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5" yWindow="15" windowWidth="10455" windowHeight="8010" tabRatio="459" activeTab="6"/>
  </bookViews>
  <sheets>
    <sheet name="TI-SMA" sheetId="8" r:id="rId1"/>
    <sheet name="TI-D3" sheetId="7" r:id="rId2"/>
    <sheet name="SI-SMA" sheetId="1" r:id="rId3"/>
    <sheet name="SI-D3" sheetId="2" r:id="rId4"/>
    <sheet name="DATA MAHASISWA" sheetId="3" r:id="rId5"/>
    <sheet name="SUMMARY" sheetId="4" r:id="rId6"/>
    <sheet name="Sheet1" sheetId="9" r:id="rId7"/>
  </sheets>
  <calcPr calcId="124519"/>
</workbook>
</file>

<file path=xl/calcChain.xml><?xml version="1.0" encoding="utf-8"?>
<calcChain xmlns="http://schemas.openxmlformats.org/spreadsheetml/2006/main">
  <c r="Q12" i="1"/>
  <c r="P12"/>
  <c r="Q12" i="8"/>
  <c r="P12"/>
  <c r="X43" i="3"/>
  <c r="X44"/>
  <c r="X45"/>
  <c r="X46"/>
  <c r="X47"/>
  <c r="X48"/>
  <c r="X49"/>
  <c r="X50"/>
  <c r="X51"/>
  <c r="E43"/>
  <c r="E44"/>
  <c r="E45"/>
  <c r="E46"/>
  <c r="E47"/>
  <c r="E48"/>
  <c r="E49"/>
  <c r="E50"/>
  <c r="E51"/>
  <c r="X12"/>
  <c r="Q13" i="8"/>
  <c r="P13"/>
  <c r="X10" i="3"/>
  <c r="G10"/>
  <c r="G11"/>
  <c r="G12"/>
  <c r="G13"/>
  <c r="G14"/>
  <c r="G15"/>
  <c r="G16"/>
  <c r="G17"/>
  <c r="G18"/>
  <c r="F10"/>
  <c r="F11"/>
  <c r="F12"/>
  <c r="F13"/>
  <c r="F14"/>
  <c r="F15"/>
  <c r="F16"/>
  <c r="F17"/>
  <c r="F18"/>
  <c r="E10"/>
  <c r="E11"/>
  <c r="E12"/>
  <c r="E13"/>
  <c r="E14"/>
  <c r="E15"/>
  <c r="E16"/>
  <c r="E17"/>
  <c r="E18"/>
  <c r="Q12" i="2"/>
  <c r="Q11" i="8"/>
  <c r="P11"/>
  <c r="X13" i="3"/>
  <c r="X14"/>
  <c r="X15"/>
  <c r="X16"/>
  <c r="X17"/>
  <c r="X18"/>
  <c r="X9"/>
  <c r="X27"/>
  <c r="X28"/>
  <c r="X29"/>
  <c r="X30"/>
  <c r="X31"/>
  <c r="X32"/>
  <c r="X33"/>
  <c r="X34"/>
  <c r="X35"/>
  <c r="X26"/>
  <c r="X42"/>
  <c r="X60"/>
  <c r="X61"/>
  <c r="X62"/>
  <c r="X63"/>
  <c r="X64"/>
  <c r="X65"/>
  <c r="X66"/>
  <c r="X67"/>
  <c r="X68"/>
  <c r="X59"/>
  <c r="G60"/>
  <c r="G61"/>
  <c r="G62"/>
  <c r="G63"/>
  <c r="G64"/>
  <c r="G65"/>
  <c r="G66"/>
  <c r="G67"/>
  <c r="G68"/>
  <c r="G59"/>
  <c r="F60"/>
  <c r="F61"/>
  <c r="F62"/>
  <c r="F63"/>
  <c r="F64"/>
  <c r="F65"/>
  <c r="F66"/>
  <c r="F67"/>
  <c r="F68"/>
  <c r="F59"/>
  <c r="E60"/>
  <c r="E61"/>
  <c r="E62"/>
  <c r="E63"/>
  <c r="E64"/>
  <c r="E65"/>
  <c r="E66"/>
  <c r="E67"/>
  <c r="E68"/>
  <c r="E59"/>
  <c r="G43"/>
  <c r="G44"/>
  <c r="G45"/>
  <c r="G46"/>
  <c r="G47"/>
  <c r="G48"/>
  <c r="G49"/>
  <c r="G50"/>
  <c r="G51"/>
  <c r="G42"/>
  <c r="F43"/>
  <c r="F44"/>
  <c r="F45"/>
  <c r="F46"/>
  <c r="F47"/>
  <c r="F48"/>
  <c r="F49"/>
  <c r="F50"/>
  <c r="F51"/>
  <c r="F42"/>
  <c r="E42"/>
  <c r="G27"/>
  <c r="G28"/>
  <c r="G29"/>
  <c r="G30"/>
  <c r="G31"/>
  <c r="G32"/>
  <c r="G33"/>
  <c r="G34"/>
  <c r="G35"/>
  <c r="G26"/>
  <c r="F27"/>
  <c r="F28"/>
  <c r="F29"/>
  <c r="F30"/>
  <c r="F31"/>
  <c r="F32"/>
  <c r="F33"/>
  <c r="F34"/>
  <c r="F35"/>
  <c r="F26"/>
  <c r="E27"/>
  <c r="E28"/>
  <c r="E29"/>
  <c r="E30"/>
  <c r="E31"/>
  <c r="E32"/>
  <c r="E33"/>
  <c r="E34"/>
  <c r="E35"/>
  <c r="E26"/>
  <c r="G9"/>
  <c r="F9" l="1"/>
  <c r="E9" l="1"/>
  <c r="P11" i="2"/>
  <c r="Q11" s="1"/>
  <c r="P12"/>
  <c r="P13"/>
  <c r="Q13" s="1"/>
  <c r="P11" i="1" l="1"/>
  <c r="Q11"/>
  <c r="P13"/>
  <c r="Q13"/>
  <c r="P14"/>
  <c r="Q14"/>
  <c r="Q29" i="7"/>
  <c r="P29"/>
  <c r="Q28"/>
  <c r="P28"/>
  <c r="Q27"/>
  <c r="P27"/>
  <c r="Q26"/>
  <c r="P26"/>
  <c r="Q25"/>
  <c r="P25"/>
  <c r="Q24"/>
  <c r="P24"/>
  <c r="Q23"/>
  <c r="P23"/>
  <c r="Q22"/>
  <c r="P22"/>
  <c r="Q21"/>
  <c r="P21"/>
  <c r="Q20"/>
  <c r="P20"/>
  <c r="Q19"/>
  <c r="P19"/>
  <c r="Q18"/>
  <c r="P18"/>
  <c r="Q17"/>
  <c r="P17"/>
  <c r="Q16"/>
  <c r="P16"/>
  <c r="Q15"/>
  <c r="P15"/>
  <c r="Q14"/>
  <c r="P14"/>
  <c r="Q13"/>
  <c r="P13"/>
  <c r="Q12"/>
  <c r="P12"/>
  <c r="Q11"/>
  <c r="P11"/>
  <c r="Q10"/>
  <c r="P10"/>
  <c r="P29" i="8"/>
  <c r="Q29" s="1"/>
  <c r="P28"/>
  <c r="Q28" s="1"/>
  <c r="Q27"/>
  <c r="P27"/>
  <c r="P26"/>
  <c r="Q26" s="1"/>
  <c r="Q25"/>
  <c r="P25"/>
  <c r="P24"/>
  <c r="Q24" s="1"/>
  <c r="Q23"/>
  <c r="P23"/>
  <c r="P22"/>
  <c r="Q22" s="1"/>
  <c r="P21"/>
  <c r="Q21" s="1"/>
  <c r="P20"/>
  <c r="Q20" s="1"/>
  <c r="Q19"/>
  <c r="P19"/>
  <c r="P18"/>
  <c r="Q18" s="1"/>
  <c r="Q17"/>
  <c r="P17"/>
  <c r="P16"/>
  <c r="Q16" s="1"/>
  <c r="P15"/>
  <c r="Q15" s="1"/>
  <c r="P14"/>
  <c r="Q14" s="1"/>
  <c r="P10"/>
  <c r="Q10" s="1"/>
  <c r="F8" i="9" l="1"/>
  <c r="K53" i="3"/>
  <c r="Q15" i="2"/>
  <c r="P15"/>
  <c r="Q15" i="1"/>
  <c r="Q16"/>
  <c r="Q17"/>
  <c r="Q18"/>
  <c r="P15"/>
  <c r="P16"/>
  <c r="P17"/>
  <c r="P18"/>
  <c r="P19"/>
  <c r="P20"/>
  <c r="P21"/>
  <c r="P22"/>
  <c r="P23"/>
  <c r="P24"/>
  <c r="P25"/>
  <c r="P26"/>
  <c r="P27"/>
  <c r="P28"/>
  <c r="P29"/>
  <c r="P30"/>
  <c r="Q19"/>
  <c r="Q20"/>
  <c r="Q21"/>
  <c r="Q22"/>
  <c r="Q23"/>
  <c r="Q24"/>
  <c r="Q25"/>
  <c r="Q26"/>
  <c r="Q27"/>
  <c r="Q28"/>
  <c r="Q29"/>
  <c r="Q30"/>
  <c r="L19" i="3"/>
  <c r="M19"/>
  <c r="N19"/>
  <c r="O19"/>
  <c r="P19"/>
  <c r="Q19"/>
  <c r="R19"/>
  <c r="S19"/>
  <c r="T19"/>
  <c r="K19"/>
  <c r="L52"/>
  <c r="M52"/>
  <c r="N52"/>
  <c r="O52"/>
  <c r="P52"/>
  <c r="Q52"/>
  <c r="R52"/>
  <c r="S52"/>
  <c r="T52"/>
  <c r="K52"/>
  <c r="L69"/>
  <c r="M69"/>
  <c r="N69"/>
  <c r="O69"/>
  <c r="P69"/>
  <c r="Q69"/>
  <c r="R69"/>
  <c r="S69"/>
  <c r="T69"/>
  <c r="K69"/>
  <c r="P16" i="2" l="1"/>
  <c r="Q16" s="1"/>
  <c r="P17"/>
  <c r="Q17" s="1"/>
  <c r="P18"/>
  <c r="Q18" s="1"/>
  <c r="P19"/>
  <c r="Q19" s="1"/>
  <c r="P20"/>
  <c r="Q20" s="1"/>
  <c r="P21"/>
  <c r="Q21" s="1"/>
  <c r="P22"/>
  <c r="Q22" s="1"/>
  <c r="P23"/>
  <c r="Q23" s="1"/>
  <c r="P24"/>
  <c r="Q24" s="1"/>
  <c r="P25"/>
  <c r="Q25" s="1"/>
  <c r="P26"/>
  <c r="Q26" s="1"/>
  <c r="P27"/>
  <c r="Q27" s="1"/>
  <c r="P28"/>
  <c r="Q28" s="1"/>
  <c r="P29"/>
  <c r="Q29" s="1"/>
  <c r="P30"/>
  <c r="Q30" s="1"/>
  <c r="R30" i="8" l="1"/>
  <c r="W19" i="4"/>
  <c r="O18" l="1"/>
  <c r="N18"/>
  <c r="M18"/>
  <c r="L18"/>
  <c r="K18"/>
  <c r="J18"/>
  <c r="I18"/>
  <c r="H18"/>
  <c r="G18"/>
  <c r="K70" i="3"/>
  <c r="O17" i="4"/>
  <c r="N17"/>
  <c r="M17"/>
  <c r="L17"/>
  <c r="K17"/>
  <c r="J17"/>
  <c r="I17"/>
  <c r="H17"/>
  <c r="G17"/>
  <c r="F17"/>
  <c r="E52" i="3"/>
  <c r="AG31" i="7"/>
  <c r="AG30"/>
  <c r="AF30"/>
  <c r="AE30"/>
  <c r="AD30"/>
  <c r="AC30"/>
  <c r="AB30"/>
  <c r="AA30"/>
  <c r="Z30"/>
  <c r="Y30"/>
  <c r="X30"/>
  <c r="W30"/>
  <c r="R30"/>
  <c r="Q30"/>
  <c r="P30"/>
  <c r="O30"/>
  <c r="N30"/>
  <c r="M30"/>
  <c r="L30"/>
  <c r="K30"/>
  <c r="F30"/>
  <c r="E16" i="4" s="1"/>
  <c r="AG31" i="8"/>
  <c r="AG30"/>
  <c r="AF30"/>
  <c r="AE30"/>
  <c r="AD30"/>
  <c r="AC30"/>
  <c r="AB30"/>
  <c r="AA30"/>
  <c r="Z30"/>
  <c r="Y30"/>
  <c r="X30"/>
  <c r="W30"/>
  <c r="Q30"/>
  <c r="P30"/>
  <c r="O30"/>
  <c r="N30"/>
  <c r="M30"/>
  <c r="L30"/>
  <c r="K30"/>
  <c r="F30"/>
  <c r="D15" i="4" s="1"/>
  <c r="E8" i="9" s="1"/>
  <c r="K31" i="1"/>
  <c r="P17" i="4" s="1"/>
  <c r="F15"/>
  <c r="AF31" i="1"/>
  <c r="AE31"/>
  <c r="Z31"/>
  <c r="Y31"/>
  <c r="X31"/>
  <c r="W31"/>
  <c r="F31"/>
  <c r="D17" i="4" s="1"/>
  <c r="E9" i="9" s="1"/>
  <c r="K36" i="3"/>
  <c r="F16" i="4" s="1"/>
  <c r="F31" i="2"/>
  <c r="T36" i="3"/>
  <c r="O16" i="4" s="1"/>
  <c r="K31" i="2"/>
  <c r="S18" i="4" s="1"/>
  <c r="E11" i="9" l="1"/>
  <c r="Q31" i="8"/>
  <c r="Q32" s="1"/>
  <c r="Q33" s="1"/>
  <c r="S30" i="7"/>
  <c r="T16" i="4"/>
  <c r="H8" i="9" s="1"/>
  <c r="K31" i="7"/>
  <c r="S16" i="4"/>
  <c r="S19" s="1"/>
  <c r="P15"/>
  <c r="P19" s="1"/>
  <c r="D19"/>
  <c r="E18"/>
  <c r="E69" i="3"/>
  <c r="Q15" i="4"/>
  <c r="G8" i="9" s="1"/>
  <c r="F18" i="4"/>
  <c r="F19" s="1"/>
  <c r="Q31" i="7"/>
  <c r="Q32" s="1"/>
  <c r="Q33" s="1"/>
  <c r="Q31" i="2"/>
  <c r="E19" i="4" l="1"/>
  <c r="F9" i="9"/>
  <c r="F11" s="1"/>
  <c r="E12" s="1"/>
  <c r="U15" i="4"/>
  <c r="E36" i="3"/>
  <c r="E19"/>
  <c r="V19" i="4"/>
  <c r="S36" i="3"/>
  <c r="N16" i="4" s="1"/>
  <c r="R36" i="3"/>
  <c r="M16" i="4" s="1"/>
  <c r="Q36" i="3"/>
  <c r="L16" i="4" s="1"/>
  <c r="P36" i="3"/>
  <c r="K16" i="4" s="1"/>
  <c r="O36" i="3"/>
  <c r="J16" i="4" s="1"/>
  <c r="N36" i="3"/>
  <c r="I16" i="4" s="1"/>
  <c r="M36" i="3"/>
  <c r="H16" i="4" s="1"/>
  <c r="L36" i="3"/>
  <c r="G16" i="4" s="1"/>
  <c r="N15"/>
  <c r="N19" s="1"/>
  <c r="M15"/>
  <c r="M19" s="1"/>
  <c r="L15"/>
  <c r="L19" s="1"/>
  <c r="K15"/>
  <c r="K19" s="1"/>
  <c r="J15"/>
  <c r="J19" s="1"/>
  <c r="I15"/>
  <c r="I19" s="1"/>
  <c r="H15"/>
  <c r="G15"/>
  <c r="AG32" i="2"/>
  <c r="AG31"/>
  <c r="AF31"/>
  <c r="AE31"/>
  <c r="AD31"/>
  <c r="AC31"/>
  <c r="AB31"/>
  <c r="AA31"/>
  <c r="Z31"/>
  <c r="Y31"/>
  <c r="X31"/>
  <c r="W31"/>
  <c r="R31"/>
  <c r="T18" i="4" s="1"/>
  <c r="P31" i="2"/>
  <c r="O31"/>
  <c r="N31"/>
  <c r="M31"/>
  <c r="L31"/>
  <c r="AG32" i="1"/>
  <c r="AG31"/>
  <c r="AD31"/>
  <c r="AC31"/>
  <c r="AB31"/>
  <c r="AA31"/>
  <c r="R31"/>
  <c r="O31"/>
  <c r="N31"/>
  <c r="M31"/>
  <c r="L31"/>
  <c r="P31"/>
  <c r="T19" i="4" l="1"/>
  <c r="H9" i="9"/>
  <c r="H11" s="1"/>
  <c r="G19" i="4"/>
  <c r="H19"/>
  <c r="Q17"/>
  <c r="D20"/>
  <c r="S31" i="1"/>
  <c r="S31" i="2"/>
  <c r="K20" i="3"/>
  <c r="O15" i="4"/>
  <c r="O19" s="1"/>
  <c r="K37" i="3"/>
  <c r="Q31" i="1"/>
  <c r="K32" i="2"/>
  <c r="Q32" i="1"/>
  <c r="Q33" s="1"/>
  <c r="Q34" s="1"/>
  <c r="K32"/>
  <c r="Q32" i="2"/>
  <c r="Q33" s="1"/>
  <c r="Q34" s="1"/>
  <c r="U17" i="4" l="1"/>
  <c r="U19" s="1"/>
  <c r="X19" s="1"/>
  <c r="G9" i="9"/>
  <c r="G11" s="1"/>
  <c r="E13" s="1"/>
  <c r="F20" i="4"/>
  <c r="Q19"/>
  <c r="W21"/>
  <c r="U21" l="1"/>
</calcChain>
</file>

<file path=xl/sharedStrings.xml><?xml version="1.0" encoding="utf-8"?>
<sst xmlns="http://schemas.openxmlformats.org/spreadsheetml/2006/main" count="811" uniqueCount="350">
  <si>
    <t>Spanduk Besar</t>
  </si>
  <si>
    <t xml:space="preserve">                   PROGRAM  PENERIMAAN MAHASISWA  BARU  PERKULIAHAN  KARYAWAN  ( P2K )</t>
  </si>
  <si>
    <t>Katalog/Brosur</t>
  </si>
  <si>
    <t>Internet / Website</t>
  </si>
  <si>
    <t>Rekomendasi</t>
  </si>
  <si>
    <t>Koran Kompas</t>
  </si>
  <si>
    <t>Kiriman e-mail</t>
  </si>
  <si>
    <t>NO.</t>
  </si>
  <si>
    <t>NOMOR</t>
  </si>
  <si>
    <t>NAMA</t>
  </si>
  <si>
    <t>Ukr</t>
  </si>
  <si>
    <t>L/P</t>
  </si>
  <si>
    <t xml:space="preserve">PEMBAYARAN </t>
  </si>
  <si>
    <t>JENIS  PEMBAYARAN</t>
  </si>
  <si>
    <t xml:space="preserve">GRAND </t>
  </si>
  <si>
    <t>STATUS</t>
  </si>
  <si>
    <t>PILIHAN / LAMA</t>
  </si>
  <si>
    <t>KETERANGAN</t>
  </si>
  <si>
    <t>Telepon/HP</t>
  </si>
  <si>
    <t>POKOK</t>
  </si>
  <si>
    <t>SELEKSI /</t>
  </si>
  <si>
    <t>TELP. RUMAH / KANTOR</t>
  </si>
  <si>
    <t>jaket</t>
  </si>
  <si>
    <t>KEUANGAN</t>
  </si>
  <si>
    <t>TOTAL</t>
  </si>
  <si>
    <t>ANGSURAN</t>
  </si>
  <si>
    <t>Tanggal</t>
  </si>
  <si>
    <t>Informasi  Marketing</t>
  </si>
  <si>
    <t>LAIN2</t>
  </si>
  <si>
    <t>Fax</t>
  </si>
  <si>
    <t>MAHASISWA</t>
  </si>
  <si>
    <t>DAFTAR</t>
  </si>
  <si>
    <t>dan  HP.</t>
  </si>
  <si>
    <t>D3</t>
  </si>
  <si>
    <t>SMU/K</t>
  </si>
  <si>
    <t>JAKET</t>
  </si>
  <si>
    <t>SPb.</t>
  </si>
  <si>
    <t>SPP</t>
  </si>
  <si>
    <t>( Rp. )</t>
  </si>
  <si>
    <t>Daftar</t>
  </si>
  <si>
    <t>Regristrasi</t>
  </si>
  <si>
    <t xml:space="preserve">Kemahasiswaan </t>
  </si>
  <si>
    <t>Rekan / Famili</t>
  </si>
  <si>
    <t>Sekolah/PTS/PTN</t>
  </si>
  <si>
    <t>SMU</t>
  </si>
  <si>
    <t>A</t>
  </si>
  <si>
    <t>AK</t>
  </si>
  <si>
    <t>G.Total</t>
  </si>
  <si>
    <t>Jakpus</t>
  </si>
  <si>
    <t>Jaksel</t>
  </si>
  <si>
    <t>Jaktim</t>
  </si>
  <si>
    <t>Jakut</t>
  </si>
  <si>
    <t>Jakbar</t>
  </si>
  <si>
    <t>Depok</t>
  </si>
  <si>
    <t>Bogor</t>
  </si>
  <si>
    <t>Bekasi</t>
  </si>
  <si>
    <t>T.gerang</t>
  </si>
  <si>
    <t>Lain2</t>
  </si>
  <si>
    <t>NO</t>
  </si>
  <si>
    <t>N A M A</t>
  </si>
  <si>
    <t>U/U</t>
  </si>
  <si>
    <t>TEMPAT</t>
  </si>
  <si>
    <t>TANGGAL LAHIR</t>
  </si>
  <si>
    <t>ALAMAT</t>
  </si>
  <si>
    <t>WILAYAH</t>
  </si>
  <si>
    <t>KODE POS</t>
  </si>
  <si>
    <t>NO. HP</t>
  </si>
  <si>
    <t>AGAMA</t>
  </si>
  <si>
    <t>SEKOLAH ASAL</t>
  </si>
  <si>
    <t>KET.</t>
  </si>
  <si>
    <t>SELEKSI</t>
  </si>
  <si>
    <t>LAHIR</t>
  </si>
  <si>
    <t>JURUSAN</t>
  </si>
  <si>
    <t xml:space="preserve">   </t>
  </si>
  <si>
    <t>PROGRAM PENERIMAAN MAHASISWA BARU  ( PPMB ) PERKULIAHAN  NON  REGULER</t>
  </si>
  <si>
    <t>REKAPITULASI  JUMLAH  MAHASISWA  PROGRAM PERKULIAHAN  KARYAWAN  ( P2K )</t>
  </si>
  <si>
    <t>Tangerang</t>
  </si>
  <si>
    <t>Nomor</t>
  </si>
  <si>
    <t>CANDIDATE / CALON  MAHASISWA</t>
  </si>
  <si>
    <t>D3+SMU/K</t>
  </si>
  <si>
    <t>Ke</t>
  </si>
  <si>
    <t>REGISTRASI</t>
  </si>
  <si>
    <t>JUMLAH  MAHASISWA</t>
  </si>
  <si>
    <t>BERDASARKAN  WILAYAH</t>
  </si>
  <si>
    <t>Mahasiswaan</t>
  </si>
  <si>
    <t>REGRISTRASI</t>
  </si>
  <si>
    <t>Doc-excel-Nas-Kar-Filename-Recruit-UP@FE-A11-2009.</t>
  </si>
  <si>
    <t xml:space="preserve">TOTAL </t>
  </si>
  <si>
    <t>AKTIF</t>
  </si>
  <si>
    <t>Note :</t>
  </si>
  <si>
    <t>%</t>
  </si>
  <si>
    <t>a). Form. BP = Formulir di bawa pulang / dilakukan  pengisian  data  di rumah</t>
  </si>
  <si>
    <t>b). Wilayah  lain-lain  terisi / tergabung  dengan  data ( Form )  yang  dibawa  pulang  atau  data  yang belum  " Fixed"</t>
  </si>
  <si>
    <t>Total pendapatan  uang pendaftaran</t>
  </si>
  <si>
    <t>Total pendapatan  uang  Jaket</t>
  </si>
  <si>
    <t>Total Pendapatan  uang SPB</t>
  </si>
  <si>
    <t>Total Pendapatan Uang SPP</t>
  </si>
  <si>
    <t>B</t>
  </si>
  <si>
    <t>Kemahasiswaan</t>
  </si>
  <si>
    <t>A+B</t>
  </si>
  <si>
    <t>Grand Total</t>
  </si>
  <si>
    <t>REFUND</t>
  </si>
  <si>
    <t>ULANG</t>
  </si>
  <si>
    <t>Registrasi</t>
  </si>
  <si>
    <t>STATUS DAFTAR ULANG</t>
  </si>
  <si>
    <t>PENDIDIKAN</t>
  </si>
  <si>
    <t>TERAKHIR</t>
  </si>
  <si>
    <t>e-Mail</t>
  </si>
  <si>
    <t>L</t>
  </si>
  <si>
    <t>V</t>
  </si>
  <si>
    <t xml:space="preserve">                   STMIK MUHAMMADIYAH JAKARTA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</si>
  <si>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</si>
  <si>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</si>
  <si>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</si>
  <si>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</si>
  <si>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</si>
  <si>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</si>
  <si>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</si>
  <si>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</si>
  <si>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</si>
  <si>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</si>
  <si>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A1011</t>
  </si>
  <si>
    <t>A1012</t>
  </si>
  <si>
    <t>A1013</t>
  </si>
  <si>
    <t>A1014</t>
  </si>
  <si>
    <t>A1015</t>
  </si>
  <si>
    <t>A1016</t>
  </si>
  <si>
    <t>A1017</t>
  </si>
  <si>
    <t>A1018</t>
  </si>
  <si>
    <t>A1019</t>
  </si>
  <si>
    <t>A1020</t>
  </si>
  <si>
    <t xml:space="preserve">SISTEM INFORMASI (SMU) </t>
  </si>
  <si>
    <t>SISTEM INFORMASI (D3)</t>
  </si>
  <si>
    <t xml:space="preserve">TEKNIK INFORMATIKA (D3) </t>
  </si>
  <si>
    <t xml:space="preserve">TEKNIK INFORMATIKA (SMU) </t>
  </si>
  <si>
    <t>DATA  MAHASISWA  PROGRAM PERKULIAHAN  KARYAWAN (P2K)</t>
  </si>
  <si>
    <t>STMIK MUHAMMADIYAH JAKARTA</t>
  </si>
  <si>
    <t>TEKNIK INFORMATIKA - SMU</t>
  </si>
  <si>
    <t>TEKNIK INFORMATIKA - D3</t>
  </si>
  <si>
    <t>SISTEM INFORMASI - SMU</t>
  </si>
  <si>
    <t>SISTEM INFORMASI - D3</t>
  </si>
  <si>
    <t>A2001</t>
  </si>
  <si>
    <t>A2002</t>
  </si>
  <si>
    <t>A2003</t>
  </si>
  <si>
    <t>A2004</t>
  </si>
  <si>
    <t>A2005</t>
  </si>
  <si>
    <t>A2006</t>
  </si>
  <si>
    <t>A2007</t>
  </si>
  <si>
    <t>A2008</t>
  </si>
  <si>
    <t>A2009</t>
  </si>
  <si>
    <t>A2010</t>
  </si>
  <si>
    <t>A2011</t>
  </si>
  <si>
    <t>A2012</t>
  </si>
  <si>
    <t>A2013</t>
  </si>
  <si>
    <t>A2014</t>
  </si>
  <si>
    <t>A2015</t>
  </si>
  <si>
    <t>A2016</t>
  </si>
  <si>
    <t>A2017</t>
  </si>
  <si>
    <t>A2018</t>
  </si>
  <si>
    <t>A2019</t>
  </si>
  <si>
    <t>A2020</t>
  </si>
  <si>
    <t>A3001</t>
  </si>
  <si>
    <t>A3002</t>
  </si>
  <si>
    <t>A3003</t>
  </si>
  <si>
    <t>A3004</t>
  </si>
  <si>
    <t>A3005</t>
  </si>
  <si>
    <t>A3006</t>
  </si>
  <si>
    <t>A3007</t>
  </si>
  <si>
    <t>A3008</t>
  </si>
  <si>
    <t>A3009</t>
  </si>
  <si>
    <t>A3010</t>
  </si>
  <si>
    <t>A3011</t>
  </si>
  <si>
    <t>A3012</t>
  </si>
  <si>
    <t>A3013</t>
  </si>
  <si>
    <t>A3014</t>
  </si>
  <si>
    <t>A3015</t>
  </si>
  <si>
    <t>A3016</t>
  </si>
  <si>
    <t>A3017</t>
  </si>
  <si>
    <t>A3018</t>
  </si>
  <si>
    <t>A3019</t>
  </si>
  <si>
    <t>A3020</t>
  </si>
  <si>
    <t>A4001</t>
  </si>
  <si>
    <t>A4002</t>
  </si>
  <si>
    <t>A4003</t>
  </si>
  <si>
    <t>A4004</t>
  </si>
  <si>
    <t>A4005</t>
  </si>
  <si>
    <t>A4006</t>
  </si>
  <si>
    <t>A4007</t>
  </si>
  <si>
    <t>A4008</t>
  </si>
  <si>
    <t>A4009</t>
  </si>
  <si>
    <t>A4010</t>
  </si>
  <si>
    <t>A4011</t>
  </si>
  <si>
    <t>A4012</t>
  </si>
  <si>
    <t>A4013</t>
  </si>
  <si>
    <t>A4014</t>
  </si>
  <si>
    <t>A4015</t>
  </si>
  <si>
    <t>A4016</t>
  </si>
  <si>
    <t>A4017</t>
  </si>
  <si>
    <t>A4018</t>
  </si>
  <si>
    <t>A4019</t>
  </si>
  <si>
    <t>A4020</t>
  </si>
  <si>
    <t>ISLAM</t>
  </si>
  <si>
    <t>BANDUNG</t>
  </si>
  <si>
    <t>MANAJEMEN INFORMATIKA</t>
  </si>
  <si>
    <t>LAPORAN PENERIMAAN MAHASISWA  BARU  PERKULIAHAN  KARYAWAN  ( P2K )</t>
  </si>
  <si>
    <t>FAKULTAS</t>
  </si>
  <si>
    <t>PROGRAM STUDI</t>
  </si>
  <si>
    <t>JUMLAH PENDAFTAR</t>
  </si>
  <si>
    <t>JUMLAH REGISTRASI</t>
  </si>
  <si>
    <t>TEKNIK</t>
  </si>
  <si>
    <t>T.INFORMATIKA</t>
  </si>
  <si>
    <t>S.INFORMASI</t>
  </si>
  <si>
    <t>TOTAL PENDAFTAR</t>
  </si>
  <si>
    <t>TOTAL REGISTRASI</t>
  </si>
  <si>
    <t>keterangan</t>
  </si>
  <si>
    <t>Bag. Unit Sekretariat P2K STMIKMJ CIRACAS</t>
  </si>
  <si>
    <t>SISTEM INFORMASI</t>
  </si>
  <si>
    <t>FAKULTAS TEHNIK</t>
  </si>
  <si>
    <t>SEKRETARIAT STMIK CIRACAS</t>
  </si>
  <si>
    <t>SITEM INFORMASI</t>
  </si>
  <si>
    <t>MULTIMEDIA</t>
  </si>
  <si>
    <t xml:space="preserve">                   Semester  GANJIL  TA. 2015 / 2016 Angkatan  III</t>
  </si>
  <si>
    <t xml:space="preserve">                   Semester  GANJIL  TA. 2015 / 2016  Angkatan  III</t>
  </si>
  <si>
    <t xml:space="preserve">                   Semester  GANJIL TA. 2015 / 2016  Angkatan  III</t>
  </si>
  <si>
    <t>ANGKATAN III ( Semester Ganjil  TA.  2015 / 2016 )</t>
  </si>
  <si>
    <t xml:space="preserve"> Semester  Ganjil  TA. 2015 / 2016  Angkatan  III</t>
  </si>
  <si>
    <t>Semester  Ganjil TA. 2015/ 2016  Angkatan 3 (TIGA)</t>
  </si>
  <si>
    <t>Ahmad Dendy Syaputra</t>
  </si>
  <si>
    <t>Ciracas, 31 Mei 2015</t>
  </si>
  <si>
    <t>CR3G15</t>
  </si>
  <si>
    <t>ALI MASHUDI</t>
  </si>
  <si>
    <t>alimashudi077@gmail.com</t>
  </si>
  <si>
    <t>081807584107</t>
  </si>
  <si>
    <t>SMK PUTRA BANGSA</t>
  </si>
  <si>
    <t>='SI-D3'!H13</t>
  </si>
  <si>
    <t>='SI-D3'!H14</t>
  </si>
  <si>
    <t>='SI-D3'!H15</t>
  </si>
  <si>
    <t>='SI-D3'!H16</t>
  </si>
  <si>
    <t>='SI-D3'!H17</t>
  </si>
  <si>
    <t>='SI-D3'!H18</t>
  </si>
  <si>
    <t>='SI-D3'!H19</t>
  </si>
  <si>
    <t>='SI-D3'!H20</t>
  </si>
  <si>
    <t>='SI-SMA'!H13</t>
  </si>
  <si>
    <t>='SI-SMA'!H14</t>
  </si>
  <si>
    <t>='SI-SMA'!H15</t>
  </si>
  <si>
    <t>='SI-SMA'!H16</t>
  </si>
  <si>
    <t>='SI-SMA'!H17</t>
  </si>
  <si>
    <t>='SI-SMA'!H18</t>
  </si>
  <si>
    <t>='SI-SMA'!H19</t>
  </si>
  <si>
    <t>='SI-SMA'!H20</t>
  </si>
  <si>
    <t>='TI-D3'!H10</t>
  </si>
  <si>
    <t>='TI-D3'!H11</t>
  </si>
  <si>
    <t>='TI-D3'!H12</t>
  </si>
  <si>
    <t>='TI-D3'!H13</t>
  </si>
  <si>
    <t>='TI-D3'!H14</t>
  </si>
  <si>
    <t>='TI-D3'!H15</t>
  </si>
  <si>
    <t>='TI-D3'!H16</t>
  </si>
  <si>
    <t>='TI-D3'!H17</t>
  </si>
  <si>
    <t>='TI-D3'!H18</t>
  </si>
  <si>
    <t>='TI-D3'!H19</t>
  </si>
  <si>
    <t>23 Mei 2015</t>
  </si>
  <si>
    <t>PEMALANG</t>
  </si>
  <si>
    <t>18-12-1996</t>
  </si>
  <si>
    <t>KP.SIDAMUKTI,RT.02/08, SUKAMAJU, CILODONG, DEPOK</t>
  </si>
  <si>
    <t>ACHMAD SUNGKAWA</t>
  </si>
  <si>
    <t>mad_sungkawa@yahoo.com</t>
  </si>
  <si>
    <t>08119104896/08121009401</t>
  </si>
  <si>
    <t>XXL</t>
  </si>
  <si>
    <t>POLITEKNIK KOMPUTER NIAGA</t>
  </si>
  <si>
    <t>04-09-1977</t>
  </si>
  <si>
    <t>PERUM QORYATUSSALAM SANI, JL. KSU RT.02/05 BLOK I NO.1 ,TIRTAJAYA-DEPOK</t>
  </si>
  <si>
    <t>08119104896</t>
  </si>
  <si>
    <t>ESDA SAKARIA</t>
  </si>
  <si>
    <t>082299759567</t>
  </si>
  <si>
    <t>P</t>
  </si>
  <si>
    <t>THIARA WIDYASTIKA HERMAWAN</t>
  </si>
  <si>
    <t>HERMAWAN.ASEP88@GMAIL.COM</t>
  </si>
  <si>
    <t>087878015031</t>
  </si>
  <si>
    <t>1X</t>
  </si>
  <si>
    <t>46X</t>
  </si>
  <si>
    <t>6X</t>
  </si>
  <si>
    <t>safariaesda@gmail.com</t>
  </si>
  <si>
    <t>SMU BINA DHARMA</t>
  </si>
  <si>
    <t>v</t>
  </si>
  <si>
    <t>TAMBUN MARISI</t>
  </si>
  <si>
    <t>24-08-1984</t>
  </si>
  <si>
    <t>PEKAYON, RT.012/09 , PASAR REBO, JAKARTA TIMUR</t>
  </si>
  <si>
    <t>IPS</t>
  </si>
  <si>
    <t>SMAN 2 BEKASI</t>
  </si>
  <si>
    <t>10-05-1997</t>
  </si>
  <si>
    <t>LUNAS</t>
  </si>
  <si>
    <t>14 JUNI 2015</t>
  </si>
  <si>
    <t>ZUAIRIA KURNIA SARI</t>
  </si>
  <si>
    <t>dzuay18@gmail.com</t>
  </si>
  <si>
    <t>083819964858</t>
  </si>
  <si>
    <t>JAKARTA</t>
  </si>
  <si>
    <t>18-02-1993</t>
  </si>
  <si>
    <t>GG.H YAHYA, RT.003/003, BZLE KAMBANG, KRAMAT JATI-JAKARTA TIMUR</t>
  </si>
  <si>
    <t>27 Mei 2015</t>
  </si>
  <si>
    <t>KRISTIAN ANDI PRAMU WIDI</t>
  </si>
  <si>
    <t>cr3g15_a3002@gillandgroup.my.id</t>
  </si>
  <si>
    <t>08170014240</t>
  </si>
  <si>
    <t>1 JULI 2015</t>
  </si>
  <si>
    <t>8-09-1991</t>
  </si>
  <si>
    <t>KELAPA DUA WETAN RT7,RW1 NO.52, JAKARTA TIMUR</t>
  </si>
  <si>
    <t>PROTESTAN</t>
  </si>
  <si>
    <t>UNIVERSITAS GUNADHARMA</t>
  </si>
  <si>
    <t>BEKASI</t>
  </si>
  <si>
    <t>JL.LUMBU TENGAH III F/117 RT.02/29</t>
  </si>
  <si>
    <t>IHSAN YUDHA PRPRAWIRA</t>
  </si>
  <si>
    <t>olityudha@gmail.com</t>
  </si>
  <si>
    <t>081294999438</t>
  </si>
  <si>
    <t>1x</t>
  </si>
  <si>
    <t>12x</t>
  </si>
  <si>
    <t>SMAN 113 JAKARTA</t>
  </si>
  <si>
    <t>16-04-1997</t>
  </si>
  <si>
    <t>JALAN H. BAPING,GG ASEM RT.10/09 NO.1,CIRACAS-JAKARTA TIMUR</t>
  </si>
  <si>
    <t>IPA</t>
  </si>
  <si>
    <t>MOCH ARI PRAMUDHITIYA PUTRA</t>
  </si>
  <si>
    <t>ari.lietsindonesia@gmail.com</t>
  </si>
  <si>
    <t>08892731112</t>
  </si>
  <si>
    <t>JALAN REMAJA(DEPAN MAKAM KRAMAT JANCENG), PONDOK RANGON, JAKARTA TIMUR</t>
  </si>
  <si>
    <t>29-04-1992</t>
  </si>
  <si>
    <t>AWI</t>
  </si>
  <si>
    <t>awibonawo@gmail.com</t>
  </si>
  <si>
    <t>081511726319</t>
  </si>
  <si>
    <t>3-12-1975</t>
  </si>
  <si>
    <t>JALAN KUPU KUPU PURI MUTIARA CIBUBUR BLOK B4 RT:04/05</t>
  </si>
  <si>
    <t>XL</t>
  </si>
  <si>
    <t>SMK SMPIP YPPT BANDUNG</t>
  </si>
  <si>
    <t>7 AGUSTUS 2015</t>
  </si>
  <si>
    <t>HADI MUSLIM</t>
  </si>
  <si>
    <t>hadimuslim43@gmail.com</t>
  </si>
  <si>
    <t>081808593547</t>
  </si>
  <si>
    <t>PKBM TELADAN</t>
  </si>
  <si>
    <t>24X</t>
  </si>
  <si>
    <t>29-06-1990</t>
  </si>
  <si>
    <t>JALAN SIDIH RT:11/07 KEL. TENGAH, KEC. KRAMAT JATI, JAKARTA TIMUR</t>
  </si>
  <si>
    <t>15 AGUSTUS 2015</t>
  </si>
  <si>
    <t>9 AGUSTUS 2015</t>
  </si>
  <si>
    <t>STM PEMBANGUNAN</t>
  </si>
  <si>
    <t>ELEKTRONIKAKOMUNIKASI</t>
  </si>
  <si>
    <t>MUHAMMAD YAZID BASTHOMY</t>
  </si>
  <si>
    <t>yazid.ziidand@gmail.com</t>
  </si>
  <si>
    <t>081310711463</t>
  </si>
  <si>
    <t>SMKN 22 JAKARTA</t>
  </si>
  <si>
    <t>10 AGUSTUS 2015</t>
  </si>
  <si>
    <t>8-07-1992</t>
  </si>
  <si>
    <t>JALAN MANUNGGAL II, RT.04/04 NO.1, KP. RAMBUTAN, CIRACAS</t>
  </si>
  <si>
    <t>TEKNIK KOMPUTER DAN JARINGAN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</si>
</sst>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1"/>
      <name val="Comic Sans MS"/>
      <family val="4"/>
    </font>
    <font>
      <sz val="18"/>
      <color theme="1"/>
      <name val="Comic Sans MS"/>
      <family val="4"/>
    </font>
    <font>
      <sz val="20"/>
      <color theme="1"/>
      <name val="Comic Sans MS"/>
      <family val="4"/>
    </font>
    <font>
      <b/>
      <sz val="12"/>
      <color theme="1"/>
      <name val="Comic Sans MS"/>
      <family val="4"/>
    </font>
    <font>
      <b/>
      <sz val="11"/>
      <color theme="1"/>
      <name val="Comic Sans MS"/>
      <family val="4"/>
    </font>
    <font>
      <b/>
      <sz val="16"/>
      <color theme="1"/>
      <name val="Comic Sans MS"/>
      <family val="4"/>
    </font>
    <font>
      <b/>
      <sz val="14"/>
      <color theme="1"/>
      <name val="Comic Sans MS"/>
      <family val="4"/>
    </font>
    <font>
      <b/>
      <sz val="10"/>
      <color theme="1"/>
      <name val="Comic Sans MS"/>
      <family val="4"/>
    </font>
    <font>
      <sz val="10"/>
      <color theme="1"/>
      <name val="Comic Sans MS"/>
      <family val="4"/>
    </font>
    <font>
      <sz val="10.5"/>
      <name val="Comic Sans MS"/>
      <family val="4"/>
    </font>
    <font>
      <sz val="12"/>
      <name val="Comic Sans MS"/>
      <family val="4"/>
    </font>
    <font>
      <sz val="10"/>
      <name val="Comic Sans MS"/>
      <family val="4"/>
    </font>
    <font>
      <u/>
      <sz val="11"/>
      <color theme="10"/>
      <name val="Calibri"/>
      <family val="2"/>
    </font>
    <font>
      <sz val="8"/>
      <name val="Comic Sans MS"/>
      <family val="4"/>
    </font>
    <font>
      <sz val="16"/>
      <color theme="1"/>
      <name val="Comic Sans MS"/>
      <family val="4"/>
    </font>
    <font>
      <sz val="15"/>
      <color theme="1"/>
      <name val="Comic Sans MS"/>
      <family val="4"/>
    </font>
    <font>
      <sz val="16"/>
      <color rgb="FFFF0000"/>
      <name val="Comic Sans MS"/>
      <family val="4"/>
    </font>
    <font>
      <sz val="8"/>
      <color theme="1"/>
      <name val="Comic Sans MS"/>
      <family val="4"/>
    </font>
    <font>
      <b/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onsolas"/>
      <family val="3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name val="Comic Sans MS"/>
      <family val="4"/>
    </font>
    <font>
      <b/>
      <sz val="9"/>
      <name val="Comic Sans MS"/>
      <family val="4"/>
    </font>
    <font>
      <b/>
      <sz val="10"/>
      <name val="Comic Sans MS"/>
      <family val="4"/>
    </font>
    <font>
      <b/>
      <sz val="12"/>
      <name val="Comic Sans MS"/>
      <family val="4"/>
    </font>
    <font>
      <sz val="11"/>
      <color rgb="FFFF0000"/>
      <name val="Comic Sans MS"/>
      <family val="4"/>
    </font>
    <font>
      <sz val="11"/>
      <name val="Consolas"/>
      <family val="3"/>
    </font>
    <font>
      <sz val="11"/>
      <name val="Calibri"/>
      <family val="2"/>
      <scheme val="minor"/>
    </font>
    <font>
      <sz val="20"/>
      <name val="Consolas"/>
      <family val="3"/>
    </font>
    <font>
      <sz val="20"/>
      <color theme="1"/>
      <name val="Tahoma"/>
      <family val="2"/>
    </font>
    <font>
      <b/>
      <sz val="16"/>
      <color theme="1"/>
      <name val="Elephant"/>
      <family val="1"/>
    </font>
    <font>
      <sz val="16"/>
      <color theme="1"/>
      <name val="Elephant"/>
      <family val="1"/>
    </font>
    <font>
      <b/>
      <sz val="11"/>
      <name val="Agency FB"/>
      <family val="2"/>
    </font>
    <font>
      <b/>
      <sz val="16"/>
      <color theme="1"/>
      <name val="Berlin Sans FB"/>
      <family val="2"/>
    </font>
    <font>
      <b/>
      <sz val="18"/>
      <color theme="1"/>
      <name val="Copperplate Gothic Bold"/>
      <family val="2"/>
    </font>
    <font>
      <sz val="14"/>
      <name val="Broadway"/>
      <family val="5"/>
    </font>
    <font>
      <sz val="16"/>
      <color theme="1"/>
      <name val="Berlin Sans FB"/>
      <family val="2"/>
    </font>
    <font>
      <sz val="16"/>
      <color theme="1"/>
      <name val="Broadway"/>
      <family val="5"/>
    </font>
    <font>
      <sz val="20"/>
      <color theme="1"/>
      <name val="Copperplate Gothic Bold"/>
      <family val="2"/>
    </font>
    <font>
      <sz val="16"/>
      <color theme="1"/>
      <name val="Copperplate Gothic Bold"/>
      <family val="2"/>
    </font>
    <font>
      <b/>
      <sz val="14"/>
      <color theme="1"/>
      <name val="Agency FB"/>
      <family val="2"/>
    </font>
    <font>
      <sz val="14"/>
      <color theme="1"/>
      <name val="Franklin Gothic Demi Cond"/>
      <family val="2"/>
    </font>
    <font>
      <b/>
      <sz val="14"/>
      <color theme="1"/>
      <name val="Franklin Gothic Demi Cond"/>
      <family val="2"/>
    </font>
    <font>
      <sz val="24"/>
      <color theme="1"/>
      <name val="Copperplate Gothic Bold"/>
      <family val="2"/>
    </font>
    <font>
      <sz val="20"/>
      <color theme="1"/>
      <name val="Broadway"/>
      <family val="5"/>
    </font>
    <font>
      <sz val="12"/>
      <color theme="1"/>
      <name val="Berlin Sans FB"/>
      <family val="2"/>
    </font>
    <font>
      <b/>
      <sz val="14"/>
      <color theme="1"/>
      <name val="Berlin Sans FB Demi"/>
      <family val="2"/>
    </font>
    <font>
      <sz val="14"/>
      <color theme="1"/>
      <name val="Britannic Bold"/>
      <family val="2"/>
    </font>
    <font>
      <sz val="11"/>
      <color theme="1"/>
      <name val="Britannic Bold"/>
      <family val="2"/>
    </font>
    <font>
      <sz val="10"/>
      <color theme="1"/>
      <name val="Kristen ITC"/>
      <family val="4"/>
    </font>
    <font>
      <sz val="26"/>
      <color theme="1"/>
      <name val="Calibri"/>
      <family val="2"/>
      <scheme val="minor"/>
    </font>
    <font>
      <b/>
      <sz val="26"/>
      <color theme="1"/>
      <name val="Cambria"/>
      <family val="1"/>
    </font>
    <font>
      <b/>
      <sz val="22"/>
      <color theme="1"/>
      <name val="Fixed Miriam Transparent"/>
    </font>
    <font>
      <sz val="22"/>
      <color theme="1"/>
      <name val="Fixed Miriam Transparent"/>
      <family val="3"/>
      <charset val="177"/>
    </font>
    <font>
      <sz val="20"/>
      <color theme="1"/>
      <name val="Fixed Miriam Transparent"/>
      <family val="3"/>
      <charset val="177"/>
    </font>
    <font>
      <b/>
      <sz val="23"/>
      <color theme="1"/>
      <name val="Fixed Miriam Transparent"/>
    </font>
    <font>
      <sz val="22"/>
      <color theme="1"/>
      <name val="Eras Bold ITC"/>
      <family val="2"/>
    </font>
    <font>
      <b/>
      <sz val="20"/>
      <color theme="1"/>
      <name val="Agency FB"/>
      <family val="2"/>
    </font>
    <font>
      <sz val="8"/>
      <name val="Calibri"/>
      <family val="2"/>
    </font>
    <font>
      <b/>
      <sz val="20"/>
      <color theme="1"/>
      <name val="Fixed Miriam Transparent"/>
    </font>
    <font>
      <b/>
      <sz val="14"/>
      <color theme="1"/>
      <name val="Wide Latin"/>
      <family val="1"/>
    </font>
    <font>
      <b/>
      <sz val="16"/>
      <color theme="1"/>
      <name val="Wide Latin"/>
      <family val="1"/>
    </font>
    <font>
      <sz val="15"/>
      <color theme="1"/>
      <name val="Wide Latin"/>
      <family val="1"/>
    </font>
    <font>
      <b/>
      <sz val="15"/>
      <color theme="1"/>
      <name val="Wide Latin"/>
      <family val="1"/>
    </font>
    <font>
      <b/>
      <sz val="15"/>
      <color theme="1"/>
      <name val="Bernard MT Condensed"/>
      <family val="1"/>
    </font>
    <font>
      <b/>
      <sz val="22"/>
      <color theme="9" tint="-0.249977111117893"/>
      <name val="Calibri"/>
      <family val="2"/>
      <scheme val="minor"/>
    </font>
    <font>
      <b/>
      <sz val="28"/>
      <color theme="1"/>
      <name val="Fixed Miriam Transparent"/>
      <family val="3"/>
      <charset val="177"/>
    </font>
    <font>
      <sz val="11"/>
      <color theme="1"/>
      <name val="Fixed Miriam Transparent"/>
      <family val="3"/>
      <charset val="177"/>
    </font>
    <font>
      <b/>
      <sz val="16"/>
      <color theme="1"/>
      <name val="Calibri"/>
      <family val="2"/>
      <scheme val="minor"/>
    </font>
    <font>
      <b/>
      <sz val="12"/>
      <color theme="1"/>
      <name val="Rockwell"/>
      <family val="1"/>
    </font>
    <font>
      <u/>
      <sz val="14"/>
      <color theme="1"/>
      <name val="Lucida Handwriting"/>
      <family val="4"/>
    </font>
    <font>
      <sz val="14"/>
      <color theme="1"/>
      <name val="Bernard MT Condensed"/>
      <family val="1"/>
    </font>
    <font>
      <sz val="14"/>
      <color theme="1"/>
      <name val="Calibri"/>
      <family val="2"/>
      <scheme val="minor"/>
    </font>
    <font>
      <b/>
      <sz val="12"/>
      <color theme="1"/>
      <name val="Mistral"/>
      <family val="4"/>
    </font>
    <font>
      <sz val="11"/>
      <color theme="1"/>
      <name val="Arial Narrow"/>
      <family val="2"/>
    </font>
    <font>
      <b/>
      <sz val="13"/>
      <color theme="1"/>
      <name val="Bernard MT Condensed"/>
      <family val="1"/>
    </font>
    <font>
      <sz val="14"/>
      <color theme="0"/>
      <name val="Arial Rounded MT Bold"/>
      <family val="2"/>
    </font>
    <font>
      <sz val="11"/>
      <color theme="1"/>
      <name val="Rockwell"/>
      <family val="1"/>
    </font>
    <font>
      <sz val="10"/>
      <color theme="1"/>
      <name val="Agency FB"/>
      <family val="2"/>
    </font>
    <font>
      <sz val="14"/>
      <color theme="1"/>
      <name val="Rockwell"/>
      <family val="1"/>
    </font>
    <font>
      <sz val="14"/>
      <color theme="0"/>
      <name val="Copperplate Gothic Bold"/>
      <family val="2"/>
    </font>
    <font>
      <b/>
      <sz val="11"/>
      <color theme="1"/>
      <name val="Rockwell"/>
      <family val="1"/>
    </font>
    <font>
      <sz val="16"/>
      <color theme="1"/>
      <name val="Rockwell"/>
      <family val="1"/>
    </font>
    <font>
      <sz val="12"/>
      <color theme="1"/>
      <name val="Agency FB"/>
      <family val="2"/>
    </font>
    <font>
      <b/>
      <sz val="13"/>
      <color theme="1"/>
      <name val="Agency FB"/>
      <family val="2"/>
    </font>
    <font>
      <sz val="12"/>
      <color theme="1"/>
      <name val="Franklin Gothic Demi Cond"/>
      <family val="2"/>
    </font>
    <font>
      <b/>
      <sz val="11"/>
      <name val="Agency FB"/>
      <family val="2"/>
    </font>
    <font>
      <sz val="14"/>
      <color theme="1"/>
      <name val="Elephant"/>
      <family val="1"/>
    </font>
    <font>
      <u/>
      <sz val="11"/>
      <name val="Calibri"/>
      <family val="2"/>
    </font>
    <font>
      <b/>
      <sz val="16"/>
      <name val="Comic Sans MS"/>
      <family val="4"/>
    </font>
    <font>
      <sz val="16"/>
      <name val="Comic Sans MS"/>
      <family val="4"/>
    </font>
    <font>
      <sz val="18"/>
      <name val="Comic Sans MS"/>
      <family val="4"/>
    </font>
    <font>
      <sz val="20"/>
      <name val="Comic Sans MS"/>
      <family val="4"/>
    </font>
    <font>
      <b/>
      <sz val="14"/>
      <name val="Comic Sans MS"/>
      <family val="4"/>
    </font>
    <font>
      <sz val="15"/>
      <name val="Comic Sans MS"/>
      <family val="4"/>
    </font>
    <font>
      <b/>
      <sz val="11"/>
      <color theme="1"/>
      <name val="Calibri"/>
      <family val="2"/>
      <scheme val="minor"/>
    </font>
    <font>
      <b/>
      <sz val="13"/>
      <color theme="1"/>
      <name val="Batang"/>
      <family val="1"/>
    </font>
    <font>
      <b/>
      <sz val="12"/>
      <color theme="1"/>
      <name val="Batang"/>
      <family val="1"/>
    </font>
    <font>
      <b/>
      <sz val="11"/>
      <color theme="1"/>
      <name val="Batang"/>
      <family val="1"/>
    </font>
    <font>
      <sz val="11"/>
      <color rgb="FF000000"/>
      <name val="Arial Unicode MS"/>
      <family val="2"/>
    </font>
    <font>
      <sz val="12"/>
      <color theme="1"/>
      <name val="Arial Unicode MS"/>
      <family val="2"/>
    </font>
    <font>
      <i/>
      <sz val="11"/>
      <color rgb="FF000000"/>
      <name val="Arial Unicode MS"/>
      <family val="2"/>
    </font>
    <font>
      <u/>
      <sz val="11"/>
      <color rgb="FF000000"/>
      <name val="Arial Unicode MS"/>
      <family val="2"/>
    </font>
    <font>
      <b/>
      <sz val="16"/>
      <color theme="1"/>
      <name val="Cambria"/>
      <family val="1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FF"/>
        <bgColor indexed="64"/>
      </patternFill>
    </fill>
  </fills>
  <borders count="72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double">
        <color auto="1"/>
      </diagonal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</cellStyleXfs>
  <cellXfs count="53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15" fontId="2" fillId="0" borderId="0" xfId="0" applyNumberFormat="1" applyFont="1" applyAlignment="1">
      <alignment vertical="center"/>
    </xf>
    <xf numFmtId="0" fontId="3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1" fillId="4" borderId="0" xfId="0" applyFont="1" applyFill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vertical="center"/>
    </xf>
    <xf numFmtId="49" fontId="3" fillId="2" borderId="32" xfId="0" applyNumberFormat="1" applyFont="1" applyFill="1" applyBorder="1" applyAlignment="1">
      <alignment horizontal="center" vertical="center"/>
    </xf>
    <xf numFmtId="164" fontId="3" fillId="2" borderId="32" xfId="1" applyNumberFormat="1" applyFont="1" applyFill="1" applyBorder="1" applyAlignment="1">
      <alignment vertical="center"/>
    </xf>
    <xf numFmtId="164" fontId="3" fillId="2" borderId="22" xfId="1" applyNumberFormat="1" applyFont="1" applyFill="1" applyBorder="1" applyAlignment="1">
      <alignment vertical="center"/>
    </xf>
    <xf numFmtId="164" fontId="3" fillId="2" borderId="22" xfId="1" applyNumberFormat="1" applyFont="1" applyFill="1" applyBorder="1" applyAlignment="1">
      <alignment horizontal="center" vertical="center"/>
    </xf>
    <xf numFmtId="15" fontId="3" fillId="2" borderId="22" xfId="1" applyNumberFormat="1" applyFont="1" applyFill="1" applyBorder="1" applyAlignment="1">
      <alignment horizontal="center" vertical="center"/>
    </xf>
    <xf numFmtId="15" fontId="3" fillId="2" borderId="22" xfId="1" quotePrefix="1" applyNumberFormat="1" applyFont="1" applyFill="1" applyBorder="1" applyAlignment="1">
      <alignment horizontal="center" vertical="center"/>
    </xf>
    <xf numFmtId="164" fontId="3" fillId="2" borderId="22" xfId="1" quotePrefix="1" applyNumberFormat="1" applyFont="1" applyFill="1" applyBorder="1" applyAlignment="1">
      <alignment horizontal="center" vertical="center"/>
    </xf>
    <xf numFmtId="15" fontId="3" fillId="2" borderId="32" xfId="1" quotePrefix="1" applyNumberFormat="1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2" xfId="0" applyNumberFormat="1" applyFont="1" applyFill="1" applyBorder="1" applyAlignment="1">
      <alignment horizontal="right" vertical="center"/>
    </xf>
    <xf numFmtId="49" fontId="3" fillId="2" borderId="22" xfId="1" applyNumberFormat="1" applyFont="1" applyFill="1" applyBorder="1" applyAlignment="1">
      <alignment horizontal="center" vertical="center"/>
    </xf>
    <xf numFmtId="164" fontId="3" fillId="2" borderId="35" xfId="1" applyNumberFormat="1" applyFont="1" applyFill="1" applyBorder="1" applyAlignment="1">
      <alignment horizontal="right" vertical="center"/>
    </xf>
    <xf numFmtId="0" fontId="16" fillId="0" borderId="0" xfId="3" quotePrefix="1" applyFont="1" applyAlignment="1" applyProtection="1">
      <alignment vertical="center"/>
    </xf>
    <xf numFmtId="0" fontId="17" fillId="7" borderId="37" xfId="0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vertical="center"/>
    </xf>
    <xf numFmtId="164" fontId="11" fillId="0" borderId="0" xfId="0" applyNumberFormat="1" applyFont="1" applyAlignment="1">
      <alignment vertical="center"/>
    </xf>
    <xf numFmtId="0" fontId="17" fillId="0" borderId="0" xfId="0" applyFont="1" applyFill="1" applyBorder="1" applyAlignment="1">
      <alignment vertical="center"/>
    </xf>
    <xf numFmtId="15" fontId="17" fillId="0" borderId="0" xfId="0" applyNumberFormat="1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164" fontId="2" fillId="0" borderId="0" xfId="0" applyNumberFormat="1" applyFont="1" applyAlignment="1">
      <alignment vertical="center"/>
    </xf>
    <xf numFmtId="164" fontId="20" fillId="0" borderId="0" xfId="0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164" fontId="2" fillId="8" borderId="0" xfId="0" applyNumberFormat="1" applyFont="1" applyFill="1" applyAlignment="1">
      <alignment vertical="center"/>
    </xf>
    <xf numFmtId="0" fontId="2" fillId="0" borderId="0" xfId="0" applyFont="1" applyBorder="1" applyAlignment="1">
      <alignment vertical="center"/>
    </xf>
    <xf numFmtId="0" fontId="3" fillId="2" borderId="33" xfId="0" applyFont="1" applyFill="1" applyBorder="1" applyAlignment="1">
      <alignment vertical="center"/>
    </xf>
    <xf numFmtId="0" fontId="3" fillId="2" borderId="33" xfId="0" applyFont="1" applyFill="1" applyBorder="1" applyAlignment="1">
      <alignment horizontal="center" vertical="center"/>
    </xf>
    <xf numFmtId="164" fontId="3" fillId="2" borderId="33" xfId="1" applyNumberFormat="1" applyFont="1" applyFill="1" applyBorder="1" applyAlignment="1">
      <alignment vertical="center"/>
    </xf>
    <xf numFmtId="164" fontId="3" fillId="2" borderId="15" xfId="1" applyNumberFormat="1" applyFont="1" applyFill="1" applyBorder="1" applyAlignment="1">
      <alignment vertical="center"/>
    </xf>
    <xf numFmtId="164" fontId="3" fillId="2" borderId="15" xfId="1" applyNumberFormat="1" applyFont="1" applyFill="1" applyBorder="1" applyAlignment="1">
      <alignment horizontal="center" vertical="center"/>
    </xf>
    <xf numFmtId="15" fontId="3" fillId="2" borderId="15" xfId="1" applyNumberFormat="1" applyFont="1" applyFill="1" applyBorder="1" applyAlignment="1">
      <alignment horizontal="center" vertical="center"/>
    </xf>
    <xf numFmtId="15" fontId="3" fillId="2" borderId="15" xfId="1" quotePrefix="1" applyNumberFormat="1" applyFont="1" applyFill="1" applyBorder="1" applyAlignment="1">
      <alignment horizontal="center" vertical="center"/>
    </xf>
    <xf numFmtId="0" fontId="12" fillId="11" borderId="22" xfId="0" applyFont="1" applyFill="1" applyBorder="1" applyAlignment="1">
      <alignment vertical="center"/>
    </xf>
    <xf numFmtId="0" fontId="21" fillId="2" borderId="0" xfId="0" applyFont="1" applyFill="1"/>
    <xf numFmtId="0" fontId="22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centerContinuous" vertical="center"/>
    </xf>
    <xf numFmtId="0" fontId="23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Continuous" vertical="center"/>
    </xf>
    <xf numFmtId="49" fontId="23" fillId="2" borderId="0" xfId="0" applyNumberFormat="1" applyFont="1" applyFill="1" applyAlignment="1">
      <alignment horizontal="centerContinuous" vertical="center"/>
    </xf>
    <xf numFmtId="49" fontId="24" fillId="2" borderId="0" xfId="0" applyNumberFormat="1" applyFont="1" applyFill="1" applyAlignment="1">
      <alignment horizontal="centerContinuous" vertical="center"/>
    </xf>
    <xf numFmtId="0" fontId="25" fillId="2" borderId="0" xfId="0" applyFont="1" applyFill="1" applyAlignment="1">
      <alignment horizontal="centerContinuous" vertical="center"/>
    </xf>
    <xf numFmtId="0" fontId="21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vertical="center"/>
    </xf>
    <xf numFmtId="0" fontId="21" fillId="2" borderId="0" xfId="0" applyFont="1" applyFill="1" applyAlignment="1">
      <alignment vertical="center"/>
    </xf>
    <xf numFmtId="49" fontId="21" fillId="2" borderId="0" xfId="0" applyNumberFormat="1" applyFont="1" applyFill="1" applyAlignment="1">
      <alignment horizontal="left" vertical="center"/>
    </xf>
    <xf numFmtId="49" fontId="24" fillId="2" borderId="0" xfId="0" applyNumberFormat="1" applyFont="1" applyFill="1" applyAlignment="1">
      <alignment vertical="center"/>
    </xf>
    <xf numFmtId="0" fontId="25" fillId="2" borderId="0" xfId="0" applyFont="1" applyFill="1" applyAlignment="1">
      <alignment vertical="center"/>
    </xf>
    <xf numFmtId="0" fontId="21" fillId="2" borderId="0" xfId="0" applyFont="1" applyFill="1" applyAlignment="1">
      <alignment horizontal="center"/>
    </xf>
    <xf numFmtId="0" fontId="22" fillId="2" borderId="0" xfId="0" applyFont="1" applyFill="1" applyAlignment="1">
      <alignment horizontal="left"/>
    </xf>
    <xf numFmtId="0" fontId="26" fillId="2" borderId="0" xfId="0" applyFont="1" applyFill="1" applyAlignment="1">
      <alignment horizontal="center"/>
    </xf>
    <xf numFmtId="0" fontId="21" fillId="2" borderId="0" xfId="0" applyFont="1" applyFill="1" applyAlignment="1">
      <alignment horizontal="left"/>
    </xf>
    <xf numFmtId="49" fontId="21" fillId="2" borderId="0" xfId="0" applyNumberFormat="1" applyFont="1" applyFill="1" applyAlignment="1">
      <alignment horizontal="left"/>
    </xf>
    <xf numFmtId="0" fontId="27" fillId="7" borderId="39" xfId="0" applyFont="1" applyFill="1" applyBorder="1" applyAlignment="1">
      <alignment horizontal="left" vertical="center" textRotation="180"/>
    </xf>
    <xf numFmtId="49" fontId="24" fillId="2" borderId="0" xfId="0" applyNumberFormat="1" applyFont="1" applyFill="1"/>
    <xf numFmtId="0" fontId="25" fillId="2" borderId="0" xfId="0" applyFont="1" applyFill="1"/>
    <xf numFmtId="0" fontId="28" fillId="12" borderId="41" xfId="0" applyFont="1" applyFill="1" applyBorder="1" applyAlignment="1">
      <alignment horizontal="center" vertical="center"/>
    </xf>
    <xf numFmtId="0" fontId="13" fillId="12" borderId="41" xfId="0" applyFont="1" applyFill="1" applyBorder="1" applyAlignment="1">
      <alignment horizontal="center" vertical="center"/>
    </xf>
    <xf numFmtId="0" fontId="28" fillId="12" borderId="20" xfId="0" applyFont="1" applyFill="1" applyBorder="1" applyAlignment="1">
      <alignment vertical="center"/>
    </xf>
    <xf numFmtId="0" fontId="28" fillId="2" borderId="0" xfId="0" applyFont="1" applyFill="1"/>
    <xf numFmtId="0" fontId="29" fillId="12" borderId="47" xfId="0" applyFont="1" applyFill="1" applyBorder="1" applyAlignment="1">
      <alignment horizontal="center" vertical="center"/>
    </xf>
    <xf numFmtId="0" fontId="28" fillId="12" borderId="47" xfId="0" applyFont="1" applyFill="1" applyBorder="1" applyAlignment="1">
      <alignment horizontal="center" vertical="center"/>
    </xf>
    <xf numFmtId="0" fontId="13" fillId="12" borderId="47" xfId="0" applyFont="1" applyFill="1" applyBorder="1" applyAlignment="1">
      <alignment horizontal="center" vertical="center"/>
    </xf>
    <xf numFmtId="0" fontId="31" fillId="12" borderId="48" xfId="0" applyFont="1" applyFill="1" applyBorder="1" applyAlignment="1">
      <alignment horizontal="center" vertical="center"/>
    </xf>
    <xf numFmtId="0" fontId="30" fillId="12" borderId="48" xfId="0" applyFont="1" applyFill="1" applyBorder="1" applyAlignment="1">
      <alignment horizontal="center" vertical="center"/>
    </xf>
    <xf numFmtId="0" fontId="28" fillId="12" borderId="48" xfId="0" applyFont="1" applyFill="1" applyBorder="1" applyAlignment="1">
      <alignment horizontal="center" vertical="center"/>
    </xf>
    <xf numFmtId="0" fontId="21" fillId="2" borderId="50" xfId="0" applyFont="1" applyFill="1" applyBorder="1" applyAlignment="1">
      <alignment horizontal="center" vertical="center"/>
    </xf>
    <xf numFmtId="0" fontId="21" fillId="2" borderId="51" xfId="0" applyFont="1" applyFill="1" applyBorder="1" applyAlignment="1">
      <alignment horizontal="center" vertical="center"/>
    </xf>
    <xf numFmtId="49" fontId="24" fillId="2" borderId="50" xfId="0" applyNumberFormat="1" applyFont="1" applyFill="1" applyBorder="1" applyAlignment="1">
      <alignment horizontal="center" vertical="center"/>
    </xf>
    <xf numFmtId="0" fontId="25" fillId="2" borderId="50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/>
    </xf>
    <xf numFmtId="0" fontId="3" fillId="2" borderId="42" xfId="0" applyFont="1" applyFill="1" applyBorder="1" applyAlignment="1">
      <alignment horizontal="center"/>
    </xf>
    <xf numFmtId="0" fontId="2" fillId="2" borderId="32" xfId="0" applyFont="1" applyFill="1" applyBorder="1" applyAlignment="1">
      <alignment vertical="center"/>
    </xf>
    <xf numFmtId="0" fontId="3" fillId="2" borderId="34" xfId="0" applyFont="1" applyFill="1" applyBorder="1" applyAlignment="1">
      <alignment horizontal="center"/>
    </xf>
    <xf numFmtId="0" fontId="3" fillId="2" borderId="42" xfId="0" applyFont="1" applyFill="1" applyBorder="1"/>
    <xf numFmtId="49" fontId="2" fillId="2" borderId="32" xfId="0" applyNumberFormat="1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/>
    </xf>
    <xf numFmtId="0" fontId="3" fillId="2" borderId="0" xfId="0" applyFont="1" applyFill="1"/>
    <xf numFmtId="0" fontId="3" fillId="2" borderId="32" xfId="0" applyFont="1" applyFill="1" applyBorder="1" applyAlignment="1">
      <alignment horizontal="center"/>
    </xf>
    <xf numFmtId="0" fontId="3" fillId="2" borderId="33" xfId="0" applyFont="1" applyFill="1" applyBorder="1" applyAlignment="1">
      <alignment horizontal="center"/>
    </xf>
    <xf numFmtId="49" fontId="3" fillId="2" borderId="32" xfId="0" applyNumberFormat="1" applyFont="1" applyFill="1" applyBorder="1" applyAlignment="1">
      <alignment horizontal="center"/>
    </xf>
    <xf numFmtId="0" fontId="3" fillId="2" borderId="32" xfId="0" applyFont="1" applyFill="1" applyBorder="1"/>
    <xf numFmtId="0" fontId="3" fillId="2" borderId="52" xfId="0" applyFont="1" applyFill="1" applyBorder="1" applyAlignment="1">
      <alignment horizontal="center"/>
    </xf>
    <xf numFmtId="0" fontId="3" fillId="2" borderId="32" xfId="0" applyFont="1" applyFill="1" applyBorder="1" applyAlignment="1">
      <alignment horizontal="left"/>
    </xf>
    <xf numFmtId="15" fontId="3" fillId="2" borderId="32" xfId="0" quotePrefix="1" applyNumberFormat="1" applyFont="1" applyFill="1" applyBorder="1" applyAlignment="1">
      <alignment horizontal="center"/>
    </xf>
    <xf numFmtId="0" fontId="32" fillId="2" borderId="32" xfId="0" applyFont="1" applyFill="1" applyBorder="1" applyAlignment="1">
      <alignment horizontal="center"/>
    </xf>
    <xf numFmtId="15" fontId="3" fillId="2" borderId="32" xfId="0" applyNumberFormat="1" applyFont="1" applyFill="1" applyBorder="1" applyAlignment="1">
      <alignment horizontal="center"/>
    </xf>
    <xf numFmtId="49" fontId="3" fillId="2" borderId="32" xfId="0" quotePrefix="1" applyNumberFormat="1" applyFont="1" applyFill="1" applyBorder="1" applyAlignment="1">
      <alignment horizontal="center"/>
    </xf>
    <xf numFmtId="0" fontId="33" fillId="2" borderId="0" xfId="0" applyFont="1" applyFill="1"/>
    <xf numFmtId="0" fontId="33" fillId="2" borderId="0" xfId="0" applyFont="1" applyFill="1" applyAlignment="1">
      <alignment horizontal="center"/>
    </xf>
    <xf numFmtId="0" fontId="34" fillId="2" borderId="0" xfId="0" applyFont="1" applyFill="1"/>
    <xf numFmtId="49" fontId="33" fillId="2" borderId="0" xfId="0" applyNumberFormat="1" applyFont="1" applyFill="1"/>
    <xf numFmtId="0" fontId="35" fillId="2" borderId="0" xfId="0" applyFont="1" applyFill="1" applyAlignment="1">
      <alignment horizontal="left"/>
    </xf>
    <xf numFmtId="0" fontId="33" fillId="2" borderId="0" xfId="0" applyFont="1" applyFill="1" applyAlignment="1">
      <alignment horizontal="left"/>
    </xf>
    <xf numFmtId="49" fontId="33" fillId="2" borderId="0" xfId="0" applyNumberFormat="1" applyFont="1" applyFill="1" applyAlignment="1">
      <alignment horizontal="left"/>
    </xf>
    <xf numFmtId="0" fontId="3" fillId="2" borderId="42" xfId="0" applyFont="1" applyFill="1" applyBorder="1" applyAlignment="1">
      <alignment horizontal="center" vertical="center"/>
    </xf>
    <xf numFmtId="0" fontId="3" fillId="2" borderId="53" xfId="0" applyFont="1" applyFill="1" applyBorder="1" applyAlignment="1">
      <alignment horizontal="center"/>
    </xf>
    <xf numFmtId="49" fontId="3" fillId="2" borderId="33" xfId="0" applyNumberFormat="1" applyFont="1" applyFill="1" applyBorder="1" applyAlignment="1">
      <alignment horizontal="center"/>
    </xf>
    <xf numFmtId="0" fontId="3" fillId="2" borderId="33" xfId="0" applyFont="1" applyFill="1" applyBorder="1"/>
    <xf numFmtId="0" fontId="34" fillId="2" borderId="0" xfId="0" applyFont="1" applyFill="1" applyAlignment="1">
      <alignment horizontal="center"/>
    </xf>
    <xf numFmtId="0" fontId="0" fillId="0" borderId="54" xfId="0" applyBorder="1"/>
    <xf numFmtId="0" fontId="38" fillId="0" borderId="55" xfId="0" applyFont="1" applyBorder="1" applyAlignment="1">
      <alignment vertical="center"/>
    </xf>
    <xf numFmtId="0" fontId="38" fillId="0" borderId="56" xfId="0" applyFont="1" applyBorder="1" applyAlignment="1">
      <alignment vertical="center"/>
    </xf>
    <xf numFmtId="0" fontId="39" fillId="0" borderId="47" xfId="0" applyFont="1" applyFill="1" applyBorder="1" applyAlignment="1">
      <alignment horizontal="center" vertical="center" textRotation="45"/>
    </xf>
    <xf numFmtId="0" fontId="39" fillId="0" borderId="58" xfId="0" applyFont="1" applyFill="1" applyBorder="1" applyAlignment="1">
      <alignment horizontal="center" vertical="center" textRotation="45"/>
    </xf>
    <xf numFmtId="0" fontId="38" fillId="0" borderId="59" xfId="0" applyFont="1" applyBorder="1" applyAlignment="1">
      <alignment vertical="center"/>
    </xf>
    <xf numFmtId="0" fontId="42" fillId="2" borderId="60" xfId="0" applyFont="1" applyFill="1" applyBorder="1" applyAlignment="1">
      <alignment horizontal="center" vertical="center"/>
    </xf>
    <xf numFmtId="0" fontId="42" fillId="13" borderId="60" xfId="0" applyFont="1" applyFill="1" applyBorder="1" applyAlignment="1">
      <alignment horizontal="center" vertical="center"/>
    </xf>
    <xf numFmtId="41" fontId="49" fillId="0" borderId="33" xfId="2" applyFont="1" applyBorder="1" applyAlignment="1">
      <alignment horizontal="center" vertical="center"/>
    </xf>
    <xf numFmtId="0" fontId="53" fillId="14" borderId="33" xfId="0" applyFont="1" applyFill="1" applyBorder="1" applyAlignment="1">
      <alignment horizontal="center" vertical="center"/>
    </xf>
    <xf numFmtId="0" fontId="52" fillId="14" borderId="29" xfId="0" applyFont="1" applyFill="1" applyBorder="1" applyAlignment="1">
      <alignment horizontal="center" vertical="center"/>
    </xf>
    <xf numFmtId="0" fontId="56" fillId="14" borderId="0" xfId="0" applyFont="1" applyFill="1" applyAlignment="1">
      <alignment horizontal="center"/>
    </xf>
    <xf numFmtId="0" fontId="57" fillId="0" borderId="32" xfId="0" applyFont="1" applyBorder="1" applyAlignment="1">
      <alignment horizontal="center" vertical="center"/>
    </xf>
    <xf numFmtId="0" fontId="59" fillId="0" borderId="32" xfId="0" applyFont="1" applyBorder="1" applyAlignment="1">
      <alignment horizontal="center" vertical="center"/>
    </xf>
    <xf numFmtId="0" fontId="61" fillId="0" borderId="32" xfId="0" applyFont="1" applyFill="1" applyBorder="1" applyAlignment="1">
      <alignment horizontal="center" vertical="center"/>
    </xf>
    <xf numFmtId="0" fontId="59" fillId="14" borderId="32" xfId="0" applyFont="1" applyFill="1" applyBorder="1" applyAlignment="1">
      <alignment horizontal="center" vertical="center"/>
    </xf>
    <xf numFmtId="0" fontId="63" fillId="16" borderId="32" xfId="0" applyFont="1" applyFill="1" applyBorder="1" applyAlignment="1">
      <alignment horizontal="center" vertical="center"/>
    </xf>
    <xf numFmtId="0" fontId="63" fillId="0" borderId="32" xfId="0" applyFont="1" applyBorder="1" applyAlignment="1">
      <alignment horizontal="center" vertical="center"/>
    </xf>
    <xf numFmtId="0" fontId="64" fillId="6" borderId="32" xfId="0" applyFont="1" applyFill="1" applyBorder="1" applyAlignment="1">
      <alignment horizontal="center" vertical="center"/>
    </xf>
    <xf numFmtId="0" fontId="57" fillId="0" borderId="22" xfId="0" applyFont="1" applyFill="1" applyBorder="1" applyAlignment="1">
      <alignment horizontal="center" vertical="center"/>
    </xf>
    <xf numFmtId="0" fontId="59" fillId="0" borderId="23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65" fillId="0" borderId="0" xfId="3" quotePrefix="1" applyFont="1" applyAlignment="1" applyProtection="1">
      <alignment vertical="center"/>
    </xf>
    <xf numFmtId="0" fontId="66" fillId="0" borderId="37" xfId="0" applyFont="1" applyBorder="1" applyAlignment="1">
      <alignment horizontal="center"/>
    </xf>
    <xf numFmtId="0" fontId="66" fillId="0" borderId="63" xfId="0" applyFont="1" applyBorder="1" applyAlignment="1">
      <alignment horizontal="center"/>
    </xf>
    <xf numFmtId="0" fontId="61" fillId="16" borderId="32" xfId="0" applyFont="1" applyFill="1" applyBorder="1" applyAlignment="1">
      <alignment horizontal="center"/>
    </xf>
    <xf numFmtId="0" fontId="67" fillId="0" borderId="63" xfId="0" applyFont="1" applyFill="1" applyBorder="1" applyAlignment="1">
      <alignment horizontal="center"/>
    </xf>
    <xf numFmtId="0" fontId="69" fillId="0" borderId="64" xfId="0" applyFont="1" applyFill="1" applyBorder="1"/>
    <xf numFmtId="0" fontId="71" fillId="0" borderId="0" xfId="0" applyFont="1" applyAlignment="1">
      <alignment horizontal="center" vertical="center"/>
    </xf>
    <xf numFmtId="0" fontId="72" fillId="0" borderId="0" xfId="0" applyFont="1" applyBorder="1" applyAlignment="1">
      <alignment horizontal="center" vertical="center"/>
    </xf>
    <xf numFmtId="0" fontId="74" fillId="0" borderId="0" xfId="0" applyFont="1"/>
    <xf numFmtId="0" fontId="69" fillId="0" borderId="0" xfId="0" applyFont="1" applyFill="1"/>
    <xf numFmtId="0" fontId="75" fillId="0" borderId="0" xfId="0" applyFont="1" applyAlignment="1">
      <alignment horizontal="center"/>
    </xf>
    <xf numFmtId="0" fontId="77" fillId="0" borderId="0" xfId="0" applyFont="1"/>
    <xf numFmtId="43" fontId="79" fillId="0" borderId="0" xfId="1" applyFont="1"/>
    <xf numFmtId="0" fontId="80" fillId="0" borderId="0" xfId="0" applyFont="1" applyAlignment="1">
      <alignment horizontal="center"/>
    </xf>
    <xf numFmtId="0" fontId="81" fillId="0" borderId="0" xfId="0" applyFont="1"/>
    <xf numFmtId="0" fontId="82" fillId="0" borderId="0" xfId="0" applyFont="1" applyAlignment="1">
      <alignment horizontal="center"/>
    </xf>
    <xf numFmtId="164" fontId="84" fillId="0" borderId="0" xfId="1" applyNumberFormat="1" applyFont="1"/>
    <xf numFmtId="0" fontId="85" fillId="0" borderId="0" xfId="0" applyFont="1"/>
    <xf numFmtId="0" fontId="0" fillId="0" borderId="0" xfId="0" applyAlignment="1">
      <alignment horizontal="center"/>
    </xf>
    <xf numFmtId="164" fontId="86" fillId="0" borderId="70" xfId="1" applyNumberFormat="1" applyFont="1" applyFill="1" applyBorder="1"/>
    <xf numFmtId="164" fontId="0" fillId="0" borderId="0" xfId="1" applyNumberFormat="1" applyFont="1"/>
    <xf numFmtId="164" fontId="88" fillId="0" borderId="0" xfId="1" applyNumberFormat="1" applyFont="1"/>
    <xf numFmtId="0" fontId="85" fillId="0" borderId="0" xfId="0" applyFont="1" applyFill="1" applyBorder="1"/>
    <xf numFmtId="164" fontId="89" fillId="3" borderId="32" xfId="1" applyNumberFormat="1" applyFont="1" applyFill="1" applyBorder="1"/>
    <xf numFmtId="0" fontId="90" fillId="0" borderId="0" xfId="0" applyFont="1"/>
    <xf numFmtId="0" fontId="3" fillId="2" borderId="22" xfId="0" applyNumberFormat="1" applyFont="1" applyFill="1" applyBorder="1" applyAlignment="1">
      <alignment horizontal="center" vertical="center"/>
    </xf>
    <xf numFmtId="0" fontId="32" fillId="2" borderId="33" xfId="0" applyFont="1" applyFill="1" applyBorder="1" applyAlignment="1">
      <alignment horizontal="center"/>
    </xf>
    <xf numFmtId="164" fontId="32" fillId="2" borderId="32" xfId="1" applyNumberFormat="1" applyFont="1" applyFill="1" applyBorder="1" applyAlignment="1">
      <alignment vertical="center"/>
    </xf>
    <xf numFmtId="164" fontId="32" fillId="2" borderId="22" xfId="1" applyNumberFormat="1" applyFont="1" applyFill="1" applyBorder="1" applyAlignment="1">
      <alignment vertical="center"/>
    </xf>
    <xf numFmtId="0" fontId="32" fillId="2" borderId="32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/>
    </xf>
    <xf numFmtId="15" fontId="3" fillId="2" borderId="32" xfId="1" applyNumberFormat="1" applyFont="1" applyFill="1" applyBorder="1" applyAlignment="1">
      <alignment horizontal="center" vertical="center"/>
    </xf>
    <xf numFmtId="49" fontId="6" fillId="18" borderId="9" xfId="0" applyNumberFormat="1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vertical="center"/>
    </xf>
    <xf numFmtId="0" fontId="6" fillId="18" borderId="8" xfId="0" applyFont="1" applyFill="1" applyBorder="1" applyAlignment="1">
      <alignment horizontal="center" vertical="center"/>
    </xf>
    <xf numFmtId="0" fontId="6" fillId="18" borderId="14" xfId="0" applyFont="1" applyFill="1" applyBorder="1" applyAlignment="1">
      <alignment horizontal="center" vertical="center"/>
    </xf>
    <xf numFmtId="49" fontId="10" fillId="18" borderId="17" xfId="0" applyNumberFormat="1" applyFont="1" applyFill="1" applyBorder="1" applyAlignment="1">
      <alignment horizontal="center" vertical="center"/>
    </xf>
    <xf numFmtId="0" fontId="6" fillId="18" borderId="25" xfId="0" applyFont="1" applyFill="1" applyBorder="1" applyAlignment="1">
      <alignment horizontal="center" vertical="center"/>
    </xf>
    <xf numFmtId="0" fontId="6" fillId="18" borderId="27" xfId="0" applyFont="1" applyFill="1" applyBorder="1" applyAlignment="1">
      <alignment horizontal="center" vertical="center"/>
    </xf>
    <xf numFmtId="49" fontId="6" fillId="18" borderId="27" xfId="0" applyNumberFormat="1" applyFont="1" applyFill="1" applyBorder="1" applyAlignment="1">
      <alignment horizontal="center" vertical="center"/>
    </xf>
    <xf numFmtId="0" fontId="6" fillId="18" borderId="30" xfId="0" applyFont="1" applyFill="1" applyBorder="1" applyAlignment="1">
      <alignment horizontal="center" vertical="center"/>
    </xf>
    <xf numFmtId="0" fontId="6" fillId="18" borderId="28" xfId="0" applyFont="1" applyFill="1" applyBorder="1" applyAlignment="1">
      <alignment horizontal="center" vertical="center"/>
    </xf>
    <xf numFmtId="15" fontId="6" fillId="18" borderId="28" xfId="0" applyNumberFormat="1" applyFont="1" applyFill="1" applyBorder="1" applyAlignment="1">
      <alignment horizontal="center" vertical="center"/>
    </xf>
    <xf numFmtId="0" fontId="7" fillId="18" borderId="31" xfId="0" applyFont="1" applyFill="1" applyBorder="1" applyAlignment="1">
      <alignment horizontal="center" vertical="center"/>
    </xf>
    <xf numFmtId="0" fontId="93" fillId="0" borderId="47" xfId="0" applyFont="1" applyFill="1" applyBorder="1" applyAlignment="1">
      <alignment horizontal="center" vertical="center" textRotation="45"/>
    </xf>
    <xf numFmtId="0" fontId="93" fillId="0" borderId="57" xfId="0" applyFont="1" applyFill="1" applyBorder="1" applyAlignment="1">
      <alignment horizontal="center" vertical="center" textRotation="45"/>
    </xf>
    <xf numFmtId="0" fontId="17" fillId="8" borderId="68" xfId="0" applyFont="1" applyFill="1" applyBorder="1" applyAlignment="1">
      <alignment vertical="center"/>
    </xf>
    <xf numFmtId="0" fontId="17" fillId="9" borderId="68" xfId="0" applyFont="1" applyFill="1" applyBorder="1" applyAlignment="1">
      <alignment vertical="center"/>
    </xf>
    <xf numFmtId="0" fontId="18" fillId="10" borderId="68" xfId="0" applyFont="1" applyFill="1" applyBorder="1" applyAlignment="1">
      <alignment horizontal="center" vertical="center"/>
    </xf>
    <xf numFmtId="0" fontId="18" fillId="9" borderId="68" xfId="0" applyFont="1" applyFill="1" applyBorder="1" applyAlignment="1">
      <alignment horizontal="center" vertical="center"/>
    </xf>
    <xf numFmtId="164" fontId="19" fillId="6" borderId="68" xfId="0" applyNumberFormat="1" applyFont="1" applyFill="1" applyBorder="1" applyAlignment="1">
      <alignment vertical="center"/>
    </xf>
    <xf numFmtId="164" fontId="3" fillId="2" borderId="32" xfId="1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18" borderId="28" xfId="0" applyFont="1" applyFill="1" applyBorder="1" applyAlignment="1">
      <alignment horizontal="center" vertical="center"/>
    </xf>
    <xf numFmtId="0" fontId="6" fillId="18" borderId="8" xfId="0" applyFont="1" applyFill="1" applyBorder="1" applyAlignment="1">
      <alignment horizontal="center" vertical="center"/>
    </xf>
    <xf numFmtId="0" fontId="6" fillId="18" borderId="14" xfId="0" applyFont="1" applyFill="1" applyBorder="1" applyAlignment="1">
      <alignment horizontal="center" vertical="center"/>
    </xf>
    <xf numFmtId="0" fontId="6" fillId="18" borderId="27" xfId="0" applyFont="1" applyFill="1" applyBorder="1" applyAlignment="1">
      <alignment horizontal="center" vertical="center"/>
    </xf>
    <xf numFmtId="0" fontId="28" fillId="12" borderId="48" xfId="0" applyFont="1" applyFill="1" applyBorder="1" applyAlignment="1">
      <alignment horizontal="center" vertical="center"/>
    </xf>
    <xf numFmtId="0" fontId="33" fillId="2" borderId="0" xfId="0" applyFont="1" applyFill="1" applyAlignment="1">
      <alignment horizontal="center"/>
    </xf>
    <xf numFmtId="0" fontId="32" fillId="2" borderId="32" xfId="0" applyFont="1" applyFill="1" applyBorder="1" applyAlignment="1">
      <alignment vertical="center"/>
    </xf>
    <xf numFmtId="49" fontId="32" fillId="2" borderId="32" xfId="0" applyNumberFormat="1" applyFont="1" applyFill="1" applyBorder="1" applyAlignment="1">
      <alignment horizontal="center" vertical="center"/>
    </xf>
    <xf numFmtId="164" fontId="32" fillId="2" borderId="22" xfId="1" applyNumberFormat="1" applyFont="1" applyFill="1" applyBorder="1" applyAlignment="1">
      <alignment horizontal="center" vertical="center"/>
    </xf>
    <xf numFmtId="15" fontId="32" fillId="2" borderId="22" xfId="1" applyNumberFormat="1" applyFont="1" applyFill="1" applyBorder="1" applyAlignment="1">
      <alignment horizontal="center" vertical="center"/>
    </xf>
    <xf numFmtId="164" fontId="32" fillId="2" borderId="22" xfId="1" quotePrefix="1" applyNumberFormat="1" applyFont="1" applyFill="1" applyBorder="1" applyAlignment="1">
      <alignment horizontal="center" vertical="center"/>
    </xf>
    <xf numFmtId="0" fontId="32" fillId="2" borderId="34" xfId="0" applyFont="1" applyFill="1" applyBorder="1" applyAlignment="1">
      <alignment vertical="center"/>
    </xf>
    <xf numFmtId="164" fontId="32" fillId="2" borderId="19" xfId="1" applyNumberFormat="1" applyFont="1" applyFill="1" applyBorder="1" applyAlignment="1">
      <alignment vertical="center"/>
    </xf>
    <xf numFmtId="15" fontId="32" fillId="2" borderId="22" xfId="1" quotePrefix="1" applyNumberFormat="1" applyFont="1" applyFill="1" applyBorder="1" applyAlignment="1">
      <alignment horizontal="center" vertical="center"/>
    </xf>
    <xf numFmtId="17" fontId="76" fillId="0" borderId="0" xfId="0" applyNumberFormat="1" applyFont="1" applyAlignment="1">
      <alignment horizontal="center"/>
    </xf>
    <xf numFmtId="0" fontId="33" fillId="2" borderId="0" xfId="0" applyFont="1" applyFill="1" applyAlignment="1">
      <alignment horizontal="center"/>
    </xf>
    <xf numFmtId="0" fontId="57" fillId="0" borderId="0" xfId="0" applyFont="1" applyBorder="1" applyAlignment="1">
      <alignment horizontal="center" vertical="center"/>
    </xf>
    <xf numFmtId="0" fontId="58" fillId="0" borderId="0" xfId="0" applyFont="1" applyBorder="1" applyAlignment="1">
      <alignment horizontal="center" vertical="center"/>
    </xf>
    <xf numFmtId="0" fontId="59" fillId="0" borderId="33" xfId="0" applyFont="1" applyBorder="1" applyAlignment="1">
      <alignment horizontal="center" vertical="center"/>
    </xf>
    <xf numFmtId="0" fontId="59" fillId="0" borderId="34" xfId="0" applyFont="1" applyBorder="1" applyAlignment="1">
      <alignment horizontal="center" vertical="center"/>
    </xf>
    <xf numFmtId="0" fontId="63" fillId="0" borderId="32" xfId="0" applyFont="1" applyFill="1" applyBorder="1" applyAlignment="1">
      <alignment horizontal="center" vertical="center"/>
    </xf>
    <xf numFmtId="0" fontId="7" fillId="18" borderId="9" xfId="0" applyFont="1" applyFill="1" applyBorder="1" applyAlignment="1">
      <alignment horizontal="center" vertical="center"/>
    </xf>
    <xf numFmtId="0" fontId="7" fillId="18" borderId="19" xfId="0" applyFont="1" applyFill="1" applyBorder="1" applyAlignment="1">
      <alignment horizontal="center" vertical="center"/>
    </xf>
    <xf numFmtId="0" fontId="6" fillId="18" borderId="27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6" fillId="18" borderId="8" xfId="0" applyFont="1" applyFill="1" applyBorder="1" applyAlignment="1">
      <alignment horizontal="center" vertical="center"/>
    </xf>
    <xf numFmtId="0" fontId="6" fillId="18" borderId="14" xfId="0" applyFont="1" applyFill="1" applyBorder="1" applyAlignment="1">
      <alignment horizontal="center" vertical="center"/>
    </xf>
    <xf numFmtId="0" fontId="6" fillId="18" borderId="27" xfId="0" applyFont="1" applyFill="1" applyBorder="1" applyAlignment="1">
      <alignment horizontal="center" vertical="center"/>
    </xf>
    <xf numFmtId="0" fontId="6" fillId="18" borderId="34" xfId="0" applyFont="1" applyFill="1" applyBorder="1" applyAlignment="1">
      <alignment horizontal="center" vertical="center"/>
    </xf>
    <xf numFmtId="0" fontId="59" fillId="17" borderId="32" xfId="0" applyFont="1" applyFill="1" applyBorder="1" applyAlignment="1">
      <alignment horizontal="center" vertical="center"/>
    </xf>
    <xf numFmtId="0" fontId="59" fillId="17" borderId="71" xfId="0" applyFont="1" applyFill="1" applyBorder="1" applyAlignment="1">
      <alignment horizontal="center" vertical="center"/>
    </xf>
    <xf numFmtId="0" fontId="8" fillId="18" borderId="27" xfId="0" applyFont="1" applyFill="1" applyBorder="1" applyAlignment="1">
      <alignment horizontal="center" vertical="center"/>
    </xf>
    <xf numFmtId="0" fontId="28" fillId="12" borderId="48" xfId="0" applyFont="1" applyFill="1" applyBorder="1" applyAlignment="1">
      <alignment horizontal="center" vertical="center"/>
    </xf>
    <xf numFmtId="0" fontId="60" fillId="17" borderId="32" xfId="0" applyFont="1" applyFill="1" applyBorder="1" applyAlignment="1">
      <alignment horizontal="center" vertical="center"/>
    </xf>
    <xf numFmtId="0" fontId="8" fillId="18" borderId="9" xfId="0" applyFont="1" applyFill="1" applyBorder="1" applyAlignment="1">
      <alignment horizontal="center" vertical="center"/>
    </xf>
    <xf numFmtId="0" fontId="8" fillId="18" borderId="17" xfId="0" applyFont="1" applyFill="1" applyBorder="1" applyAlignment="1">
      <alignment horizontal="center" vertical="center"/>
    </xf>
    <xf numFmtId="0" fontId="17" fillId="7" borderId="0" xfId="0" applyFont="1" applyFill="1" applyBorder="1" applyAlignment="1">
      <alignment vertical="center"/>
    </xf>
    <xf numFmtId="0" fontId="3" fillId="2" borderId="23" xfId="0" applyFont="1" applyFill="1" applyBorder="1" applyAlignment="1">
      <alignment horizontal="left" vertical="center"/>
    </xf>
    <xf numFmtId="49" fontId="2" fillId="2" borderId="32" xfId="0" applyNumberFormat="1" applyFont="1" applyFill="1" applyBorder="1" applyAlignment="1">
      <alignment vertical="center"/>
    </xf>
    <xf numFmtId="0" fontId="15" fillId="2" borderId="32" xfId="3" applyFill="1" applyBorder="1" applyAlignment="1" applyProtection="1">
      <alignment vertical="center"/>
    </xf>
    <xf numFmtId="164" fontId="3" fillId="11" borderId="22" xfId="1" quotePrefix="1" applyNumberFormat="1" applyFont="1" applyFill="1" applyBorder="1" applyAlignment="1">
      <alignment horizontal="center" vertical="center"/>
    </xf>
    <xf numFmtId="164" fontId="28" fillId="2" borderId="22" xfId="1" applyNumberFormat="1" applyFont="1" applyFill="1" applyBorder="1" applyAlignment="1">
      <alignment vertical="center"/>
    </xf>
    <xf numFmtId="49" fontId="3" fillId="2" borderId="32" xfId="0" quotePrefix="1" applyNumberFormat="1" applyFont="1" applyFill="1" applyBorder="1" applyAlignment="1">
      <alignment horizontal="center" vertical="center"/>
    </xf>
    <xf numFmtId="49" fontId="3" fillId="2" borderId="22" xfId="1" quotePrefix="1" applyNumberFormat="1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vertical="center"/>
    </xf>
    <xf numFmtId="164" fontId="3" fillId="2" borderId="34" xfId="1" applyNumberFormat="1" applyFont="1" applyFill="1" applyBorder="1" applyAlignment="1">
      <alignment vertical="center"/>
    </xf>
    <xf numFmtId="164" fontId="3" fillId="2" borderId="19" xfId="1" applyNumberFormat="1" applyFont="1" applyFill="1" applyBorder="1" applyAlignment="1">
      <alignment vertical="center"/>
    </xf>
    <xf numFmtId="15" fontId="3" fillId="2" borderId="19" xfId="1" quotePrefix="1" applyNumberFormat="1" applyFont="1" applyFill="1" applyBorder="1" applyAlignment="1">
      <alignment horizontal="center" vertical="center"/>
    </xf>
    <xf numFmtId="0" fontId="15" fillId="2" borderId="32" xfId="3" applyFill="1" applyBorder="1" applyAlignment="1" applyProtection="1">
      <alignment horizontal="center" vertical="center"/>
    </xf>
    <xf numFmtId="0" fontId="95" fillId="2" borderId="34" xfId="3" applyFont="1" applyFill="1" applyBorder="1" applyAlignment="1" applyProtection="1">
      <alignment horizontal="center" vertical="center"/>
    </xf>
    <xf numFmtId="0" fontId="17" fillId="7" borderId="0" xfId="0" applyFont="1" applyFill="1" applyBorder="1" applyAlignment="1">
      <alignment horizontal="center" vertical="center"/>
    </xf>
    <xf numFmtId="0" fontId="3" fillId="2" borderId="32" xfId="0" applyNumberFormat="1" applyFont="1" applyFill="1" applyBorder="1" applyAlignment="1">
      <alignment horizontal="center" vertical="center"/>
    </xf>
    <xf numFmtId="164" fontId="3" fillId="2" borderId="32" xfId="1" quotePrefix="1" applyNumberFormat="1" applyFont="1" applyFill="1" applyBorder="1" applyAlignment="1">
      <alignment vertical="center"/>
    </xf>
    <xf numFmtId="0" fontId="32" fillId="2" borderId="32" xfId="0" applyFont="1" applyFill="1" applyBorder="1"/>
    <xf numFmtId="49" fontId="3" fillId="2" borderId="0" xfId="0" applyNumberFormat="1" applyFont="1" applyFill="1" applyBorder="1" applyAlignment="1">
      <alignment horizontal="center" vertical="center"/>
    </xf>
    <xf numFmtId="0" fontId="34" fillId="0" borderId="0" xfId="0" applyFont="1"/>
    <xf numFmtId="0" fontId="2" fillId="2" borderId="34" xfId="0" applyFont="1" applyFill="1" applyBorder="1" applyAlignment="1">
      <alignment horizontal="center" vertical="center"/>
    </xf>
    <xf numFmtId="49" fontId="2" fillId="2" borderId="32" xfId="0" quotePrefix="1" applyNumberFormat="1" applyFont="1" applyFill="1" applyBorder="1" applyAlignment="1">
      <alignment horizontal="center" vertical="center"/>
    </xf>
    <xf numFmtId="164" fontId="2" fillId="2" borderId="32" xfId="1" applyNumberFormat="1" applyFont="1" applyFill="1" applyBorder="1" applyAlignment="1">
      <alignment vertical="center"/>
    </xf>
    <xf numFmtId="164" fontId="2" fillId="2" borderId="34" xfId="1" applyNumberFormat="1" applyFont="1" applyFill="1" applyBorder="1" applyAlignment="1">
      <alignment vertical="center"/>
    </xf>
    <xf numFmtId="164" fontId="2" fillId="2" borderId="19" xfId="1" applyNumberFormat="1" applyFont="1" applyFill="1" applyBorder="1" applyAlignment="1">
      <alignment vertical="center"/>
    </xf>
    <xf numFmtId="15" fontId="2" fillId="2" borderId="19" xfId="1" quotePrefix="1" applyNumberFormat="1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left"/>
    </xf>
    <xf numFmtId="0" fontId="15" fillId="2" borderId="33" xfId="3" applyFill="1" applyBorder="1" applyAlignment="1" applyProtection="1">
      <alignment vertical="center"/>
    </xf>
    <xf numFmtId="0" fontId="0" fillId="2" borderId="0" xfId="0" applyFill="1"/>
    <xf numFmtId="15" fontId="2" fillId="2" borderId="22" xfId="1" quotePrefix="1" applyNumberFormat="1" applyFont="1" applyFill="1" applyBorder="1" applyAlignment="1">
      <alignment horizontal="center" vertical="center"/>
    </xf>
    <xf numFmtId="164" fontId="3" fillId="19" borderId="22" xfId="1" applyNumberFormat="1" applyFont="1" applyFill="1" applyBorder="1" applyAlignment="1">
      <alignment horizontal="center" vertical="center"/>
    </xf>
    <xf numFmtId="164" fontId="3" fillId="19" borderId="22" xfId="1" quotePrefix="1" applyNumberFormat="1" applyFont="1" applyFill="1" applyBorder="1" applyAlignment="1">
      <alignment horizontal="center" vertical="center"/>
    </xf>
    <xf numFmtId="164" fontId="3" fillId="19" borderId="22" xfId="1" applyNumberFormat="1" applyFont="1" applyFill="1" applyBorder="1" applyAlignment="1">
      <alignment vertical="center"/>
    </xf>
    <xf numFmtId="164" fontId="32" fillId="19" borderId="22" xfId="1" applyNumberFormat="1" applyFont="1" applyFill="1" applyBorder="1" applyAlignment="1">
      <alignment horizontal="center" vertical="center"/>
    </xf>
    <xf numFmtId="164" fontId="32" fillId="19" borderId="22" xfId="1" quotePrefix="1" applyNumberFormat="1" applyFont="1" applyFill="1" applyBorder="1" applyAlignment="1">
      <alignment horizontal="center" vertical="center"/>
    </xf>
    <xf numFmtId="164" fontId="32" fillId="19" borderId="22" xfId="1" applyNumberFormat="1" applyFont="1" applyFill="1" applyBorder="1" applyAlignment="1">
      <alignment vertical="center"/>
    </xf>
    <xf numFmtId="164" fontId="3" fillId="11" borderId="22" xfId="1" applyNumberFormat="1" applyFont="1" applyFill="1" applyBorder="1" applyAlignment="1">
      <alignment horizontal="center" vertical="center"/>
    </xf>
    <xf numFmtId="164" fontId="3" fillId="11" borderId="22" xfId="1" applyNumberFormat="1" applyFont="1" applyFill="1" applyBorder="1" applyAlignment="1">
      <alignment vertical="center"/>
    </xf>
    <xf numFmtId="49" fontId="3" fillId="2" borderId="42" xfId="0" quotePrefix="1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14" fillId="4" borderId="0" xfId="0" applyFont="1" applyFill="1" applyAlignment="1">
      <alignment horizontal="center" vertical="center"/>
    </xf>
    <xf numFmtId="0" fontId="97" fillId="7" borderId="68" xfId="0" applyFont="1" applyFill="1" applyBorder="1" applyAlignment="1">
      <alignment vertical="center"/>
    </xf>
    <xf numFmtId="0" fontId="34" fillId="0" borderId="17" xfId="0" applyFont="1" applyBorder="1"/>
    <xf numFmtId="0" fontId="2" fillId="0" borderId="32" xfId="0" applyFont="1" applyBorder="1" applyAlignment="1">
      <alignment vertical="center"/>
    </xf>
    <xf numFmtId="0" fontId="2" fillId="0" borderId="32" xfId="0" applyFont="1" applyBorder="1" applyAlignment="1">
      <alignment horizontal="center" vertical="center"/>
    </xf>
    <xf numFmtId="164" fontId="3" fillId="2" borderId="32" xfId="0" applyNumberFormat="1" applyFont="1" applyFill="1" applyBorder="1" applyAlignment="1">
      <alignment vertical="center"/>
    </xf>
    <xf numFmtId="0" fontId="95" fillId="2" borderId="34" xfId="3" applyFont="1" applyFill="1" applyBorder="1" applyAlignment="1" applyProtection="1">
      <alignment vertical="center"/>
    </xf>
    <xf numFmtId="0" fontId="95" fillId="2" borderId="32" xfId="3" applyFont="1" applyFill="1" applyBorder="1" applyAlignment="1" applyProtection="1">
      <alignment vertical="center"/>
    </xf>
    <xf numFmtId="0" fontId="96" fillId="18" borderId="27" xfId="0" applyFont="1" applyFill="1" applyBorder="1" applyAlignment="1">
      <alignment horizontal="center" vertical="center"/>
    </xf>
    <xf numFmtId="0" fontId="6" fillId="18" borderId="28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8" fillId="18" borderId="27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vertical="center"/>
    </xf>
    <xf numFmtId="15" fontId="3" fillId="0" borderId="0" xfId="0" applyNumberFormat="1" applyFont="1" applyAlignment="1">
      <alignment vertical="center"/>
    </xf>
    <xf numFmtId="0" fontId="96" fillId="18" borderId="9" xfId="0" applyFont="1" applyFill="1" applyBorder="1" applyAlignment="1">
      <alignment horizontal="center" vertical="center"/>
    </xf>
    <xf numFmtId="49" fontId="31" fillId="18" borderId="9" xfId="0" applyNumberFormat="1" applyFont="1" applyFill="1" applyBorder="1" applyAlignment="1">
      <alignment horizontal="center" vertical="center"/>
    </xf>
    <xf numFmtId="0" fontId="31" fillId="18" borderId="9" xfId="0" applyFont="1" applyFill="1" applyBorder="1" applyAlignment="1">
      <alignment vertical="center"/>
    </xf>
    <xf numFmtId="0" fontId="31" fillId="18" borderId="8" xfId="0" applyFont="1" applyFill="1" applyBorder="1" applyAlignment="1">
      <alignment horizontal="center" vertical="center"/>
    </xf>
    <xf numFmtId="0" fontId="28" fillId="18" borderId="8" xfId="0" applyFont="1" applyFill="1" applyBorder="1" applyAlignment="1">
      <alignment vertical="center"/>
    </xf>
    <xf numFmtId="0" fontId="28" fillId="0" borderId="0" xfId="0" applyFont="1" applyAlignment="1">
      <alignment vertical="center"/>
    </xf>
    <xf numFmtId="0" fontId="31" fillId="18" borderId="14" xfId="0" applyFont="1" applyFill="1" applyBorder="1" applyAlignment="1">
      <alignment horizontal="center" vertical="center"/>
    </xf>
    <xf numFmtId="0" fontId="96" fillId="18" borderId="17" xfId="0" applyFont="1" applyFill="1" applyBorder="1" applyAlignment="1">
      <alignment horizontal="center" vertical="center"/>
    </xf>
    <xf numFmtId="49" fontId="30" fillId="18" borderId="17" xfId="0" applyNumberFormat="1" applyFont="1" applyFill="1" applyBorder="1" applyAlignment="1">
      <alignment horizontal="center" vertical="center"/>
    </xf>
    <xf numFmtId="0" fontId="31" fillId="18" borderId="34" xfId="0" applyFont="1" applyFill="1" applyBorder="1" applyAlignment="1">
      <alignment horizontal="center" vertical="center"/>
    </xf>
    <xf numFmtId="0" fontId="28" fillId="18" borderId="34" xfId="0" applyFont="1" applyFill="1" applyBorder="1" applyAlignment="1">
      <alignment vertical="center"/>
    </xf>
    <xf numFmtId="0" fontId="31" fillId="18" borderId="25" xfId="0" applyFont="1" applyFill="1" applyBorder="1" applyAlignment="1">
      <alignment horizontal="center" vertical="center"/>
    </xf>
    <xf numFmtId="0" fontId="31" fillId="18" borderId="27" xfId="0" applyFont="1" applyFill="1" applyBorder="1" applyAlignment="1">
      <alignment horizontal="center" vertical="center"/>
    </xf>
    <xf numFmtId="49" fontId="31" fillId="18" borderId="27" xfId="0" applyNumberFormat="1" applyFont="1" applyFill="1" applyBorder="1" applyAlignment="1">
      <alignment horizontal="center" vertical="center"/>
    </xf>
    <xf numFmtId="0" fontId="31" fillId="18" borderId="30" xfId="0" applyFont="1" applyFill="1" applyBorder="1" applyAlignment="1">
      <alignment horizontal="center" vertical="center"/>
    </xf>
    <xf numFmtId="0" fontId="31" fillId="18" borderId="28" xfId="0" applyFont="1" applyFill="1" applyBorder="1" applyAlignment="1">
      <alignment horizontal="center" vertical="center"/>
    </xf>
    <xf numFmtId="15" fontId="31" fillId="18" borderId="28" xfId="0" applyNumberFormat="1" applyFont="1" applyFill="1" applyBorder="1" applyAlignment="1">
      <alignment horizontal="center" vertical="center"/>
    </xf>
    <xf numFmtId="0" fontId="28" fillId="18" borderId="31" xfId="0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95" fillId="2" borderId="33" xfId="3" applyFont="1" applyFill="1" applyBorder="1" applyAlignment="1" applyProtection="1">
      <alignment vertical="center"/>
    </xf>
    <xf numFmtId="0" fontId="3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97" fillId="7" borderId="0" xfId="0" applyFont="1" applyFill="1" applyBorder="1" applyAlignment="1">
      <alignment vertical="center"/>
    </xf>
    <xf numFmtId="49" fontId="97" fillId="0" borderId="0" xfId="0" applyNumberFormat="1" applyFont="1" applyFill="1" applyBorder="1" applyAlignment="1">
      <alignment vertical="center"/>
    </xf>
    <xf numFmtId="0" fontId="97" fillId="8" borderId="68" xfId="0" applyFont="1" applyFill="1" applyBorder="1" applyAlignment="1">
      <alignment vertical="center"/>
    </xf>
    <xf numFmtId="164" fontId="14" fillId="0" borderId="0" xfId="0" applyNumberFormat="1" applyFont="1" applyAlignment="1">
      <alignment vertical="center"/>
    </xf>
    <xf numFmtId="0" fontId="97" fillId="0" borderId="0" xfId="0" applyFont="1" applyFill="1" applyBorder="1" applyAlignment="1">
      <alignment vertical="center"/>
    </xf>
    <xf numFmtId="15" fontId="97" fillId="0" borderId="0" xfId="0" applyNumberFormat="1" applyFont="1" applyFill="1" applyBorder="1" applyAlignment="1">
      <alignment vertical="center"/>
    </xf>
    <xf numFmtId="0" fontId="101" fillId="10" borderId="68" xfId="0" applyFont="1" applyFill="1" applyBorder="1" applyAlignment="1">
      <alignment horizontal="center" vertical="center"/>
    </xf>
    <xf numFmtId="0" fontId="101" fillId="9" borderId="68" xfId="0" applyFont="1" applyFill="1" applyBorder="1" applyAlignment="1">
      <alignment horizontal="center" vertical="center"/>
    </xf>
    <xf numFmtId="164" fontId="97" fillId="6" borderId="68" xfId="0" applyNumberFormat="1" applyFont="1" applyFill="1" applyBorder="1" applyAlignment="1">
      <alignment vertical="center"/>
    </xf>
    <xf numFmtId="0" fontId="3" fillId="0" borderId="38" xfId="0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64" fontId="16" fillId="0" borderId="0" xfId="0" applyNumberFormat="1" applyFont="1" applyAlignment="1">
      <alignment vertical="center"/>
    </xf>
    <xf numFmtId="0" fontId="97" fillId="7" borderId="37" xfId="0" applyFont="1" applyFill="1" applyBorder="1" applyAlignment="1">
      <alignment vertical="center"/>
    </xf>
    <xf numFmtId="164" fontId="3" fillId="0" borderId="0" xfId="1" applyNumberFormat="1" applyFont="1" applyAlignment="1">
      <alignment vertical="center"/>
    </xf>
    <xf numFmtId="164" fontId="3" fillId="8" borderId="0" xfId="0" applyNumberFormat="1" applyFont="1" applyFill="1" applyAlignment="1">
      <alignment vertical="center"/>
    </xf>
    <xf numFmtId="0" fontId="3" fillId="0" borderId="0" xfId="0" applyFont="1" applyBorder="1" applyAlignment="1">
      <alignment vertical="center"/>
    </xf>
    <xf numFmtId="0" fontId="6" fillId="18" borderId="60" xfId="0" applyFont="1" applyFill="1" applyBorder="1" applyAlignment="1">
      <alignment vertical="center"/>
    </xf>
    <xf numFmtId="49" fontId="2" fillId="0" borderId="32" xfId="0" quotePrefix="1" applyNumberFormat="1" applyFont="1" applyBorder="1" applyAlignment="1">
      <alignment horizontal="center" vertical="center"/>
    </xf>
    <xf numFmtId="0" fontId="15" fillId="0" borderId="32" xfId="3" applyBorder="1" applyAlignment="1" applyProtection="1">
      <alignment horizontal="center" vertical="center"/>
    </xf>
    <xf numFmtId="164" fontId="3" fillId="2" borderId="19" xfId="1" applyNumberFormat="1" applyFont="1" applyFill="1" applyBorder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14" fontId="2" fillId="0" borderId="32" xfId="0" quotePrefix="1" applyNumberFormat="1" applyFont="1" applyBorder="1" applyAlignment="1">
      <alignment horizontal="center" vertical="center"/>
    </xf>
    <xf numFmtId="0" fontId="2" fillId="0" borderId="32" xfId="0" quotePrefix="1" applyFont="1" applyBorder="1" applyAlignment="1">
      <alignment horizontal="center" vertical="center"/>
    </xf>
    <xf numFmtId="15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3" fillId="2" borderId="41" xfId="0" applyFont="1" applyFill="1" applyBorder="1"/>
    <xf numFmtId="49" fontId="3" fillId="2" borderId="33" xfId="0" quotePrefix="1" applyNumberFormat="1" applyFont="1" applyFill="1" applyBorder="1" applyAlignment="1">
      <alignment horizontal="center"/>
    </xf>
    <xf numFmtId="0" fontId="102" fillId="0" borderId="0" xfId="0" applyFont="1"/>
    <xf numFmtId="0" fontId="103" fillId="0" borderId="0" xfId="0" applyFont="1" applyAlignment="1">
      <alignment horizontal="center" vertical="center"/>
    </xf>
    <xf numFmtId="0" fontId="104" fillId="0" borderId="32" xfId="0" applyFont="1" applyBorder="1" applyAlignment="1">
      <alignment horizontal="center" vertical="center"/>
    </xf>
    <xf numFmtId="0" fontId="105" fillId="0" borderId="32" xfId="0" applyFont="1" applyBorder="1" applyAlignment="1">
      <alignment horizontal="center"/>
    </xf>
    <xf numFmtId="0" fontId="105" fillId="0" borderId="32" xfId="0" applyFont="1" applyBorder="1"/>
    <xf numFmtId="164" fontId="105" fillId="0" borderId="32" xfId="1" applyNumberFormat="1" applyFont="1" applyBorder="1"/>
    <xf numFmtId="0" fontId="105" fillId="20" borderId="32" xfId="0" applyFont="1" applyFill="1" applyBorder="1" applyAlignment="1">
      <alignment horizontal="center"/>
    </xf>
    <xf numFmtId="0" fontId="105" fillId="20" borderId="23" xfId="0" applyFont="1" applyFill="1" applyBorder="1" applyAlignment="1">
      <alignment horizontal="center"/>
    </xf>
    <xf numFmtId="0" fontId="105" fillId="0" borderId="0" xfId="0" applyFont="1"/>
    <xf numFmtId="0" fontId="105" fillId="0" borderId="0" xfId="0" applyFont="1" applyFill="1" applyBorder="1" applyAlignment="1">
      <alignment horizontal="center"/>
    </xf>
    <xf numFmtId="0" fontId="105" fillId="0" borderId="0" xfId="0" applyFont="1" applyBorder="1"/>
    <xf numFmtId="0" fontId="102" fillId="0" borderId="0" xfId="0" applyFont="1" applyFill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49" fontId="3" fillId="2" borderId="42" xfId="0" applyNumberFormat="1" applyFont="1" applyFill="1" applyBorder="1" applyAlignment="1">
      <alignment horizontal="center"/>
    </xf>
    <xf numFmtId="49" fontId="2" fillId="2" borderId="32" xfId="0" quotePrefix="1" applyNumberFormat="1" applyFont="1" applyFill="1" applyBorder="1" applyAlignment="1">
      <alignment vertical="center"/>
    </xf>
    <xf numFmtId="49" fontId="3" fillId="2" borderId="41" xfId="0" applyNumberFormat="1" applyFont="1" applyFill="1" applyBorder="1" applyAlignment="1">
      <alignment horizontal="center"/>
    </xf>
    <xf numFmtId="0" fontId="15" fillId="0" borderId="0" xfId="3" applyAlignment="1" applyProtection="1"/>
    <xf numFmtId="49" fontId="3" fillId="2" borderId="33" xfId="0" applyNumberFormat="1" applyFont="1" applyFill="1" applyBorder="1" applyAlignment="1">
      <alignment horizontal="center" vertical="center"/>
    </xf>
    <xf numFmtId="164" fontId="3" fillId="2" borderId="33" xfId="0" applyNumberFormat="1" applyFont="1" applyFill="1" applyBorder="1" applyAlignment="1">
      <alignment vertical="center"/>
    </xf>
    <xf numFmtId="0" fontId="3" fillId="2" borderId="15" xfId="0" applyNumberFormat="1" applyFont="1" applyFill="1" applyBorder="1" applyAlignment="1">
      <alignment horizontal="center" vertical="center"/>
    </xf>
    <xf numFmtId="164" fontId="3" fillId="11" borderId="15" xfId="1" applyNumberFormat="1" applyFont="1" applyFill="1" applyBorder="1" applyAlignment="1">
      <alignment horizontal="center" vertical="center"/>
    </xf>
    <xf numFmtId="49" fontId="3" fillId="2" borderId="15" xfId="1" applyNumberFormat="1" applyFont="1" applyFill="1" applyBorder="1" applyAlignment="1">
      <alignment horizontal="center" vertical="center"/>
    </xf>
    <xf numFmtId="0" fontId="110" fillId="0" borderId="32" xfId="0" applyFont="1" applyBorder="1" applyAlignment="1">
      <alignment horizontal="left" vertical="center"/>
    </xf>
    <xf numFmtId="0" fontId="110" fillId="0" borderId="24" xfId="0" applyFont="1" applyFill="1" applyBorder="1" applyAlignment="1">
      <alignment horizontal="left" vertical="center"/>
    </xf>
    <xf numFmtId="0" fontId="6" fillId="18" borderId="9" xfId="0" applyFont="1" applyFill="1" applyBorder="1" applyAlignment="1">
      <alignment horizontal="center" vertical="center"/>
    </xf>
    <xf numFmtId="0" fontId="6" fillId="18" borderId="11" xfId="0" applyFont="1" applyFill="1" applyBorder="1" applyAlignment="1">
      <alignment horizontal="center" vertical="center"/>
    </xf>
    <xf numFmtId="0" fontId="6" fillId="18" borderId="10" xfId="0" applyFont="1" applyFill="1" applyBorder="1" applyAlignment="1">
      <alignment horizontal="center" vertical="center"/>
    </xf>
    <xf numFmtId="0" fontId="6" fillId="18" borderId="15" xfId="0" applyFont="1" applyFill="1" applyBorder="1" applyAlignment="1">
      <alignment horizontal="center" vertical="center"/>
    </xf>
    <xf numFmtId="0" fontId="6" fillId="18" borderId="16" xfId="0" applyFont="1" applyFill="1" applyBorder="1" applyAlignment="1">
      <alignment horizontal="center" vertical="center"/>
    </xf>
    <xf numFmtId="0" fontId="9" fillId="18" borderId="15" xfId="0" applyFont="1" applyFill="1" applyBorder="1" applyAlignment="1">
      <alignment horizontal="center" vertical="center" textRotation="90"/>
    </xf>
    <xf numFmtId="0" fontId="9" fillId="18" borderId="28" xfId="0" applyFont="1" applyFill="1" applyBorder="1" applyAlignment="1">
      <alignment horizontal="center" vertical="center" textRotation="90"/>
    </xf>
    <xf numFmtId="0" fontId="6" fillId="18" borderId="19" xfId="0" applyFont="1" applyFill="1" applyBorder="1" applyAlignment="1">
      <alignment horizontal="center" vertical="center"/>
    </xf>
    <xf numFmtId="0" fontId="6" fillId="18" borderId="20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6" fillId="18" borderId="4" xfId="0" applyFont="1" applyFill="1" applyBorder="1" applyAlignment="1">
      <alignment horizontal="center" vertical="center"/>
    </xf>
    <xf numFmtId="0" fontId="6" fillId="18" borderId="13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7" fillId="18" borderId="6" xfId="0" applyFont="1" applyFill="1" applyBorder="1" applyAlignment="1">
      <alignment vertical="center"/>
    </xf>
    <xf numFmtId="0" fontId="7" fillId="18" borderId="7" xfId="0" applyFont="1" applyFill="1" applyBorder="1" applyAlignment="1">
      <alignment vertical="center"/>
    </xf>
    <xf numFmtId="0" fontId="96" fillId="18" borderId="8" xfId="0" applyFont="1" applyFill="1" applyBorder="1" applyAlignment="1">
      <alignment horizontal="center" vertical="center"/>
    </xf>
    <xf numFmtId="0" fontId="96" fillId="18" borderId="14" xfId="0" applyFont="1" applyFill="1" applyBorder="1" applyAlignment="1">
      <alignment horizontal="center" vertical="center"/>
    </xf>
    <xf numFmtId="0" fontId="96" fillId="18" borderId="27" xfId="0" applyFont="1" applyFill="1" applyBorder="1" applyAlignment="1">
      <alignment horizontal="center" vertical="center"/>
    </xf>
    <xf numFmtId="0" fontId="7" fillId="18" borderId="9" xfId="0" applyFont="1" applyFill="1" applyBorder="1" applyAlignment="1">
      <alignment horizontal="center" vertical="center"/>
    </xf>
    <xf numFmtId="0" fontId="7" fillId="18" borderId="10" xfId="0" applyFont="1" applyFill="1" applyBorder="1" applyAlignment="1">
      <alignment horizontal="center" vertical="center"/>
    </xf>
    <xf numFmtId="0" fontId="9" fillId="18" borderId="5" xfId="0" applyFont="1" applyFill="1" applyBorder="1" applyAlignment="1">
      <alignment horizontal="center" vertical="center"/>
    </xf>
    <xf numFmtId="0" fontId="9" fillId="18" borderId="6" xfId="0" applyFont="1" applyFill="1" applyBorder="1" applyAlignment="1">
      <alignment horizontal="center" vertical="center"/>
    </xf>
    <xf numFmtId="0" fontId="9" fillId="18" borderId="12" xfId="0" applyFont="1" applyFill="1" applyBorder="1" applyAlignment="1">
      <alignment horizontal="center" vertical="center"/>
    </xf>
    <xf numFmtId="0" fontId="7" fillId="18" borderId="19" xfId="0" applyFont="1" applyFill="1" applyBorder="1" applyAlignment="1">
      <alignment horizontal="center" vertical="center"/>
    </xf>
    <xf numFmtId="0" fontId="7" fillId="18" borderId="20" xfId="0" applyFont="1" applyFill="1" applyBorder="1" applyAlignment="1">
      <alignment horizontal="center" vertical="center"/>
    </xf>
    <xf numFmtId="0" fontId="7" fillId="18" borderId="22" xfId="0" applyFont="1" applyFill="1" applyBorder="1" applyAlignment="1">
      <alignment horizontal="center" vertical="center"/>
    </xf>
    <xf numFmtId="0" fontId="7" fillId="18" borderId="23" xfId="0" applyFont="1" applyFill="1" applyBorder="1" applyAlignment="1">
      <alignment horizontal="center" vertical="center"/>
    </xf>
    <xf numFmtId="0" fontId="7" fillId="18" borderId="24" xfId="0" applyFont="1" applyFill="1" applyBorder="1" applyAlignment="1">
      <alignment horizontal="center" vertical="center"/>
    </xf>
    <xf numFmtId="0" fontId="6" fillId="18" borderId="21" xfId="0" applyFont="1" applyFill="1" applyBorder="1" applyAlignment="1">
      <alignment horizontal="center" vertical="center"/>
    </xf>
    <xf numFmtId="0" fontId="6" fillId="18" borderId="28" xfId="0" applyFont="1" applyFill="1" applyBorder="1" applyAlignment="1">
      <alignment horizontal="center" vertical="center"/>
    </xf>
    <xf numFmtId="0" fontId="6" fillId="18" borderId="29" xfId="0" applyFont="1" applyFill="1" applyBorder="1" applyAlignment="1">
      <alignment horizontal="center" vertical="center"/>
    </xf>
    <xf numFmtId="0" fontId="31" fillId="18" borderId="4" xfId="0" applyFont="1" applyFill="1" applyBorder="1" applyAlignment="1">
      <alignment horizontal="center" vertical="center"/>
    </xf>
    <xf numFmtId="0" fontId="31" fillId="18" borderId="13" xfId="0" applyFont="1" applyFill="1" applyBorder="1" applyAlignment="1">
      <alignment horizontal="center" vertical="center"/>
    </xf>
    <xf numFmtId="0" fontId="31" fillId="18" borderId="26" xfId="0" applyFont="1" applyFill="1" applyBorder="1" applyAlignment="1">
      <alignment horizontal="center" vertical="center"/>
    </xf>
    <xf numFmtId="0" fontId="9" fillId="18" borderId="32" xfId="0" applyFont="1" applyFill="1" applyBorder="1" applyAlignment="1">
      <alignment horizontal="center" vertical="center" textRotation="90"/>
    </xf>
    <xf numFmtId="0" fontId="9" fillId="18" borderId="30" xfId="0" applyFont="1" applyFill="1" applyBorder="1" applyAlignment="1">
      <alignment horizontal="center" vertical="center" textRotation="90"/>
    </xf>
    <xf numFmtId="0" fontId="5" fillId="0" borderId="38" xfId="0" applyFont="1" applyBorder="1" applyAlignment="1">
      <alignment horizontal="left" vertical="center"/>
    </xf>
    <xf numFmtId="0" fontId="6" fillId="18" borderId="18" xfId="0" applyFont="1" applyFill="1" applyBorder="1" applyAlignment="1">
      <alignment horizontal="center" vertical="center"/>
    </xf>
    <xf numFmtId="0" fontId="31" fillId="18" borderId="9" xfId="0" applyFont="1" applyFill="1" applyBorder="1" applyAlignment="1">
      <alignment horizontal="center" vertical="center"/>
    </xf>
    <xf numFmtId="0" fontId="31" fillId="18" borderId="11" xfId="0" applyFont="1" applyFill="1" applyBorder="1" applyAlignment="1">
      <alignment horizontal="center" vertical="center"/>
    </xf>
    <xf numFmtId="0" fontId="31" fillId="18" borderId="10" xfId="0" applyFont="1" applyFill="1" applyBorder="1" applyAlignment="1">
      <alignment horizontal="center" vertical="center"/>
    </xf>
    <xf numFmtId="0" fontId="31" fillId="18" borderId="15" xfId="0" applyFont="1" applyFill="1" applyBorder="1" applyAlignment="1">
      <alignment horizontal="center" vertical="center"/>
    </xf>
    <xf numFmtId="0" fontId="31" fillId="18" borderId="16" xfId="0" applyFont="1" applyFill="1" applyBorder="1" applyAlignment="1">
      <alignment horizontal="center" vertical="center"/>
    </xf>
    <xf numFmtId="0" fontId="100" fillId="18" borderId="15" xfId="0" applyFont="1" applyFill="1" applyBorder="1" applyAlignment="1">
      <alignment horizontal="center" vertical="center" textRotation="90"/>
    </xf>
    <xf numFmtId="0" fontId="100" fillId="18" borderId="28" xfId="0" applyFont="1" applyFill="1" applyBorder="1" applyAlignment="1">
      <alignment horizontal="center" vertical="center" textRotation="90"/>
    </xf>
    <xf numFmtId="0" fontId="31" fillId="18" borderId="19" xfId="0" applyFont="1" applyFill="1" applyBorder="1" applyAlignment="1">
      <alignment horizontal="center" vertical="center"/>
    </xf>
    <xf numFmtId="0" fontId="31" fillId="18" borderId="20" xfId="0" applyFont="1" applyFill="1" applyBorder="1" applyAlignment="1">
      <alignment horizontal="center" vertical="center"/>
    </xf>
    <xf numFmtId="0" fontId="98" fillId="0" borderId="0" xfId="0" applyFont="1" applyAlignment="1">
      <alignment horizontal="left" vertical="center"/>
    </xf>
    <xf numFmtId="0" fontId="99" fillId="0" borderId="1" xfId="0" applyFont="1" applyBorder="1" applyAlignment="1">
      <alignment horizontal="left" vertical="center"/>
    </xf>
    <xf numFmtId="0" fontId="99" fillId="0" borderId="2" xfId="0" applyFont="1" applyBorder="1" applyAlignment="1">
      <alignment horizontal="left" vertical="center"/>
    </xf>
    <xf numFmtId="0" fontId="99" fillId="0" borderId="3" xfId="0" applyFont="1" applyBorder="1" applyAlignment="1">
      <alignment horizontal="left" vertical="center"/>
    </xf>
    <xf numFmtId="0" fontId="31" fillId="18" borderId="5" xfId="0" applyFont="1" applyFill="1" applyBorder="1" applyAlignment="1">
      <alignment horizontal="center" vertical="center"/>
    </xf>
    <xf numFmtId="0" fontId="28" fillId="18" borderId="6" xfId="0" applyFont="1" applyFill="1" applyBorder="1" applyAlignment="1">
      <alignment vertical="center"/>
    </xf>
    <xf numFmtId="0" fontId="28" fillId="18" borderId="7" xfId="0" applyFont="1" applyFill="1" applyBorder="1" applyAlignment="1">
      <alignment vertical="center"/>
    </xf>
    <xf numFmtId="0" fontId="31" fillId="18" borderId="18" xfId="0" applyFont="1" applyFill="1" applyBorder="1" applyAlignment="1">
      <alignment horizontal="center" vertical="center"/>
    </xf>
    <xf numFmtId="0" fontId="31" fillId="18" borderId="29" xfId="0" applyFont="1" applyFill="1" applyBorder="1" applyAlignment="1">
      <alignment horizontal="center" vertical="center"/>
    </xf>
    <xf numFmtId="0" fontId="28" fillId="18" borderId="9" xfId="0" applyFont="1" applyFill="1" applyBorder="1" applyAlignment="1">
      <alignment horizontal="center" vertical="center"/>
    </xf>
    <xf numFmtId="0" fontId="28" fillId="18" borderId="10" xfId="0" applyFont="1" applyFill="1" applyBorder="1" applyAlignment="1">
      <alignment horizontal="center" vertical="center"/>
    </xf>
    <xf numFmtId="0" fontId="100" fillId="18" borderId="5" xfId="0" applyFont="1" applyFill="1" applyBorder="1" applyAlignment="1">
      <alignment horizontal="center" vertical="center"/>
    </xf>
    <xf numFmtId="0" fontId="100" fillId="18" borderId="6" xfId="0" applyFont="1" applyFill="1" applyBorder="1" applyAlignment="1">
      <alignment horizontal="center" vertical="center"/>
    </xf>
    <xf numFmtId="0" fontId="100" fillId="18" borderId="12" xfId="0" applyFont="1" applyFill="1" applyBorder="1" applyAlignment="1">
      <alignment horizontal="center" vertical="center"/>
    </xf>
    <xf numFmtId="0" fontId="28" fillId="18" borderId="19" xfId="0" applyFont="1" applyFill="1" applyBorder="1" applyAlignment="1">
      <alignment horizontal="center" vertical="center"/>
    </xf>
    <xf numFmtId="0" fontId="28" fillId="18" borderId="20" xfId="0" applyFont="1" applyFill="1" applyBorder="1" applyAlignment="1">
      <alignment horizontal="center" vertical="center"/>
    </xf>
    <xf numFmtId="0" fontId="28" fillId="18" borderId="22" xfId="0" applyFont="1" applyFill="1" applyBorder="1" applyAlignment="1">
      <alignment horizontal="center" vertical="center"/>
    </xf>
    <xf numFmtId="0" fontId="28" fillId="18" borderId="23" xfId="0" applyFont="1" applyFill="1" applyBorder="1" applyAlignment="1">
      <alignment horizontal="center" vertical="center"/>
    </xf>
    <xf numFmtId="0" fontId="28" fillId="18" borderId="24" xfId="0" applyFont="1" applyFill="1" applyBorder="1" applyAlignment="1">
      <alignment horizontal="center" vertical="center"/>
    </xf>
    <xf numFmtId="0" fontId="31" fillId="18" borderId="21" xfId="0" applyFont="1" applyFill="1" applyBorder="1" applyAlignment="1">
      <alignment horizontal="center" vertical="center"/>
    </xf>
    <xf numFmtId="0" fontId="31" fillId="18" borderId="28" xfId="0" applyFont="1" applyFill="1" applyBorder="1" applyAlignment="1">
      <alignment horizontal="center" vertical="center"/>
    </xf>
    <xf numFmtId="0" fontId="28" fillId="12" borderId="42" xfId="0" applyFont="1" applyFill="1" applyBorder="1" applyAlignment="1">
      <alignment horizontal="center" vertical="center"/>
    </xf>
    <xf numFmtId="0" fontId="28" fillId="12" borderId="48" xfId="0" applyFont="1" applyFill="1" applyBorder="1" applyAlignment="1">
      <alignment horizontal="center" vertical="center"/>
    </xf>
    <xf numFmtId="0" fontId="28" fillId="12" borderId="43" xfId="0" applyFont="1" applyFill="1" applyBorder="1" applyAlignment="1">
      <alignment horizontal="center" vertical="center"/>
    </xf>
    <xf numFmtId="0" fontId="28" fillId="12" borderId="44" xfId="0" applyFont="1" applyFill="1" applyBorder="1" applyAlignment="1">
      <alignment horizontal="center" vertical="center"/>
    </xf>
    <xf numFmtId="0" fontId="28" fillId="12" borderId="45" xfId="0" applyFont="1" applyFill="1" applyBorder="1" applyAlignment="1">
      <alignment horizontal="center" vertical="center"/>
    </xf>
    <xf numFmtId="0" fontId="28" fillId="12" borderId="49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/>
    </xf>
    <xf numFmtId="0" fontId="28" fillId="12" borderId="19" xfId="0" applyFont="1" applyFill="1" applyBorder="1" applyAlignment="1">
      <alignment horizontal="center" vertical="center"/>
    </xf>
    <xf numFmtId="0" fontId="28" fillId="12" borderId="21" xfId="0" applyFont="1" applyFill="1" applyBorder="1" applyAlignment="1">
      <alignment horizontal="center" vertical="center"/>
    </xf>
    <xf numFmtId="0" fontId="29" fillId="12" borderId="42" xfId="0" applyFont="1" applyFill="1" applyBorder="1" applyAlignment="1">
      <alignment horizontal="center" vertical="center"/>
    </xf>
    <xf numFmtId="0" fontId="29" fillId="12" borderId="48" xfId="0" applyFont="1" applyFill="1" applyBorder="1" applyAlignment="1">
      <alignment horizontal="center" vertical="center"/>
    </xf>
    <xf numFmtId="49" fontId="30" fillId="12" borderId="42" xfId="0" applyNumberFormat="1" applyFont="1" applyFill="1" applyBorder="1" applyAlignment="1">
      <alignment horizontal="center" vertical="center"/>
    </xf>
    <xf numFmtId="49" fontId="30" fillId="12" borderId="48" xfId="0" applyNumberFormat="1" applyFont="1" applyFill="1" applyBorder="1" applyAlignment="1">
      <alignment horizontal="center" vertical="center"/>
    </xf>
    <xf numFmtId="0" fontId="33" fillId="2" borderId="0" xfId="0" applyFont="1" applyFill="1" applyAlignment="1">
      <alignment horizontal="center"/>
    </xf>
    <xf numFmtId="0" fontId="28" fillId="12" borderId="40" xfId="0" applyFont="1" applyFill="1" applyBorder="1" applyAlignment="1">
      <alignment horizontal="center" vertical="center"/>
    </xf>
    <xf numFmtId="0" fontId="28" fillId="12" borderId="46" xfId="0" applyFont="1" applyFill="1" applyBorder="1" applyAlignment="1">
      <alignment horizontal="center" vertical="center"/>
    </xf>
    <xf numFmtId="49" fontId="28" fillId="12" borderId="41" xfId="0" applyNumberFormat="1" applyFont="1" applyFill="1" applyBorder="1" applyAlignment="1">
      <alignment horizontal="center" vertical="center"/>
    </xf>
    <xf numFmtId="49" fontId="28" fillId="12" borderId="47" xfId="0" applyNumberFormat="1" applyFont="1" applyFill="1" applyBorder="1" applyAlignment="1">
      <alignment horizontal="center" vertical="center"/>
    </xf>
    <xf numFmtId="0" fontId="34" fillId="2" borderId="0" xfId="0" applyFont="1" applyFill="1" applyAlignment="1">
      <alignment horizontal="center"/>
    </xf>
    <xf numFmtId="0" fontId="43" fillId="0" borderId="9" xfId="0" applyFont="1" applyBorder="1" applyAlignment="1">
      <alignment horizontal="center" vertical="center"/>
    </xf>
    <xf numFmtId="0" fontId="43" fillId="0" borderId="11" xfId="0" applyFont="1" applyBorder="1" applyAlignment="1">
      <alignment horizontal="center" vertical="center"/>
    </xf>
    <xf numFmtId="0" fontId="43" fillId="0" borderId="10" xfId="0" applyFont="1" applyBorder="1" applyAlignment="1">
      <alignment horizontal="center" vertical="center"/>
    </xf>
    <xf numFmtId="0" fontId="43" fillId="0" borderId="17" xfId="0" applyFont="1" applyBorder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43" fillId="0" borderId="18" xfId="0" applyFont="1" applyBorder="1" applyAlignment="1">
      <alignment horizontal="center" vertical="center"/>
    </xf>
    <xf numFmtId="0" fontId="43" fillId="0" borderId="19" xfId="0" applyFont="1" applyBorder="1" applyAlignment="1">
      <alignment horizontal="center" vertical="center"/>
    </xf>
    <xf numFmtId="0" fontId="43" fillId="0" borderId="21" xfId="0" applyFont="1" applyBorder="1" applyAlignment="1">
      <alignment horizontal="center" vertical="center"/>
    </xf>
    <xf numFmtId="0" fontId="43" fillId="0" borderId="20" xfId="0" applyFont="1" applyBorder="1" applyAlignment="1">
      <alignment horizontal="center" vertical="center"/>
    </xf>
    <xf numFmtId="0" fontId="62" fillId="0" borderId="33" xfId="0" applyFont="1" applyBorder="1" applyAlignment="1">
      <alignment horizontal="center" vertical="center"/>
    </xf>
    <xf numFmtId="0" fontId="62" fillId="0" borderId="34" xfId="0" applyFont="1" applyBorder="1" applyAlignment="1">
      <alignment horizontal="center" vertical="center"/>
    </xf>
    <xf numFmtId="0" fontId="36" fillId="0" borderId="0" xfId="0" applyFont="1" applyAlignment="1">
      <alignment horizontal="center"/>
    </xf>
    <xf numFmtId="0" fontId="37" fillId="0" borderId="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0" fontId="40" fillId="0" borderId="4" xfId="0" applyFont="1" applyBorder="1" applyAlignment="1">
      <alignment horizontal="center" vertical="center" textRotation="90"/>
    </xf>
    <xf numFmtId="0" fontId="40" fillId="0" borderId="13" xfId="0" applyFont="1" applyBorder="1" applyAlignment="1">
      <alignment horizontal="center" vertical="center" textRotation="90"/>
    </xf>
    <xf numFmtId="0" fontId="40" fillId="0" borderId="26" xfId="0" applyFont="1" applyBorder="1" applyAlignment="1">
      <alignment horizontal="center" vertical="center" textRotation="90"/>
    </xf>
    <xf numFmtId="0" fontId="41" fillId="0" borderId="5" xfId="0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41" fillId="0" borderId="7" xfId="0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44" fillId="0" borderId="7" xfId="0" applyFont="1" applyBorder="1" applyAlignment="1">
      <alignment horizontal="center" vertical="center"/>
    </xf>
    <xf numFmtId="0" fontId="43" fillId="0" borderId="61" xfId="0" applyFont="1" applyBorder="1" applyAlignment="1">
      <alignment horizontal="center" vertical="center" textRotation="45"/>
    </xf>
    <xf numFmtId="0" fontId="43" fillId="0" borderId="62" xfId="0" applyFont="1" applyBorder="1" applyAlignment="1">
      <alignment horizontal="center" vertical="center" textRotation="45"/>
    </xf>
    <xf numFmtId="0" fontId="43" fillId="0" borderId="31" xfId="0" applyFont="1" applyBorder="1" applyAlignment="1">
      <alignment horizontal="center" vertical="center" textRotation="45"/>
    </xf>
    <xf numFmtId="0" fontId="45" fillId="0" borderId="33" xfId="0" applyFont="1" applyBorder="1" applyAlignment="1">
      <alignment horizontal="center" vertical="center"/>
    </xf>
    <xf numFmtId="0" fontId="45" fillId="0" borderId="14" xfId="0" applyFont="1" applyBorder="1" applyAlignment="1">
      <alignment horizontal="center" vertical="center"/>
    </xf>
    <xf numFmtId="0" fontId="45" fillId="0" borderId="27" xfId="0" applyFont="1" applyBorder="1" applyAlignment="1">
      <alignment horizontal="center" vertical="center"/>
    </xf>
    <xf numFmtId="0" fontId="46" fillId="0" borderId="19" xfId="0" applyFont="1" applyFill="1" applyBorder="1" applyAlignment="1">
      <alignment horizontal="center" vertical="center"/>
    </xf>
    <xf numFmtId="0" fontId="46" fillId="0" borderId="20" xfId="0" applyFont="1" applyFill="1" applyBorder="1" applyAlignment="1">
      <alignment horizontal="center" vertical="center"/>
    </xf>
    <xf numFmtId="0" fontId="47" fillId="0" borderId="15" xfId="0" applyFont="1" applyFill="1" applyBorder="1" applyAlignment="1">
      <alignment horizontal="center" vertical="center"/>
    </xf>
    <xf numFmtId="0" fontId="47" fillId="0" borderId="36" xfId="0" applyFont="1" applyFill="1" applyBorder="1" applyAlignment="1">
      <alignment horizontal="center" vertical="center"/>
    </xf>
    <xf numFmtId="0" fontId="47" fillId="0" borderId="16" xfId="0" applyFont="1" applyFill="1" applyBorder="1" applyAlignment="1">
      <alignment horizontal="center" vertical="center"/>
    </xf>
    <xf numFmtId="0" fontId="48" fillId="0" borderId="33" xfId="0" applyFont="1" applyBorder="1" applyAlignment="1">
      <alignment horizontal="center" vertical="center"/>
    </xf>
    <xf numFmtId="0" fontId="48" fillId="0" borderId="14" xfId="0" applyFont="1" applyBorder="1" applyAlignment="1">
      <alignment horizontal="center" vertical="center"/>
    </xf>
    <xf numFmtId="0" fontId="48" fillId="5" borderId="33" xfId="0" applyFont="1" applyFill="1" applyBorder="1" applyAlignment="1">
      <alignment horizontal="center" vertical="center" textRotation="45"/>
    </xf>
    <xf numFmtId="0" fontId="48" fillId="5" borderId="14" xfId="0" applyFont="1" applyFill="1" applyBorder="1" applyAlignment="1">
      <alignment horizontal="center" vertical="center" textRotation="45"/>
    </xf>
    <xf numFmtId="0" fontId="48" fillId="5" borderId="27" xfId="0" applyFont="1" applyFill="1" applyBorder="1" applyAlignment="1">
      <alignment horizontal="center" vertical="center" textRotation="45"/>
    </xf>
    <xf numFmtId="0" fontId="91" fillId="0" borderId="22" xfId="0" applyFont="1" applyBorder="1" applyAlignment="1">
      <alignment horizontal="center" vertical="center"/>
    </xf>
    <xf numFmtId="0" fontId="91" fillId="0" borderId="23" xfId="0" applyFont="1" applyBorder="1" applyAlignment="1">
      <alignment horizontal="center" vertical="center"/>
    </xf>
    <xf numFmtId="0" fontId="47" fillId="0" borderId="19" xfId="0" applyFont="1" applyFill="1" applyBorder="1" applyAlignment="1">
      <alignment horizontal="center" vertical="center"/>
    </xf>
    <xf numFmtId="0" fontId="47" fillId="0" borderId="21" xfId="0" applyFont="1" applyFill="1" applyBorder="1" applyAlignment="1">
      <alignment horizontal="center" vertical="center"/>
    </xf>
    <xf numFmtId="0" fontId="47" fillId="0" borderId="20" xfId="0" applyFont="1" applyFill="1" applyBorder="1" applyAlignment="1">
      <alignment horizontal="center" vertical="center"/>
    </xf>
    <xf numFmtId="41" fontId="49" fillId="0" borderId="14" xfId="2" applyFont="1" applyBorder="1" applyAlignment="1">
      <alignment horizontal="center" vertical="center"/>
    </xf>
    <xf numFmtId="41" fontId="49" fillId="0" borderId="27" xfId="2" applyFont="1" applyBorder="1" applyAlignment="1">
      <alignment horizontal="center" vertical="center"/>
    </xf>
    <xf numFmtId="0" fontId="50" fillId="0" borderId="33" xfId="0" applyFont="1" applyBorder="1" applyAlignment="1">
      <alignment horizontal="center" vertical="center"/>
    </xf>
    <xf numFmtId="0" fontId="50" fillId="0" borderId="27" xfId="0" applyFont="1" applyBorder="1"/>
    <xf numFmtId="0" fontId="94" fillId="0" borderId="33" xfId="0" applyFont="1" applyFill="1" applyBorder="1" applyAlignment="1">
      <alignment horizontal="center" vertical="center"/>
    </xf>
    <xf numFmtId="0" fontId="94" fillId="0" borderId="27" xfId="0" applyFont="1" applyFill="1" applyBorder="1" applyAlignment="1"/>
    <xf numFmtId="0" fontId="50" fillId="0" borderId="27" xfId="0" applyFont="1" applyBorder="1" applyAlignment="1">
      <alignment horizontal="center" vertical="center"/>
    </xf>
    <xf numFmtId="0" fontId="51" fillId="0" borderId="33" xfId="0" applyFont="1" applyBorder="1" applyAlignment="1">
      <alignment horizontal="center" vertical="center"/>
    </xf>
    <xf numFmtId="0" fontId="51" fillId="0" borderId="27" xfId="0" applyFont="1" applyBorder="1" applyAlignment="1">
      <alignment horizontal="center" vertical="center"/>
    </xf>
    <xf numFmtId="0" fontId="51" fillId="13" borderId="33" xfId="0" applyFont="1" applyFill="1" applyBorder="1" applyAlignment="1">
      <alignment horizontal="center" vertical="center"/>
    </xf>
    <xf numFmtId="0" fontId="51" fillId="13" borderId="27" xfId="0" applyFont="1" applyFill="1" applyBorder="1" applyAlignment="1">
      <alignment horizontal="center" vertical="center"/>
    </xf>
    <xf numFmtId="0" fontId="52" fillId="7" borderId="33" xfId="0" applyFont="1" applyFill="1" applyBorder="1" applyAlignment="1">
      <alignment horizontal="center" vertical="center"/>
    </xf>
    <xf numFmtId="0" fontId="0" fillId="7" borderId="27" xfId="0" applyFill="1" applyBorder="1"/>
    <xf numFmtId="0" fontId="54" fillId="0" borderId="33" xfId="0" applyFont="1" applyFill="1" applyBorder="1" applyAlignment="1">
      <alignment horizontal="center" vertical="center"/>
    </xf>
    <xf numFmtId="0" fontId="55" fillId="0" borderId="27" xfId="0" applyFont="1" applyFill="1" applyBorder="1" applyAlignment="1"/>
    <xf numFmtId="0" fontId="52" fillId="15" borderId="33" xfId="0" applyFont="1" applyFill="1" applyBorder="1" applyAlignment="1">
      <alignment horizontal="center" vertical="center"/>
    </xf>
    <xf numFmtId="0" fontId="52" fillId="15" borderId="27" xfId="0" applyFont="1" applyFill="1" applyBorder="1" applyAlignment="1">
      <alignment horizontal="center" vertical="center"/>
    </xf>
    <xf numFmtId="0" fontId="92" fillId="0" borderId="14" xfId="0" applyFont="1" applyBorder="1" applyAlignment="1">
      <alignment horizontal="center" vertical="center"/>
    </xf>
    <xf numFmtId="0" fontId="92" fillId="0" borderId="27" xfId="0" applyFont="1" applyBorder="1" applyAlignment="1">
      <alignment horizontal="center" vertical="center"/>
    </xf>
    <xf numFmtId="0" fontId="68" fillId="7" borderId="64" xfId="0" applyFont="1" applyFill="1" applyBorder="1" applyAlignment="1">
      <alignment horizontal="center" vertical="center"/>
    </xf>
    <xf numFmtId="0" fontId="68" fillId="7" borderId="68" xfId="0" applyFont="1" applyFill="1" applyBorder="1" applyAlignment="1">
      <alignment horizontal="center" vertical="center"/>
    </xf>
    <xf numFmtId="0" fontId="68" fillId="15" borderId="64" xfId="0" applyFont="1" applyFill="1" applyBorder="1" applyAlignment="1">
      <alignment horizontal="center" vertical="center"/>
    </xf>
    <xf numFmtId="0" fontId="68" fillId="15" borderId="68" xfId="0" applyFont="1" applyFill="1" applyBorder="1" applyAlignment="1">
      <alignment horizontal="center" vertical="center"/>
    </xf>
    <xf numFmtId="0" fontId="68" fillId="0" borderId="64" xfId="0" applyFont="1" applyBorder="1" applyAlignment="1">
      <alignment horizontal="center" vertical="center"/>
    </xf>
    <xf numFmtId="0" fontId="68" fillId="0" borderId="68" xfId="0" applyFont="1" applyBorder="1" applyAlignment="1">
      <alignment horizontal="center" vertical="center"/>
    </xf>
    <xf numFmtId="0" fontId="83" fillId="17" borderId="0" xfId="0" applyFont="1" applyFill="1" applyAlignment="1">
      <alignment horizontal="center"/>
    </xf>
    <xf numFmtId="0" fontId="87" fillId="17" borderId="0" xfId="0" applyFont="1" applyFill="1" applyAlignment="1">
      <alignment horizontal="center"/>
    </xf>
    <xf numFmtId="0" fontId="69" fillId="0" borderId="64" xfId="0" applyFont="1" applyBorder="1" applyAlignment="1">
      <alignment horizontal="center" vertical="center"/>
    </xf>
    <xf numFmtId="0" fontId="69" fillId="0" borderId="68" xfId="0" applyFont="1" applyBorder="1" applyAlignment="1">
      <alignment horizontal="center" vertical="center"/>
    </xf>
    <xf numFmtId="0" fontId="69" fillId="5" borderId="64" xfId="0" applyFont="1" applyFill="1" applyBorder="1" applyAlignment="1">
      <alignment horizontal="center" vertical="center"/>
    </xf>
    <xf numFmtId="0" fontId="0" fillId="0" borderId="68" xfId="0" applyBorder="1"/>
    <xf numFmtId="0" fontId="70" fillId="0" borderId="65" xfId="0" applyFont="1" applyBorder="1" applyAlignment="1">
      <alignment horizontal="center" vertical="center"/>
    </xf>
    <xf numFmtId="0" fontId="70" fillId="0" borderId="69" xfId="0" applyFont="1" applyBorder="1" applyAlignment="1">
      <alignment horizontal="center" vertical="center"/>
    </xf>
    <xf numFmtId="0" fontId="73" fillId="0" borderId="66" xfId="0" applyFont="1" applyBorder="1" applyAlignment="1">
      <alignment horizontal="center"/>
    </xf>
    <xf numFmtId="0" fontId="73" fillId="0" borderId="67" xfId="0" applyFont="1" applyBorder="1" applyAlignment="1">
      <alignment horizontal="center"/>
    </xf>
    <xf numFmtId="0" fontId="73" fillId="0" borderId="65" xfId="0" applyFont="1" applyBorder="1" applyAlignment="1">
      <alignment horizontal="center"/>
    </xf>
    <xf numFmtId="0" fontId="73" fillId="0" borderId="36" xfId="0" applyFont="1" applyBorder="1" applyAlignment="1">
      <alignment horizontal="center"/>
    </xf>
    <xf numFmtId="0" fontId="78" fillId="0" borderId="38" xfId="0" applyFont="1" applyBorder="1" applyAlignment="1">
      <alignment horizontal="center"/>
    </xf>
    <xf numFmtId="164" fontId="105" fillId="0" borderId="33" xfId="1" applyNumberFormat="1" applyFont="1" applyBorder="1" applyAlignment="1">
      <alignment horizontal="center" vertical="center"/>
    </xf>
    <xf numFmtId="164" fontId="105" fillId="0" borderId="34" xfId="1" applyNumberFormat="1" applyFont="1" applyBorder="1" applyAlignment="1">
      <alignment horizontal="center" vertical="center"/>
    </xf>
    <xf numFmtId="0" fontId="104" fillId="0" borderId="32" xfId="0" applyFont="1" applyBorder="1" applyAlignment="1">
      <alignment horizontal="left"/>
    </xf>
    <xf numFmtId="0" fontId="104" fillId="0" borderId="0" xfId="0" applyFont="1" applyBorder="1" applyAlignment="1">
      <alignment horizontal="left"/>
    </xf>
    <xf numFmtId="0" fontId="103" fillId="0" borderId="0" xfId="0" applyFont="1" applyAlignment="1">
      <alignment horizontal="center" vertical="center"/>
    </xf>
    <xf numFmtId="0" fontId="104" fillId="0" borderId="32" xfId="0" applyFont="1" applyBorder="1" applyAlignment="1">
      <alignment horizontal="center" vertical="center"/>
    </xf>
    <xf numFmtId="164" fontId="104" fillId="0" borderId="32" xfId="1" applyNumberFormat="1" applyFont="1" applyBorder="1" applyAlignment="1">
      <alignment horizontal="center" vertical="center"/>
    </xf>
    <xf numFmtId="0" fontId="104" fillId="0" borderId="22" xfId="0" applyFont="1" applyBorder="1" applyAlignment="1">
      <alignment horizontal="center" vertical="center"/>
    </xf>
    <xf numFmtId="0" fontId="104" fillId="0" borderId="23" xfId="0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Hyperlink" xfId="3" builtinId="8"/>
    <cellStyle name="Normal" xfId="0" builtinId="0"/>
  </cellStyles>
  <dxfs count="0"/>
  <tableStyles count="0" defaultTableStyle="TableStyleMedium9" defaultPivotStyle="PivotStyleLight16"/>
  <colors>
    <mruColors>
      <color rgb="FFFF7C8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0</xdr:rowOff>
    </xdr:from>
    <xdr:to>
      <xdr:col>2</xdr:col>
      <xdr:colOff>497612</xdr:colOff>
      <xdr:row>2</xdr:row>
      <xdr:rowOff>324969</xdr:rowOff>
    </xdr:to>
    <xdr:pic>
      <xdr:nvPicPr>
        <xdr:cNvPr id="3" name="Picture 2" descr="LOGO STMIK MJ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13" y="0"/>
          <a:ext cx="1024287" cy="10197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500412</xdr:colOff>
      <xdr:row>2</xdr:row>
      <xdr:rowOff>333934</xdr:rowOff>
    </xdr:to>
    <xdr:pic>
      <xdr:nvPicPr>
        <xdr:cNvPr id="3" name="Picture 2" descr="LOGO STMIK MJ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0"/>
          <a:ext cx="1024287" cy="10197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0</xdr:rowOff>
    </xdr:from>
    <xdr:to>
      <xdr:col>2</xdr:col>
      <xdr:colOff>720608</xdr:colOff>
      <xdr:row>3</xdr:row>
      <xdr:rowOff>333934</xdr:rowOff>
    </xdr:to>
    <xdr:pic>
      <xdr:nvPicPr>
        <xdr:cNvPr id="3" name="Picture 2" descr="LOGO STMIK MJ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209550"/>
          <a:ext cx="1024287" cy="10197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643287</xdr:colOff>
      <xdr:row>3</xdr:row>
      <xdr:rowOff>333934</xdr:rowOff>
    </xdr:to>
    <xdr:pic>
      <xdr:nvPicPr>
        <xdr:cNvPr id="3" name="Picture 2" descr="LOGO STMIK MJ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0"/>
          <a:ext cx="1024287" cy="101973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66675</xdr:rowOff>
    </xdr:from>
    <xdr:to>
      <xdr:col>3</xdr:col>
      <xdr:colOff>592836</xdr:colOff>
      <xdr:row>0</xdr:row>
      <xdr:rowOff>69130</xdr:rowOff>
    </xdr:to>
    <xdr:pic>
      <xdr:nvPicPr>
        <xdr:cNvPr id="2" name="Picture 1" descr="PANCASILA.jpg"/>
        <xdr:cNvPicPr>
          <a:picLocks noChangeAspect="1"/>
        </xdr:cNvPicPr>
      </xdr:nvPicPr>
      <xdr:blipFill>
        <a:blip xmlns:r="http://schemas.openxmlformats.org/officeDocument/2006/relationships" r:embed="rId1" cstate="print">
          <a:biLevel thresh="50000"/>
        </a:blip>
        <a:stretch>
          <a:fillRect/>
        </a:stretch>
      </xdr:blipFill>
      <xdr:spPr>
        <a:xfrm>
          <a:off x="152400" y="66675"/>
          <a:ext cx="1183386" cy="245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0</xdr:row>
      <xdr:rowOff>0</xdr:rowOff>
    </xdr:from>
    <xdr:to>
      <xdr:col>3</xdr:col>
      <xdr:colOff>10825</xdr:colOff>
      <xdr:row>2</xdr:row>
      <xdr:rowOff>324715</xdr:rowOff>
    </xdr:to>
    <xdr:pic>
      <xdr:nvPicPr>
        <xdr:cNvPr id="5" name="Picture 4" descr="LOGO STMIK MJ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064" y="0"/>
          <a:ext cx="930852" cy="9957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314325</xdr:colOff>
      <xdr:row>41</xdr:row>
      <xdr:rowOff>47625</xdr:rowOff>
    </xdr:from>
    <xdr:to>
      <xdr:col>32</xdr:col>
      <xdr:colOff>38100</xdr:colOff>
      <xdr:row>42</xdr:row>
      <xdr:rowOff>9526</xdr:rowOff>
    </xdr:to>
    <xdr:cxnSp macro="">
      <xdr:nvCxnSpPr>
        <xdr:cNvPr id="3" name="Straight Arrow Connector 2"/>
        <xdr:cNvCxnSpPr/>
      </xdr:nvCxnSpPr>
      <xdr:spPr>
        <a:xfrm flipV="1">
          <a:off x="19431000" y="10125075"/>
          <a:ext cx="333375" cy="152401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209550</xdr:colOff>
      <xdr:row>32</xdr:row>
      <xdr:rowOff>152400</xdr:rowOff>
    </xdr:from>
    <xdr:to>
      <xdr:col>36</xdr:col>
      <xdr:colOff>218284</xdr:colOff>
      <xdr:row>34</xdr:row>
      <xdr:rowOff>38902</xdr:rowOff>
    </xdr:to>
    <xdr:cxnSp macro="">
      <xdr:nvCxnSpPr>
        <xdr:cNvPr id="4" name="Straight Arrow Connector 3"/>
        <xdr:cNvCxnSpPr/>
      </xdr:nvCxnSpPr>
      <xdr:spPr>
        <a:xfrm rot="16200000" flipV="1">
          <a:off x="22259128" y="8592347"/>
          <a:ext cx="238927" cy="8734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366713</xdr:colOff>
      <xdr:row>19</xdr:row>
      <xdr:rowOff>357190</xdr:rowOff>
    </xdr:from>
    <xdr:to>
      <xdr:col>23</xdr:col>
      <xdr:colOff>495299</xdr:colOff>
      <xdr:row>20</xdr:row>
      <xdr:rowOff>128589</xdr:rowOff>
    </xdr:to>
    <xdr:sp macro="" textlink="">
      <xdr:nvSpPr>
        <xdr:cNvPr id="5" name="Left Arrow 4"/>
        <xdr:cNvSpPr/>
      </xdr:nvSpPr>
      <xdr:spPr>
        <a:xfrm rot="5400000">
          <a:off x="13199269" y="5926934"/>
          <a:ext cx="238124" cy="128586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2</xdr:col>
      <xdr:colOff>626645</xdr:colOff>
      <xdr:row>0</xdr:row>
      <xdr:rowOff>162927</xdr:rowOff>
    </xdr:from>
    <xdr:to>
      <xdr:col>2</xdr:col>
      <xdr:colOff>1650932</xdr:colOff>
      <xdr:row>4</xdr:row>
      <xdr:rowOff>26066</xdr:rowOff>
    </xdr:to>
    <xdr:pic>
      <xdr:nvPicPr>
        <xdr:cNvPr id="7" name="Picture 6" descr="LOGO STMIK MJ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434" y="162927"/>
          <a:ext cx="1024287" cy="102869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123825</xdr:colOff>
      <xdr:row>4</xdr:row>
      <xdr:rowOff>127558</xdr:rowOff>
    </xdr:to>
    <xdr:pic>
      <xdr:nvPicPr>
        <xdr:cNvPr id="2" name="Picture 1" descr="LOGO STMIK MJ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190500"/>
          <a:ext cx="866775" cy="8705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olityudha@gmail.com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HERMAWAN.ASEP88@GMAIL.COM" TargetMode="External"/><Relationship Id="rId1" Type="http://schemas.openxmlformats.org/officeDocument/2006/relationships/hyperlink" Target="mailto:alimashudi077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wibonawo@gmail.com" TargetMode="External"/><Relationship Id="rId4" Type="http://schemas.openxmlformats.org/officeDocument/2006/relationships/hyperlink" Target="mailto:ari.lietsindonesia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yazid.ziidand@gmail.com" TargetMode="External"/><Relationship Id="rId1" Type="http://schemas.openxmlformats.org/officeDocument/2006/relationships/hyperlink" Target="mailto:safariaesda@gmail.com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dzuay18@gmail.com" TargetMode="External"/><Relationship Id="rId1" Type="http://schemas.openxmlformats.org/officeDocument/2006/relationships/hyperlink" Target="mailto:mad_sungkawa@yahoo.com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Doc/excel/Nas-Kar/Filename/Recruit-UP@FE-A11/2009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AK37"/>
  <sheetViews>
    <sheetView zoomScale="85" zoomScaleNormal="85"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J14" sqref="J14"/>
    </sheetView>
  </sheetViews>
  <sheetFormatPr defaultRowHeight="15"/>
  <cols>
    <col min="1" max="1" width="0.28515625" customWidth="1"/>
    <col min="2" max="2" width="7.85546875" customWidth="1"/>
    <col min="3" max="3" width="16.85546875" customWidth="1"/>
    <col min="6" max="6" width="36.5703125" style="243" customWidth="1"/>
    <col min="7" max="7" width="30" style="153" customWidth="1"/>
    <col min="8" max="8" width="33.5703125" customWidth="1"/>
    <col min="9" max="10" width="9.140625" style="153"/>
    <col min="11" max="11" width="38.5703125" customWidth="1"/>
    <col min="12" max="12" width="13.140625" customWidth="1"/>
    <col min="13" max="13" width="11.28515625" customWidth="1"/>
    <col min="14" max="14" width="12.7109375" customWidth="1"/>
    <col min="15" max="15" width="15.7109375" bestFit="1" customWidth="1"/>
    <col min="16" max="16" width="13.140625" customWidth="1"/>
    <col min="17" max="17" width="14.7109375" customWidth="1"/>
    <col min="18" max="18" width="10.28515625" customWidth="1"/>
    <col min="19" max="19" width="9.140625" style="153"/>
    <col min="20" max="20" width="9.85546875" style="153" customWidth="1"/>
    <col min="21" max="21" width="14.85546875" style="153" bestFit="1" customWidth="1"/>
    <col min="22" max="22" width="14.7109375" style="153" bestFit="1" customWidth="1"/>
    <col min="23" max="23" width="6.5703125" style="153" customWidth="1"/>
    <col min="24" max="24" width="6.140625" style="153" customWidth="1"/>
    <col min="25" max="25" width="5.85546875" style="153" customWidth="1"/>
    <col min="26" max="26" width="6.140625" style="153" customWidth="1"/>
    <col min="27" max="27" width="6.28515625" style="153" customWidth="1"/>
    <col min="28" max="28" width="6.85546875" style="153" customWidth="1"/>
    <col min="29" max="31" width="6.7109375" style="153" customWidth="1"/>
    <col min="32" max="32" width="7.140625" style="153" customWidth="1"/>
    <col min="33" max="33" width="12" customWidth="1"/>
  </cols>
  <sheetData>
    <row r="1" spans="2:37" ht="27">
      <c r="B1" s="365" t="s">
        <v>1</v>
      </c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5"/>
      <c r="U1" s="365"/>
      <c r="V1" s="365"/>
      <c r="W1" s="365"/>
      <c r="X1" s="365"/>
      <c r="Y1" s="365"/>
      <c r="Z1" s="365"/>
      <c r="AA1" s="365"/>
      <c r="AB1" s="365"/>
      <c r="AC1" s="365"/>
      <c r="AD1" s="365"/>
      <c r="AE1" s="365"/>
      <c r="AF1" s="365"/>
      <c r="AG1" s="365"/>
    </row>
    <row r="2" spans="2:37" ht="27">
      <c r="B2" s="365" t="s">
        <v>110</v>
      </c>
      <c r="C2" s="365"/>
      <c r="D2" s="365"/>
      <c r="E2" s="365"/>
      <c r="F2" s="365"/>
      <c r="G2" s="365"/>
      <c r="H2" s="365"/>
      <c r="I2" s="365"/>
      <c r="J2" s="365"/>
      <c r="K2" s="365"/>
      <c r="L2" s="365"/>
      <c r="M2" s="365"/>
      <c r="N2" s="365"/>
      <c r="O2" s="365"/>
      <c r="P2" s="365"/>
      <c r="Q2" s="365"/>
      <c r="R2" s="365"/>
      <c r="S2" s="365"/>
      <c r="T2" s="365"/>
      <c r="U2" s="365"/>
      <c r="V2" s="365"/>
      <c r="W2" s="365"/>
      <c r="X2" s="365"/>
      <c r="Y2" s="365"/>
      <c r="Z2" s="365"/>
      <c r="AA2" s="365"/>
      <c r="AB2" s="365"/>
      <c r="AC2" s="365"/>
      <c r="AD2" s="365"/>
      <c r="AE2" s="365"/>
      <c r="AF2" s="365"/>
      <c r="AG2" s="365"/>
    </row>
    <row r="3" spans="2:37" ht="27">
      <c r="B3" s="365" t="s">
        <v>222</v>
      </c>
      <c r="C3" s="365"/>
      <c r="D3" s="365"/>
      <c r="E3" s="365"/>
      <c r="F3" s="365"/>
      <c r="G3" s="365"/>
      <c r="H3" s="365"/>
      <c r="I3" s="365"/>
      <c r="J3" s="365"/>
      <c r="K3" s="365"/>
      <c r="L3" s="365"/>
      <c r="M3" s="365"/>
      <c r="N3" s="365"/>
      <c r="O3" s="365"/>
      <c r="P3" s="365"/>
      <c r="Q3" s="365"/>
      <c r="R3" s="365"/>
      <c r="S3" s="365"/>
      <c r="T3" s="365"/>
      <c r="U3" s="365"/>
      <c r="V3" s="365"/>
      <c r="W3" s="365"/>
      <c r="X3" s="365"/>
      <c r="Y3" s="365"/>
      <c r="Z3" s="365"/>
      <c r="AA3" s="365"/>
      <c r="AB3" s="365"/>
      <c r="AC3" s="365"/>
      <c r="AD3" s="365"/>
      <c r="AE3" s="365"/>
      <c r="AF3" s="365"/>
      <c r="AG3" s="365"/>
      <c r="AI3" s="5">
        <v>1</v>
      </c>
      <c r="AJ3" s="5" t="s">
        <v>0</v>
      </c>
      <c r="AK3" s="5"/>
    </row>
    <row r="4" spans="2:37" ht="16.5">
      <c r="B4" s="1"/>
      <c r="C4" s="2"/>
      <c r="D4" s="1"/>
      <c r="E4" s="1"/>
      <c r="F4" s="263"/>
      <c r="G4" s="2"/>
      <c r="H4" s="3"/>
      <c r="I4" s="2"/>
      <c r="J4" s="2"/>
      <c r="K4" s="1"/>
      <c r="L4" s="1"/>
      <c r="M4" s="1"/>
      <c r="N4" s="1"/>
      <c r="O4" s="1"/>
      <c r="P4" s="1"/>
      <c r="Q4" s="1"/>
      <c r="R4" s="1"/>
      <c r="S4" s="2"/>
      <c r="T4" s="2"/>
      <c r="U4" s="322"/>
      <c r="V4" s="322"/>
      <c r="W4" s="2"/>
      <c r="X4" s="2"/>
      <c r="Y4" s="2"/>
      <c r="Z4" s="2"/>
      <c r="AA4" s="2"/>
      <c r="AB4" s="2"/>
      <c r="AC4" s="2"/>
      <c r="AD4" s="2"/>
      <c r="AE4" s="2"/>
      <c r="AF4" s="2"/>
      <c r="AG4" s="1"/>
      <c r="AI4" s="5">
        <v>2</v>
      </c>
      <c r="AJ4" s="5" t="s">
        <v>2</v>
      </c>
      <c r="AK4" s="5"/>
    </row>
    <row r="5" spans="2:37" ht="32.25" thickBot="1">
      <c r="B5" s="366" t="s">
        <v>134</v>
      </c>
      <c r="C5" s="367"/>
      <c r="D5" s="367"/>
      <c r="E5" s="367"/>
      <c r="F5" s="367"/>
      <c r="G5" s="367"/>
      <c r="H5" s="367"/>
      <c r="I5" s="367"/>
      <c r="J5" s="367"/>
      <c r="K5" s="367"/>
      <c r="L5" s="367"/>
      <c r="M5" s="367"/>
      <c r="N5" s="367"/>
      <c r="O5" s="367"/>
      <c r="P5" s="367"/>
      <c r="Q5" s="367"/>
      <c r="R5" s="367"/>
      <c r="S5" s="367"/>
      <c r="T5" s="367"/>
      <c r="U5" s="367"/>
      <c r="V5" s="367"/>
      <c r="W5" s="367"/>
      <c r="X5" s="367"/>
      <c r="Y5" s="367"/>
      <c r="Z5" s="367"/>
      <c r="AA5" s="367"/>
      <c r="AB5" s="367"/>
      <c r="AC5" s="367"/>
      <c r="AD5" s="367"/>
      <c r="AE5" s="367"/>
      <c r="AF5" s="367"/>
      <c r="AG5" s="368"/>
      <c r="AI5" s="5">
        <v>3</v>
      </c>
      <c r="AJ5" s="5" t="s">
        <v>3</v>
      </c>
      <c r="AK5" s="5"/>
    </row>
    <row r="6" spans="2:37" ht="25.5" customHeight="1" thickTop="1">
      <c r="B6" s="369" t="s">
        <v>7</v>
      </c>
      <c r="C6" s="372" t="s">
        <v>8</v>
      </c>
      <c r="D6" s="373"/>
      <c r="E6" s="374"/>
      <c r="F6" s="375" t="s">
        <v>9</v>
      </c>
      <c r="G6" s="222"/>
      <c r="H6" s="167" t="s">
        <v>8</v>
      </c>
      <c r="I6" s="274" t="s">
        <v>10</v>
      </c>
      <c r="J6" s="369" t="s">
        <v>11</v>
      </c>
      <c r="K6" s="213" t="s">
        <v>105</v>
      </c>
      <c r="L6" s="356" t="s">
        <v>12</v>
      </c>
      <c r="M6" s="358"/>
      <c r="N6" s="356" t="s">
        <v>13</v>
      </c>
      <c r="O6" s="357"/>
      <c r="P6" s="358"/>
      <c r="Q6" s="189" t="s">
        <v>14</v>
      </c>
      <c r="R6" s="209" t="s">
        <v>15</v>
      </c>
      <c r="S6" s="378" t="s">
        <v>16</v>
      </c>
      <c r="T6" s="379"/>
      <c r="U6" s="380" t="s">
        <v>17</v>
      </c>
      <c r="V6" s="381"/>
      <c r="W6" s="381"/>
      <c r="X6" s="381"/>
      <c r="Y6" s="381"/>
      <c r="Z6" s="381"/>
      <c r="AA6" s="381"/>
      <c r="AB6" s="381"/>
      <c r="AC6" s="381"/>
      <c r="AD6" s="381"/>
      <c r="AE6" s="381"/>
      <c r="AF6" s="381"/>
      <c r="AG6" s="382"/>
      <c r="AI6" s="5">
        <v>4</v>
      </c>
      <c r="AJ6" s="5" t="s">
        <v>4</v>
      </c>
      <c r="AK6" s="5"/>
    </row>
    <row r="7" spans="2:37" ht="24.75">
      <c r="B7" s="370"/>
      <c r="C7" s="190" t="s">
        <v>19</v>
      </c>
      <c r="D7" s="359" t="s">
        <v>20</v>
      </c>
      <c r="E7" s="360"/>
      <c r="F7" s="376"/>
      <c r="G7" s="223" t="s">
        <v>107</v>
      </c>
      <c r="H7" s="171" t="s">
        <v>21</v>
      </c>
      <c r="I7" s="361" t="s">
        <v>22</v>
      </c>
      <c r="J7" s="370"/>
      <c r="K7" s="214" t="s">
        <v>106</v>
      </c>
      <c r="L7" s="363" t="s">
        <v>23</v>
      </c>
      <c r="M7" s="364"/>
      <c r="N7" s="363" t="s">
        <v>23</v>
      </c>
      <c r="O7" s="388"/>
      <c r="P7" s="364"/>
      <c r="Q7" s="190" t="s">
        <v>24</v>
      </c>
      <c r="R7" s="210" t="s">
        <v>31</v>
      </c>
      <c r="S7" s="383" t="s">
        <v>25</v>
      </c>
      <c r="T7" s="384"/>
      <c r="U7" s="385" t="s">
        <v>26</v>
      </c>
      <c r="V7" s="386"/>
      <c r="W7" s="385" t="s">
        <v>27</v>
      </c>
      <c r="X7" s="387"/>
      <c r="Y7" s="387"/>
      <c r="Z7" s="387"/>
      <c r="AA7" s="387"/>
      <c r="AB7" s="387"/>
      <c r="AC7" s="387"/>
      <c r="AD7" s="387"/>
      <c r="AE7" s="387"/>
      <c r="AF7" s="386"/>
      <c r="AG7" s="172" t="s">
        <v>28</v>
      </c>
      <c r="AI7" s="5">
        <v>5</v>
      </c>
      <c r="AJ7" s="5" t="s">
        <v>5</v>
      </c>
      <c r="AK7" s="5"/>
    </row>
    <row r="8" spans="2:37" ht="25.5" thickBot="1">
      <c r="B8" s="371"/>
      <c r="C8" s="191" t="s">
        <v>30</v>
      </c>
      <c r="D8" s="389" t="s">
        <v>31</v>
      </c>
      <c r="E8" s="390"/>
      <c r="F8" s="377"/>
      <c r="G8" s="275"/>
      <c r="H8" s="174" t="s">
        <v>32</v>
      </c>
      <c r="I8" s="362"/>
      <c r="J8" s="371"/>
      <c r="K8" s="215" t="s">
        <v>34</v>
      </c>
      <c r="L8" s="175" t="s">
        <v>31</v>
      </c>
      <c r="M8" s="175" t="s">
        <v>35</v>
      </c>
      <c r="N8" s="188" t="s">
        <v>36</v>
      </c>
      <c r="O8" s="188" t="s">
        <v>37</v>
      </c>
      <c r="P8" s="188" t="s">
        <v>24</v>
      </c>
      <c r="Q8" s="191" t="s">
        <v>38</v>
      </c>
      <c r="R8" s="211" t="s">
        <v>102</v>
      </c>
      <c r="S8" s="273" t="s">
        <v>36</v>
      </c>
      <c r="T8" s="273" t="s">
        <v>37</v>
      </c>
      <c r="U8" s="177" t="s">
        <v>39</v>
      </c>
      <c r="V8" s="177" t="s">
        <v>103</v>
      </c>
      <c r="W8" s="273">
        <v>1</v>
      </c>
      <c r="X8" s="273">
        <v>2</v>
      </c>
      <c r="Y8" s="273">
        <v>3</v>
      </c>
      <c r="Z8" s="273">
        <v>4</v>
      </c>
      <c r="AA8" s="273">
        <v>5</v>
      </c>
      <c r="AB8" s="273">
        <v>6</v>
      </c>
      <c r="AC8" s="273">
        <v>7</v>
      </c>
      <c r="AD8" s="273">
        <v>8</v>
      </c>
      <c r="AE8" s="273">
        <v>9</v>
      </c>
      <c r="AF8" s="273">
        <v>10</v>
      </c>
      <c r="AG8" s="178" t="s">
        <v>41</v>
      </c>
      <c r="AI8" s="5">
        <v>6</v>
      </c>
      <c r="AJ8" s="5" t="s">
        <v>6</v>
      </c>
      <c r="AK8" s="5"/>
    </row>
    <row r="9" spans="2:37" ht="17.25" thickTop="1">
      <c r="B9" s="8">
        <v>1</v>
      </c>
      <c r="C9" s="8">
        <v>2</v>
      </c>
      <c r="D9" s="8">
        <v>3</v>
      </c>
      <c r="E9" s="8">
        <v>4</v>
      </c>
      <c r="F9" s="264">
        <v>5</v>
      </c>
      <c r="G9" s="8"/>
      <c r="H9" s="8">
        <v>6</v>
      </c>
      <c r="I9" s="8">
        <v>7</v>
      </c>
      <c r="J9" s="8">
        <v>8</v>
      </c>
      <c r="K9" s="8">
        <v>9</v>
      </c>
      <c r="L9" s="8">
        <v>10</v>
      </c>
      <c r="M9" s="8">
        <v>11</v>
      </c>
      <c r="N9" s="8">
        <v>12</v>
      </c>
      <c r="O9" s="8">
        <v>13</v>
      </c>
      <c r="P9" s="8">
        <v>14</v>
      </c>
      <c r="Q9" s="8">
        <v>15</v>
      </c>
      <c r="R9" s="8">
        <v>16</v>
      </c>
      <c r="S9" s="8">
        <v>17</v>
      </c>
      <c r="T9" s="8">
        <v>18</v>
      </c>
      <c r="U9" s="8">
        <v>19</v>
      </c>
      <c r="V9" s="8">
        <v>20</v>
      </c>
      <c r="W9" s="8">
        <v>21</v>
      </c>
      <c r="X9" s="8">
        <v>22</v>
      </c>
      <c r="Y9" s="8">
        <v>23</v>
      </c>
      <c r="Z9" s="8">
        <v>24</v>
      </c>
      <c r="AA9" s="8">
        <v>25</v>
      </c>
      <c r="AB9" s="8">
        <v>26</v>
      </c>
      <c r="AC9" s="8">
        <v>27</v>
      </c>
      <c r="AD9" s="8">
        <v>28</v>
      </c>
      <c r="AE9" s="8">
        <v>29</v>
      </c>
      <c r="AF9" s="8">
        <v>30</v>
      </c>
      <c r="AG9" s="8">
        <v>31</v>
      </c>
      <c r="AI9" s="5">
        <v>7</v>
      </c>
      <c r="AJ9" s="5" t="s">
        <v>18</v>
      </c>
      <c r="AK9" s="5"/>
    </row>
    <row r="10" spans="2:37" ht="16.5">
      <c r="B10" s="9">
        <v>1</v>
      </c>
      <c r="C10" s="9"/>
      <c r="D10" s="42" t="s">
        <v>229</v>
      </c>
      <c r="E10" s="225" t="s">
        <v>111</v>
      </c>
      <c r="F10" s="10" t="s">
        <v>230</v>
      </c>
      <c r="G10" s="236" t="s">
        <v>231</v>
      </c>
      <c r="H10" s="230" t="s">
        <v>232</v>
      </c>
      <c r="I10" s="9" t="s">
        <v>108</v>
      </c>
      <c r="J10" s="9" t="s">
        <v>108</v>
      </c>
      <c r="K10" s="9" t="s">
        <v>233</v>
      </c>
      <c r="L10" s="12">
        <v>100000</v>
      </c>
      <c r="M10" s="12">
        <v>150000</v>
      </c>
      <c r="N10" s="13">
        <v>50000</v>
      </c>
      <c r="O10" s="13">
        <v>310000</v>
      </c>
      <c r="P10" s="13">
        <f>SUM(M10:O10)</f>
        <v>510000</v>
      </c>
      <c r="Q10" s="13">
        <f>L10+P10</f>
        <v>610000</v>
      </c>
      <c r="R10" s="160" t="s">
        <v>290</v>
      </c>
      <c r="S10" s="14" t="s">
        <v>279</v>
      </c>
      <c r="T10" s="14" t="s">
        <v>280</v>
      </c>
      <c r="U10" s="15" t="s">
        <v>260</v>
      </c>
      <c r="V10" s="21" t="s">
        <v>291</v>
      </c>
      <c r="W10" s="14"/>
      <c r="X10" s="14" t="s">
        <v>109</v>
      </c>
      <c r="Y10" s="14"/>
      <c r="Z10" s="254"/>
      <c r="AA10" s="14"/>
      <c r="AB10" s="14"/>
      <c r="AC10" s="14"/>
      <c r="AD10" s="14"/>
      <c r="AE10" s="14"/>
      <c r="AF10" s="14"/>
      <c r="AG10" s="12"/>
      <c r="AI10" s="5">
        <v>8</v>
      </c>
      <c r="AJ10" s="5" t="s">
        <v>29</v>
      </c>
      <c r="AK10" s="5"/>
    </row>
    <row r="11" spans="2:37" ht="16.5">
      <c r="B11" s="9">
        <v>2</v>
      </c>
      <c r="C11" s="9"/>
      <c r="D11" s="42" t="s">
        <v>229</v>
      </c>
      <c r="E11" s="225" t="s">
        <v>112</v>
      </c>
      <c r="F11" s="10" t="s">
        <v>275</v>
      </c>
      <c r="G11" s="227" t="s">
        <v>276</v>
      </c>
      <c r="H11" s="11" t="s">
        <v>277</v>
      </c>
      <c r="I11" s="9"/>
      <c r="J11" s="9" t="s">
        <v>274</v>
      </c>
      <c r="K11" s="9" t="s">
        <v>288</v>
      </c>
      <c r="L11" s="12">
        <v>100000</v>
      </c>
      <c r="M11" s="13">
        <v>150000</v>
      </c>
      <c r="N11" s="13">
        <v>3000000</v>
      </c>
      <c r="O11" s="13">
        <v>2610000</v>
      </c>
      <c r="P11" s="13">
        <f>SUM(M11:O11)</f>
        <v>5760000</v>
      </c>
      <c r="Q11" s="269">
        <f>SUM(L11:O11)</f>
        <v>5860000</v>
      </c>
      <c r="R11" s="160" t="s">
        <v>290</v>
      </c>
      <c r="S11" s="13" t="s">
        <v>278</v>
      </c>
      <c r="T11" s="13" t="s">
        <v>278</v>
      </c>
      <c r="U11" s="16">
        <v>42161</v>
      </c>
      <c r="V11" s="21" t="s">
        <v>302</v>
      </c>
      <c r="W11" s="14"/>
      <c r="X11" s="14" t="s">
        <v>109</v>
      </c>
      <c r="Y11" s="14"/>
      <c r="Z11" s="260"/>
      <c r="AA11" s="14"/>
      <c r="AB11" s="14"/>
      <c r="AC11" s="14"/>
      <c r="AD11" s="14"/>
      <c r="AE11" s="14"/>
      <c r="AF11" s="12"/>
      <c r="AG11" s="12"/>
      <c r="AI11" s="5">
        <v>9</v>
      </c>
      <c r="AJ11" s="5" t="s">
        <v>42</v>
      </c>
      <c r="AK11" s="5"/>
    </row>
    <row r="12" spans="2:37" ht="16.5">
      <c r="B12" s="9">
        <v>3</v>
      </c>
      <c r="C12" s="164"/>
      <c r="D12" s="42" t="s">
        <v>229</v>
      </c>
      <c r="E12" s="225" t="s">
        <v>113</v>
      </c>
      <c r="F12" s="10" t="s">
        <v>318</v>
      </c>
      <c r="G12" s="236" t="s">
        <v>319</v>
      </c>
      <c r="H12" s="230" t="s">
        <v>320</v>
      </c>
      <c r="I12" s="9" t="s">
        <v>328</v>
      </c>
      <c r="J12" s="9" t="s">
        <v>108</v>
      </c>
      <c r="K12" s="9" t="s">
        <v>329</v>
      </c>
      <c r="L12" s="12">
        <v>100000</v>
      </c>
      <c r="M12" s="12">
        <v>150000</v>
      </c>
      <c r="N12" s="13">
        <v>50000</v>
      </c>
      <c r="O12" s="13">
        <v>310000</v>
      </c>
      <c r="P12" s="13">
        <f>SUM(M12:O12)</f>
        <v>510000</v>
      </c>
      <c r="Q12" s="269">
        <f>SUM(L12:O12)</f>
        <v>610000</v>
      </c>
      <c r="R12" s="160" t="s">
        <v>290</v>
      </c>
      <c r="S12" s="14" t="s">
        <v>279</v>
      </c>
      <c r="T12" s="14" t="s">
        <v>280</v>
      </c>
      <c r="U12" s="16">
        <v>42195</v>
      </c>
      <c r="V12" s="21" t="s">
        <v>330</v>
      </c>
      <c r="W12" s="14"/>
      <c r="X12" s="14" t="s">
        <v>109</v>
      </c>
      <c r="Y12" s="14"/>
      <c r="Z12" s="254"/>
      <c r="AA12" s="14"/>
      <c r="AB12" s="14"/>
      <c r="AC12" s="14"/>
      <c r="AD12" s="14"/>
      <c r="AE12" s="14"/>
      <c r="AF12" s="14"/>
      <c r="AG12" s="12"/>
      <c r="AI12" s="5">
        <v>10</v>
      </c>
      <c r="AJ12" s="5" t="s">
        <v>43</v>
      </c>
      <c r="AK12" s="5"/>
    </row>
    <row r="13" spans="2:37" ht="16.5">
      <c r="B13" s="9">
        <v>4</v>
      </c>
      <c r="C13" s="164"/>
      <c r="D13" s="42" t="s">
        <v>229</v>
      </c>
      <c r="E13" s="225" t="s">
        <v>114</v>
      </c>
      <c r="F13" s="10" t="s">
        <v>309</v>
      </c>
      <c r="G13" s="236" t="s">
        <v>310</v>
      </c>
      <c r="H13" s="11" t="s">
        <v>311</v>
      </c>
      <c r="I13" s="9"/>
      <c r="J13" s="9" t="s">
        <v>108</v>
      </c>
      <c r="K13" s="9" t="s">
        <v>314</v>
      </c>
      <c r="L13" s="12">
        <v>100000</v>
      </c>
      <c r="M13" s="12">
        <v>150000</v>
      </c>
      <c r="N13" s="13"/>
      <c r="O13" s="13"/>
      <c r="P13" s="13">
        <f t="shared" ref="P13" si="0">SUM(M13:O13)</f>
        <v>150000</v>
      </c>
      <c r="Q13" s="13">
        <f t="shared" ref="Q13" si="1">L13+P13</f>
        <v>250000</v>
      </c>
      <c r="R13" s="160"/>
      <c r="S13" s="14" t="s">
        <v>312</v>
      </c>
      <c r="T13" s="14" t="s">
        <v>313</v>
      </c>
      <c r="U13" s="16">
        <v>42200</v>
      </c>
      <c r="V13" s="21"/>
      <c r="W13" s="14"/>
      <c r="X13" s="14" t="s">
        <v>109</v>
      </c>
      <c r="Y13" s="14"/>
      <c r="Z13" s="254"/>
      <c r="AA13" s="14"/>
      <c r="AB13" s="14"/>
      <c r="AC13" s="14"/>
      <c r="AD13" s="14"/>
      <c r="AE13" s="14"/>
      <c r="AF13" s="14"/>
      <c r="AG13" s="12"/>
    </row>
    <row r="14" spans="2:37" ht="16.5">
      <c r="B14" s="9">
        <v>5</v>
      </c>
      <c r="C14" s="164"/>
      <c r="D14" s="42" t="s">
        <v>229</v>
      </c>
      <c r="E14" s="225" t="s">
        <v>115</v>
      </c>
      <c r="F14" s="10" t="s">
        <v>323</v>
      </c>
      <c r="G14" s="236" t="s">
        <v>324</v>
      </c>
      <c r="H14" s="230" t="s">
        <v>325</v>
      </c>
      <c r="I14" s="9" t="s">
        <v>267</v>
      </c>
      <c r="J14" s="9" t="s">
        <v>108</v>
      </c>
      <c r="K14" s="9" t="s">
        <v>340</v>
      </c>
      <c r="L14" s="12">
        <v>100000</v>
      </c>
      <c r="M14" s="12">
        <v>150000</v>
      </c>
      <c r="N14" s="13">
        <v>3000000</v>
      </c>
      <c r="O14" s="13">
        <v>2610000</v>
      </c>
      <c r="P14" s="13">
        <f t="shared" ref="P14:P29" si="2">SUM(M14:O14)</f>
        <v>5760000</v>
      </c>
      <c r="Q14" s="13">
        <f t="shared" ref="Q14:Q29" si="3">L14+P14</f>
        <v>5860000</v>
      </c>
      <c r="R14" s="14" t="s">
        <v>290</v>
      </c>
      <c r="S14" s="14" t="s">
        <v>278</v>
      </c>
      <c r="T14" s="14" t="s">
        <v>278</v>
      </c>
      <c r="U14" s="16">
        <v>42222</v>
      </c>
      <c r="V14" s="15" t="s">
        <v>338</v>
      </c>
      <c r="W14" s="14"/>
      <c r="X14" s="14" t="s">
        <v>109</v>
      </c>
      <c r="Y14" s="14"/>
      <c r="Z14" s="254"/>
      <c r="AA14" s="14"/>
      <c r="AB14" s="14"/>
      <c r="AC14" s="14"/>
      <c r="AD14" s="14"/>
      <c r="AE14" s="14"/>
      <c r="AF14" s="14"/>
      <c r="AG14" s="12"/>
    </row>
    <row r="15" spans="2:37" ht="16.5">
      <c r="B15" s="9">
        <v>6</v>
      </c>
      <c r="C15" s="9"/>
      <c r="D15" s="42" t="s">
        <v>229</v>
      </c>
      <c r="E15" s="225" t="s">
        <v>116</v>
      </c>
      <c r="F15" s="10" t="s">
        <v>331</v>
      </c>
      <c r="G15" s="236" t="s">
        <v>332</v>
      </c>
      <c r="H15" s="230" t="s">
        <v>333</v>
      </c>
      <c r="I15" s="9" t="s">
        <v>328</v>
      </c>
      <c r="J15" s="9" t="s">
        <v>108</v>
      </c>
      <c r="K15" s="9" t="s">
        <v>334</v>
      </c>
      <c r="L15" s="12">
        <v>100000</v>
      </c>
      <c r="M15" s="12">
        <v>150000</v>
      </c>
      <c r="N15" s="13">
        <v>125000</v>
      </c>
      <c r="O15" s="13">
        <v>310000</v>
      </c>
      <c r="P15" s="13">
        <f t="shared" si="2"/>
        <v>585000</v>
      </c>
      <c r="Q15" s="13">
        <f t="shared" si="3"/>
        <v>685000</v>
      </c>
      <c r="R15" s="14" t="s">
        <v>290</v>
      </c>
      <c r="S15" s="14" t="s">
        <v>335</v>
      </c>
      <c r="T15" s="14" t="s">
        <v>280</v>
      </c>
      <c r="U15" s="16">
        <v>42225</v>
      </c>
      <c r="V15" s="15" t="s">
        <v>339</v>
      </c>
      <c r="W15" s="14"/>
      <c r="X15" s="14" t="s">
        <v>109</v>
      </c>
      <c r="Y15" s="14"/>
      <c r="Z15" s="254"/>
      <c r="AA15" s="14"/>
      <c r="AB15" s="14"/>
      <c r="AC15" s="14"/>
      <c r="AD15" s="14"/>
      <c r="AE15" s="14"/>
      <c r="AF15" s="14"/>
      <c r="AG15" s="12"/>
    </row>
    <row r="16" spans="2:37" s="252" customFormat="1" ht="16.5">
      <c r="B16" s="9">
        <v>7</v>
      </c>
      <c r="C16" s="9"/>
      <c r="D16" s="42" t="s">
        <v>229</v>
      </c>
      <c r="E16" s="225" t="s">
        <v>117</v>
      </c>
      <c r="F16" s="10"/>
      <c r="G16" s="320"/>
      <c r="H16" s="319"/>
      <c r="I16" s="268"/>
      <c r="J16" s="268"/>
      <c r="K16" s="268"/>
      <c r="L16" s="12"/>
      <c r="M16" s="12"/>
      <c r="N16" s="13"/>
      <c r="O16" s="13"/>
      <c r="P16" s="13">
        <f t="shared" si="2"/>
        <v>0</v>
      </c>
      <c r="Q16" s="13">
        <f t="shared" si="3"/>
        <v>0</v>
      </c>
      <c r="R16" s="14"/>
      <c r="S16" s="14"/>
      <c r="T16" s="186"/>
      <c r="U16" s="323"/>
      <c r="V16" s="324"/>
      <c r="W16" s="268"/>
      <c r="X16" s="186"/>
      <c r="Y16" s="268"/>
      <c r="Z16" s="254"/>
      <c r="AA16" s="268"/>
      <c r="AB16" s="268"/>
      <c r="AC16" s="268"/>
      <c r="AD16" s="268"/>
      <c r="AE16" s="268"/>
      <c r="AF16" s="268"/>
      <c r="AG16" s="267"/>
    </row>
    <row r="17" spans="1:33" ht="16.5">
      <c r="B17" s="9">
        <v>8</v>
      </c>
      <c r="C17" s="9"/>
      <c r="D17" s="42" t="s">
        <v>229</v>
      </c>
      <c r="E17" s="225" t="s">
        <v>118</v>
      </c>
      <c r="F17" s="10"/>
      <c r="G17" s="236"/>
      <c r="H17" s="230"/>
      <c r="I17" s="9"/>
      <c r="J17" s="9"/>
      <c r="K17" s="9"/>
      <c r="L17" s="12"/>
      <c r="M17" s="12"/>
      <c r="N17" s="13"/>
      <c r="O17" s="13"/>
      <c r="P17" s="13">
        <f t="shared" si="2"/>
        <v>0</v>
      </c>
      <c r="Q17" s="13">
        <f t="shared" si="3"/>
        <v>0</v>
      </c>
      <c r="R17" s="9"/>
      <c r="S17" s="14"/>
      <c r="T17" s="14"/>
      <c r="U17" s="16"/>
      <c r="V17" s="15"/>
      <c r="W17" s="14"/>
      <c r="X17" s="14"/>
      <c r="Y17" s="14"/>
      <c r="Z17" s="254"/>
      <c r="AA17" s="14"/>
      <c r="AB17" s="14"/>
      <c r="AC17" s="14"/>
      <c r="AD17" s="14"/>
      <c r="AE17" s="14"/>
      <c r="AF17" s="14"/>
      <c r="AG17" s="12"/>
    </row>
    <row r="18" spans="1:33" ht="16.5">
      <c r="B18" s="9">
        <v>9</v>
      </c>
      <c r="C18" s="9"/>
      <c r="D18" s="42" t="s">
        <v>229</v>
      </c>
      <c r="E18" s="225" t="s">
        <v>119</v>
      </c>
      <c r="F18" s="10"/>
      <c r="G18" s="236"/>
      <c r="H18" s="230"/>
      <c r="I18" s="9"/>
      <c r="J18" s="9"/>
      <c r="K18" s="9"/>
      <c r="L18" s="12"/>
      <c r="M18" s="12"/>
      <c r="N18" s="13"/>
      <c r="O18" s="13"/>
      <c r="P18" s="13">
        <f t="shared" si="2"/>
        <v>0</v>
      </c>
      <c r="Q18" s="13">
        <f t="shared" si="3"/>
        <v>0</v>
      </c>
      <c r="R18" s="14"/>
      <c r="S18" s="14"/>
      <c r="T18" s="14"/>
      <c r="U18" s="16"/>
      <c r="V18" s="16"/>
      <c r="W18" s="14"/>
      <c r="X18" s="14"/>
      <c r="Y18" s="14"/>
      <c r="Z18" s="254"/>
      <c r="AA18" s="14"/>
      <c r="AB18" s="14"/>
      <c r="AC18" s="14"/>
      <c r="AD18" s="14"/>
      <c r="AE18" s="14"/>
      <c r="AF18" s="14"/>
      <c r="AG18" s="12"/>
    </row>
    <row r="19" spans="1:33" ht="16.5">
      <c r="B19" s="9">
        <v>10</v>
      </c>
      <c r="C19" s="9"/>
      <c r="D19" s="42" t="s">
        <v>229</v>
      </c>
      <c r="E19" s="225" t="s">
        <v>120</v>
      </c>
      <c r="F19" s="10"/>
      <c r="G19" s="236"/>
      <c r="H19" s="230"/>
      <c r="I19" s="9"/>
      <c r="J19" s="9"/>
      <c r="K19" s="9"/>
      <c r="L19" s="12"/>
      <c r="M19" s="12"/>
      <c r="N19" s="13"/>
      <c r="O19" s="13"/>
      <c r="P19" s="13">
        <f t="shared" si="2"/>
        <v>0</v>
      </c>
      <c r="Q19" s="13">
        <f t="shared" si="3"/>
        <v>0</v>
      </c>
      <c r="R19" s="14"/>
      <c r="S19" s="14"/>
      <c r="T19" s="14"/>
      <c r="U19" s="16"/>
      <c r="V19" s="16"/>
      <c r="W19" s="17"/>
      <c r="X19" s="17"/>
      <c r="Y19" s="14"/>
      <c r="Z19" s="255"/>
      <c r="AA19" s="17"/>
      <c r="AB19" s="17"/>
      <c r="AC19" s="17"/>
      <c r="AD19" s="17"/>
      <c r="AE19" s="17"/>
      <c r="AF19" s="17"/>
      <c r="AG19" s="12"/>
    </row>
    <row r="20" spans="1:33" ht="16.5">
      <c r="B20" s="9">
        <v>11</v>
      </c>
      <c r="C20" s="9"/>
      <c r="D20" s="42" t="s">
        <v>229</v>
      </c>
      <c r="E20" s="225" t="s">
        <v>121</v>
      </c>
      <c r="F20" s="35"/>
      <c r="G20" s="36"/>
      <c r="H20" s="230"/>
      <c r="I20" s="36"/>
      <c r="J20" s="36"/>
      <c r="K20" s="36"/>
      <c r="L20" s="37"/>
      <c r="M20" s="37"/>
      <c r="N20" s="38"/>
      <c r="O20" s="38"/>
      <c r="P20" s="13">
        <f>SUM(M20:O20)</f>
        <v>0</v>
      </c>
      <c r="Q20" s="13">
        <f>L20+P20</f>
        <v>0</v>
      </c>
      <c r="R20" s="36"/>
      <c r="S20" s="39"/>
      <c r="T20" s="39"/>
      <c r="U20" s="15"/>
      <c r="V20" s="41"/>
      <c r="W20" s="39"/>
      <c r="X20" s="39"/>
      <c r="Y20" s="39"/>
      <c r="Z20" s="255"/>
      <c r="AA20" s="14"/>
      <c r="AB20" s="14"/>
      <c r="AC20" s="14"/>
      <c r="AD20" s="14"/>
      <c r="AE20" s="14"/>
      <c r="AF20" s="14"/>
      <c r="AG20" s="12"/>
    </row>
    <row r="21" spans="1:33" ht="16.5">
      <c r="B21" s="9">
        <v>12</v>
      </c>
      <c r="C21" s="9"/>
      <c r="D21" s="42" t="s">
        <v>229</v>
      </c>
      <c r="E21" s="225" t="s">
        <v>122</v>
      </c>
      <c r="F21" s="10"/>
      <c r="G21" s="9"/>
      <c r="H21" s="11"/>
      <c r="I21" s="9"/>
      <c r="J21" s="9"/>
      <c r="K21" s="9"/>
      <c r="L21" s="12"/>
      <c r="M21" s="12"/>
      <c r="N21" s="12"/>
      <c r="O21" s="12"/>
      <c r="P21" s="13">
        <f t="shared" si="2"/>
        <v>0</v>
      </c>
      <c r="Q21" s="13">
        <f t="shared" si="3"/>
        <v>0</v>
      </c>
      <c r="R21" s="9"/>
      <c r="S21" s="186"/>
      <c r="T21" s="186"/>
      <c r="U21" s="16"/>
      <c r="V21" s="18"/>
      <c r="W21" s="186"/>
      <c r="X21" s="186"/>
      <c r="Y21" s="186"/>
      <c r="Z21" s="254"/>
      <c r="AA21" s="14"/>
      <c r="AB21" s="14"/>
      <c r="AC21" s="14"/>
      <c r="AD21" s="14"/>
      <c r="AE21" s="14"/>
      <c r="AF21" s="14"/>
      <c r="AG21" s="12"/>
    </row>
    <row r="22" spans="1:33" ht="16.5">
      <c r="B22" s="9">
        <v>13</v>
      </c>
      <c r="C22" s="9"/>
      <c r="D22" s="42" t="s">
        <v>229</v>
      </c>
      <c r="E22" s="225" t="s">
        <v>123</v>
      </c>
      <c r="F22" s="10"/>
      <c r="G22" s="236"/>
      <c r="H22" s="11"/>
      <c r="I22" s="9"/>
      <c r="J22" s="9"/>
      <c r="K22" s="9"/>
      <c r="L22" s="12"/>
      <c r="M22" s="12"/>
      <c r="N22" s="12"/>
      <c r="O22" s="12"/>
      <c r="P22" s="13">
        <f t="shared" si="2"/>
        <v>0</v>
      </c>
      <c r="Q22" s="13">
        <f t="shared" si="3"/>
        <v>0</v>
      </c>
      <c r="R22" s="9"/>
      <c r="S22" s="186"/>
      <c r="T22" s="186"/>
      <c r="U22" s="16"/>
      <c r="V22" s="18"/>
      <c r="W22" s="186"/>
      <c r="X22" s="186"/>
      <c r="Y22" s="186"/>
      <c r="Z22" s="254"/>
      <c r="AA22" s="14"/>
      <c r="AB22" s="14"/>
      <c r="AC22" s="14"/>
      <c r="AD22" s="14"/>
      <c r="AE22" s="14"/>
      <c r="AF22" s="14"/>
      <c r="AG22" s="12"/>
    </row>
    <row r="23" spans="1:33" ht="16.5">
      <c r="B23" s="9">
        <v>14</v>
      </c>
      <c r="C23" s="164"/>
      <c r="D23" s="42" t="s">
        <v>229</v>
      </c>
      <c r="E23" s="225" t="s">
        <v>124</v>
      </c>
      <c r="F23" s="232"/>
      <c r="G23" s="237"/>
      <c r="H23" s="11"/>
      <c r="I23" s="19"/>
      <c r="J23" s="19"/>
      <c r="K23" s="19"/>
      <c r="L23" s="12"/>
      <c r="M23" s="233"/>
      <c r="N23" s="234"/>
      <c r="O23" s="234"/>
      <c r="P23" s="13">
        <f t="shared" si="2"/>
        <v>0</v>
      </c>
      <c r="Q23" s="13">
        <f t="shared" si="3"/>
        <v>0</v>
      </c>
      <c r="R23" s="19"/>
      <c r="S23" s="321"/>
      <c r="T23" s="321"/>
      <c r="U23" s="16"/>
      <c r="V23" s="235"/>
      <c r="W23" s="321"/>
      <c r="X23" s="321"/>
      <c r="Y23" s="321"/>
      <c r="Z23" s="254"/>
      <c r="AA23" s="14"/>
      <c r="AB23" s="14"/>
      <c r="AC23" s="14"/>
      <c r="AD23" s="14"/>
      <c r="AE23" s="14"/>
      <c r="AF23" s="14"/>
      <c r="AG23" s="12"/>
    </row>
    <row r="24" spans="1:33" ht="16.5">
      <c r="B24" s="9">
        <v>15</v>
      </c>
      <c r="C24" s="9"/>
      <c r="D24" s="42" t="s">
        <v>229</v>
      </c>
      <c r="E24" s="225" t="s">
        <v>125</v>
      </c>
      <c r="F24" s="10"/>
      <c r="G24" s="236"/>
      <c r="H24" s="11"/>
      <c r="I24" s="9"/>
      <c r="J24" s="9"/>
      <c r="K24" s="9"/>
      <c r="L24" s="12"/>
      <c r="M24" s="12"/>
      <c r="N24" s="13"/>
      <c r="O24" s="13"/>
      <c r="P24" s="13">
        <f t="shared" si="2"/>
        <v>0</v>
      </c>
      <c r="Q24" s="13">
        <f t="shared" si="3"/>
        <v>0</v>
      </c>
      <c r="R24" s="14"/>
      <c r="S24" s="14"/>
      <c r="T24" s="14"/>
      <c r="U24" s="16"/>
      <c r="V24" s="15"/>
      <c r="W24" s="14"/>
      <c r="X24" s="14"/>
      <c r="Y24" s="14"/>
      <c r="Z24" s="254"/>
      <c r="AA24" s="14"/>
      <c r="AB24" s="14"/>
      <c r="AC24" s="14"/>
      <c r="AD24" s="14"/>
      <c r="AE24" s="14"/>
      <c r="AF24" s="14"/>
      <c r="AG24" s="12"/>
    </row>
    <row r="25" spans="1:33" ht="16.5">
      <c r="A25" s="252"/>
      <c r="B25" s="9">
        <v>16</v>
      </c>
      <c r="C25" s="9"/>
      <c r="D25" s="42" t="s">
        <v>229</v>
      </c>
      <c r="E25" s="225" t="s">
        <v>126</v>
      </c>
      <c r="F25" s="10"/>
      <c r="G25" s="236"/>
      <c r="H25" s="11"/>
      <c r="I25" s="9"/>
      <c r="J25" s="9"/>
      <c r="K25" s="9"/>
      <c r="L25" s="12"/>
      <c r="M25" s="12"/>
      <c r="N25" s="13"/>
      <c r="O25" s="13"/>
      <c r="P25" s="13">
        <f t="shared" si="2"/>
        <v>0</v>
      </c>
      <c r="Q25" s="13">
        <f t="shared" si="3"/>
        <v>0</v>
      </c>
      <c r="R25" s="9"/>
      <c r="S25" s="14"/>
      <c r="T25" s="14"/>
      <c r="U25" s="16"/>
      <c r="V25" s="16"/>
      <c r="W25" s="14"/>
      <c r="X25" s="14"/>
      <c r="Y25" s="14"/>
      <c r="Z25" s="254"/>
      <c r="AA25" s="14"/>
      <c r="AB25" s="14"/>
      <c r="AC25" s="14"/>
      <c r="AD25" s="14"/>
      <c r="AE25" s="14"/>
      <c r="AF25" s="14"/>
      <c r="AG25" s="12"/>
    </row>
    <row r="26" spans="1:33" ht="16.5">
      <c r="B26" s="9">
        <v>17</v>
      </c>
      <c r="C26" s="9"/>
      <c r="D26" s="42" t="s">
        <v>229</v>
      </c>
      <c r="E26" s="225" t="s">
        <v>127</v>
      </c>
      <c r="F26" s="10"/>
      <c r="G26" s="9"/>
      <c r="H26" s="11"/>
      <c r="I26" s="9"/>
      <c r="J26" s="9"/>
      <c r="K26" s="9"/>
      <c r="L26" s="12"/>
      <c r="M26" s="12"/>
      <c r="N26" s="13"/>
      <c r="O26" s="13"/>
      <c r="P26" s="13">
        <f t="shared" si="2"/>
        <v>0</v>
      </c>
      <c r="Q26" s="13">
        <f t="shared" si="3"/>
        <v>0</v>
      </c>
      <c r="R26" s="239"/>
      <c r="S26" s="14"/>
      <c r="T26" s="14"/>
      <c r="U26" s="16"/>
      <c r="V26" s="231"/>
      <c r="W26" s="17"/>
      <c r="X26" s="17"/>
      <c r="Y26" s="17"/>
      <c r="Z26" s="254"/>
      <c r="AA26" s="17"/>
      <c r="AB26" s="17"/>
      <c r="AC26" s="17"/>
      <c r="AD26" s="17"/>
      <c r="AE26" s="17"/>
      <c r="AF26" s="14"/>
      <c r="AG26" s="22"/>
    </row>
    <row r="27" spans="1:33" ht="16.5">
      <c r="B27" s="276">
        <v>18</v>
      </c>
      <c r="C27" s="9"/>
      <c r="D27" s="42" t="s">
        <v>229</v>
      </c>
      <c r="E27" s="225" t="s">
        <v>128</v>
      </c>
      <c r="F27" s="10"/>
      <c r="G27" s="236"/>
      <c r="H27" s="11"/>
      <c r="I27" s="9"/>
      <c r="J27" s="9"/>
      <c r="K27" s="9"/>
      <c r="L27" s="12"/>
      <c r="M27" s="12"/>
      <c r="N27" s="13"/>
      <c r="O27" s="13"/>
      <c r="P27" s="13">
        <f t="shared" si="2"/>
        <v>0</v>
      </c>
      <c r="Q27" s="13">
        <f t="shared" si="3"/>
        <v>0</v>
      </c>
      <c r="R27" s="14"/>
      <c r="S27" s="14"/>
      <c r="T27" s="14"/>
      <c r="U27" s="16"/>
      <c r="V27" s="16"/>
      <c r="W27" s="14"/>
      <c r="X27" s="14"/>
      <c r="Y27" s="14"/>
      <c r="Z27" s="254"/>
      <c r="AA27" s="14"/>
      <c r="AB27" s="14"/>
      <c r="AC27" s="14"/>
      <c r="AD27" s="14"/>
      <c r="AE27" s="14"/>
      <c r="AF27" s="14"/>
      <c r="AG27" s="12"/>
    </row>
    <row r="28" spans="1:33" ht="16.5">
      <c r="B28" s="276">
        <v>19</v>
      </c>
      <c r="C28" s="9"/>
      <c r="D28" s="42" t="s">
        <v>229</v>
      </c>
      <c r="E28" s="225" t="s">
        <v>129</v>
      </c>
      <c r="F28" s="10"/>
      <c r="G28" s="9"/>
      <c r="H28" s="11"/>
      <c r="I28" s="9"/>
      <c r="J28" s="9"/>
      <c r="K28" s="9"/>
      <c r="L28" s="12"/>
      <c r="M28" s="12"/>
      <c r="N28" s="13"/>
      <c r="O28" s="13"/>
      <c r="P28" s="13">
        <f t="shared" si="2"/>
        <v>0</v>
      </c>
      <c r="Q28" s="13">
        <f t="shared" si="3"/>
        <v>0</v>
      </c>
      <c r="R28" s="9"/>
      <c r="S28" s="14"/>
      <c r="T28" s="14"/>
      <c r="U28" s="16"/>
      <c r="V28" s="16"/>
      <c r="W28" s="14"/>
      <c r="X28" s="14"/>
      <c r="Y28" s="14"/>
      <c r="Z28" s="254"/>
      <c r="AA28" s="14"/>
      <c r="AB28" s="14"/>
      <c r="AC28" s="14"/>
      <c r="AD28" s="14"/>
      <c r="AE28" s="14"/>
      <c r="AF28" s="14"/>
      <c r="AG28" s="12"/>
    </row>
    <row r="29" spans="1:33" ht="16.5">
      <c r="B29" s="276">
        <v>20</v>
      </c>
      <c r="C29" s="164"/>
      <c r="D29" s="42" t="s">
        <v>229</v>
      </c>
      <c r="E29" s="225" t="s">
        <v>130</v>
      </c>
      <c r="F29" s="10"/>
      <c r="G29" s="236"/>
      <c r="H29" s="195"/>
      <c r="I29" s="164"/>
      <c r="J29" s="164"/>
      <c r="K29" s="164"/>
      <c r="L29" s="12"/>
      <c r="M29" s="12"/>
      <c r="N29" s="13"/>
      <c r="O29" s="13"/>
      <c r="P29" s="13">
        <f t="shared" si="2"/>
        <v>0</v>
      </c>
      <c r="Q29" s="13">
        <f t="shared" si="3"/>
        <v>0</v>
      </c>
      <c r="R29" s="9"/>
      <c r="S29" s="14"/>
      <c r="T29" s="14"/>
      <c r="U29" s="16"/>
      <c r="V29" s="16"/>
      <c r="W29" s="196"/>
      <c r="X29" s="196"/>
      <c r="Y29" s="196"/>
      <c r="Z29" s="257"/>
      <c r="AA29" s="196"/>
      <c r="AB29" s="196"/>
      <c r="AC29" s="196"/>
      <c r="AD29" s="196"/>
      <c r="AE29" s="196"/>
      <c r="AF29" s="196"/>
      <c r="AG29" s="162"/>
    </row>
    <row r="30" spans="1:33" ht="24">
      <c r="B30" s="23"/>
      <c r="C30" s="187"/>
      <c r="D30" s="29"/>
      <c r="E30" s="1"/>
      <c r="F30" s="265">
        <f>COUNTA(F10:F29)</f>
        <v>6</v>
      </c>
      <c r="G30" s="238"/>
      <c r="H30" s="25"/>
      <c r="I30" s="2"/>
      <c r="J30" s="2"/>
      <c r="K30" s="182">
        <f>COUNTA(K10:K29)</f>
        <v>6</v>
      </c>
      <c r="L30" s="26">
        <f t="shared" ref="L30:Q30" si="4">SUM(L10:L29)</f>
        <v>600000</v>
      </c>
      <c r="M30" s="26">
        <f t="shared" si="4"/>
        <v>900000</v>
      </c>
      <c r="N30" s="26">
        <f t="shared" si="4"/>
        <v>6225000</v>
      </c>
      <c r="O30" s="26">
        <f t="shared" si="4"/>
        <v>6150000</v>
      </c>
      <c r="P30" s="26">
        <f t="shared" si="4"/>
        <v>13275000</v>
      </c>
      <c r="Q30" s="26">
        <f t="shared" si="4"/>
        <v>13875000</v>
      </c>
      <c r="R30" s="181">
        <f>COUNTA(R10:R29)</f>
        <v>5</v>
      </c>
      <c r="S30" s="326"/>
      <c r="T30" s="326"/>
      <c r="U30" s="325"/>
      <c r="V30" s="325"/>
      <c r="W30" s="183">
        <f t="shared" ref="W30:AF30" si="5">COUNTA(W10:W29)</f>
        <v>0</v>
      </c>
      <c r="X30" s="183">
        <f t="shared" si="5"/>
        <v>6</v>
      </c>
      <c r="Y30" s="183">
        <f t="shared" si="5"/>
        <v>0</v>
      </c>
      <c r="Z30" s="184">
        <f t="shared" si="5"/>
        <v>0</v>
      </c>
      <c r="AA30" s="183">
        <f t="shared" si="5"/>
        <v>0</v>
      </c>
      <c r="AB30" s="183">
        <f t="shared" si="5"/>
        <v>0</v>
      </c>
      <c r="AC30" s="183">
        <f t="shared" si="5"/>
        <v>0</v>
      </c>
      <c r="AD30" s="183">
        <f t="shared" si="5"/>
        <v>0</v>
      </c>
      <c r="AE30" s="183">
        <f t="shared" si="5"/>
        <v>0</v>
      </c>
      <c r="AF30" s="183">
        <f t="shared" si="5"/>
        <v>0</v>
      </c>
      <c r="AG30" s="185">
        <f>SUM(AG10:AG29)</f>
        <v>0</v>
      </c>
    </row>
    <row r="31" spans="1:33" ht="24">
      <c r="B31" s="1"/>
      <c r="C31" s="2"/>
      <c r="D31" s="29"/>
      <c r="E31" s="1"/>
      <c r="F31" s="263"/>
      <c r="G31" s="2"/>
      <c r="H31" s="3"/>
      <c r="I31" s="2"/>
      <c r="J31" s="2"/>
      <c r="K31" s="212"/>
      <c r="L31" s="1"/>
      <c r="M31" s="1"/>
      <c r="N31" s="1"/>
      <c r="O31" s="1"/>
      <c r="P31" s="30"/>
      <c r="Q31" s="31">
        <f>P30+L30+M30</f>
        <v>14775000</v>
      </c>
      <c r="R31" s="1"/>
      <c r="S31" s="2"/>
      <c r="T31" s="2"/>
      <c r="U31" s="322"/>
      <c r="V31" s="32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4">
        <f>COUNTA(AG13:AG29)</f>
        <v>0</v>
      </c>
    </row>
    <row r="32" spans="1:33" ht="16.5">
      <c r="B32" s="1"/>
      <c r="C32" s="2"/>
      <c r="D32" s="29"/>
      <c r="E32" s="1"/>
      <c r="F32" s="263"/>
      <c r="G32" s="2"/>
      <c r="H32" s="3"/>
      <c r="I32" s="2"/>
      <c r="J32" s="2"/>
      <c r="K32" s="1"/>
      <c r="L32" s="1"/>
      <c r="M32" s="1"/>
      <c r="N32" s="1"/>
      <c r="O32" s="1"/>
      <c r="P32" s="1"/>
      <c r="Q32" s="32">
        <f>Q31</f>
        <v>14775000</v>
      </c>
      <c r="R32" s="1" t="s">
        <v>46</v>
      </c>
      <c r="S32" s="2"/>
      <c r="T32" s="2"/>
      <c r="U32" s="322"/>
      <c r="V32" s="32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1"/>
    </row>
    <row r="33" spans="2:33" ht="16.5">
      <c r="B33" s="1"/>
      <c r="C33" s="2"/>
      <c r="D33" s="29"/>
      <c r="E33" s="1"/>
      <c r="F33" s="263"/>
      <c r="G33" s="2"/>
      <c r="H33" s="3"/>
      <c r="I33" s="2"/>
      <c r="J33" s="2"/>
      <c r="K33" s="1"/>
      <c r="L33" s="1"/>
      <c r="M33" s="1"/>
      <c r="N33" s="1"/>
      <c r="O33" s="1"/>
      <c r="P33" s="1"/>
      <c r="Q33" s="33">
        <f>SUM(Q31:Q32)</f>
        <v>29550000</v>
      </c>
      <c r="R33" s="1" t="s">
        <v>47</v>
      </c>
      <c r="S33" s="2"/>
      <c r="T33" s="2"/>
      <c r="U33" s="322"/>
      <c r="V33" s="32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1"/>
    </row>
    <row r="37" spans="2:33">
      <c r="F37" s="266"/>
    </row>
  </sheetData>
  <mergeCells count="20">
    <mergeCell ref="W7:AF7"/>
    <mergeCell ref="N7:P7"/>
    <mergeCell ref="D8:E8"/>
    <mergeCell ref="L6:M6"/>
    <mergeCell ref="N6:P6"/>
    <mergeCell ref="D7:E7"/>
    <mergeCell ref="I7:I8"/>
    <mergeCell ref="L7:M7"/>
    <mergeCell ref="B1:AG1"/>
    <mergeCell ref="B2:AG2"/>
    <mergeCell ref="B3:AG3"/>
    <mergeCell ref="B5:AG5"/>
    <mergeCell ref="B6:B8"/>
    <mergeCell ref="C6:E6"/>
    <mergeCell ref="F6:F8"/>
    <mergeCell ref="J6:J8"/>
    <mergeCell ref="S6:T6"/>
    <mergeCell ref="U6:AG6"/>
    <mergeCell ref="S7:T7"/>
    <mergeCell ref="U7:V7"/>
  </mergeCells>
  <hyperlinks>
    <hyperlink ref="G10" r:id="rId1"/>
    <hyperlink ref="G11" r:id="rId2"/>
    <hyperlink ref="G13" r:id="rId3"/>
    <hyperlink ref="G12" r:id="rId4"/>
    <hyperlink ref="G14" r:id="rId5"/>
  </hyperlinks>
  <pageMargins left="0.70866141732283472" right="0.70866141732283472" top="0.74803149606299213" bottom="0.74803149606299213" header="0.31496062992125984" footer="0.31496062992125984"/>
  <pageSetup paperSize="258" orientation="landscape" horizontalDpi="120" verticalDpi="72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7030A0"/>
  </sheetPr>
  <dimension ref="B1:AK33"/>
  <sheetViews>
    <sheetView zoomScale="85" zoomScaleNormal="85" workbookViewId="0">
      <selection activeCell="P10" sqref="P10:Q29"/>
    </sheetView>
  </sheetViews>
  <sheetFormatPr defaultRowHeight="15"/>
  <cols>
    <col min="1" max="1" width="0.42578125" customWidth="1"/>
    <col min="2" max="2" width="7.85546875" style="243" customWidth="1"/>
    <col min="3" max="3" width="16.85546875" customWidth="1"/>
    <col min="5" max="5" width="9.140625" style="153"/>
    <col min="6" max="6" width="30.7109375" style="243" bestFit="1" customWidth="1"/>
    <col min="7" max="7" width="27.42578125" customWidth="1"/>
    <col min="8" max="8" width="33.7109375" customWidth="1"/>
    <col min="11" max="11" width="29.85546875" customWidth="1"/>
    <col min="12" max="12" width="12" customWidth="1"/>
    <col min="13" max="13" width="11.85546875" customWidth="1"/>
    <col min="14" max="14" width="12.7109375" customWidth="1"/>
    <col min="15" max="15" width="17" customWidth="1"/>
    <col min="16" max="16" width="13.7109375" customWidth="1"/>
    <col min="17" max="17" width="14.5703125" customWidth="1"/>
    <col min="18" max="18" width="11.85546875" customWidth="1"/>
    <col min="20" max="20" width="9.85546875" customWidth="1"/>
    <col min="21" max="21" width="13.5703125" customWidth="1"/>
    <col min="22" max="22" width="13.42578125" customWidth="1"/>
    <col min="23" max="23" width="6.5703125" customWidth="1"/>
    <col min="24" max="24" width="6.140625" customWidth="1"/>
    <col min="25" max="25" width="5.85546875" customWidth="1"/>
    <col min="26" max="26" width="6.140625" customWidth="1"/>
    <col min="27" max="27" width="6.28515625" customWidth="1"/>
    <col min="28" max="28" width="6.85546875" customWidth="1"/>
    <col min="29" max="31" width="6.7109375" customWidth="1"/>
    <col min="32" max="32" width="7.140625" customWidth="1"/>
    <col min="33" max="33" width="12" customWidth="1"/>
  </cols>
  <sheetData>
    <row r="1" spans="2:37" ht="27">
      <c r="B1" s="365" t="s">
        <v>1</v>
      </c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5"/>
      <c r="U1" s="365"/>
      <c r="V1" s="365"/>
      <c r="W1" s="365"/>
      <c r="X1" s="365"/>
      <c r="Y1" s="365"/>
      <c r="Z1" s="365"/>
      <c r="AA1" s="365"/>
      <c r="AB1" s="365"/>
      <c r="AC1" s="365"/>
      <c r="AD1" s="365"/>
      <c r="AE1" s="365"/>
      <c r="AF1" s="365"/>
      <c r="AG1" s="365"/>
    </row>
    <row r="2" spans="2:37" ht="27">
      <c r="B2" s="365" t="s">
        <v>110</v>
      </c>
      <c r="C2" s="365"/>
      <c r="D2" s="365"/>
      <c r="E2" s="365"/>
      <c r="F2" s="365"/>
      <c r="G2" s="365"/>
      <c r="H2" s="365"/>
      <c r="I2" s="365"/>
      <c r="J2" s="365"/>
      <c r="K2" s="365"/>
      <c r="L2" s="365"/>
      <c r="M2" s="365"/>
      <c r="N2" s="365"/>
      <c r="O2" s="365"/>
      <c r="P2" s="365"/>
      <c r="Q2" s="365"/>
      <c r="R2" s="365"/>
      <c r="S2" s="365"/>
      <c r="T2" s="365"/>
      <c r="U2" s="365"/>
      <c r="V2" s="365"/>
      <c r="W2" s="365"/>
      <c r="X2" s="365"/>
      <c r="Y2" s="365"/>
      <c r="Z2" s="365"/>
      <c r="AA2" s="365"/>
      <c r="AB2" s="365"/>
      <c r="AC2" s="365"/>
      <c r="AD2" s="365"/>
      <c r="AE2" s="365"/>
      <c r="AF2" s="365"/>
      <c r="AG2" s="365"/>
    </row>
    <row r="3" spans="2:37" ht="27">
      <c r="B3" s="365" t="s">
        <v>223</v>
      </c>
      <c r="C3" s="365"/>
      <c r="D3" s="365"/>
      <c r="E3" s="365"/>
      <c r="F3" s="365"/>
      <c r="G3" s="365"/>
      <c r="H3" s="365"/>
      <c r="I3" s="365"/>
      <c r="J3" s="365"/>
      <c r="K3" s="365"/>
      <c r="L3" s="365"/>
      <c r="M3" s="365"/>
      <c r="N3" s="365"/>
      <c r="O3" s="365"/>
      <c r="P3" s="365"/>
      <c r="Q3" s="365"/>
      <c r="R3" s="365"/>
      <c r="S3" s="365"/>
      <c r="T3" s="365"/>
      <c r="U3" s="365"/>
      <c r="V3" s="365"/>
      <c r="W3" s="365"/>
      <c r="X3" s="365"/>
      <c r="Y3" s="365"/>
      <c r="Z3" s="365"/>
      <c r="AA3" s="365"/>
      <c r="AB3" s="365"/>
      <c r="AC3" s="365"/>
      <c r="AD3" s="365"/>
      <c r="AE3" s="365"/>
      <c r="AF3" s="365"/>
      <c r="AG3" s="365"/>
    </row>
    <row r="4" spans="2:37" ht="16.5">
      <c r="B4" s="263"/>
      <c r="C4" s="2"/>
      <c r="D4" s="1"/>
      <c r="E4" s="2"/>
      <c r="F4" s="263"/>
      <c r="G4" s="1"/>
      <c r="H4" s="3"/>
      <c r="I4" s="1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4"/>
      <c r="V4" s="4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2:37" ht="32.25" thickBot="1">
      <c r="B5" s="366" t="s">
        <v>133</v>
      </c>
      <c r="C5" s="367"/>
      <c r="D5" s="367"/>
      <c r="E5" s="367"/>
      <c r="F5" s="367"/>
      <c r="G5" s="367"/>
      <c r="H5" s="367"/>
      <c r="I5" s="367"/>
      <c r="J5" s="367"/>
      <c r="K5" s="367"/>
      <c r="L5" s="367"/>
      <c r="M5" s="367"/>
      <c r="N5" s="367"/>
      <c r="O5" s="367"/>
      <c r="P5" s="367"/>
      <c r="Q5" s="367"/>
      <c r="R5" s="367"/>
      <c r="S5" s="367"/>
      <c r="T5" s="367"/>
      <c r="U5" s="367"/>
      <c r="V5" s="367"/>
      <c r="W5" s="367"/>
      <c r="X5" s="367"/>
      <c r="Y5" s="367"/>
      <c r="Z5" s="367"/>
      <c r="AA5" s="367"/>
      <c r="AB5" s="367"/>
      <c r="AC5" s="367"/>
      <c r="AD5" s="367"/>
      <c r="AE5" s="367"/>
      <c r="AF5" s="367"/>
      <c r="AG5" s="368"/>
    </row>
    <row r="6" spans="2:37" ht="25.5" customHeight="1" thickTop="1">
      <c r="B6" s="391" t="s">
        <v>7</v>
      </c>
      <c r="C6" s="372" t="s">
        <v>8</v>
      </c>
      <c r="D6" s="373"/>
      <c r="E6" s="374"/>
      <c r="F6" s="375" t="s">
        <v>9</v>
      </c>
      <c r="G6" s="222"/>
      <c r="H6" s="167" t="s">
        <v>8</v>
      </c>
      <c r="I6" s="168" t="s">
        <v>10</v>
      </c>
      <c r="J6" s="369" t="s">
        <v>11</v>
      </c>
      <c r="K6" s="213" t="s">
        <v>105</v>
      </c>
      <c r="L6" s="356" t="s">
        <v>12</v>
      </c>
      <c r="M6" s="358"/>
      <c r="N6" s="356" t="s">
        <v>13</v>
      </c>
      <c r="O6" s="357"/>
      <c r="P6" s="358"/>
      <c r="Q6" s="189" t="s">
        <v>14</v>
      </c>
      <c r="R6" s="209" t="s">
        <v>15</v>
      </c>
      <c r="S6" s="378" t="s">
        <v>16</v>
      </c>
      <c r="T6" s="379"/>
      <c r="U6" s="380" t="s">
        <v>17</v>
      </c>
      <c r="V6" s="381"/>
      <c r="W6" s="381"/>
      <c r="X6" s="381"/>
      <c r="Y6" s="381"/>
      <c r="Z6" s="381"/>
      <c r="AA6" s="381"/>
      <c r="AB6" s="381"/>
      <c r="AC6" s="381"/>
      <c r="AD6" s="381"/>
      <c r="AE6" s="381"/>
      <c r="AF6" s="381"/>
      <c r="AG6" s="382"/>
      <c r="AI6" s="5">
        <v>1</v>
      </c>
      <c r="AJ6" s="5" t="s">
        <v>0</v>
      </c>
      <c r="AK6" s="5"/>
    </row>
    <row r="7" spans="2:37" ht="24.75">
      <c r="B7" s="392"/>
      <c r="C7" s="190" t="s">
        <v>19</v>
      </c>
      <c r="D7" s="359" t="s">
        <v>20</v>
      </c>
      <c r="E7" s="360"/>
      <c r="F7" s="376"/>
      <c r="G7" s="223" t="s">
        <v>107</v>
      </c>
      <c r="H7" s="171" t="s">
        <v>21</v>
      </c>
      <c r="I7" s="361" t="s">
        <v>22</v>
      </c>
      <c r="J7" s="370"/>
      <c r="K7" s="216" t="s">
        <v>106</v>
      </c>
      <c r="L7" s="363" t="s">
        <v>23</v>
      </c>
      <c r="M7" s="364"/>
      <c r="N7" s="363" t="s">
        <v>23</v>
      </c>
      <c r="O7" s="388"/>
      <c r="P7" s="364"/>
      <c r="Q7" s="190" t="s">
        <v>24</v>
      </c>
      <c r="R7" s="210" t="s">
        <v>31</v>
      </c>
      <c r="S7" s="383" t="s">
        <v>25</v>
      </c>
      <c r="T7" s="384"/>
      <c r="U7" s="385" t="s">
        <v>26</v>
      </c>
      <c r="V7" s="386"/>
      <c r="W7" s="385" t="s">
        <v>27</v>
      </c>
      <c r="X7" s="387"/>
      <c r="Y7" s="387"/>
      <c r="Z7" s="387"/>
      <c r="AA7" s="387"/>
      <c r="AB7" s="387"/>
      <c r="AC7" s="387"/>
      <c r="AD7" s="387"/>
      <c r="AE7" s="387"/>
      <c r="AF7" s="386"/>
      <c r="AG7" s="172" t="s">
        <v>28</v>
      </c>
      <c r="AI7" s="5">
        <v>2</v>
      </c>
      <c r="AJ7" s="5" t="s">
        <v>2</v>
      </c>
      <c r="AK7" s="5"/>
    </row>
    <row r="8" spans="2:37" ht="25.5" thickBot="1">
      <c r="B8" s="393"/>
      <c r="C8" s="191" t="s">
        <v>30</v>
      </c>
      <c r="D8" s="389" t="s">
        <v>31</v>
      </c>
      <c r="E8" s="390"/>
      <c r="F8" s="377"/>
      <c r="G8" s="219"/>
      <c r="H8" s="174" t="s">
        <v>32</v>
      </c>
      <c r="I8" s="362"/>
      <c r="J8" s="371"/>
      <c r="K8" s="215" t="s">
        <v>33</v>
      </c>
      <c r="L8" s="175" t="s">
        <v>31</v>
      </c>
      <c r="M8" s="175" t="s">
        <v>35</v>
      </c>
      <c r="N8" s="188" t="s">
        <v>36</v>
      </c>
      <c r="O8" s="188" t="s">
        <v>37</v>
      </c>
      <c r="P8" s="188" t="s">
        <v>24</v>
      </c>
      <c r="Q8" s="191" t="s">
        <v>38</v>
      </c>
      <c r="R8" s="211" t="s">
        <v>102</v>
      </c>
      <c r="S8" s="188" t="s">
        <v>36</v>
      </c>
      <c r="T8" s="188" t="s">
        <v>37</v>
      </c>
      <c r="U8" s="177" t="s">
        <v>39</v>
      </c>
      <c r="V8" s="177" t="s">
        <v>40</v>
      </c>
      <c r="W8" s="188">
        <v>1</v>
      </c>
      <c r="X8" s="188">
        <v>2</v>
      </c>
      <c r="Y8" s="188">
        <v>3</v>
      </c>
      <c r="Z8" s="188">
        <v>4</v>
      </c>
      <c r="AA8" s="188">
        <v>5</v>
      </c>
      <c r="AB8" s="188">
        <v>6</v>
      </c>
      <c r="AC8" s="188">
        <v>7</v>
      </c>
      <c r="AD8" s="188">
        <v>8</v>
      </c>
      <c r="AE8" s="188">
        <v>9</v>
      </c>
      <c r="AF8" s="188">
        <v>10</v>
      </c>
      <c r="AG8" s="178" t="s">
        <v>41</v>
      </c>
      <c r="AI8" s="5">
        <v>3</v>
      </c>
      <c r="AJ8" s="5" t="s">
        <v>3</v>
      </c>
      <c r="AK8" s="5"/>
    </row>
    <row r="9" spans="2:37" ht="17.25" thickTop="1">
      <c r="B9" s="264">
        <v>1</v>
      </c>
      <c r="C9" s="8">
        <v>2</v>
      </c>
      <c r="D9" s="8">
        <v>3</v>
      </c>
      <c r="E9" s="8">
        <v>4</v>
      </c>
      <c r="F9" s="264">
        <v>5</v>
      </c>
      <c r="G9" s="8"/>
      <c r="H9" s="8">
        <v>6</v>
      </c>
      <c r="I9" s="8">
        <v>7</v>
      </c>
      <c r="J9" s="8">
        <v>8</v>
      </c>
      <c r="K9" s="8">
        <v>9</v>
      </c>
      <c r="L9" s="8">
        <v>10</v>
      </c>
      <c r="M9" s="8">
        <v>11</v>
      </c>
      <c r="N9" s="8">
        <v>12</v>
      </c>
      <c r="O9" s="8">
        <v>13</v>
      </c>
      <c r="P9" s="8">
        <v>14</v>
      </c>
      <c r="Q9" s="8">
        <v>15</v>
      </c>
      <c r="R9" s="8">
        <v>16</v>
      </c>
      <c r="S9" s="8">
        <v>17</v>
      </c>
      <c r="T9" s="8">
        <v>18</v>
      </c>
      <c r="U9" s="8">
        <v>19</v>
      </c>
      <c r="V9" s="8">
        <v>20</v>
      </c>
      <c r="W9" s="8">
        <v>21</v>
      </c>
      <c r="X9" s="8">
        <v>22</v>
      </c>
      <c r="Y9" s="8">
        <v>23</v>
      </c>
      <c r="Z9" s="8">
        <v>24</v>
      </c>
      <c r="AA9" s="8">
        <v>25</v>
      </c>
      <c r="AB9" s="8">
        <v>26</v>
      </c>
      <c r="AC9" s="8">
        <v>27</v>
      </c>
      <c r="AD9" s="8">
        <v>28</v>
      </c>
      <c r="AE9" s="8">
        <v>29</v>
      </c>
      <c r="AF9" s="8">
        <v>30</v>
      </c>
      <c r="AG9" s="8">
        <v>31</v>
      </c>
      <c r="AI9" s="5">
        <v>4</v>
      </c>
      <c r="AJ9" s="5" t="s">
        <v>4</v>
      </c>
      <c r="AK9" s="5"/>
    </row>
    <row r="10" spans="2:37" ht="16.5">
      <c r="B10" s="9">
        <v>1</v>
      </c>
      <c r="C10" s="9"/>
      <c r="D10" s="42" t="s">
        <v>229</v>
      </c>
      <c r="E10" s="225" t="s">
        <v>141</v>
      </c>
      <c r="F10" s="10"/>
      <c r="G10" s="227"/>
      <c r="H10" s="230"/>
      <c r="I10" s="9"/>
      <c r="J10" s="9"/>
      <c r="K10" s="9"/>
      <c r="L10" s="12"/>
      <c r="M10" s="12"/>
      <c r="N10" s="13"/>
      <c r="O10" s="13"/>
      <c r="P10" s="13">
        <f>SUM(M10:O10)</f>
        <v>0</v>
      </c>
      <c r="Q10" s="13">
        <f>L10+P10</f>
        <v>0</v>
      </c>
      <c r="R10" s="160"/>
      <c r="S10" s="13"/>
      <c r="T10" s="13"/>
      <c r="U10" s="16"/>
      <c r="V10" s="231"/>
      <c r="W10" s="14"/>
      <c r="X10" s="14"/>
      <c r="Y10" s="14"/>
      <c r="Z10" s="255"/>
      <c r="AA10" s="14"/>
      <c r="AB10" s="14"/>
      <c r="AC10" s="14"/>
      <c r="AD10" s="14"/>
      <c r="AE10" s="14"/>
      <c r="AF10" s="12"/>
      <c r="AG10" s="12"/>
      <c r="AI10" s="5">
        <v>5</v>
      </c>
      <c r="AJ10" s="5" t="s">
        <v>5</v>
      </c>
      <c r="AK10" s="5"/>
    </row>
    <row r="11" spans="2:37" ht="16.5">
      <c r="B11" s="9">
        <v>2</v>
      </c>
      <c r="C11" s="9"/>
      <c r="D11" s="42" t="s">
        <v>229</v>
      </c>
      <c r="E11" s="225" t="s">
        <v>142</v>
      </c>
      <c r="F11" s="10"/>
      <c r="G11" s="227"/>
      <c r="H11" s="230"/>
      <c r="I11" s="9"/>
      <c r="J11" s="9"/>
      <c r="K11" s="9"/>
      <c r="L11" s="12"/>
      <c r="M11" s="12"/>
      <c r="N11" s="13"/>
      <c r="O11" s="13"/>
      <c r="P11" s="13">
        <f t="shared" ref="P11:P29" si="0">SUM(M11:O11)</f>
        <v>0</v>
      </c>
      <c r="Q11" s="13">
        <f t="shared" ref="Q11:Q29" si="1">L11+P11</f>
        <v>0</v>
      </c>
      <c r="R11" s="13"/>
      <c r="S11" s="14"/>
      <c r="T11" s="14"/>
      <c r="U11" s="16"/>
      <c r="V11" s="16"/>
      <c r="W11" s="17"/>
      <c r="X11" s="17"/>
      <c r="Y11" s="14"/>
      <c r="Z11" s="255"/>
      <c r="AA11" s="17"/>
      <c r="AB11" s="17"/>
      <c r="AC11" s="17"/>
      <c r="AD11" s="17"/>
      <c r="AE11" s="17"/>
      <c r="AF11" s="17"/>
      <c r="AG11" s="12"/>
      <c r="AI11" s="5">
        <v>6</v>
      </c>
      <c r="AJ11" s="5" t="s">
        <v>6</v>
      </c>
      <c r="AK11" s="5"/>
    </row>
    <row r="12" spans="2:37" ht="16.5">
      <c r="B12" s="9">
        <v>3</v>
      </c>
      <c r="C12" s="164"/>
      <c r="D12" s="42" t="s">
        <v>229</v>
      </c>
      <c r="E12" s="225" t="s">
        <v>143</v>
      </c>
      <c r="F12" s="10"/>
      <c r="G12" s="227"/>
      <c r="H12" s="230"/>
      <c r="I12" s="9"/>
      <c r="J12" s="9"/>
      <c r="K12" s="9"/>
      <c r="L12" s="12"/>
      <c r="M12" s="12"/>
      <c r="N12" s="13"/>
      <c r="O12" s="13"/>
      <c r="P12" s="13">
        <f t="shared" si="0"/>
        <v>0</v>
      </c>
      <c r="Q12" s="13">
        <f t="shared" si="1"/>
        <v>0</v>
      </c>
      <c r="R12" s="14"/>
      <c r="S12" s="14"/>
      <c r="T12" s="14"/>
      <c r="U12" s="16"/>
      <c r="V12" s="16"/>
      <c r="W12" s="17"/>
      <c r="X12" s="17"/>
      <c r="Y12" s="14"/>
      <c r="Z12" s="255"/>
      <c r="AA12" s="17"/>
      <c r="AB12" s="17"/>
      <c r="AC12" s="17"/>
      <c r="AD12" s="17"/>
      <c r="AE12" s="17"/>
      <c r="AF12" s="17"/>
      <c r="AG12" s="12"/>
      <c r="AI12" s="5">
        <v>7</v>
      </c>
      <c r="AJ12" s="5" t="s">
        <v>18</v>
      </c>
      <c r="AK12" s="5"/>
    </row>
    <row r="13" spans="2:37" ht="16.5">
      <c r="B13" s="9">
        <v>4</v>
      </c>
      <c r="C13" s="164"/>
      <c r="D13" s="42" t="s">
        <v>229</v>
      </c>
      <c r="E13" s="225" t="s">
        <v>144</v>
      </c>
      <c r="F13" s="10"/>
      <c r="G13" s="227"/>
      <c r="H13" s="11"/>
      <c r="I13" s="9"/>
      <c r="J13" s="9"/>
      <c r="K13" s="9"/>
      <c r="L13" s="12"/>
      <c r="M13" s="12"/>
      <c r="N13" s="13"/>
      <c r="O13" s="13"/>
      <c r="P13" s="13">
        <f t="shared" si="0"/>
        <v>0</v>
      </c>
      <c r="Q13" s="13">
        <f t="shared" si="1"/>
        <v>0</v>
      </c>
      <c r="R13" s="13"/>
      <c r="S13" s="14"/>
      <c r="T13" s="14"/>
      <c r="U13" s="16"/>
      <c r="V13" s="15"/>
      <c r="W13" s="17"/>
      <c r="X13" s="17"/>
      <c r="Y13" s="17"/>
      <c r="Z13" s="255"/>
      <c r="AA13" s="17"/>
      <c r="AB13" s="17"/>
      <c r="AC13" s="17"/>
      <c r="AD13" s="17"/>
      <c r="AE13" s="17"/>
      <c r="AF13" s="17"/>
      <c r="AG13" s="12"/>
      <c r="AI13" s="5">
        <v>8</v>
      </c>
      <c r="AJ13" s="5" t="s">
        <v>29</v>
      </c>
      <c r="AK13" s="5"/>
    </row>
    <row r="14" spans="2:37" ht="16.5">
      <c r="B14" s="9">
        <v>5</v>
      </c>
      <c r="C14" s="164"/>
      <c r="D14" s="42" t="s">
        <v>229</v>
      </c>
      <c r="E14" s="225" t="s">
        <v>145</v>
      </c>
      <c r="F14" s="10"/>
      <c r="G14" s="194"/>
      <c r="H14" s="242"/>
      <c r="I14" s="164"/>
      <c r="J14" s="164"/>
      <c r="K14" s="164"/>
      <c r="L14" s="162"/>
      <c r="M14" s="162"/>
      <c r="N14" s="163"/>
      <c r="O14" s="163"/>
      <c r="P14" s="13">
        <f t="shared" si="0"/>
        <v>0</v>
      </c>
      <c r="Q14" s="13">
        <f t="shared" si="1"/>
        <v>0</v>
      </c>
      <c r="R14" s="163"/>
      <c r="S14" s="196"/>
      <c r="T14" s="196"/>
      <c r="U14" s="201"/>
      <c r="V14" s="201"/>
      <c r="W14" s="198"/>
      <c r="X14" s="198"/>
      <c r="Y14" s="198"/>
      <c r="Z14" s="258"/>
      <c r="AA14" s="198"/>
      <c r="AB14" s="198"/>
      <c r="AC14" s="198"/>
      <c r="AD14" s="198"/>
      <c r="AE14" s="198"/>
      <c r="AF14" s="198"/>
      <c r="AG14" s="162"/>
      <c r="AI14" s="5">
        <v>9</v>
      </c>
      <c r="AJ14" s="5" t="s">
        <v>42</v>
      </c>
      <c r="AK14" s="5"/>
    </row>
    <row r="15" spans="2:37" ht="16.5">
      <c r="B15" s="9">
        <v>6</v>
      </c>
      <c r="C15" s="9"/>
      <c r="D15" s="42" t="s">
        <v>229</v>
      </c>
      <c r="E15" s="225" t="s">
        <v>146</v>
      </c>
      <c r="F15" s="10"/>
      <c r="G15" s="227"/>
      <c r="H15" s="245"/>
      <c r="I15" s="9"/>
      <c r="J15" s="9"/>
      <c r="K15" s="9"/>
      <c r="L15" s="12"/>
      <c r="M15" s="12"/>
      <c r="N15" s="13"/>
      <c r="O15" s="13"/>
      <c r="P15" s="13">
        <f t="shared" si="0"/>
        <v>0</v>
      </c>
      <c r="Q15" s="13">
        <f t="shared" si="1"/>
        <v>0</v>
      </c>
      <c r="R15" s="14"/>
      <c r="S15" s="14"/>
      <c r="T15" s="14"/>
      <c r="U15" s="15"/>
      <c r="V15" s="15"/>
      <c r="W15" s="14"/>
      <c r="X15" s="14"/>
      <c r="Y15" s="14"/>
      <c r="Z15" s="254"/>
      <c r="AA15" s="14"/>
      <c r="AB15" s="14"/>
      <c r="AC15" s="14"/>
      <c r="AD15" s="14"/>
      <c r="AE15" s="14"/>
      <c r="AF15" s="14"/>
      <c r="AG15" s="12"/>
      <c r="AI15" s="5">
        <v>10</v>
      </c>
      <c r="AJ15" s="5" t="s">
        <v>43</v>
      </c>
      <c r="AK15" s="5"/>
    </row>
    <row r="16" spans="2:37" ht="16.5">
      <c r="B16" s="9">
        <v>7</v>
      </c>
      <c r="C16" s="9"/>
      <c r="D16" s="42" t="s">
        <v>229</v>
      </c>
      <c r="E16" s="225" t="s">
        <v>147</v>
      </c>
      <c r="F16" s="10"/>
      <c r="G16" s="227"/>
      <c r="H16" s="230"/>
      <c r="I16" s="9"/>
      <c r="J16" s="9"/>
      <c r="K16" s="9"/>
      <c r="L16" s="12"/>
      <c r="M16" s="12"/>
      <c r="N16" s="13"/>
      <c r="O16" s="13"/>
      <c r="P16" s="13">
        <f t="shared" si="0"/>
        <v>0</v>
      </c>
      <c r="Q16" s="13">
        <f t="shared" si="1"/>
        <v>0</v>
      </c>
      <c r="R16" s="13"/>
      <c r="S16" s="14"/>
      <c r="T16" s="14"/>
      <c r="U16" s="16"/>
      <c r="V16" s="16"/>
      <c r="W16" s="14"/>
      <c r="X16" s="14"/>
      <c r="Y16" s="14"/>
      <c r="Z16" s="254"/>
      <c r="AA16" s="14"/>
      <c r="AB16" s="14"/>
      <c r="AC16" s="14"/>
      <c r="AD16" s="14"/>
      <c r="AE16" s="14"/>
      <c r="AF16" s="14"/>
      <c r="AG16" s="12"/>
    </row>
    <row r="17" spans="2:33" ht="16.5">
      <c r="B17" s="9">
        <v>8</v>
      </c>
      <c r="C17" s="9"/>
      <c r="D17" s="42" t="s">
        <v>229</v>
      </c>
      <c r="E17" s="225" t="s">
        <v>148</v>
      </c>
      <c r="F17" s="10"/>
      <c r="G17" s="227"/>
      <c r="H17" s="230"/>
      <c r="I17" s="9"/>
      <c r="J17" s="9"/>
      <c r="K17" s="9"/>
      <c r="L17" s="12"/>
      <c r="M17" s="12"/>
      <c r="N17" s="13"/>
      <c r="O17" s="13"/>
      <c r="P17" s="13">
        <f t="shared" si="0"/>
        <v>0</v>
      </c>
      <c r="Q17" s="13">
        <f t="shared" si="1"/>
        <v>0</v>
      </c>
      <c r="R17" s="9"/>
      <c r="S17" s="13"/>
      <c r="T17" s="13"/>
      <c r="U17" s="16"/>
      <c r="V17" s="16"/>
      <c r="W17" s="13"/>
      <c r="X17" s="13"/>
      <c r="Y17" s="13"/>
      <c r="Z17" s="256"/>
      <c r="AA17" s="13"/>
      <c r="AB17" s="13"/>
      <c r="AC17" s="13"/>
      <c r="AD17" s="13"/>
      <c r="AE17" s="13"/>
      <c r="AF17" s="13"/>
      <c r="AG17" s="12"/>
    </row>
    <row r="18" spans="2:33" ht="16.5">
      <c r="B18" s="9">
        <v>9</v>
      </c>
      <c r="C18" s="9"/>
      <c r="D18" s="42" t="s">
        <v>229</v>
      </c>
      <c r="E18" s="225" t="s">
        <v>149</v>
      </c>
      <c r="F18" s="10"/>
      <c r="G18" s="227"/>
      <c r="H18" s="230"/>
      <c r="I18" s="9"/>
      <c r="J18" s="9"/>
      <c r="K18" s="9"/>
      <c r="L18" s="12"/>
      <c r="M18" s="12"/>
      <c r="N18" s="13"/>
      <c r="O18" s="13"/>
      <c r="P18" s="13">
        <f t="shared" si="0"/>
        <v>0</v>
      </c>
      <c r="Q18" s="13">
        <f t="shared" si="1"/>
        <v>0</v>
      </c>
      <c r="R18" s="13"/>
      <c r="S18" s="14"/>
      <c r="T18" s="14"/>
      <c r="U18" s="16"/>
      <c r="V18" s="15"/>
      <c r="W18" s="14"/>
      <c r="X18" s="14"/>
      <c r="Y18" s="14"/>
      <c r="Z18" s="254"/>
      <c r="AA18" s="14"/>
      <c r="AB18" s="14"/>
      <c r="AC18" s="14"/>
      <c r="AD18" s="14"/>
      <c r="AE18" s="14"/>
      <c r="AF18" s="14"/>
      <c r="AG18" s="12"/>
    </row>
    <row r="19" spans="2:33" ht="16.5">
      <c r="B19" s="9">
        <v>10</v>
      </c>
      <c r="C19" s="9"/>
      <c r="D19" s="42" t="s">
        <v>229</v>
      </c>
      <c r="E19" s="225" t="s">
        <v>150</v>
      </c>
      <c r="F19" s="10"/>
      <c r="G19" s="227"/>
      <c r="H19" s="230"/>
      <c r="I19" s="9"/>
      <c r="J19" s="9"/>
      <c r="K19" s="9"/>
      <c r="L19" s="12"/>
      <c r="M19" s="12"/>
      <c r="N19" s="13"/>
      <c r="O19" s="13"/>
      <c r="P19" s="13">
        <f t="shared" si="0"/>
        <v>0</v>
      </c>
      <c r="Q19" s="13">
        <f t="shared" si="1"/>
        <v>0</v>
      </c>
      <c r="R19" s="14"/>
      <c r="S19" s="13"/>
      <c r="T19" s="13"/>
      <c r="U19" s="16"/>
      <c r="V19" s="16"/>
      <c r="W19" s="17"/>
      <c r="X19" s="17"/>
      <c r="Y19" s="17"/>
      <c r="Z19" s="255"/>
      <c r="AA19" s="17"/>
      <c r="AB19" s="17"/>
      <c r="AC19" s="17"/>
      <c r="AD19" s="17"/>
      <c r="AE19" s="17"/>
      <c r="AF19" s="17"/>
      <c r="AG19" s="12"/>
    </row>
    <row r="20" spans="2:33" ht="16.5">
      <c r="B20" s="9">
        <v>11</v>
      </c>
      <c r="C20" s="9"/>
      <c r="D20" s="42" t="s">
        <v>229</v>
      </c>
      <c r="E20" s="225" t="s">
        <v>151</v>
      </c>
      <c r="F20" s="35"/>
      <c r="G20" s="251"/>
      <c r="H20" s="230"/>
      <c r="I20" s="36"/>
      <c r="J20" s="36"/>
      <c r="K20" s="36"/>
      <c r="L20" s="37"/>
      <c r="M20" s="37"/>
      <c r="N20" s="38"/>
      <c r="O20" s="38"/>
      <c r="P20" s="13">
        <f>SUM(M20:O20)</f>
        <v>0</v>
      </c>
      <c r="Q20" s="13">
        <f>L20+P20</f>
        <v>0</v>
      </c>
      <c r="R20" s="36"/>
      <c r="S20" s="39"/>
      <c r="T20" s="39"/>
      <c r="U20" s="40"/>
      <c r="V20" s="16"/>
      <c r="W20" s="39"/>
      <c r="X20" s="39"/>
      <c r="Y20" s="39"/>
      <c r="Z20" s="255"/>
      <c r="AA20" s="14"/>
      <c r="AB20" s="14"/>
      <c r="AC20" s="14"/>
      <c r="AD20" s="14"/>
      <c r="AE20" s="14"/>
      <c r="AF20" s="14"/>
      <c r="AG20" s="12"/>
    </row>
    <row r="21" spans="2:33" ht="16.5">
      <c r="B21" s="9">
        <v>12</v>
      </c>
      <c r="C21" s="9"/>
      <c r="D21" s="42" t="s">
        <v>229</v>
      </c>
      <c r="E21" s="225" t="s">
        <v>152</v>
      </c>
      <c r="F21" s="10"/>
      <c r="G21" s="227"/>
      <c r="H21" s="230"/>
      <c r="I21" s="9"/>
      <c r="J21" s="9"/>
      <c r="K21" s="9"/>
      <c r="L21" s="12"/>
      <c r="M21" s="12"/>
      <c r="N21" s="12"/>
      <c r="O21" s="12"/>
      <c r="P21" s="13">
        <f t="shared" si="0"/>
        <v>0</v>
      </c>
      <c r="Q21" s="13">
        <f t="shared" si="1"/>
        <v>0</v>
      </c>
      <c r="R21" s="9"/>
      <c r="S21" s="12"/>
      <c r="T21" s="12"/>
      <c r="U21" s="18"/>
      <c r="V21" s="18"/>
      <c r="W21" s="12"/>
      <c r="X21" s="12"/>
      <c r="Y21" s="12"/>
      <c r="Z21" s="256"/>
      <c r="AA21" s="13"/>
      <c r="AB21" s="13"/>
      <c r="AC21" s="13"/>
      <c r="AD21" s="13"/>
      <c r="AE21" s="13"/>
      <c r="AF21" s="13"/>
      <c r="AG21" s="12"/>
    </row>
    <row r="22" spans="2:33" ht="16.5">
      <c r="B22" s="9">
        <v>13</v>
      </c>
      <c r="C22" s="9"/>
      <c r="D22" s="42" t="s">
        <v>229</v>
      </c>
      <c r="E22" s="225" t="s">
        <v>153</v>
      </c>
      <c r="F22" s="10"/>
      <c r="G22" s="227"/>
      <c r="H22" s="11"/>
      <c r="I22" s="9"/>
      <c r="J22" s="87"/>
      <c r="K22" s="9"/>
      <c r="L22" s="12"/>
      <c r="M22" s="12"/>
      <c r="N22" s="12"/>
      <c r="O22" s="12"/>
      <c r="P22" s="13">
        <f t="shared" si="0"/>
        <v>0</v>
      </c>
      <c r="Q22" s="13">
        <f t="shared" si="1"/>
        <v>0</v>
      </c>
      <c r="R22" s="9"/>
      <c r="S22" s="12"/>
      <c r="T22" s="12"/>
      <c r="U22" s="166"/>
      <c r="V22" s="18"/>
      <c r="W22" s="12"/>
      <c r="X22" s="12"/>
      <c r="Y22" s="12"/>
      <c r="Z22" s="256"/>
      <c r="AA22" s="13"/>
      <c r="AB22" s="13"/>
      <c r="AC22" s="13"/>
      <c r="AD22" s="13"/>
      <c r="AE22" s="13"/>
      <c r="AF22" s="13"/>
      <c r="AG22" s="12"/>
    </row>
    <row r="23" spans="2:33" ht="16.5">
      <c r="B23" s="9">
        <v>14</v>
      </c>
      <c r="C23" s="164"/>
      <c r="D23" s="42" t="s">
        <v>229</v>
      </c>
      <c r="E23" s="225" t="s">
        <v>154</v>
      </c>
      <c r="F23" s="232"/>
      <c r="G23" s="199"/>
      <c r="H23" s="86"/>
      <c r="I23" s="244"/>
      <c r="J23" s="244"/>
      <c r="K23" s="244"/>
      <c r="L23" s="246"/>
      <c r="M23" s="247"/>
      <c r="N23" s="248"/>
      <c r="O23" s="248"/>
      <c r="P23" s="13">
        <f t="shared" si="0"/>
        <v>0</v>
      </c>
      <c r="Q23" s="13">
        <f t="shared" si="1"/>
        <v>0</v>
      </c>
      <c r="R23" s="244"/>
      <c r="S23" s="248"/>
      <c r="T23" s="248"/>
      <c r="U23" s="249"/>
      <c r="V23" s="249"/>
      <c r="W23" s="200"/>
      <c r="X23" s="200"/>
      <c r="Y23" s="200"/>
      <c r="Z23" s="259"/>
      <c r="AA23" s="163"/>
      <c r="AB23" s="163"/>
      <c r="AC23" s="163"/>
      <c r="AD23" s="163"/>
      <c r="AE23" s="163"/>
      <c r="AF23" s="196"/>
      <c r="AG23" s="162"/>
    </row>
    <row r="24" spans="2:33" ht="16.5">
      <c r="B24" s="9">
        <v>15</v>
      </c>
      <c r="C24" s="9"/>
      <c r="D24" s="42" t="s">
        <v>229</v>
      </c>
      <c r="E24" s="225" t="s">
        <v>155</v>
      </c>
      <c r="F24" s="10"/>
      <c r="G24" s="227"/>
      <c r="H24" s="230"/>
      <c r="I24" s="9"/>
      <c r="J24" s="9"/>
      <c r="K24" s="5"/>
      <c r="L24" s="12"/>
      <c r="M24" s="12"/>
      <c r="N24" s="13"/>
      <c r="O24" s="13"/>
      <c r="P24" s="13">
        <f t="shared" si="0"/>
        <v>0</v>
      </c>
      <c r="Q24" s="13">
        <f t="shared" si="1"/>
        <v>0</v>
      </c>
      <c r="R24" s="13"/>
      <c r="S24" s="13"/>
      <c r="T24" s="13"/>
      <c r="U24" s="16"/>
      <c r="V24" s="15"/>
      <c r="W24" s="13"/>
      <c r="X24" s="13"/>
      <c r="Y24" s="13"/>
      <c r="Z24" s="256"/>
      <c r="AA24" s="13"/>
      <c r="AB24" s="13"/>
      <c r="AC24" s="13"/>
      <c r="AD24" s="13"/>
      <c r="AE24" s="13"/>
      <c r="AF24" s="13"/>
      <c r="AG24" s="12"/>
    </row>
    <row r="25" spans="2:33" ht="16.5">
      <c r="B25" s="9">
        <v>16</v>
      </c>
      <c r="C25" s="9"/>
      <c r="D25" s="42" t="s">
        <v>229</v>
      </c>
      <c r="E25" s="225" t="s">
        <v>156</v>
      </c>
      <c r="F25" s="10"/>
      <c r="G25" s="227"/>
      <c r="H25" s="230"/>
      <c r="I25" s="9"/>
      <c r="J25" s="9"/>
      <c r="K25" s="9"/>
      <c r="L25" s="12"/>
      <c r="M25" s="12"/>
      <c r="N25" s="13"/>
      <c r="O25" s="13"/>
      <c r="P25" s="13">
        <f t="shared" si="0"/>
        <v>0</v>
      </c>
      <c r="Q25" s="13">
        <f t="shared" si="1"/>
        <v>0</v>
      </c>
      <c r="R25" s="9"/>
      <c r="S25" s="13"/>
      <c r="T25" s="13"/>
      <c r="U25" s="16"/>
      <c r="V25" s="16"/>
      <c r="W25" s="14"/>
      <c r="X25" s="14"/>
      <c r="Y25" s="14"/>
      <c r="Z25" s="254"/>
      <c r="AA25" s="14"/>
      <c r="AB25" s="14"/>
      <c r="AC25" s="14"/>
      <c r="AD25" s="14"/>
      <c r="AE25" s="14"/>
      <c r="AF25" s="14"/>
      <c r="AG25" s="12"/>
    </row>
    <row r="26" spans="2:33" ht="16.5">
      <c r="B26" s="9">
        <v>17</v>
      </c>
      <c r="C26" s="9"/>
      <c r="D26" s="42" t="s">
        <v>229</v>
      </c>
      <c r="E26" s="225" t="s">
        <v>157</v>
      </c>
      <c r="F26" s="10"/>
      <c r="G26" s="10"/>
      <c r="H26" s="11"/>
      <c r="I26" s="9"/>
      <c r="J26" s="9"/>
      <c r="K26" s="164"/>
      <c r="L26" s="12"/>
      <c r="M26" s="12"/>
      <c r="N26" s="13"/>
      <c r="O26" s="13"/>
      <c r="P26" s="13">
        <f t="shared" si="0"/>
        <v>0</v>
      </c>
      <c r="Q26" s="13">
        <f t="shared" si="1"/>
        <v>0</v>
      </c>
      <c r="R26" s="20"/>
      <c r="S26" s="13"/>
      <c r="T26" s="13"/>
      <c r="U26" s="253"/>
      <c r="V26" s="21"/>
      <c r="W26" s="17"/>
      <c r="X26" s="17"/>
      <c r="Y26" s="17"/>
      <c r="Z26" s="254"/>
      <c r="AA26" s="17"/>
      <c r="AB26" s="17"/>
      <c r="AC26" s="17"/>
      <c r="AD26" s="17"/>
      <c r="AE26" s="17"/>
      <c r="AF26" s="14"/>
      <c r="AG26" s="22"/>
    </row>
    <row r="27" spans="2:33" ht="16.5">
      <c r="B27" s="9">
        <v>18</v>
      </c>
      <c r="C27" s="9"/>
      <c r="D27" s="42" t="s">
        <v>229</v>
      </c>
      <c r="E27" s="225" t="s">
        <v>158</v>
      </c>
      <c r="F27" s="10"/>
      <c r="G27" s="10"/>
      <c r="H27" s="11"/>
      <c r="I27" s="9"/>
      <c r="J27" s="9"/>
      <c r="K27" s="19"/>
      <c r="L27" s="12"/>
      <c r="M27" s="12"/>
      <c r="N27" s="13"/>
      <c r="O27" s="13"/>
      <c r="P27" s="13">
        <f t="shared" si="0"/>
        <v>0</v>
      </c>
      <c r="Q27" s="13">
        <f t="shared" si="1"/>
        <v>0</v>
      </c>
      <c r="R27" s="13"/>
      <c r="S27" s="13"/>
      <c r="T27" s="13"/>
      <c r="U27" s="15"/>
      <c r="V27" s="16"/>
      <c r="W27" s="14"/>
      <c r="X27" s="14"/>
      <c r="Y27" s="14"/>
      <c r="Z27" s="254"/>
      <c r="AA27" s="14"/>
      <c r="AB27" s="14"/>
      <c r="AC27" s="14"/>
      <c r="AD27" s="14"/>
      <c r="AE27" s="14"/>
      <c r="AF27" s="14"/>
      <c r="AG27" s="12"/>
    </row>
    <row r="28" spans="2:33" ht="16.5">
      <c r="B28" s="9">
        <v>19</v>
      </c>
      <c r="C28" s="9"/>
      <c r="D28" s="42" t="s">
        <v>229</v>
      </c>
      <c r="E28" s="225" t="s">
        <v>159</v>
      </c>
      <c r="F28" s="10"/>
      <c r="G28" s="10"/>
      <c r="H28" s="11"/>
      <c r="I28" s="9"/>
      <c r="J28" s="9"/>
      <c r="K28" s="9"/>
      <c r="L28" s="12"/>
      <c r="M28" s="12"/>
      <c r="N28" s="13"/>
      <c r="O28" s="13"/>
      <c r="P28" s="13">
        <f t="shared" si="0"/>
        <v>0</v>
      </c>
      <c r="Q28" s="13">
        <f t="shared" si="1"/>
        <v>0</v>
      </c>
      <c r="R28" s="9"/>
      <c r="S28" s="13"/>
      <c r="T28" s="13"/>
      <c r="U28" s="15"/>
      <c r="V28" s="16"/>
      <c r="W28" s="14"/>
      <c r="X28" s="14"/>
      <c r="Y28" s="14"/>
      <c r="Z28" s="254"/>
      <c r="AA28" s="14"/>
      <c r="AB28" s="14"/>
      <c r="AC28" s="14"/>
      <c r="AD28" s="14"/>
      <c r="AE28" s="14"/>
      <c r="AF28" s="14"/>
      <c r="AG28" s="12"/>
    </row>
    <row r="29" spans="2:33" ht="16.5">
      <c r="B29" s="9">
        <v>20</v>
      </c>
      <c r="C29" s="164"/>
      <c r="D29" s="42" t="s">
        <v>229</v>
      </c>
      <c r="E29" s="225" t="s">
        <v>160</v>
      </c>
      <c r="F29" s="10"/>
      <c r="G29" s="194"/>
      <c r="H29" s="195"/>
      <c r="I29" s="164"/>
      <c r="J29" s="164"/>
      <c r="K29" s="164"/>
      <c r="L29" s="162"/>
      <c r="M29" s="162"/>
      <c r="N29" s="163"/>
      <c r="O29" s="163"/>
      <c r="P29" s="13">
        <f t="shared" si="0"/>
        <v>0</v>
      </c>
      <c r="Q29" s="13">
        <f t="shared" si="1"/>
        <v>0</v>
      </c>
      <c r="R29" s="164"/>
      <c r="S29" s="163"/>
      <c r="T29" s="163"/>
      <c r="U29" s="201"/>
      <c r="V29" s="197"/>
      <c r="W29" s="196"/>
      <c r="X29" s="196"/>
      <c r="Y29" s="196"/>
      <c r="Z29" s="257"/>
      <c r="AA29" s="196"/>
      <c r="AB29" s="196"/>
      <c r="AC29" s="196"/>
      <c r="AD29" s="196"/>
      <c r="AE29" s="196"/>
      <c r="AF29" s="196"/>
      <c r="AG29" s="162"/>
    </row>
    <row r="30" spans="2:33" ht="24">
      <c r="B30" s="23"/>
      <c r="C30" s="187"/>
      <c r="D30" s="29"/>
      <c r="E30" s="2"/>
      <c r="F30" s="265">
        <f>COUNTA(F10:F29)</f>
        <v>0</v>
      </c>
      <c r="G30" s="224"/>
      <c r="H30" s="25"/>
      <c r="I30" s="1"/>
      <c r="J30" s="2"/>
      <c r="K30" s="181">
        <f>COUNTA(K10:K29)</f>
        <v>0</v>
      </c>
      <c r="L30" s="26">
        <f t="shared" ref="L30:Q30" si="2">SUM(L10:L29)</f>
        <v>0</v>
      </c>
      <c r="M30" s="26">
        <f t="shared" si="2"/>
        <v>0</v>
      </c>
      <c r="N30" s="26">
        <f t="shared" si="2"/>
        <v>0</v>
      </c>
      <c r="O30" s="26">
        <f t="shared" si="2"/>
        <v>0</v>
      </c>
      <c r="P30" s="26">
        <f t="shared" si="2"/>
        <v>0</v>
      </c>
      <c r="Q30" s="26">
        <f t="shared" si="2"/>
        <v>0</v>
      </c>
      <c r="R30" s="181">
        <f>COUNTA(R10:R29)</f>
        <v>0</v>
      </c>
      <c r="S30" s="27">
        <f>SUM(R30:R30)</f>
        <v>0</v>
      </c>
      <c r="T30" s="27"/>
      <c r="U30" s="28"/>
      <c r="V30" s="28"/>
      <c r="W30" s="183">
        <f t="shared" ref="W30:AF30" si="3">COUNTA(W10:W29)</f>
        <v>0</v>
      </c>
      <c r="X30" s="183">
        <f t="shared" si="3"/>
        <v>0</v>
      </c>
      <c r="Y30" s="183">
        <f t="shared" si="3"/>
        <v>0</v>
      </c>
      <c r="Z30" s="184">
        <f t="shared" si="3"/>
        <v>0</v>
      </c>
      <c r="AA30" s="183">
        <f t="shared" si="3"/>
        <v>0</v>
      </c>
      <c r="AB30" s="183">
        <f t="shared" si="3"/>
        <v>0</v>
      </c>
      <c r="AC30" s="183">
        <f t="shared" si="3"/>
        <v>0</v>
      </c>
      <c r="AD30" s="183">
        <f t="shared" si="3"/>
        <v>0</v>
      </c>
      <c r="AE30" s="183">
        <f t="shared" si="3"/>
        <v>0</v>
      </c>
      <c r="AF30" s="183">
        <f t="shared" si="3"/>
        <v>0</v>
      </c>
      <c r="AG30" s="185">
        <f>SUM(AG10:AG29)</f>
        <v>0</v>
      </c>
    </row>
    <row r="31" spans="2:33" ht="24">
      <c r="B31" s="263"/>
      <c r="C31" s="2"/>
      <c r="D31" s="29"/>
      <c r="E31" s="2"/>
      <c r="F31" s="263"/>
      <c r="G31" s="1"/>
      <c r="H31" s="3"/>
      <c r="I31" s="1"/>
      <c r="J31" s="2"/>
      <c r="K31" s="212">
        <f>SUM(K30:K30)</f>
        <v>0</v>
      </c>
      <c r="L31" s="1"/>
      <c r="M31" s="1"/>
      <c r="N31" s="1"/>
      <c r="O31" s="1"/>
      <c r="P31" s="30"/>
      <c r="Q31" s="31">
        <f>P30+L30+M30</f>
        <v>0</v>
      </c>
      <c r="R31" s="1"/>
      <c r="S31" s="1"/>
      <c r="T31" s="1"/>
      <c r="U31" s="4"/>
      <c r="V31" s="4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24">
        <f>COUNTA(AG13:AG29)</f>
        <v>0</v>
      </c>
    </row>
    <row r="32" spans="2:33" ht="16.5">
      <c r="B32" s="263"/>
      <c r="C32" s="2"/>
      <c r="D32" s="29"/>
      <c r="E32" s="2"/>
      <c r="F32" s="263"/>
      <c r="G32" s="1"/>
      <c r="H32" s="3"/>
      <c r="I32" s="1"/>
      <c r="J32" s="2"/>
      <c r="K32" s="1"/>
      <c r="L32" s="1"/>
      <c r="M32" s="1"/>
      <c r="N32" s="1"/>
      <c r="O32" s="1"/>
      <c r="P32" s="1"/>
      <c r="Q32" s="32">
        <f>Q31</f>
        <v>0</v>
      </c>
      <c r="R32" s="1" t="s">
        <v>46</v>
      </c>
      <c r="S32" s="1"/>
      <c r="T32" s="1"/>
      <c r="U32" s="4"/>
      <c r="V32" s="4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2:33" ht="16.5">
      <c r="B33" s="263"/>
      <c r="C33" s="2"/>
      <c r="D33" s="29"/>
      <c r="E33" s="2"/>
      <c r="F33" s="263"/>
      <c r="G33" s="1"/>
      <c r="H33" s="3"/>
      <c r="I33" s="1"/>
      <c r="J33" s="2"/>
      <c r="K33" s="1"/>
      <c r="L33" s="1"/>
      <c r="M33" s="1"/>
      <c r="N33" s="1"/>
      <c r="O33" s="1"/>
      <c r="P33" s="1"/>
      <c r="Q33" s="33">
        <f>SUM(Q31:Q32)</f>
        <v>0</v>
      </c>
      <c r="R33" s="1" t="s">
        <v>47</v>
      </c>
      <c r="S33" s="1"/>
      <c r="T33" s="1"/>
      <c r="U33" s="4"/>
      <c r="V33" s="4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</sheetData>
  <mergeCells count="20">
    <mergeCell ref="W7:AF7"/>
    <mergeCell ref="N7:P7"/>
    <mergeCell ref="D8:E8"/>
    <mergeCell ref="L6:M6"/>
    <mergeCell ref="N6:P6"/>
    <mergeCell ref="D7:E7"/>
    <mergeCell ref="I7:I8"/>
    <mergeCell ref="L7:M7"/>
    <mergeCell ref="B1:AG1"/>
    <mergeCell ref="B2:AG2"/>
    <mergeCell ref="B3:AG3"/>
    <mergeCell ref="B5:AG5"/>
    <mergeCell ref="B6:B8"/>
    <mergeCell ref="C6:E6"/>
    <mergeCell ref="F6:F8"/>
    <mergeCell ref="J6:J8"/>
    <mergeCell ref="S6:T6"/>
    <mergeCell ref="U6:AG6"/>
    <mergeCell ref="S7:T7"/>
    <mergeCell ref="U7:V7"/>
  </mergeCells>
  <pageMargins left="0.7" right="0.7" top="0.75" bottom="0.75" header="0.3" footer="0.3"/>
  <pageSetup paperSize="9" orientation="portrait" horizontalDpi="120" verticalDpi="7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L55"/>
  <sheetViews>
    <sheetView topLeftCell="N1" zoomScale="85" zoomScaleNormal="85" zoomScaleSheetLayoutView="85" workbookViewId="0">
      <selection activeCell="F12" sqref="F12:AG12"/>
    </sheetView>
  </sheetViews>
  <sheetFormatPr defaultRowHeight="16.5"/>
  <cols>
    <col min="1" max="1" width="1.7109375" style="1" hidden="1" customWidth="1"/>
    <col min="2" max="2" width="5.7109375" style="1" customWidth="1"/>
    <col min="3" max="3" width="24" style="2" customWidth="1"/>
    <col min="4" max="4" width="9.42578125" style="1" customWidth="1"/>
    <col min="5" max="5" width="7.7109375" style="1" bestFit="1" customWidth="1"/>
    <col min="6" max="6" width="37.42578125" style="263" customWidth="1"/>
    <col min="7" max="7" width="30.5703125" style="1" customWidth="1"/>
    <col min="8" max="8" width="35.140625" style="3" customWidth="1"/>
    <col min="9" max="9" width="6.42578125" style="1" customWidth="1"/>
    <col min="10" max="10" width="6.42578125" style="2" customWidth="1"/>
    <col min="11" max="11" width="43.42578125" style="1" bestFit="1" customWidth="1"/>
    <col min="12" max="13" width="13.28515625" style="1" bestFit="1" customWidth="1"/>
    <col min="14" max="14" width="14.28515625" style="1" bestFit="1" customWidth="1"/>
    <col min="15" max="15" width="13.7109375" style="1" bestFit="1" customWidth="1"/>
    <col min="16" max="16" width="14.28515625" style="1" bestFit="1" customWidth="1"/>
    <col min="17" max="17" width="15.85546875" style="1" bestFit="1" customWidth="1"/>
    <col min="18" max="18" width="10" style="1" customWidth="1"/>
    <col min="19" max="19" width="11.5703125" style="1" customWidth="1"/>
    <col min="20" max="20" width="11" style="1" customWidth="1"/>
    <col min="21" max="21" width="15" style="4" bestFit="1" customWidth="1"/>
    <col min="22" max="22" width="13.85546875" style="4" customWidth="1"/>
    <col min="23" max="24" width="4.7109375" style="1" customWidth="1"/>
    <col min="25" max="26" width="5.28515625" style="1" bestFit="1" customWidth="1"/>
    <col min="27" max="30" width="4.7109375" style="1" customWidth="1"/>
    <col min="31" max="31" width="5.28515625" style="1" bestFit="1" customWidth="1"/>
    <col min="32" max="32" width="4.7109375" style="1" customWidth="1"/>
    <col min="33" max="33" width="20.7109375" style="1" bestFit="1" customWidth="1"/>
    <col min="34" max="34" width="3.7109375" style="1" customWidth="1"/>
    <col min="35" max="35" width="1.7109375" style="1" customWidth="1"/>
    <col min="36" max="36" width="3.42578125" style="1" customWidth="1"/>
    <col min="37" max="16384" width="9.140625" style="1"/>
  </cols>
  <sheetData>
    <row r="1" spans="2:38">
      <c r="AJ1" s="5">
        <v>1</v>
      </c>
      <c r="AK1" s="5" t="s">
        <v>0</v>
      </c>
      <c r="AL1" s="5"/>
    </row>
    <row r="2" spans="2:38" ht="27">
      <c r="B2" s="365" t="s">
        <v>1</v>
      </c>
      <c r="C2" s="365"/>
      <c r="D2" s="365"/>
      <c r="E2" s="365"/>
      <c r="F2" s="365"/>
      <c r="G2" s="365"/>
      <c r="H2" s="365"/>
      <c r="I2" s="365"/>
      <c r="J2" s="365"/>
      <c r="K2" s="365"/>
      <c r="L2" s="365"/>
      <c r="M2" s="365"/>
      <c r="N2" s="365"/>
      <c r="O2" s="365"/>
      <c r="P2" s="365"/>
      <c r="Q2" s="365"/>
      <c r="R2" s="365"/>
      <c r="S2" s="365"/>
      <c r="T2" s="365"/>
      <c r="U2" s="365"/>
      <c r="V2" s="365"/>
      <c r="W2" s="365"/>
      <c r="X2" s="365"/>
      <c r="Y2" s="365"/>
      <c r="Z2" s="365"/>
      <c r="AA2" s="365"/>
      <c r="AB2" s="365"/>
      <c r="AC2" s="365"/>
      <c r="AD2" s="365"/>
      <c r="AE2" s="365"/>
      <c r="AF2" s="365"/>
      <c r="AG2" s="365"/>
      <c r="AJ2" s="5">
        <v>2</v>
      </c>
      <c r="AK2" s="5" t="s">
        <v>2</v>
      </c>
      <c r="AL2" s="5"/>
    </row>
    <row r="3" spans="2:38" ht="27">
      <c r="B3" s="365" t="s">
        <v>110</v>
      </c>
      <c r="C3" s="365"/>
      <c r="D3" s="365"/>
      <c r="E3" s="365"/>
      <c r="F3" s="365"/>
      <c r="G3" s="365"/>
      <c r="H3" s="365"/>
      <c r="I3" s="365"/>
      <c r="J3" s="365"/>
      <c r="K3" s="365"/>
      <c r="L3" s="365"/>
      <c r="M3" s="365"/>
      <c r="N3" s="365"/>
      <c r="O3" s="365"/>
      <c r="P3" s="365"/>
      <c r="Q3" s="365"/>
      <c r="R3" s="365"/>
      <c r="S3" s="365"/>
      <c r="T3" s="365"/>
      <c r="U3" s="365"/>
      <c r="V3" s="365"/>
      <c r="W3" s="365"/>
      <c r="X3" s="365"/>
      <c r="Y3" s="365"/>
      <c r="Z3" s="365"/>
      <c r="AA3" s="365"/>
      <c r="AB3" s="365"/>
      <c r="AC3" s="365"/>
      <c r="AD3" s="365"/>
      <c r="AE3" s="365"/>
      <c r="AF3" s="365"/>
      <c r="AG3" s="365"/>
      <c r="AJ3" s="5">
        <v>3</v>
      </c>
      <c r="AK3" s="5" t="s">
        <v>3</v>
      </c>
      <c r="AL3" s="5"/>
    </row>
    <row r="4" spans="2:38" ht="27">
      <c r="B4" s="365" t="s">
        <v>222</v>
      </c>
      <c r="C4" s="365"/>
      <c r="D4" s="365"/>
      <c r="E4" s="365"/>
      <c r="F4" s="365"/>
      <c r="G4" s="365"/>
      <c r="H4" s="365"/>
      <c r="I4" s="365"/>
      <c r="J4" s="365"/>
      <c r="K4" s="365"/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5"/>
      <c r="X4" s="365"/>
      <c r="Y4" s="365"/>
      <c r="Z4" s="365"/>
      <c r="AA4" s="365"/>
      <c r="AB4" s="365"/>
      <c r="AC4" s="365"/>
      <c r="AD4" s="365"/>
      <c r="AE4" s="365"/>
      <c r="AF4" s="365"/>
      <c r="AG4" s="365"/>
      <c r="AJ4" s="5">
        <v>4</v>
      </c>
      <c r="AK4" s="5" t="s">
        <v>4</v>
      </c>
      <c r="AL4" s="5"/>
    </row>
    <row r="5" spans="2:38">
      <c r="AJ5" s="5">
        <v>5</v>
      </c>
      <c r="AK5" s="5" t="s">
        <v>5</v>
      </c>
      <c r="AL5" s="5"/>
    </row>
    <row r="6" spans="2:38" ht="32.25" thickBot="1">
      <c r="B6" s="366" t="s">
        <v>131</v>
      </c>
      <c r="C6" s="367"/>
      <c r="D6" s="367"/>
      <c r="E6" s="367"/>
      <c r="F6" s="367"/>
      <c r="G6" s="367"/>
      <c r="H6" s="367"/>
      <c r="I6" s="396"/>
      <c r="J6" s="367"/>
      <c r="K6" s="367"/>
      <c r="L6" s="367"/>
      <c r="M6" s="367"/>
      <c r="N6" s="367"/>
      <c r="O6" s="367"/>
      <c r="P6" s="367"/>
      <c r="Q6" s="367"/>
      <c r="R6" s="367"/>
      <c r="S6" s="367"/>
      <c r="T6" s="367"/>
      <c r="U6" s="367"/>
      <c r="V6" s="367"/>
      <c r="W6" s="367"/>
      <c r="X6" s="367"/>
      <c r="Y6" s="367"/>
      <c r="Z6" s="367"/>
      <c r="AA6" s="367"/>
      <c r="AB6" s="367"/>
      <c r="AC6" s="367"/>
      <c r="AD6" s="367"/>
      <c r="AE6" s="367"/>
      <c r="AF6" s="367"/>
      <c r="AG6" s="368"/>
      <c r="AJ6" s="5">
        <v>6</v>
      </c>
      <c r="AK6" s="5" t="s">
        <v>6</v>
      </c>
      <c r="AL6" s="5"/>
    </row>
    <row r="7" spans="2:38" s="6" customFormat="1" ht="18.75" customHeight="1" thickTop="1">
      <c r="B7" s="369" t="s">
        <v>7</v>
      </c>
      <c r="C7" s="372" t="s">
        <v>8</v>
      </c>
      <c r="D7" s="373"/>
      <c r="E7" s="374"/>
      <c r="F7" s="375" t="s">
        <v>9</v>
      </c>
      <c r="G7" s="222"/>
      <c r="H7" s="167" t="s">
        <v>8</v>
      </c>
      <c r="I7" s="318" t="s">
        <v>10</v>
      </c>
      <c r="J7" s="358" t="s">
        <v>11</v>
      </c>
      <c r="K7" s="213" t="s">
        <v>105</v>
      </c>
      <c r="L7" s="356" t="s">
        <v>12</v>
      </c>
      <c r="M7" s="358"/>
      <c r="N7" s="356" t="s">
        <v>13</v>
      </c>
      <c r="O7" s="357"/>
      <c r="P7" s="358"/>
      <c r="Q7" s="169" t="s">
        <v>14</v>
      </c>
      <c r="R7" s="209" t="s">
        <v>15</v>
      </c>
      <c r="S7" s="378" t="s">
        <v>16</v>
      </c>
      <c r="T7" s="379"/>
      <c r="U7" s="380" t="s">
        <v>17</v>
      </c>
      <c r="V7" s="381"/>
      <c r="W7" s="381"/>
      <c r="X7" s="381"/>
      <c r="Y7" s="381"/>
      <c r="Z7" s="381"/>
      <c r="AA7" s="381"/>
      <c r="AB7" s="381"/>
      <c r="AC7" s="381"/>
      <c r="AD7" s="381"/>
      <c r="AE7" s="381"/>
      <c r="AF7" s="381"/>
      <c r="AG7" s="382"/>
      <c r="AJ7" s="5">
        <v>7</v>
      </c>
      <c r="AK7" s="5" t="s">
        <v>18</v>
      </c>
      <c r="AL7" s="5"/>
    </row>
    <row r="8" spans="2:38" s="6" customFormat="1" ht="18.75" customHeight="1">
      <c r="B8" s="370"/>
      <c r="C8" s="170" t="s">
        <v>19</v>
      </c>
      <c r="D8" s="359" t="s">
        <v>20</v>
      </c>
      <c r="E8" s="360"/>
      <c r="F8" s="376"/>
      <c r="G8" s="223" t="s">
        <v>107</v>
      </c>
      <c r="H8" s="171" t="s">
        <v>21</v>
      </c>
      <c r="I8" s="394" t="s">
        <v>22</v>
      </c>
      <c r="J8" s="397"/>
      <c r="K8" s="216" t="s">
        <v>106</v>
      </c>
      <c r="L8" s="363" t="s">
        <v>23</v>
      </c>
      <c r="M8" s="364"/>
      <c r="N8" s="363" t="s">
        <v>23</v>
      </c>
      <c r="O8" s="388"/>
      <c r="P8" s="364"/>
      <c r="Q8" s="170" t="s">
        <v>24</v>
      </c>
      <c r="R8" s="210" t="s">
        <v>31</v>
      </c>
      <c r="S8" s="383" t="s">
        <v>25</v>
      </c>
      <c r="T8" s="384"/>
      <c r="U8" s="385" t="s">
        <v>26</v>
      </c>
      <c r="V8" s="386"/>
      <c r="W8" s="385" t="s">
        <v>27</v>
      </c>
      <c r="X8" s="387"/>
      <c r="Y8" s="387"/>
      <c r="Z8" s="387"/>
      <c r="AA8" s="387"/>
      <c r="AB8" s="387"/>
      <c r="AC8" s="387"/>
      <c r="AD8" s="387"/>
      <c r="AE8" s="387"/>
      <c r="AF8" s="386"/>
      <c r="AG8" s="172" t="s">
        <v>28</v>
      </c>
      <c r="AJ8" s="5">
        <v>8</v>
      </c>
      <c r="AK8" s="5" t="s">
        <v>29</v>
      </c>
      <c r="AL8" s="5"/>
    </row>
    <row r="9" spans="2:38" s="7" customFormat="1" ht="19.5" customHeight="1" thickBot="1">
      <c r="B9" s="371"/>
      <c r="C9" s="173" t="s">
        <v>30</v>
      </c>
      <c r="D9" s="389" t="s">
        <v>31</v>
      </c>
      <c r="E9" s="390"/>
      <c r="F9" s="377"/>
      <c r="G9" s="219"/>
      <c r="H9" s="174" t="s">
        <v>32</v>
      </c>
      <c r="I9" s="395"/>
      <c r="J9" s="390"/>
      <c r="K9" s="215" t="s">
        <v>34</v>
      </c>
      <c r="L9" s="175" t="s">
        <v>31</v>
      </c>
      <c r="M9" s="175" t="s">
        <v>35</v>
      </c>
      <c r="N9" s="176" t="s">
        <v>36</v>
      </c>
      <c r="O9" s="176" t="s">
        <v>37</v>
      </c>
      <c r="P9" s="176" t="s">
        <v>24</v>
      </c>
      <c r="Q9" s="173" t="s">
        <v>38</v>
      </c>
      <c r="R9" s="211" t="s">
        <v>102</v>
      </c>
      <c r="S9" s="176" t="s">
        <v>36</v>
      </c>
      <c r="T9" s="176" t="s">
        <v>37</v>
      </c>
      <c r="U9" s="177" t="s">
        <v>39</v>
      </c>
      <c r="V9" s="177" t="s">
        <v>40</v>
      </c>
      <c r="W9" s="176">
        <v>1</v>
      </c>
      <c r="X9" s="176">
        <v>2</v>
      </c>
      <c r="Y9" s="176">
        <v>3</v>
      </c>
      <c r="Z9" s="176">
        <v>4</v>
      </c>
      <c r="AA9" s="176">
        <v>5</v>
      </c>
      <c r="AB9" s="176">
        <v>6</v>
      </c>
      <c r="AC9" s="176">
        <v>7</v>
      </c>
      <c r="AD9" s="176">
        <v>8</v>
      </c>
      <c r="AE9" s="176">
        <v>9</v>
      </c>
      <c r="AF9" s="176">
        <v>10</v>
      </c>
      <c r="AG9" s="178" t="s">
        <v>41</v>
      </c>
      <c r="AJ9" s="5">
        <v>9</v>
      </c>
      <c r="AK9" s="5" t="s">
        <v>42</v>
      </c>
      <c r="AL9" s="5"/>
    </row>
    <row r="10" spans="2:38" ht="17.25" thickTop="1">
      <c r="B10" s="8">
        <v>1</v>
      </c>
      <c r="C10" s="8">
        <v>2</v>
      </c>
      <c r="D10" s="8">
        <v>3</v>
      </c>
      <c r="E10" s="8">
        <v>4</v>
      </c>
      <c r="F10" s="264">
        <v>5</v>
      </c>
      <c r="G10" s="8"/>
      <c r="H10" s="8">
        <v>6</v>
      </c>
      <c r="I10" s="8">
        <v>7</v>
      </c>
      <c r="J10" s="8">
        <v>8</v>
      </c>
      <c r="K10" s="8">
        <v>9</v>
      </c>
      <c r="L10" s="8">
        <v>10</v>
      </c>
      <c r="M10" s="8">
        <v>11</v>
      </c>
      <c r="N10" s="8">
        <v>12</v>
      </c>
      <c r="O10" s="8">
        <v>13</v>
      </c>
      <c r="P10" s="8">
        <v>14</v>
      </c>
      <c r="Q10" s="8">
        <v>15</v>
      </c>
      <c r="R10" s="8">
        <v>16</v>
      </c>
      <c r="S10" s="8">
        <v>17</v>
      </c>
      <c r="T10" s="8">
        <v>18</v>
      </c>
      <c r="U10" s="8">
        <v>19</v>
      </c>
      <c r="V10" s="8">
        <v>20</v>
      </c>
      <c r="W10" s="8">
        <v>21</v>
      </c>
      <c r="X10" s="8">
        <v>22</v>
      </c>
      <c r="Y10" s="8">
        <v>23</v>
      </c>
      <c r="Z10" s="8">
        <v>24</v>
      </c>
      <c r="AA10" s="8">
        <v>25</v>
      </c>
      <c r="AB10" s="8">
        <v>26</v>
      </c>
      <c r="AC10" s="8">
        <v>27</v>
      </c>
      <c r="AD10" s="8">
        <v>28</v>
      </c>
      <c r="AE10" s="8">
        <v>29</v>
      </c>
      <c r="AF10" s="8">
        <v>30</v>
      </c>
      <c r="AG10" s="8">
        <v>31</v>
      </c>
      <c r="AJ10" s="5">
        <v>10</v>
      </c>
      <c r="AK10" s="5" t="s">
        <v>43</v>
      </c>
      <c r="AL10" s="5"/>
    </row>
    <row r="11" spans="2:38" s="5" customFormat="1">
      <c r="B11" s="9">
        <v>1</v>
      </c>
      <c r="C11" s="9"/>
      <c r="D11" s="42" t="s">
        <v>229</v>
      </c>
      <c r="E11" s="225" t="s">
        <v>161</v>
      </c>
      <c r="F11" s="35" t="s">
        <v>272</v>
      </c>
      <c r="G11" s="348" t="s">
        <v>281</v>
      </c>
      <c r="H11" s="349" t="s">
        <v>273</v>
      </c>
      <c r="I11" s="36"/>
      <c r="J11" s="36" t="s">
        <v>274</v>
      </c>
      <c r="K11" s="36" t="s">
        <v>282</v>
      </c>
      <c r="L11" s="37">
        <v>100000</v>
      </c>
      <c r="M11" s="38">
        <v>150000</v>
      </c>
      <c r="N11" s="38">
        <v>50000</v>
      </c>
      <c r="O11" s="38">
        <v>310000</v>
      </c>
      <c r="P11" s="38">
        <f>SUM(M11:O11)</f>
        <v>510000</v>
      </c>
      <c r="Q11" s="350">
        <f>SUM(L11:O11)</f>
        <v>610000</v>
      </c>
      <c r="R11" s="351" t="s">
        <v>290</v>
      </c>
      <c r="S11" s="38" t="s">
        <v>279</v>
      </c>
      <c r="T11" s="38" t="s">
        <v>280</v>
      </c>
      <c r="U11" s="41">
        <v>42161</v>
      </c>
      <c r="V11" s="353" t="s">
        <v>291</v>
      </c>
      <c r="W11" s="39"/>
      <c r="X11" s="39" t="s">
        <v>283</v>
      </c>
      <c r="Y11" s="39"/>
      <c r="Z11" s="352"/>
      <c r="AA11" s="39"/>
      <c r="AB11" s="39"/>
      <c r="AC11" s="39"/>
      <c r="AD11" s="39"/>
      <c r="AE11" s="39"/>
      <c r="AF11" s="37"/>
      <c r="AG11" s="37"/>
    </row>
    <row r="12" spans="2:38" s="5" customFormat="1" ht="18">
      <c r="B12" s="9">
        <v>2</v>
      </c>
      <c r="C12" s="9"/>
      <c r="D12" s="42" t="s">
        <v>229</v>
      </c>
      <c r="E12" s="225" t="s">
        <v>162</v>
      </c>
      <c r="F12" s="10" t="s">
        <v>342</v>
      </c>
      <c r="G12" s="227" t="s">
        <v>343</v>
      </c>
      <c r="H12" s="230" t="s">
        <v>344</v>
      </c>
      <c r="I12" s="9"/>
      <c r="J12" s="9" t="s">
        <v>108</v>
      </c>
      <c r="K12" s="9" t="s">
        <v>345</v>
      </c>
      <c r="L12" s="12">
        <v>100000</v>
      </c>
      <c r="M12" s="12"/>
      <c r="N12" s="13"/>
      <c r="O12" s="13"/>
      <c r="P12" s="13">
        <f t="shared" ref="P12" si="0">SUM(M12:O12)</f>
        <v>0</v>
      </c>
      <c r="Q12" s="229">
        <f t="shared" ref="Q12" si="1">L12+P12</f>
        <v>100000</v>
      </c>
      <c r="R12" s="160"/>
      <c r="S12" s="13"/>
      <c r="T12" s="13"/>
      <c r="U12" s="15" t="s">
        <v>346</v>
      </c>
      <c r="V12" s="231"/>
      <c r="W12" s="14" t="s">
        <v>109</v>
      </c>
      <c r="X12" s="14"/>
      <c r="Y12" s="14"/>
      <c r="Z12" s="260"/>
      <c r="AA12" s="14"/>
      <c r="AB12" s="14"/>
      <c r="AC12" s="14"/>
      <c r="AD12" s="14"/>
      <c r="AE12" s="14"/>
      <c r="AF12" s="14"/>
      <c r="AG12" s="12"/>
    </row>
    <row r="13" spans="2:38" s="5" customFormat="1">
      <c r="B13" s="9">
        <v>3</v>
      </c>
      <c r="C13" s="164"/>
      <c r="D13" s="42" t="s">
        <v>229</v>
      </c>
      <c r="E13" s="225" t="s">
        <v>163</v>
      </c>
      <c r="F13" s="10"/>
      <c r="G13" s="227"/>
      <c r="H13" s="230"/>
      <c r="I13" s="9"/>
      <c r="J13" s="9"/>
      <c r="K13" s="9"/>
      <c r="L13" s="12"/>
      <c r="M13" s="13"/>
      <c r="N13" s="13"/>
      <c r="O13" s="13"/>
      <c r="P13" s="13">
        <f>SUM(M13:O13)</f>
        <v>0</v>
      </c>
      <c r="Q13" s="269">
        <f>SUM(L13:O13)</f>
        <v>0</v>
      </c>
      <c r="R13" s="160"/>
      <c r="S13" s="13"/>
      <c r="T13" s="13"/>
      <c r="U13" s="16"/>
      <c r="V13" s="231"/>
      <c r="W13" s="14"/>
      <c r="X13" s="14"/>
      <c r="Y13" s="14"/>
      <c r="Z13" s="352"/>
      <c r="AA13" s="14"/>
      <c r="AB13" s="14"/>
      <c r="AC13" s="14"/>
      <c r="AD13" s="14"/>
      <c r="AE13" s="14"/>
      <c r="AF13" s="12"/>
      <c r="AG13" s="12"/>
    </row>
    <row r="14" spans="2:38" s="5" customFormat="1">
      <c r="B14" s="9">
        <v>4</v>
      </c>
      <c r="C14" s="164"/>
      <c r="D14" s="42" t="s">
        <v>229</v>
      </c>
      <c r="E14" s="225" t="s">
        <v>164</v>
      </c>
      <c r="F14" s="10"/>
      <c r="G14" s="227"/>
      <c r="H14" s="230"/>
      <c r="I14" s="9"/>
      <c r="J14" s="9"/>
      <c r="K14" s="9"/>
      <c r="L14" s="12"/>
      <c r="M14" s="12"/>
      <c r="N14" s="13"/>
      <c r="O14" s="13"/>
      <c r="P14" s="13">
        <f>SUM(M14:O14)</f>
        <v>0</v>
      </c>
      <c r="Q14" s="269">
        <f>SUM(L14:O14)</f>
        <v>0</v>
      </c>
      <c r="R14" s="14"/>
      <c r="S14" s="14"/>
      <c r="T14" s="14"/>
      <c r="U14" s="16"/>
      <c r="V14" s="16"/>
      <c r="W14" s="14"/>
      <c r="X14" s="17"/>
      <c r="Y14" s="17"/>
      <c r="Z14" s="260"/>
      <c r="AA14" s="17"/>
      <c r="AB14" s="17"/>
      <c r="AC14" s="17"/>
      <c r="AD14" s="17"/>
      <c r="AE14" s="17"/>
      <c r="AF14" s="17"/>
      <c r="AG14" s="12"/>
    </row>
    <row r="15" spans="2:38" s="5" customFormat="1">
      <c r="B15" s="9">
        <v>5</v>
      </c>
      <c r="C15" s="9"/>
      <c r="D15" s="42" t="s">
        <v>229</v>
      </c>
      <c r="E15" s="225" t="s">
        <v>165</v>
      </c>
      <c r="F15" s="10"/>
      <c r="G15" s="227"/>
      <c r="H15" s="11"/>
      <c r="I15" s="9"/>
      <c r="J15" s="9"/>
      <c r="K15" s="9"/>
      <c r="L15" s="12"/>
      <c r="M15" s="12"/>
      <c r="N15" s="13"/>
      <c r="O15" s="13"/>
      <c r="P15" s="13">
        <f t="shared" ref="P15:P18" si="2">SUM(M15:O15)</f>
        <v>0</v>
      </c>
      <c r="Q15" s="269">
        <f t="shared" ref="Q15:Q18" si="3">SUM(L15:O15)</f>
        <v>0</v>
      </c>
      <c r="R15" s="13"/>
      <c r="S15" s="14"/>
      <c r="T15" s="14"/>
      <c r="U15" s="15"/>
      <c r="V15" s="15"/>
      <c r="W15" s="17"/>
      <c r="X15" s="17"/>
      <c r="Y15" s="17"/>
      <c r="Z15" s="228"/>
      <c r="AA15" s="17"/>
      <c r="AB15" s="17"/>
      <c r="AC15" s="17"/>
      <c r="AD15" s="17"/>
      <c r="AE15" s="17"/>
      <c r="AF15" s="17"/>
      <c r="AG15" s="12"/>
    </row>
    <row r="16" spans="2:38" s="5" customFormat="1">
      <c r="B16" s="9">
        <v>6</v>
      </c>
      <c r="C16" s="9"/>
      <c r="D16" s="42" t="s">
        <v>229</v>
      </c>
      <c r="E16" s="225" t="s">
        <v>166</v>
      </c>
      <c r="F16" s="10"/>
      <c r="G16" s="227"/>
      <c r="H16" s="11"/>
      <c r="I16" s="9"/>
      <c r="J16" s="9"/>
      <c r="K16" s="9"/>
      <c r="L16" s="12"/>
      <c r="M16" s="12"/>
      <c r="N16" s="13"/>
      <c r="O16" s="13"/>
      <c r="P16" s="13">
        <f t="shared" si="2"/>
        <v>0</v>
      </c>
      <c r="Q16" s="269">
        <f t="shared" si="3"/>
        <v>0</v>
      </c>
      <c r="R16" s="14"/>
      <c r="S16" s="14"/>
      <c r="T16" s="14"/>
      <c r="U16" s="16"/>
      <c r="V16" s="16"/>
      <c r="W16" s="14"/>
      <c r="X16" s="14"/>
      <c r="Y16" s="14"/>
      <c r="Z16" s="260"/>
      <c r="AA16" s="14"/>
      <c r="AB16" s="14"/>
      <c r="AC16" s="14"/>
      <c r="AD16" s="14"/>
      <c r="AE16" s="14"/>
      <c r="AF16" s="14"/>
      <c r="AG16" s="12"/>
    </row>
    <row r="17" spans="2:33" s="5" customFormat="1">
      <c r="B17" s="9">
        <v>7</v>
      </c>
      <c r="C17" s="9"/>
      <c r="D17" s="42" t="s">
        <v>229</v>
      </c>
      <c r="E17" s="225" t="s">
        <v>167</v>
      </c>
      <c r="F17" s="10"/>
      <c r="G17" s="227"/>
      <c r="H17" s="230"/>
      <c r="I17" s="9"/>
      <c r="J17" s="9"/>
      <c r="K17" s="9"/>
      <c r="L17" s="12"/>
      <c r="M17" s="12"/>
      <c r="N17" s="13"/>
      <c r="O17" s="13"/>
      <c r="P17" s="13">
        <f t="shared" si="2"/>
        <v>0</v>
      </c>
      <c r="Q17" s="269">
        <f t="shared" si="3"/>
        <v>0</v>
      </c>
      <c r="R17" s="13"/>
      <c r="S17" s="14"/>
      <c r="T17" s="14"/>
      <c r="U17" s="15"/>
      <c r="V17" s="16"/>
      <c r="W17" s="14"/>
      <c r="X17" s="14"/>
      <c r="Y17" s="14"/>
      <c r="Z17" s="260"/>
      <c r="AA17" s="14"/>
      <c r="AB17" s="14"/>
      <c r="AC17" s="14"/>
      <c r="AD17" s="14"/>
      <c r="AE17" s="14"/>
      <c r="AF17" s="14"/>
      <c r="AG17" s="12"/>
    </row>
    <row r="18" spans="2:33" s="5" customFormat="1">
      <c r="B18" s="9">
        <v>8</v>
      </c>
      <c r="C18" s="9"/>
      <c r="D18" s="42" t="s">
        <v>229</v>
      </c>
      <c r="E18" s="225" t="s">
        <v>168</v>
      </c>
      <c r="F18" s="10"/>
      <c r="G18" s="10"/>
      <c r="H18" s="11"/>
      <c r="I18" s="9"/>
      <c r="J18" s="9"/>
      <c r="K18" s="9"/>
      <c r="L18" s="12"/>
      <c r="M18" s="12"/>
      <c r="N18" s="13"/>
      <c r="O18" s="13"/>
      <c r="P18" s="13">
        <f t="shared" si="2"/>
        <v>0</v>
      </c>
      <c r="Q18" s="269">
        <f t="shared" si="3"/>
        <v>0</v>
      </c>
      <c r="R18" s="9"/>
      <c r="S18" s="13"/>
      <c r="T18" s="13"/>
      <c r="U18" s="16"/>
      <c r="V18" s="16"/>
      <c r="W18" s="13"/>
      <c r="X18" s="13"/>
      <c r="Y18" s="13"/>
      <c r="Z18" s="261"/>
      <c r="AA18" s="13"/>
      <c r="AB18" s="13"/>
      <c r="AC18" s="13"/>
      <c r="AD18" s="13"/>
      <c r="AE18" s="13"/>
      <c r="AF18" s="13"/>
      <c r="AG18" s="12"/>
    </row>
    <row r="19" spans="2:33" s="5" customFormat="1">
      <c r="B19" s="9">
        <v>9</v>
      </c>
      <c r="C19" s="9"/>
      <c r="D19" s="42" t="s">
        <v>229</v>
      </c>
      <c r="E19" s="225" t="s">
        <v>169</v>
      </c>
      <c r="F19" s="10"/>
      <c r="G19" s="10"/>
      <c r="H19" s="11"/>
      <c r="I19" s="9"/>
      <c r="J19" s="9"/>
      <c r="K19" s="9"/>
      <c r="L19" s="12"/>
      <c r="M19" s="12"/>
      <c r="N19" s="13"/>
      <c r="O19" s="13"/>
      <c r="P19" s="13">
        <f t="shared" ref="P19:P30" si="4">SUM(M19:O19)</f>
        <v>0</v>
      </c>
      <c r="Q19" s="269">
        <f t="shared" ref="Q19:Q30" si="5">SUM(L19:O19)</f>
        <v>0</v>
      </c>
      <c r="R19" s="13"/>
      <c r="S19" s="14"/>
      <c r="T19" s="14"/>
      <c r="U19" s="15"/>
      <c r="V19" s="15"/>
      <c r="W19" s="14"/>
      <c r="X19" s="14"/>
      <c r="Y19" s="14"/>
      <c r="Z19" s="260"/>
      <c r="AA19" s="14"/>
      <c r="AB19" s="14"/>
      <c r="AC19" s="14"/>
      <c r="AD19" s="14"/>
      <c r="AE19" s="14"/>
      <c r="AF19" s="14"/>
      <c r="AG19" s="12"/>
    </row>
    <row r="20" spans="2:33" s="5" customFormat="1">
      <c r="B20" s="9">
        <v>10</v>
      </c>
      <c r="C20" s="9"/>
      <c r="D20" s="42" t="s">
        <v>229</v>
      </c>
      <c r="E20" s="225" t="s">
        <v>170</v>
      </c>
      <c r="F20" s="10"/>
      <c r="G20" s="227"/>
      <c r="H20" s="11"/>
      <c r="I20" s="9"/>
      <c r="J20" s="9"/>
      <c r="K20" s="9"/>
      <c r="L20" s="12"/>
      <c r="M20" s="12"/>
      <c r="N20" s="13"/>
      <c r="O20" s="13"/>
      <c r="P20" s="13">
        <f t="shared" si="4"/>
        <v>0</v>
      </c>
      <c r="Q20" s="269">
        <f t="shared" si="5"/>
        <v>0</v>
      </c>
      <c r="R20" s="14"/>
      <c r="S20" s="13"/>
      <c r="T20" s="13"/>
      <c r="U20" s="16"/>
      <c r="V20" s="16"/>
      <c r="W20" s="17"/>
      <c r="X20" s="17"/>
      <c r="Y20" s="17"/>
      <c r="Z20" s="228"/>
      <c r="AA20" s="17"/>
      <c r="AB20" s="17"/>
      <c r="AC20" s="17"/>
      <c r="AD20" s="17"/>
      <c r="AE20" s="17"/>
      <c r="AF20" s="17"/>
      <c r="AG20" s="12"/>
    </row>
    <row r="21" spans="2:33" s="5" customFormat="1">
      <c r="B21" s="9">
        <v>11</v>
      </c>
      <c r="C21" s="9"/>
      <c r="D21" s="42" t="s">
        <v>229</v>
      </c>
      <c r="E21" s="225" t="s">
        <v>171</v>
      </c>
      <c r="F21" s="10"/>
      <c r="G21" s="227"/>
      <c r="H21" s="11"/>
      <c r="I21" s="9"/>
      <c r="J21" s="9"/>
      <c r="K21" s="9"/>
      <c r="L21" s="240"/>
      <c r="M21" s="12"/>
      <c r="N21" s="13"/>
      <c r="O21" s="13"/>
      <c r="P21" s="13">
        <f t="shared" si="4"/>
        <v>0</v>
      </c>
      <c r="Q21" s="269">
        <f t="shared" si="5"/>
        <v>0</v>
      </c>
      <c r="R21" s="160"/>
      <c r="S21" s="14"/>
      <c r="T21" s="14"/>
      <c r="U21" s="15"/>
      <c r="V21" s="21"/>
      <c r="W21" s="14"/>
      <c r="X21" s="14"/>
      <c r="Y21" s="14"/>
      <c r="Z21" s="260"/>
      <c r="AA21" s="14"/>
      <c r="AB21" s="14"/>
      <c r="AC21" s="14"/>
      <c r="AD21" s="14"/>
      <c r="AE21" s="14"/>
      <c r="AF21" s="14"/>
      <c r="AG21" s="12"/>
    </row>
    <row r="22" spans="2:33" s="5" customFormat="1">
      <c r="B22" s="9">
        <v>12</v>
      </c>
      <c r="C22" s="9"/>
      <c r="D22" s="42" t="s">
        <v>229</v>
      </c>
      <c r="E22" s="225" t="s">
        <v>172</v>
      </c>
      <c r="F22" s="10"/>
      <c r="G22" s="227"/>
      <c r="H22" s="11"/>
      <c r="I22" s="9"/>
      <c r="J22" s="9"/>
      <c r="K22" s="9"/>
      <c r="L22" s="12"/>
      <c r="M22" s="12"/>
      <c r="N22" s="12"/>
      <c r="O22" s="12"/>
      <c r="P22" s="13">
        <f t="shared" si="4"/>
        <v>0</v>
      </c>
      <c r="Q22" s="269">
        <f t="shared" si="5"/>
        <v>0</v>
      </c>
      <c r="R22" s="9"/>
      <c r="S22" s="12"/>
      <c r="T22" s="12"/>
      <c r="U22" s="18"/>
      <c r="V22" s="18"/>
      <c r="W22" s="12"/>
      <c r="X22" s="12"/>
      <c r="Y22" s="12"/>
      <c r="Z22" s="261"/>
      <c r="AA22" s="13"/>
      <c r="AB22" s="13"/>
      <c r="AC22" s="13"/>
      <c r="AD22" s="13"/>
      <c r="AE22" s="13"/>
      <c r="AF22" s="13"/>
      <c r="AG22" s="12"/>
    </row>
    <row r="23" spans="2:33" s="5" customFormat="1">
      <c r="B23" s="9">
        <v>13</v>
      </c>
      <c r="C23" s="9"/>
      <c r="D23" s="42" t="s">
        <v>229</v>
      </c>
      <c r="E23" s="225" t="s">
        <v>173</v>
      </c>
      <c r="F23" s="10"/>
      <c r="G23" s="10"/>
      <c r="H23" s="11"/>
      <c r="I23" s="9"/>
      <c r="J23" s="9"/>
      <c r="K23" s="9"/>
      <c r="L23" s="12"/>
      <c r="M23" s="12"/>
      <c r="N23" s="12"/>
      <c r="O23" s="12"/>
      <c r="P23" s="13">
        <f t="shared" si="4"/>
        <v>0</v>
      </c>
      <c r="Q23" s="269">
        <f t="shared" si="5"/>
        <v>0</v>
      </c>
      <c r="R23" s="9"/>
      <c r="S23" s="12"/>
      <c r="T23" s="12"/>
      <c r="U23" s="18"/>
      <c r="V23" s="18"/>
      <c r="W23" s="12"/>
      <c r="X23" s="12"/>
      <c r="Y23" s="12"/>
      <c r="Z23" s="261"/>
      <c r="AA23" s="13"/>
      <c r="AB23" s="13"/>
      <c r="AC23" s="13"/>
      <c r="AD23" s="13"/>
      <c r="AE23" s="13"/>
      <c r="AF23" s="13"/>
      <c r="AG23" s="12"/>
    </row>
    <row r="24" spans="2:33" s="5" customFormat="1">
      <c r="B24" s="9">
        <v>14</v>
      </c>
      <c r="C24" s="9"/>
      <c r="D24" s="42" t="s">
        <v>229</v>
      </c>
      <c r="E24" s="225" t="s">
        <v>174</v>
      </c>
      <c r="F24" s="232"/>
      <c r="G24" s="270"/>
      <c r="H24" s="230"/>
      <c r="I24" s="19"/>
      <c r="J24" s="19"/>
      <c r="K24" s="19"/>
      <c r="L24" s="12"/>
      <c r="M24" s="233"/>
      <c r="N24" s="234"/>
      <c r="O24" s="234"/>
      <c r="P24" s="13">
        <f t="shared" si="4"/>
        <v>0</v>
      </c>
      <c r="Q24" s="269">
        <f t="shared" si="5"/>
        <v>0</v>
      </c>
      <c r="R24" s="19"/>
      <c r="S24" s="234"/>
      <c r="T24" s="234"/>
      <c r="U24" s="235"/>
      <c r="V24" s="235"/>
      <c r="W24" s="234"/>
      <c r="X24" s="234"/>
      <c r="Y24" s="234"/>
      <c r="Z24" s="261"/>
      <c r="AA24" s="13"/>
      <c r="AB24" s="13"/>
      <c r="AC24" s="13"/>
      <c r="AD24" s="13"/>
      <c r="AE24" s="13"/>
      <c r="AF24" s="14"/>
      <c r="AG24" s="12"/>
    </row>
    <row r="25" spans="2:33" s="5" customFormat="1">
      <c r="B25" s="9">
        <v>15</v>
      </c>
      <c r="C25" s="9"/>
      <c r="D25" s="42" t="s">
        <v>229</v>
      </c>
      <c r="E25" s="225" t="s">
        <v>175</v>
      </c>
      <c r="F25" s="10"/>
      <c r="G25" s="227"/>
      <c r="H25" s="11"/>
      <c r="I25" s="9"/>
      <c r="J25" s="9"/>
      <c r="L25" s="12"/>
      <c r="M25" s="12"/>
      <c r="N25" s="13"/>
      <c r="O25" s="13"/>
      <c r="P25" s="13">
        <f t="shared" si="4"/>
        <v>0</v>
      </c>
      <c r="Q25" s="269">
        <f t="shared" si="5"/>
        <v>0</v>
      </c>
      <c r="R25" s="13"/>
      <c r="S25" s="13"/>
      <c r="T25" s="13"/>
      <c r="U25" s="16"/>
      <c r="V25" s="16"/>
      <c r="W25" s="13"/>
      <c r="X25" s="13"/>
      <c r="Y25" s="13"/>
      <c r="Z25" s="261"/>
      <c r="AA25" s="13"/>
      <c r="AB25" s="13"/>
      <c r="AC25" s="13"/>
      <c r="AD25" s="13"/>
      <c r="AE25" s="13"/>
      <c r="AF25" s="13"/>
      <c r="AG25" s="12"/>
    </row>
    <row r="26" spans="2:33" s="5" customFormat="1">
      <c r="B26" s="9">
        <v>16</v>
      </c>
      <c r="C26" s="9"/>
      <c r="D26" s="42" t="s">
        <v>229</v>
      </c>
      <c r="E26" s="225" t="s">
        <v>176</v>
      </c>
      <c r="F26" s="10"/>
      <c r="G26" s="227"/>
      <c r="H26" s="11"/>
      <c r="I26" s="9"/>
      <c r="J26" s="9"/>
      <c r="K26" s="9"/>
      <c r="L26" s="12"/>
      <c r="M26" s="12"/>
      <c r="N26" s="13"/>
      <c r="O26" s="13"/>
      <c r="P26" s="13">
        <f t="shared" si="4"/>
        <v>0</v>
      </c>
      <c r="Q26" s="269">
        <f t="shared" si="5"/>
        <v>0</v>
      </c>
      <c r="R26" s="9"/>
      <c r="S26" s="13"/>
      <c r="T26" s="13"/>
      <c r="U26" s="16"/>
      <c r="V26" s="16"/>
      <c r="W26" s="14"/>
      <c r="X26" s="14"/>
      <c r="Y26" s="14"/>
      <c r="Z26" s="260"/>
      <c r="AA26" s="14"/>
      <c r="AB26" s="14"/>
      <c r="AC26" s="14"/>
      <c r="AD26" s="14"/>
      <c r="AE26" s="14"/>
      <c r="AF26" s="14"/>
      <c r="AG26" s="12"/>
    </row>
    <row r="27" spans="2:33" s="5" customFormat="1">
      <c r="B27" s="9">
        <v>17</v>
      </c>
      <c r="C27" s="9"/>
      <c r="D27" s="42" t="s">
        <v>229</v>
      </c>
      <c r="E27" s="225" t="s">
        <v>177</v>
      </c>
      <c r="F27" s="10"/>
      <c r="G27" s="10"/>
      <c r="H27" s="11"/>
      <c r="I27" s="9"/>
      <c r="J27" s="9"/>
      <c r="K27" s="9"/>
      <c r="L27" s="12"/>
      <c r="M27" s="12"/>
      <c r="N27" s="13"/>
      <c r="O27" s="13"/>
      <c r="P27" s="13">
        <f t="shared" si="4"/>
        <v>0</v>
      </c>
      <c r="Q27" s="269">
        <f t="shared" si="5"/>
        <v>0</v>
      </c>
      <c r="R27" s="20"/>
      <c r="S27" s="13"/>
      <c r="T27" s="13"/>
      <c r="U27" s="16"/>
      <c r="V27" s="21"/>
      <c r="W27" s="17"/>
      <c r="X27" s="17"/>
      <c r="Y27" s="17"/>
      <c r="Z27" s="260"/>
      <c r="AA27" s="17"/>
      <c r="AB27" s="17"/>
      <c r="AC27" s="17"/>
      <c r="AD27" s="17"/>
      <c r="AE27" s="17"/>
      <c r="AF27" s="14"/>
      <c r="AG27" s="22"/>
    </row>
    <row r="28" spans="2:33" s="5" customFormat="1">
      <c r="B28" s="9">
        <v>18</v>
      </c>
      <c r="C28" s="9"/>
      <c r="D28" s="42" t="s">
        <v>229</v>
      </c>
      <c r="E28" s="225" t="s">
        <v>178</v>
      </c>
      <c r="F28" s="10"/>
      <c r="G28" s="227"/>
      <c r="H28" s="11"/>
      <c r="I28" s="9"/>
      <c r="J28" s="9"/>
      <c r="K28" s="19"/>
      <c r="L28" s="12"/>
      <c r="M28" s="12"/>
      <c r="N28" s="13"/>
      <c r="O28" s="13"/>
      <c r="P28" s="13">
        <f t="shared" si="4"/>
        <v>0</v>
      </c>
      <c r="Q28" s="269">
        <f t="shared" si="5"/>
        <v>0</v>
      </c>
      <c r="R28" s="13"/>
      <c r="S28" s="13"/>
      <c r="T28" s="13"/>
      <c r="U28" s="16"/>
      <c r="V28" s="16"/>
      <c r="W28" s="14"/>
      <c r="X28" s="14"/>
      <c r="Y28" s="14"/>
      <c r="Z28" s="260"/>
      <c r="AA28" s="14"/>
      <c r="AB28" s="14"/>
      <c r="AC28" s="14"/>
      <c r="AD28" s="14"/>
      <c r="AE28" s="14"/>
      <c r="AF28" s="14"/>
      <c r="AG28" s="12"/>
    </row>
    <row r="29" spans="2:33" s="5" customFormat="1">
      <c r="B29" s="9">
        <v>19</v>
      </c>
      <c r="C29" s="9"/>
      <c r="D29" s="42" t="s">
        <v>229</v>
      </c>
      <c r="E29" s="225" t="s">
        <v>179</v>
      </c>
      <c r="F29" s="10"/>
      <c r="G29" s="10"/>
      <c r="H29" s="11"/>
      <c r="I29" s="9"/>
      <c r="J29" s="9"/>
      <c r="K29" s="9"/>
      <c r="L29" s="12"/>
      <c r="M29" s="12"/>
      <c r="N29" s="13"/>
      <c r="O29" s="13"/>
      <c r="P29" s="13">
        <f t="shared" si="4"/>
        <v>0</v>
      </c>
      <c r="Q29" s="269">
        <f t="shared" si="5"/>
        <v>0</v>
      </c>
      <c r="R29" s="9"/>
      <c r="S29" s="13"/>
      <c r="T29" s="13"/>
      <c r="U29" s="16"/>
      <c r="V29" s="16"/>
      <c r="W29" s="14"/>
      <c r="X29" s="14"/>
      <c r="Y29" s="14"/>
      <c r="Z29" s="260"/>
      <c r="AA29" s="14"/>
      <c r="AB29" s="14"/>
      <c r="AC29" s="14"/>
      <c r="AD29" s="14"/>
      <c r="AE29" s="14"/>
      <c r="AF29" s="14"/>
      <c r="AG29" s="12"/>
    </row>
    <row r="30" spans="2:33" s="5" customFormat="1">
      <c r="B30" s="9">
        <v>20</v>
      </c>
      <c r="C30" s="9"/>
      <c r="D30" s="42" t="s">
        <v>229</v>
      </c>
      <c r="E30" s="225" t="s">
        <v>180</v>
      </c>
      <c r="F30" s="10"/>
      <c r="G30" s="227"/>
      <c r="H30" s="11"/>
      <c r="I30" s="9"/>
      <c r="J30" s="9"/>
      <c r="K30" s="9"/>
      <c r="L30" s="12"/>
      <c r="M30" s="12"/>
      <c r="N30" s="13"/>
      <c r="O30" s="13"/>
      <c r="P30" s="13">
        <f t="shared" si="4"/>
        <v>0</v>
      </c>
      <c r="Q30" s="269">
        <f t="shared" si="5"/>
        <v>0</v>
      </c>
      <c r="R30" s="9"/>
      <c r="S30" s="13"/>
      <c r="T30" s="13"/>
      <c r="U30" s="16"/>
      <c r="V30" s="15"/>
      <c r="W30" s="14"/>
      <c r="X30" s="14"/>
      <c r="Y30" s="14"/>
      <c r="Z30" s="260"/>
      <c r="AA30" s="14"/>
      <c r="AB30" s="14"/>
      <c r="AC30" s="14"/>
      <c r="AD30" s="14"/>
      <c r="AE30" s="14"/>
      <c r="AF30" s="14"/>
      <c r="AG30" s="12"/>
    </row>
    <row r="31" spans="2:33" s="5" customFormat="1" ht="24">
      <c r="B31" s="23"/>
      <c r="C31" s="187"/>
      <c r="D31" s="29"/>
      <c r="E31" s="1"/>
      <c r="F31" s="265">
        <f>COUNTA(F11:F30)</f>
        <v>2</v>
      </c>
      <c r="G31" s="224"/>
      <c r="H31" s="25"/>
      <c r="I31" s="1"/>
      <c r="J31" s="2"/>
      <c r="K31" s="181">
        <f>COUNTA(K11:K30)</f>
        <v>2</v>
      </c>
      <c r="L31" s="26">
        <f t="shared" ref="L31:Q31" si="6">SUM(L11:L30)</f>
        <v>200000</v>
      </c>
      <c r="M31" s="26">
        <f t="shared" si="6"/>
        <v>150000</v>
      </c>
      <c r="N31" s="26">
        <f t="shared" si="6"/>
        <v>50000</v>
      </c>
      <c r="O31" s="26">
        <f t="shared" si="6"/>
        <v>310000</v>
      </c>
      <c r="P31" s="26">
        <f t="shared" si="6"/>
        <v>510000</v>
      </c>
      <c r="Q31" s="26">
        <f t="shared" si="6"/>
        <v>710000</v>
      </c>
      <c r="R31" s="181">
        <f>COUNTA(R11:R30)</f>
        <v>1</v>
      </c>
      <c r="S31" s="27">
        <f>SUM(R31:R31)</f>
        <v>1</v>
      </c>
      <c r="T31" s="27"/>
      <c r="U31" s="28"/>
      <c r="V31" s="28"/>
      <c r="W31" s="183">
        <f t="shared" ref="W31:AF31" si="7">COUNTA(W11:W30)</f>
        <v>1</v>
      </c>
      <c r="X31" s="183">
        <f t="shared" si="7"/>
        <v>1</v>
      </c>
      <c r="Y31" s="183">
        <f t="shared" si="7"/>
        <v>0</v>
      </c>
      <c r="Z31" s="184">
        <f t="shared" si="7"/>
        <v>0</v>
      </c>
      <c r="AA31" s="183">
        <f t="shared" si="7"/>
        <v>0</v>
      </c>
      <c r="AB31" s="183">
        <f t="shared" si="7"/>
        <v>0</v>
      </c>
      <c r="AC31" s="183">
        <f t="shared" si="7"/>
        <v>0</v>
      </c>
      <c r="AD31" s="183">
        <f t="shared" si="7"/>
        <v>0</v>
      </c>
      <c r="AE31" s="183">
        <f t="shared" si="7"/>
        <v>0</v>
      </c>
      <c r="AF31" s="183">
        <f t="shared" si="7"/>
        <v>0</v>
      </c>
      <c r="AG31" s="185">
        <f>SUM(AG11:AG30)</f>
        <v>0</v>
      </c>
    </row>
    <row r="32" spans="2:33" s="5" customFormat="1" ht="24">
      <c r="B32" s="1"/>
      <c r="C32" s="2"/>
      <c r="D32" s="29"/>
      <c r="E32" s="1"/>
      <c r="F32" s="263"/>
      <c r="G32" s="1"/>
      <c r="H32" s="3"/>
      <c r="I32" s="1"/>
      <c r="J32" s="2"/>
      <c r="K32" s="212">
        <f>SUM(K31:K31)</f>
        <v>2</v>
      </c>
      <c r="L32" s="1"/>
      <c r="M32" s="1"/>
      <c r="N32" s="1"/>
      <c r="O32" s="1"/>
      <c r="P32" s="30"/>
      <c r="Q32" s="31">
        <f>P31+L31+M31</f>
        <v>860000</v>
      </c>
      <c r="R32" s="1"/>
      <c r="S32" s="1"/>
      <c r="T32" s="1"/>
      <c r="U32" s="4"/>
      <c r="V32" s="4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24">
        <f>COUNTA(AG14:AG30)</f>
        <v>0</v>
      </c>
    </row>
    <row r="33" spans="2:33" s="5" customFormat="1">
      <c r="B33" s="1"/>
      <c r="C33" s="2"/>
      <c r="D33" s="29"/>
      <c r="E33" s="1"/>
      <c r="F33" s="263"/>
      <c r="G33" s="1"/>
      <c r="H33" s="3"/>
      <c r="I33" s="1"/>
      <c r="J33" s="2"/>
      <c r="K33" s="1"/>
      <c r="L33" s="1"/>
      <c r="M33" s="1"/>
      <c r="N33" s="1"/>
      <c r="O33" s="1"/>
      <c r="P33" s="1"/>
      <c r="Q33" s="32">
        <f>Q32</f>
        <v>860000</v>
      </c>
      <c r="R33" s="1" t="s">
        <v>46</v>
      </c>
      <c r="S33" s="1"/>
      <c r="T33" s="1"/>
      <c r="U33" s="4"/>
      <c r="V33" s="4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2:33">
      <c r="D34" s="29"/>
      <c r="Q34" s="33">
        <f>SUM(Q32:Q33)</f>
        <v>1720000</v>
      </c>
      <c r="R34" s="1" t="s">
        <v>47</v>
      </c>
    </row>
    <row r="35" spans="2:33">
      <c r="D35" s="29"/>
    </row>
    <row r="36" spans="2:33">
      <c r="D36" s="29"/>
    </row>
    <row r="37" spans="2:33">
      <c r="D37" s="29"/>
    </row>
    <row r="38" spans="2:33">
      <c r="D38" s="29"/>
    </row>
    <row r="39" spans="2:33">
      <c r="D39" s="29"/>
    </row>
    <row r="40" spans="2:33">
      <c r="D40" s="29"/>
    </row>
    <row r="41" spans="2:33">
      <c r="D41" s="29"/>
    </row>
    <row r="42" spans="2:33">
      <c r="D42" s="29"/>
    </row>
    <row r="43" spans="2:33">
      <c r="D43" s="29"/>
    </row>
    <row r="44" spans="2:33">
      <c r="D44" s="29"/>
    </row>
    <row r="45" spans="2:33">
      <c r="D45" s="29"/>
    </row>
    <row r="46" spans="2:33">
      <c r="D46" s="29"/>
    </row>
    <row r="47" spans="2:33">
      <c r="D47" s="29"/>
    </row>
    <row r="48" spans="2:33">
      <c r="D48" s="29"/>
    </row>
    <row r="49" spans="4:4">
      <c r="D49" s="29"/>
    </row>
    <row r="50" spans="4:4">
      <c r="D50" s="29"/>
    </row>
    <row r="51" spans="4:4">
      <c r="D51" s="34"/>
    </row>
    <row r="52" spans="4:4">
      <c r="D52" s="34"/>
    </row>
    <row r="53" spans="4:4">
      <c r="D53" s="34"/>
    </row>
    <row r="54" spans="4:4">
      <c r="D54" s="34"/>
    </row>
    <row r="55" spans="4:4">
      <c r="D55" s="34"/>
    </row>
  </sheetData>
  <mergeCells count="20">
    <mergeCell ref="W8:AF8"/>
    <mergeCell ref="N8:P8"/>
    <mergeCell ref="D9:E9"/>
    <mergeCell ref="L7:M7"/>
    <mergeCell ref="N7:P7"/>
    <mergeCell ref="D8:E8"/>
    <mergeCell ref="I8:I9"/>
    <mergeCell ref="L8:M8"/>
    <mergeCell ref="B2:AG2"/>
    <mergeCell ref="B3:AG3"/>
    <mergeCell ref="B4:AG4"/>
    <mergeCell ref="B6:AG6"/>
    <mergeCell ref="B7:B9"/>
    <mergeCell ref="C7:E7"/>
    <mergeCell ref="F7:F9"/>
    <mergeCell ref="J7:J9"/>
    <mergeCell ref="S7:T7"/>
    <mergeCell ref="U7:AG7"/>
    <mergeCell ref="S8:T8"/>
    <mergeCell ref="U8:V8"/>
  </mergeCells>
  <hyperlinks>
    <hyperlink ref="G11" r:id="rId1"/>
    <hyperlink ref="G12" r:id="rId2"/>
  </hyperlinks>
  <pageMargins left="0.7" right="0.7" top="0.75" bottom="0.75" header="0.3" footer="0.3"/>
  <pageSetup orientation="portrait" horizontalDpi="120" verticalDpi="72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AL55"/>
  <sheetViews>
    <sheetView topLeftCell="B1" zoomScale="85" zoomScaleNormal="85" workbookViewId="0">
      <pane xSplit="5" topLeftCell="S1" activePane="topRight" state="frozen"/>
      <selection activeCell="B5" sqref="B5"/>
      <selection pane="topRight" activeCell="E22" sqref="E22"/>
    </sheetView>
  </sheetViews>
  <sheetFormatPr defaultRowHeight="16.5"/>
  <cols>
    <col min="1" max="1" width="1.7109375" style="263" hidden="1" customWidth="1"/>
    <col min="2" max="2" width="5.7109375" style="263" customWidth="1"/>
    <col min="3" max="3" width="10.5703125" style="277" customWidth="1"/>
    <col min="4" max="4" width="9.42578125" style="263" customWidth="1"/>
    <col min="5" max="5" width="8" style="263" customWidth="1"/>
    <col min="6" max="6" width="36.5703125" style="263" customWidth="1"/>
    <col min="7" max="7" width="33.5703125" style="263" bestFit="1" customWidth="1"/>
    <col min="8" max="8" width="35.140625" style="278" customWidth="1"/>
    <col min="9" max="9" width="6.42578125" style="263" customWidth="1"/>
    <col min="10" max="10" width="6.42578125" style="277" customWidth="1"/>
    <col min="11" max="11" width="32.140625" style="263" customWidth="1"/>
    <col min="12" max="12" width="12.85546875" style="263" bestFit="1" customWidth="1"/>
    <col min="13" max="13" width="11.5703125" style="263" bestFit="1" customWidth="1"/>
    <col min="14" max="14" width="14.28515625" style="263" bestFit="1" customWidth="1"/>
    <col min="15" max="15" width="13.140625" style="263" bestFit="1" customWidth="1"/>
    <col min="16" max="16" width="14.28515625" style="263" bestFit="1" customWidth="1"/>
    <col min="17" max="17" width="15.85546875" style="263" bestFit="1" customWidth="1"/>
    <col min="18" max="18" width="10" style="263" customWidth="1"/>
    <col min="19" max="19" width="8.5703125" style="263" customWidth="1"/>
    <col min="20" max="20" width="11.28515625" style="263" customWidth="1"/>
    <col min="21" max="21" width="15" style="279" bestFit="1" customWidth="1"/>
    <col min="22" max="22" width="13.85546875" style="279" customWidth="1"/>
    <col min="23" max="24" width="4.7109375" style="263" customWidth="1"/>
    <col min="25" max="26" width="5.28515625" style="263" bestFit="1" customWidth="1"/>
    <col min="27" max="30" width="4.7109375" style="263" customWidth="1"/>
    <col min="31" max="31" width="5.28515625" style="263" bestFit="1" customWidth="1"/>
    <col min="32" max="32" width="4.7109375" style="263" customWidth="1"/>
    <col min="33" max="33" width="20.7109375" style="263" bestFit="1" customWidth="1"/>
    <col min="34" max="34" width="3.7109375" style="263" customWidth="1"/>
    <col min="35" max="35" width="1.7109375" style="263" customWidth="1"/>
    <col min="36" max="36" width="3.42578125" style="263" customWidth="1"/>
    <col min="37" max="16384" width="9.140625" style="263"/>
  </cols>
  <sheetData>
    <row r="1" spans="2:38">
      <c r="AJ1" s="5">
        <v>1</v>
      </c>
      <c r="AK1" s="5" t="s">
        <v>0</v>
      </c>
      <c r="AL1" s="5"/>
    </row>
    <row r="2" spans="2:38" ht="27">
      <c r="B2" s="407" t="s">
        <v>1</v>
      </c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  <c r="O2" s="407"/>
      <c r="P2" s="407"/>
      <c r="Q2" s="407"/>
      <c r="R2" s="407"/>
      <c r="S2" s="407"/>
      <c r="T2" s="407"/>
      <c r="U2" s="407"/>
      <c r="V2" s="407"/>
      <c r="W2" s="407"/>
      <c r="X2" s="407"/>
      <c r="Y2" s="407"/>
      <c r="Z2" s="407"/>
      <c r="AA2" s="407"/>
      <c r="AB2" s="407"/>
      <c r="AC2" s="407"/>
      <c r="AD2" s="407"/>
      <c r="AE2" s="407"/>
      <c r="AF2" s="407"/>
      <c r="AG2" s="407"/>
      <c r="AJ2" s="5">
        <v>2</v>
      </c>
      <c r="AK2" s="5" t="s">
        <v>2</v>
      </c>
      <c r="AL2" s="5"/>
    </row>
    <row r="3" spans="2:38" ht="27">
      <c r="B3" s="407" t="s">
        <v>110</v>
      </c>
      <c r="C3" s="407"/>
      <c r="D3" s="407"/>
      <c r="E3" s="407"/>
      <c r="F3" s="407"/>
      <c r="G3" s="407"/>
      <c r="H3" s="407"/>
      <c r="I3" s="407"/>
      <c r="J3" s="407"/>
      <c r="K3" s="407"/>
      <c r="L3" s="407"/>
      <c r="M3" s="407"/>
      <c r="N3" s="407"/>
      <c r="O3" s="407"/>
      <c r="P3" s="407"/>
      <c r="Q3" s="407"/>
      <c r="R3" s="407"/>
      <c r="S3" s="407"/>
      <c r="T3" s="407"/>
      <c r="U3" s="407"/>
      <c r="V3" s="407"/>
      <c r="W3" s="407"/>
      <c r="X3" s="407"/>
      <c r="Y3" s="407"/>
      <c r="Z3" s="407"/>
      <c r="AA3" s="407"/>
      <c r="AB3" s="407"/>
      <c r="AC3" s="407"/>
      <c r="AD3" s="407"/>
      <c r="AE3" s="407"/>
      <c r="AF3" s="407"/>
      <c r="AG3" s="407"/>
      <c r="AJ3" s="5">
        <v>3</v>
      </c>
      <c r="AK3" s="5" t="s">
        <v>3</v>
      </c>
      <c r="AL3" s="5"/>
    </row>
    <row r="4" spans="2:38" ht="27">
      <c r="B4" s="407" t="s">
        <v>221</v>
      </c>
      <c r="C4" s="407"/>
      <c r="D4" s="407"/>
      <c r="E4" s="407"/>
      <c r="F4" s="407"/>
      <c r="G4" s="407"/>
      <c r="H4" s="407"/>
      <c r="I4" s="407"/>
      <c r="J4" s="407"/>
      <c r="K4" s="407"/>
      <c r="L4" s="407"/>
      <c r="M4" s="407"/>
      <c r="N4" s="407"/>
      <c r="O4" s="407"/>
      <c r="P4" s="407"/>
      <c r="Q4" s="407"/>
      <c r="R4" s="407"/>
      <c r="S4" s="407"/>
      <c r="T4" s="407"/>
      <c r="U4" s="407"/>
      <c r="V4" s="407"/>
      <c r="W4" s="407"/>
      <c r="X4" s="407"/>
      <c r="Y4" s="407"/>
      <c r="Z4" s="407"/>
      <c r="AA4" s="407"/>
      <c r="AB4" s="407"/>
      <c r="AC4" s="407"/>
      <c r="AD4" s="407"/>
      <c r="AE4" s="407"/>
      <c r="AF4" s="407"/>
      <c r="AG4" s="407"/>
      <c r="AJ4" s="5">
        <v>4</v>
      </c>
      <c r="AK4" s="5" t="s">
        <v>4</v>
      </c>
      <c r="AL4" s="5"/>
    </row>
    <row r="5" spans="2:38">
      <c r="AJ5" s="5">
        <v>5</v>
      </c>
      <c r="AK5" s="5" t="s">
        <v>5</v>
      </c>
      <c r="AL5" s="5"/>
    </row>
    <row r="6" spans="2:38" ht="32.25" thickBot="1">
      <c r="B6" s="408" t="s">
        <v>132</v>
      </c>
      <c r="C6" s="409"/>
      <c r="D6" s="409"/>
      <c r="E6" s="409"/>
      <c r="F6" s="409"/>
      <c r="G6" s="409"/>
      <c r="H6" s="409"/>
      <c r="I6" s="409"/>
      <c r="J6" s="409"/>
      <c r="K6" s="409"/>
      <c r="L6" s="409"/>
      <c r="M6" s="409"/>
      <c r="N6" s="409"/>
      <c r="O6" s="409"/>
      <c r="P6" s="409"/>
      <c r="Q6" s="409"/>
      <c r="R6" s="409"/>
      <c r="S6" s="409"/>
      <c r="T6" s="409"/>
      <c r="U6" s="409"/>
      <c r="V6" s="409"/>
      <c r="W6" s="409"/>
      <c r="X6" s="409"/>
      <c r="Y6" s="409"/>
      <c r="Z6" s="409"/>
      <c r="AA6" s="409"/>
      <c r="AB6" s="409"/>
      <c r="AC6" s="409"/>
      <c r="AD6" s="409"/>
      <c r="AE6" s="409"/>
      <c r="AF6" s="409"/>
      <c r="AG6" s="410"/>
      <c r="AJ6" s="5">
        <v>6</v>
      </c>
      <c r="AK6" s="5" t="s">
        <v>6</v>
      </c>
      <c r="AL6" s="5"/>
    </row>
    <row r="7" spans="2:38" s="285" customFormat="1" ht="24.75" customHeight="1" thickTop="1">
      <c r="B7" s="391" t="s">
        <v>7</v>
      </c>
      <c r="C7" s="411" t="s">
        <v>8</v>
      </c>
      <c r="D7" s="412"/>
      <c r="E7" s="413"/>
      <c r="F7" s="375" t="s">
        <v>9</v>
      </c>
      <c r="G7" s="280"/>
      <c r="H7" s="281" t="s">
        <v>8</v>
      </c>
      <c r="I7" s="282" t="s">
        <v>10</v>
      </c>
      <c r="J7" s="400" t="s">
        <v>11</v>
      </c>
      <c r="K7" s="283" t="s">
        <v>105</v>
      </c>
      <c r="L7" s="398" t="s">
        <v>12</v>
      </c>
      <c r="M7" s="400"/>
      <c r="N7" s="398" t="s">
        <v>13</v>
      </c>
      <c r="O7" s="399"/>
      <c r="P7" s="400"/>
      <c r="Q7" s="283" t="s">
        <v>14</v>
      </c>
      <c r="R7" s="284" t="s">
        <v>15</v>
      </c>
      <c r="S7" s="416" t="s">
        <v>16</v>
      </c>
      <c r="T7" s="417"/>
      <c r="U7" s="418" t="s">
        <v>17</v>
      </c>
      <c r="V7" s="419"/>
      <c r="W7" s="419"/>
      <c r="X7" s="419"/>
      <c r="Y7" s="419"/>
      <c r="Z7" s="419"/>
      <c r="AA7" s="419"/>
      <c r="AB7" s="419"/>
      <c r="AC7" s="419"/>
      <c r="AD7" s="419"/>
      <c r="AE7" s="419"/>
      <c r="AF7" s="419"/>
      <c r="AG7" s="420"/>
      <c r="AJ7" s="5">
        <v>7</v>
      </c>
      <c r="AK7" s="5" t="s">
        <v>18</v>
      </c>
      <c r="AL7" s="5"/>
    </row>
    <row r="8" spans="2:38" s="285" customFormat="1" ht="24.75" customHeight="1">
      <c r="B8" s="392"/>
      <c r="C8" s="286" t="s">
        <v>19</v>
      </c>
      <c r="D8" s="401" t="s">
        <v>20</v>
      </c>
      <c r="E8" s="402"/>
      <c r="F8" s="376"/>
      <c r="G8" s="287" t="s">
        <v>107</v>
      </c>
      <c r="H8" s="288" t="s">
        <v>21</v>
      </c>
      <c r="I8" s="403" t="s">
        <v>22</v>
      </c>
      <c r="J8" s="414"/>
      <c r="K8" s="289" t="s">
        <v>106</v>
      </c>
      <c r="L8" s="405" t="s">
        <v>23</v>
      </c>
      <c r="M8" s="406"/>
      <c r="N8" s="405" t="s">
        <v>23</v>
      </c>
      <c r="O8" s="426"/>
      <c r="P8" s="406"/>
      <c r="Q8" s="286" t="s">
        <v>24</v>
      </c>
      <c r="R8" s="290" t="s">
        <v>31</v>
      </c>
      <c r="S8" s="421" t="s">
        <v>25</v>
      </c>
      <c r="T8" s="422"/>
      <c r="U8" s="423" t="s">
        <v>26</v>
      </c>
      <c r="V8" s="424"/>
      <c r="W8" s="423" t="s">
        <v>27</v>
      </c>
      <c r="X8" s="425"/>
      <c r="Y8" s="425"/>
      <c r="Z8" s="425"/>
      <c r="AA8" s="425"/>
      <c r="AB8" s="425"/>
      <c r="AC8" s="425"/>
      <c r="AD8" s="425"/>
      <c r="AE8" s="425"/>
      <c r="AF8" s="424"/>
      <c r="AG8" s="291" t="s">
        <v>28</v>
      </c>
      <c r="AJ8" s="5">
        <v>8</v>
      </c>
      <c r="AK8" s="5" t="s">
        <v>29</v>
      </c>
      <c r="AL8" s="5"/>
    </row>
    <row r="9" spans="2:38" s="298" customFormat="1" ht="24.75" customHeight="1" thickBot="1">
      <c r="B9" s="393"/>
      <c r="C9" s="292" t="s">
        <v>30</v>
      </c>
      <c r="D9" s="427" t="s">
        <v>31</v>
      </c>
      <c r="E9" s="415"/>
      <c r="F9" s="377"/>
      <c r="G9" s="272"/>
      <c r="H9" s="293" t="s">
        <v>32</v>
      </c>
      <c r="I9" s="404"/>
      <c r="J9" s="415"/>
      <c r="K9" s="292" t="s">
        <v>33</v>
      </c>
      <c r="L9" s="294" t="s">
        <v>31</v>
      </c>
      <c r="M9" s="294" t="s">
        <v>35</v>
      </c>
      <c r="N9" s="295" t="s">
        <v>36</v>
      </c>
      <c r="O9" s="295" t="s">
        <v>37</v>
      </c>
      <c r="P9" s="295" t="s">
        <v>24</v>
      </c>
      <c r="Q9" s="292" t="s">
        <v>38</v>
      </c>
      <c r="R9" s="292" t="s">
        <v>102</v>
      </c>
      <c r="S9" s="295" t="s">
        <v>36</v>
      </c>
      <c r="T9" s="295" t="s">
        <v>37</v>
      </c>
      <c r="U9" s="296" t="s">
        <v>39</v>
      </c>
      <c r="V9" s="296" t="s">
        <v>40</v>
      </c>
      <c r="W9" s="295">
        <v>1</v>
      </c>
      <c r="X9" s="295">
        <v>2</v>
      </c>
      <c r="Y9" s="295">
        <v>3</v>
      </c>
      <c r="Z9" s="295">
        <v>4</v>
      </c>
      <c r="AA9" s="295">
        <v>5</v>
      </c>
      <c r="AB9" s="295">
        <v>6</v>
      </c>
      <c r="AC9" s="295">
        <v>7</v>
      </c>
      <c r="AD9" s="295">
        <v>8</v>
      </c>
      <c r="AE9" s="295">
        <v>9</v>
      </c>
      <c r="AF9" s="295">
        <v>10</v>
      </c>
      <c r="AG9" s="297" t="s">
        <v>41</v>
      </c>
      <c r="AJ9" s="5">
        <v>9</v>
      </c>
      <c r="AK9" s="5" t="s">
        <v>42</v>
      </c>
      <c r="AL9" s="5"/>
    </row>
    <row r="10" spans="2:38" ht="17.25" thickTop="1">
      <c r="B10" s="264">
        <v>1</v>
      </c>
      <c r="C10" s="264">
        <v>2</v>
      </c>
      <c r="D10" s="264">
        <v>3</v>
      </c>
      <c r="E10" s="264">
        <v>4</v>
      </c>
      <c r="F10" s="264">
        <v>5</v>
      </c>
      <c r="G10" s="264"/>
      <c r="H10" s="264">
        <v>6</v>
      </c>
      <c r="I10" s="264">
        <v>7</v>
      </c>
      <c r="J10" s="264">
        <v>8</v>
      </c>
      <c r="K10" s="264">
        <v>9</v>
      </c>
      <c r="L10" s="264">
        <v>10</v>
      </c>
      <c r="M10" s="264">
        <v>11</v>
      </c>
      <c r="N10" s="264">
        <v>12</v>
      </c>
      <c r="O10" s="264">
        <v>13</v>
      </c>
      <c r="P10" s="264">
        <v>14</v>
      </c>
      <c r="Q10" s="264">
        <v>15</v>
      </c>
      <c r="R10" s="264">
        <v>16</v>
      </c>
      <c r="S10" s="264">
        <v>17</v>
      </c>
      <c r="T10" s="264">
        <v>18</v>
      </c>
      <c r="U10" s="264">
        <v>19</v>
      </c>
      <c r="V10" s="264">
        <v>20</v>
      </c>
      <c r="W10" s="264">
        <v>21</v>
      </c>
      <c r="X10" s="264">
        <v>22</v>
      </c>
      <c r="Y10" s="264">
        <v>23</v>
      </c>
      <c r="Z10" s="264">
        <v>24</v>
      </c>
      <c r="AA10" s="264">
        <v>25</v>
      </c>
      <c r="AB10" s="264">
        <v>26</v>
      </c>
      <c r="AC10" s="264">
        <v>27</v>
      </c>
      <c r="AD10" s="264">
        <v>28</v>
      </c>
      <c r="AE10" s="264">
        <v>29</v>
      </c>
      <c r="AF10" s="264">
        <v>30</v>
      </c>
      <c r="AG10" s="264">
        <v>31</v>
      </c>
      <c r="AJ10" s="5">
        <v>10</v>
      </c>
      <c r="AK10" s="5" t="s">
        <v>43</v>
      </c>
      <c r="AL10" s="5"/>
    </row>
    <row r="11" spans="2:38" s="5" customFormat="1" ht="18">
      <c r="B11" s="9">
        <v>1</v>
      </c>
      <c r="C11" s="9"/>
      <c r="D11" s="42" t="s">
        <v>229</v>
      </c>
      <c r="E11" s="225" t="s">
        <v>181</v>
      </c>
      <c r="F11" s="10" t="s">
        <v>264</v>
      </c>
      <c r="G11" s="227" t="s">
        <v>265</v>
      </c>
      <c r="H11" s="230" t="s">
        <v>266</v>
      </c>
      <c r="I11" s="9" t="s">
        <v>267</v>
      </c>
      <c r="J11" s="9" t="s">
        <v>108</v>
      </c>
      <c r="K11" s="9" t="s">
        <v>268</v>
      </c>
      <c r="L11" s="12">
        <v>100000</v>
      </c>
      <c r="M11" s="12"/>
      <c r="N11" s="13"/>
      <c r="O11" s="13"/>
      <c r="P11" s="13">
        <f t="shared" ref="P11:P14" si="0">SUM(M11:O11)</f>
        <v>0</v>
      </c>
      <c r="Q11" s="229">
        <f t="shared" ref="Q11:Q14" si="1">L11+P11</f>
        <v>100000</v>
      </c>
      <c r="R11" s="14"/>
      <c r="S11" s="14"/>
      <c r="T11" s="14"/>
      <c r="U11" s="15" t="s">
        <v>260</v>
      </c>
      <c r="V11" s="15"/>
      <c r="W11" s="14"/>
      <c r="X11" s="14" t="s">
        <v>109</v>
      </c>
      <c r="Y11" s="14"/>
      <c r="Z11" s="260"/>
      <c r="AA11" s="14"/>
      <c r="AB11" s="14"/>
      <c r="AC11" s="14"/>
      <c r="AD11" s="14"/>
      <c r="AE11" s="14"/>
      <c r="AF11" s="14"/>
      <c r="AG11" s="12"/>
    </row>
    <row r="12" spans="2:38" s="5" customFormat="1" ht="18">
      <c r="B12" s="9">
        <v>2</v>
      </c>
      <c r="C12" s="9"/>
      <c r="D12" s="42" t="s">
        <v>229</v>
      </c>
      <c r="E12" s="225" t="s">
        <v>182</v>
      </c>
      <c r="F12" s="10" t="s">
        <v>292</v>
      </c>
      <c r="G12" s="227" t="s">
        <v>293</v>
      </c>
      <c r="H12" s="230" t="s">
        <v>294</v>
      </c>
      <c r="I12" s="9"/>
      <c r="J12" s="9" t="s">
        <v>274</v>
      </c>
      <c r="K12" s="9"/>
      <c r="L12" s="12">
        <v>100000</v>
      </c>
      <c r="M12" s="12"/>
      <c r="N12" s="13"/>
      <c r="O12" s="13"/>
      <c r="P12" s="13">
        <f t="shared" si="0"/>
        <v>0</v>
      </c>
      <c r="Q12" s="229">
        <f t="shared" si="1"/>
        <v>100000</v>
      </c>
      <c r="R12" s="160"/>
      <c r="S12" s="13"/>
      <c r="T12" s="13"/>
      <c r="U12" s="15" t="s">
        <v>298</v>
      </c>
      <c r="V12" s="231"/>
      <c r="W12" s="14"/>
      <c r="X12" s="14"/>
      <c r="Y12" s="14" t="s">
        <v>283</v>
      </c>
      <c r="Z12" s="260"/>
      <c r="AA12" s="14"/>
      <c r="AB12" s="14"/>
      <c r="AC12" s="14"/>
      <c r="AD12" s="14"/>
      <c r="AE12" s="14"/>
      <c r="AF12" s="14"/>
      <c r="AG12" s="12"/>
    </row>
    <row r="13" spans="2:38" s="5" customFormat="1" ht="18">
      <c r="B13" s="9">
        <v>3</v>
      </c>
      <c r="C13" s="9"/>
      <c r="D13" s="42" t="s">
        <v>229</v>
      </c>
      <c r="E13" s="225" t="s">
        <v>183</v>
      </c>
      <c r="F13" s="10" t="s">
        <v>299</v>
      </c>
      <c r="G13" s="227" t="s">
        <v>300</v>
      </c>
      <c r="H13" s="11" t="s">
        <v>301</v>
      </c>
      <c r="I13" s="9" t="s">
        <v>267</v>
      </c>
      <c r="J13" s="9" t="s">
        <v>108</v>
      </c>
      <c r="K13" s="9" t="s">
        <v>306</v>
      </c>
      <c r="L13" s="12">
        <v>100000</v>
      </c>
      <c r="M13" s="12"/>
      <c r="N13" s="13"/>
      <c r="O13" s="13"/>
      <c r="P13" s="13">
        <f t="shared" si="0"/>
        <v>0</v>
      </c>
      <c r="Q13" s="229">
        <f t="shared" si="1"/>
        <v>100000</v>
      </c>
      <c r="R13" s="160"/>
      <c r="S13" s="13"/>
      <c r="T13" s="13"/>
      <c r="U13" s="15" t="s">
        <v>302</v>
      </c>
      <c r="V13" s="231"/>
      <c r="W13" s="14" t="s">
        <v>109</v>
      </c>
      <c r="X13" s="14"/>
      <c r="Y13" s="14"/>
      <c r="Z13" s="260"/>
      <c r="AA13" s="14"/>
      <c r="AB13" s="14"/>
      <c r="AC13" s="14"/>
      <c r="AD13" s="14"/>
      <c r="AE13" s="14"/>
      <c r="AF13" s="14"/>
      <c r="AG13" s="12"/>
    </row>
    <row r="14" spans="2:38" s="5" customFormat="1" ht="18">
      <c r="B14" s="9">
        <v>4</v>
      </c>
      <c r="C14" s="9"/>
      <c r="D14" s="42" t="s">
        <v>229</v>
      </c>
      <c r="E14" s="225" t="s">
        <v>184</v>
      </c>
      <c r="F14" s="10"/>
      <c r="G14" s="227"/>
      <c r="H14" s="230"/>
      <c r="I14" s="9"/>
      <c r="J14" s="9"/>
      <c r="K14" s="9"/>
      <c r="L14" s="12"/>
      <c r="M14" s="12"/>
      <c r="N14" s="13"/>
      <c r="O14" s="13"/>
      <c r="P14" s="13"/>
      <c r="Q14" s="229"/>
      <c r="R14" s="160"/>
      <c r="S14" s="13"/>
      <c r="T14" s="13"/>
      <c r="U14" s="15"/>
      <c r="V14" s="231"/>
      <c r="W14" s="14"/>
      <c r="X14" s="14"/>
      <c r="Y14" s="14"/>
      <c r="Z14" s="260"/>
      <c r="AA14" s="14"/>
      <c r="AB14" s="14"/>
      <c r="AC14" s="14"/>
      <c r="AD14" s="14"/>
      <c r="AE14" s="14"/>
      <c r="AF14" s="14"/>
      <c r="AG14" s="12"/>
    </row>
    <row r="15" spans="2:38" s="5" customFormat="1" ht="18">
      <c r="B15" s="9">
        <v>5</v>
      </c>
      <c r="C15" s="9"/>
      <c r="D15" s="42" t="s">
        <v>229</v>
      </c>
      <c r="E15" s="225" t="s">
        <v>185</v>
      </c>
      <c r="F15" s="10"/>
      <c r="G15" s="10"/>
      <c r="H15" s="11"/>
      <c r="I15" s="9"/>
      <c r="J15" s="9"/>
      <c r="K15" s="9"/>
      <c r="L15" s="12"/>
      <c r="M15" s="12"/>
      <c r="N15" s="13"/>
      <c r="O15" s="13"/>
      <c r="P15" s="13">
        <f t="shared" ref="P15" si="2">SUM(M15:O15)</f>
        <v>0</v>
      </c>
      <c r="Q15" s="229">
        <f t="shared" ref="Q15" si="3">L15+P15</f>
        <v>0</v>
      </c>
      <c r="R15" s="13"/>
      <c r="S15" s="14"/>
      <c r="T15" s="14"/>
      <c r="U15" s="16"/>
      <c r="V15" s="15"/>
      <c r="W15" s="17"/>
      <c r="X15" s="17"/>
      <c r="Y15" s="17"/>
      <c r="Z15" s="260"/>
      <c r="AA15" s="17"/>
      <c r="AB15" s="17"/>
      <c r="AC15" s="17"/>
      <c r="AD15" s="17"/>
      <c r="AE15" s="17"/>
      <c r="AF15" s="17"/>
      <c r="AG15" s="12"/>
    </row>
    <row r="16" spans="2:38" s="5" customFormat="1" ht="18">
      <c r="B16" s="9">
        <v>6</v>
      </c>
      <c r="C16" s="9"/>
      <c r="D16" s="42" t="s">
        <v>229</v>
      </c>
      <c r="E16" s="225" t="s">
        <v>186</v>
      </c>
      <c r="F16" s="10"/>
      <c r="G16" s="271"/>
      <c r="H16" s="11"/>
      <c r="I16" s="9"/>
      <c r="J16" s="9"/>
      <c r="K16" s="9"/>
      <c r="L16" s="12"/>
      <c r="M16" s="12"/>
      <c r="N16" s="13"/>
      <c r="O16" s="13"/>
      <c r="P16" s="13">
        <f t="shared" ref="P16:P30" si="4">SUM(M16:O16)</f>
        <v>0</v>
      </c>
      <c r="Q16" s="229">
        <f t="shared" ref="Q16:Q30" si="5">L16+P16</f>
        <v>0</v>
      </c>
      <c r="R16" s="14"/>
      <c r="S16" s="14"/>
      <c r="T16" s="14"/>
      <c r="U16" s="16"/>
      <c r="V16" s="15"/>
      <c r="W16" s="14"/>
      <c r="X16" s="14"/>
      <c r="Y16" s="14"/>
      <c r="Z16" s="260"/>
      <c r="AA16" s="14"/>
      <c r="AB16" s="14"/>
      <c r="AC16" s="14"/>
      <c r="AD16" s="14"/>
      <c r="AE16" s="14"/>
      <c r="AF16" s="14"/>
      <c r="AG16" s="12"/>
    </row>
    <row r="17" spans="2:33" s="5" customFormat="1" ht="18">
      <c r="B17" s="9">
        <v>7</v>
      </c>
      <c r="C17" s="9"/>
      <c r="D17" s="42" t="s">
        <v>229</v>
      </c>
      <c r="E17" s="225" t="s">
        <v>187</v>
      </c>
      <c r="F17" s="10"/>
      <c r="G17" s="271"/>
      <c r="H17" s="230"/>
      <c r="I17" s="9"/>
      <c r="J17" s="9"/>
      <c r="K17" s="9"/>
      <c r="L17" s="12"/>
      <c r="M17" s="12"/>
      <c r="N17" s="13"/>
      <c r="O17" s="13"/>
      <c r="P17" s="13">
        <f t="shared" si="4"/>
        <v>0</v>
      </c>
      <c r="Q17" s="229">
        <f t="shared" si="5"/>
        <v>0</v>
      </c>
      <c r="R17" s="13"/>
      <c r="S17" s="14"/>
      <c r="T17" s="14"/>
      <c r="U17" s="16"/>
      <c r="V17" s="16"/>
      <c r="W17" s="14"/>
      <c r="X17" s="14"/>
      <c r="Y17" s="14"/>
      <c r="Z17" s="260"/>
      <c r="AA17" s="14"/>
      <c r="AB17" s="14"/>
      <c r="AC17" s="14"/>
      <c r="AD17" s="14"/>
      <c r="AE17" s="14"/>
      <c r="AF17" s="14"/>
      <c r="AG17" s="12"/>
    </row>
    <row r="18" spans="2:33" s="5" customFormat="1" ht="18">
      <c r="B18" s="9">
        <v>8</v>
      </c>
      <c r="C18" s="9"/>
      <c r="D18" s="42" t="s">
        <v>229</v>
      </c>
      <c r="E18" s="225" t="s">
        <v>188</v>
      </c>
      <c r="F18" s="10"/>
      <c r="G18" s="271"/>
      <c r="H18" s="11"/>
      <c r="I18" s="9"/>
      <c r="J18" s="9"/>
      <c r="K18" s="9"/>
      <c r="L18" s="12"/>
      <c r="M18" s="12"/>
      <c r="N18" s="13"/>
      <c r="O18" s="13"/>
      <c r="P18" s="13">
        <f>SUM(M18:O18)</f>
        <v>0</v>
      </c>
      <c r="Q18" s="229">
        <f t="shared" si="5"/>
        <v>0</v>
      </c>
      <c r="R18" s="9"/>
      <c r="S18" s="13"/>
      <c r="T18" s="13"/>
      <c r="U18" s="16"/>
      <c r="V18" s="16"/>
      <c r="W18" s="13"/>
      <c r="X18" s="13"/>
      <c r="Y18" s="13"/>
      <c r="Z18" s="260"/>
      <c r="AA18" s="13"/>
      <c r="AB18" s="13"/>
      <c r="AC18" s="13"/>
      <c r="AD18" s="13"/>
      <c r="AE18" s="13"/>
      <c r="AF18" s="13"/>
      <c r="AG18" s="12"/>
    </row>
    <row r="19" spans="2:33" s="5" customFormat="1" ht="18">
      <c r="B19" s="9">
        <v>9</v>
      </c>
      <c r="C19" s="9"/>
      <c r="D19" s="42" t="s">
        <v>229</v>
      </c>
      <c r="E19" s="225" t="s">
        <v>189</v>
      </c>
      <c r="F19" s="10"/>
      <c r="G19" s="10"/>
      <c r="H19" s="11"/>
      <c r="I19" s="9"/>
      <c r="J19" s="9"/>
      <c r="K19" s="9"/>
      <c r="L19" s="12"/>
      <c r="M19" s="12"/>
      <c r="N19" s="13"/>
      <c r="O19" s="13"/>
      <c r="P19" s="13">
        <f>SUM(M19:O19)</f>
        <v>0</v>
      </c>
      <c r="Q19" s="229">
        <f t="shared" si="5"/>
        <v>0</v>
      </c>
      <c r="R19" s="13"/>
      <c r="S19" s="14"/>
      <c r="T19" s="14"/>
      <c r="U19" s="16"/>
      <c r="V19" s="16"/>
      <c r="W19" s="14"/>
      <c r="X19" s="14"/>
      <c r="Y19" s="14"/>
      <c r="Z19" s="260"/>
      <c r="AA19" s="14"/>
      <c r="AB19" s="14"/>
      <c r="AC19" s="14"/>
      <c r="AD19" s="14"/>
      <c r="AE19" s="14"/>
      <c r="AF19" s="14"/>
      <c r="AG19" s="12"/>
    </row>
    <row r="20" spans="2:33" s="5" customFormat="1" ht="18">
      <c r="B20" s="9">
        <v>10</v>
      </c>
      <c r="C20" s="9"/>
      <c r="D20" s="42" t="s">
        <v>229</v>
      </c>
      <c r="E20" s="225" t="s">
        <v>190</v>
      </c>
      <c r="F20" s="10"/>
      <c r="G20" s="271"/>
      <c r="H20" s="11"/>
      <c r="I20" s="9"/>
      <c r="J20" s="9"/>
      <c r="K20" s="9"/>
      <c r="L20" s="12"/>
      <c r="M20" s="12"/>
      <c r="N20" s="13"/>
      <c r="O20" s="13"/>
      <c r="P20" s="13">
        <f t="shared" si="4"/>
        <v>0</v>
      </c>
      <c r="Q20" s="229">
        <f t="shared" si="5"/>
        <v>0</v>
      </c>
      <c r="R20" s="14"/>
      <c r="S20" s="13"/>
      <c r="T20" s="13"/>
      <c r="U20" s="16"/>
      <c r="V20" s="16"/>
      <c r="W20" s="17"/>
      <c r="X20" s="17"/>
      <c r="Y20" s="17"/>
      <c r="Z20" s="260"/>
      <c r="AA20" s="17"/>
      <c r="AB20" s="17"/>
      <c r="AC20" s="17"/>
      <c r="AD20" s="17"/>
      <c r="AE20" s="17"/>
      <c r="AF20" s="17"/>
      <c r="AG20" s="12"/>
    </row>
    <row r="21" spans="2:33" s="5" customFormat="1" ht="18">
      <c r="B21" s="9">
        <v>11</v>
      </c>
      <c r="C21" s="9"/>
      <c r="D21" s="42" t="s">
        <v>229</v>
      </c>
      <c r="E21" s="225" t="s">
        <v>191</v>
      </c>
      <c r="F21" s="35"/>
      <c r="G21" s="299"/>
      <c r="H21" s="230"/>
      <c r="I21" s="36"/>
      <c r="J21" s="36"/>
      <c r="K21" s="36"/>
      <c r="L21" s="37"/>
      <c r="M21" s="37"/>
      <c r="N21" s="38"/>
      <c r="O21" s="38"/>
      <c r="P21" s="13">
        <f t="shared" si="4"/>
        <v>0</v>
      </c>
      <c r="Q21" s="229">
        <f t="shared" si="5"/>
        <v>0</v>
      </c>
      <c r="R21" s="36"/>
      <c r="S21" s="39"/>
      <c r="T21" s="39"/>
      <c r="U21" s="40"/>
      <c r="V21" s="41"/>
      <c r="W21" s="39"/>
      <c r="X21" s="39"/>
      <c r="Y21" s="39"/>
      <c r="Z21" s="260"/>
      <c r="AA21" s="14"/>
      <c r="AB21" s="14"/>
      <c r="AC21" s="14"/>
      <c r="AD21" s="14"/>
      <c r="AE21" s="14"/>
      <c r="AF21" s="14"/>
      <c r="AG21" s="12"/>
    </row>
    <row r="22" spans="2:33" s="5" customFormat="1" ht="18">
      <c r="B22" s="9">
        <v>12</v>
      </c>
      <c r="C22" s="9"/>
      <c r="D22" s="42" t="s">
        <v>229</v>
      </c>
      <c r="E22" s="225" t="s">
        <v>192</v>
      </c>
      <c r="F22" s="10"/>
      <c r="G22" s="271"/>
      <c r="H22" s="230"/>
      <c r="I22" s="9"/>
      <c r="J22" s="9"/>
      <c r="K22" s="9"/>
      <c r="L22" s="12"/>
      <c r="M22" s="12"/>
      <c r="N22" s="12"/>
      <c r="O22" s="12"/>
      <c r="P22" s="13">
        <f t="shared" si="4"/>
        <v>0</v>
      </c>
      <c r="Q22" s="229">
        <f t="shared" si="5"/>
        <v>0</v>
      </c>
      <c r="R22" s="9"/>
      <c r="S22" s="12"/>
      <c r="T22" s="12"/>
      <c r="U22" s="18"/>
      <c r="V22" s="18"/>
      <c r="W22" s="12"/>
      <c r="X22" s="12"/>
      <c r="Y22" s="12"/>
      <c r="Z22" s="260"/>
      <c r="AA22" s="13"/>
      <c r="AB22" s="13"/>
      <c r="AC22" s="13"/>
      <c r="AD22" s="13"/>
      <c r="AE22" s="13"/>
      <c r="AF22" s="13"/>
      <c r="AG22" s="12"/>
    </row>
    <row r="23" spans="2:33" s="5" customFormat="1" ht="18">
      <c r="B23" s="9">
        <v>13</v>
      </c>
      <c r="C23" s="9"/>
      <c r="D23" s="42" t="s">
        <v>229</v>
      </c>
      <c r="E23" s="225" t="s">
        <v>193</v>
      </c>
      <c r="F23" s="10"/>
      <c r="G23" s="10"/>
      <c r="H23" s="230"/>
      <c r="I23" s="9"/>
      <c r="J23" s="9"/>
      <c r="K23" s="9"/>
      <c r="L23" s="12"/>
      <c r="M23" s="12"/>
      <c r="N23" s="12"/>
      <c r="O23" s="12"/>
      <c r="P23" s="13">
        <f t="shared" si="4"/>
        <v>0</v>
      </c>
      <c r="Q23" s="229">
        <f t="shared" si="5"/>
        <v>0</v>
      </c>
      <c r="R23" s="9"/>
      <c r="S23" s="12"/>
      <c r="T23" s="12"/>
      <c r="U23" s="166"/>
      <c r="V23" s="18"/>
      <c r="W23" s="12"/>
      <c r="X23" s="12"/>
      <c r="Y23" s="12"/>
      <c r="Z23" s="261"/>
      <c r="AA23" s="13"/>
      <c r="AB23" s="13"/>
      <c r="AC23" s="13"/>
      <c r="AD23" s="13"/>
      <c r="AE23" s="13"/>
      <c r="AF23" s="13"/>
      <c r="AG23" s="12"/>
    </row>
    <row r="24" spans="2:33" s="5" customFormat="1" ht="18">
      <c r="B24" s="9">
        <v>14</v>
      </c>
      <c r="C24" s="9"/>
      <c r="D24" s="42" t="s">
        <v>229</v>
      </c>
      <c r="E24" s="225" t="s">
        <v>194</v>
      </c>
      <c r="F24" s="232"/>
      <c r="G24" s="270"/>
      <c r="H24" s="230"/>
      <c r="I24" s="19"/>
      <c r="J24" s="19"/>
      <c r="K24" s="19"/>
      <c r="L24" s="12"/>
      <c r="M24" s="233"/>
      <c r="N24" s="234"/>
      <c r="O24" s="234"/>
      <c r="P24" s="13">
        <f t="shared" si="4"/>
        <v>0</v>
      </c>
      <c r="Q24" s="229">
        <f t="shared" si="5"/>
        <v>0</v>
      </c>
      <c r="R24" s="19"/>
      <c r="S24" s="234"/>
      <c r="T24" s="234"/>
      <c r="U24" s="235"/>
      <c r="V24" s="235"/>
      <c r="W24" s="234"/>
      <c r="X24" s="234"/>
      <c r="Y24" s="234"/>
      <c r="Z24" s="260"/>
      <c r="AA24" s="13"/>
      <c r="AB24" s="13"/>
      <c r="AC24" s="13"/>
      <c r="AD24" s="13"/>
      <c r="AE24" s="13"/>
      <c r="AF24" s="14"/>
      <c r="AG24" s="12"/>
    </row>
    <row r="25" spans="2:33" s="5" customFormat="1" ht="18">
      <c r="B25" s="9">
        <v>15</v>
      </c>
      <c r="C25" s="9"/>
      <c r="D25" s="42" t="s">
        <v>229</v>
      </c>
      <c r="E25" s="225" t="s">
        <v>195</v>
      </c>
      <c r="F25" s="10"/>
      <c r="G25" s="271"/>
      <c r="H25" s="230"/>
      <c r="I25" s="9"/>
      <c r="J25" s="9"/>
      <c r="K25" s="9"/>
      <c r="L25" s="12"/>
      <c r="M25" s="12"/>
      <c r="N25" s="13"/>
      <c r="O25" s="13"/>
      <c r="P25" s="13">
        <f t="shared" si="4"/>
        <v>0</v>
      </c>
      <c r="Q25" s="229">
        <f t="shared" si="5"/>
        <v>0</v>
      </c>
      <c r="R25" s="9"/>
      <c r="S25" s="13"/>
      <c r="T25" s="13"/>
      <c r="U25" s="16"/>
      <c r="V25" s="235"/>
      <c r="W25" s="14"/>
      <c r="X25" s="14"/>
      <c r="Y25" s="14"/>
      <c r="Z25" s="260"/>
      <c r="AA25" s="13"/>
      <c r="AB25" s="13"/>
      <c r="AC25" s="13"/>
      <c r="AD25" s="13"/>
      <c r="AE25" s="13"/>
      <c r="AF25" s="13"/>
      <c r="AG25" s="12"/>
    </row>
    <row r="26" spans="2:33" s="5" customFormat="1" ht="18">
      <c r="B26" s="9">
        <v>16</v>
      </c>
      <c r="C26" s="9"/>
      <c r="D26" s="42" t="s">
        <v>229</v>
      </c>
      <c r="E26" s="225" t="s">
        <v>196</v>
      </c>
      <c r="F26" s="10"/>
      <c r="G26" s="271"/>
      <c r="H26" s="230"/>
      <c r="I26" s="9"/>
      <c r="J26" s="9"/>
      <c r="K26" s="9"/>
      <c r="L26" s="12"/>
      <c r="M26" s="12"/>
      <c r="N26" s="13"/>
      <c r="O26" s="13"/>
      <c r="P26" s="13">
        <f t="shared" si="4"/>
        <v>0</v>
      </c>
      <c r="Q26" s="229">
        <f t="shared" si="5"/>
        <v>0</v>
      </c>
      <c r="R26" s="9"/>
      <c r="S26" s="13"/>
      <c r="T26" s="13"/>
      <c r="U26" s="16"/>
      <c r="V26" s="16"/>
      <c r="W26" s="14"/>
      <c r="X26" s="14"/>
      <c r="Y26" s="14"/>
      <c r="Z26" s="260"/>
      <c r="AA26" s="14"/>
      <c r="AB26" s="14"/>
      <c r="AC26" s="14"/>
      <c r="AD26" s="14"/>
      <c r="AE26" s="14"/>
      <c r="AF26" s="14"/>
      <c r="AG26" s="12"/>
    </row>
    <row r="27" spans="2:33" s="5" customFormat="1" ht="18">
      <c r="B27" s="9">
        <v>17</v>
      </c>
      <c r="C27" s="9"/>
      <c r="D27" s="42" t="s">
        <v>229</v>
      </c>
      <c r="E27" s="225" t="s">
        <v>197</v>
      </c>
      <c r="F27" s="10"/>
      <c r="G27" s="271"/>
      <c r="H27" s="230"/>
      <c r="I27" s="9"/>
      <c r="J27" s="9"/>
      <c r="K27" s="9"/>
      <c r="L27" s="12"/>
      <c r="M27" s="12"/>
      <c r="N27" s="13"/>
      <c r="O27" s="13"/>
      <c r="P27" s="13">
        <f t="shared" si="4"/>
        <v>0</v>
      </c>
      <c r="Q27" s="229">
        <f t="shared" si="5"/>
        <v>0</v>
      </c>
      <c r="R27" s="20"/>
      <c r="S27" s="13"/>
      <c r="T27" s="13"/>
      <c r="U27" s="16"/>
      <c r="V27" s="21"/>
      <c r="W27" s="17"/>
      <c r="X27" s="17"/>
      <c r="Y27" s="17"/>
      <c r="Z27" s="260"/>
      <c r="AA27" s="17"/>
      <c r="AB27" s="17"/>
      <c r="AC27" s="17"/>
      <c r="AD27" s="17"/>
      <c r="AE27" s="17"/>
      <c r="AF27" s="14"/>
      <c r="AG27" s="22"/>
    </row>
    <row r="28" spans="2:33" s="5" customFormat="1" ht="18">
      <c r="B28" s="9">
        <v>18</v>
      </c>
      <c r="C28" s="9"/>
      <c r="D28" s="42" t="s">
        <v>229</v>
      </c>
      <c r="E28" s="225" t="s">
        <v>198</v>
      </c>
      <c r="F28" s="10"/>
      <c r="G28" s="271"/>
      <c r="H28" s="11"/>
      <c r="I28" s="9"/>
      <c r="J28" s="9"/>
      <c r="K28" s="19"/>
      <c r="L28" s="12"/>
      <c r="M28" s="12"/>
      <c r="N28" s="13"/>
      <c r="O28" s="13"/>
      <c r="P28" s="13">
        <f t="shared" si="4"/>
        <v>0</v>
      </c>
      <c r="Q28" s="229">
        <f t="shared" si="5"/>
        <v>0</v>
      </c>
      <c r="R28" s="13"/>
      <c r="S28" s="13"/>
      <c r="T28" s="13"/>
      <c r="U28" s="15"/>
      <c r="V28" s="16"/>
      <c r="W28" s="14"/>
      <c r="X28" s="14"/>
      <c r="Y28" s="14"/>
      <c r="Z28" s="260"/>
      <c r="AA28" s="14"/>
      <c r="AB28" s="14"/>
      <c r="AC28" s="14"/>
      <c r="AD28" s="14"/>
      <c r="AE28" s="14"/>
      <c r="AF28" s="14"/>
      <c r="AG28" s="12"/>
    </row>
    <row r="29" spans="2:33" s="5" customFormat="1" ht="18">
      <c r="B29" s="9">
        <v>19</v>
      </c>
      <c r="C29" s="9"/>
      <c r="D29" s="42" t="s">
        <v>229</v>
      </c>
      <c r="E29" s="225" t="s">
        <v>199</v>
      </c>
      <c r="F29" s="10"/>
      <c r="G29" s="271"/>
      <c r="H29" s="230"/>
      <c r="I29" s="9"/>
      <c r="J29" s="9"/>
      <c r="K29" s="9"/>
      <c r="L29" s="12"/>
      <c r="M29" s="12"/>
      <c r="N29" s="13"/>
      <c r="O29" s="13"/>
      <c r="P29" s="13">
        <f t="shared" si="4"/>
        <v>0</v>
      </c>
      <c r="Q29" s="229">
        <f t="shared" si="5"/>
        <v>0</v>
      </c>
      <c r="R29" s="9"/>
      <c r="S29" s="13"/>
      <c r="T29" s="13"/>
      <c r="U29" s="15"/>
      <c r="V29" s="16"/>
      <c r="W29" s="14"/>
      <c r="X29" s="14"/>
      <c r="Y29" s="14"/>
      <c r="Z29" s="260"/>
      <c r="AA29" s="14"/>
      <c r="AB29" s="14"/>
      <c r="AC29" s="14"/>
      <c r="AD29" s="14"/>
      <c r="AE29" s="14"/>
      <c r="AF29" s="14"/>
      <c r="AG29" s="12"/>
    </row>
    <row r="30" spans="2:33" s="5" customFormat="1" ht="18">
      <c r="B30" s="9">
        <v>20</v>
      </c>
      <c r="C30" s="9"/>
      <c r="D30" s="42" t="s">
        <v>229</v>
      </c>
      <c r="E30" s="225" t="s">
        <v>200</v>
      </c>
      <c r="F30" s="10"/>
      <c r="G30" s="271"/>
      <c r="H30" s="230"/>
      <c r="I30" s="9"/>
      <c r="J30" s="9"/>
      <c r="K30" s="9"/>
      <c r="L30" s="12"/>
      <c r="M30" s="12"/>
      <c r="N30" s="13"/>
      <c r="O30" s="13"/>
      <c r="P30" s="13">
        <f t="shared" si="4"/>
        <v>0</v>
      </c>
      <c r="Q30" s="229">
        <f t="shared" si="5"/>
        <v>0</v>
      </c>
      <c r="R30" s="9"/>
      <c r="S30" s="13"/>
      <c r="T30" s="13"/>
      <c r="U30" s="16"/>
      <c r="V30" s="15"/>
      <c r="W30" s="14"/>
      <c r="X30" s="14"/>
      <c r="Y30" s="14"/>
      <c r="Z30" s="260"/>
      <c r="AA30" s="14"/>
      <c r="AB30" s="14"/>
      <c r="AC30" s="14"/>
      <c r="AD30" s="14"/>
      <c r="AE30" s="14"/>
      <c r="AF30" s="14"/>
      <c r="AG30" s="12"/>
    </row>
    <row r="31" spans="2:33" s="5" customFormat="1" ht="24">
      <c r="B31" s="23"/>
      <c r="C31" s="300"/>
      <c r="D31" s="301"/>
      <c r="E31" s="263"/>
      <c r="F31" s="265">
        <f>COUNTA(F11:F30)</f>
        <v>3</v>
      </c>
      <c r="G31" s="302"/>
      <c r="H31" s="303"/>
      <c r="I31" s="263"/>
      <c r="J31" s="277"/>
      <c r="K31" s="304">
        <f>COUNTA(K11:K30)</f>
        <v>2</v>
      </c>
      <c r="L31" s="305">
        <f t="shared" ref="L31:Q31" si="6">SUM(L11:L30)</f>
        <v>300000</v>
      </c>
      <c r="M31" s="305">
        <f t="shared" si="6"/>
        <v>0</v>
      </c>
      <c r="N31" s="305">
        <f t="shared" si="6"/>
        <v>0</v>
      </c>
      <c r="O31" s="305">
        <f t="shared" si="6"/>
        <v>0</v>
      </c>
      <c r="P31" s="305">
        <f t="shared" si="6"/>
        <v>0</v>
      </c>
      <c r="Q31" s="305">
        <f t="shared" si="6"/>
        <v>300000</v>
      </c>
      <c r="R31" s="304">
        <f>COUNTA(R11:R30)</f>
        <v>0</v>
      </c>
      <c r="S31" s="306">
        <f>SUM(R31:R31)</f>
        <v>0</v>
      </c>
      <c r="T31" s="306"/>
      <c r="U31" s="307"/>
      <c r="V31" s="307"/>
      <c r="W31" s="308">
        <f t="shared" ref="W31:AF31" si="7">COUNTA(W11:W30)</f>
        <v>1</v>
      </c>
      <c r="X31" s="308">
        <f t="shared" si="7"/>
        <v>1</v>
      </c>
      <c r="Y31" s="308">
        <f t="shared" si="7"/>
        <v>1</v>
      </c>
      <c r="Z31" s="309">
        <f t="shared" si="7"/>
        <v>0</v>
      </c>
      <c r="AA31" s="308">
        <f t="shared" si="7"/>
        <v>0</v>
      </c>
      <c r="AB31" s="308">
        <f t="shared" si="7"/>
        <v>0</v>
      </c>
      <c r="AC31" s="308">
        <f t="shared" si="7"/>
        <v>0</v>
      </c>
      <c r="AD31" s="308">
        <f t="shared" si="7"/>
        <v>0</v>
      </c>
      <c r="AE31" s="308">
        <f t="shared" si="7"/>
        <v>0</v>
      </c>
      <c r="AF31" s="308">
        <f t="shared" si="7"/>
        <v>0</v>
      </c>
      <c r="AG31" s="310">
        <f>SUM(AG11:AG30)</f>
        <v>0</v>
      </c>
    </row>
    <row r="32" spans="2:33" ht="24">
      <c r="D32" s="301"/>
      <c r="K32" s="311">
        <f>SUM(K31:K31)</f>
        <v>2</v>
      </c>
      <c r="P32" s="312"/>
      <c r="Q32" s="313">
        <f>P31+L31+M31</f>
        <v>300000</v>
      </c>
      <c r="AG32" s="314">
        <f>COUNTA(AG14:AG30)</f>
        <v>0</v>
      </c>
    </row>
    <row r="33" spans="4:18">
      <c r="D33" s="301"/>
      <c r="Q33" s="315">
        <f>Q32</f>
        <v>300000</v>
      </c>
      <c r="R33" s="263" t="s">
        <v>46</v>
      </c>
    </row>
    <row r="34" spans="4:18">
      <c r="D34" s="301"/>
      <c r="Q34" s="316">
        <f>SUM(Q32:Q33)</f>
        <v>600000</v>
      </c>
      <c r="R34" s="263" t="s">
        <v>47</v>
      </c>
    </row>
    <row r="35" spans="4:18">
      <c r="D35" s="301"/>
    </row>
    <row r="36" spans="4:18">
      <c r="D36" s="301"/>
    </row>
    <row r="37" spans="4:18">
      <c r="D37" s="301"/>
    </row>
    <row r="38" spans="4:18">
      <c r="D38" s="301"/>
    </row>
    <row r="39" spans="4:18">
      <c r="D39" s="301"/>
    </row>
    <row r="40" spans="4:18">
      <c r="D40" s="301"/>
    </row>
    <row r="41" spans="4:18">
      <c r="D41" s="301"/>
    </row>
    <row r="42" spans="4:18">
      <c r="D42" s="301"/>
    </row>
    <row r="43" spans="4:18">
      <c r="D43" s="301"/>
    </row>
    <row r="44" spans="4:18">
      <c r="D44" s="301"/>
    </row>
    <row r="45" spans="4:18">
      <c r="D45" s="301"/>
    </row>
    <row r="46" spans="4:18">
      <c r="D46" s="301"/>
    </row>
    <row r="47" spans="4:18">
      <c r="D47" s="301"/>
    </row>
    <row r="48" spans="4:18">
      <c r="D48" s="301"/>
    </row>
    <row r="49" spans="4:4">
      <c r="D49" s="301"/>
    </row>
    <row r="50" spans="4:4">
      <c r="D50" s="301"/>
    </row>
    <row r="51" spans="4:4">
      <c r="D51" s="317"/>
    </row>
    <row r="52" spans="4:4">
      <c r="D52" s="317"/>
    </row>
    <row r="53" spans="4:4">
      <c r="D53" s="317"/>
    </row>
    <row r="54" spans="4:4">
      <c r="D54" s="317"/>
    </row>
    <row r="55" spans="4:4">
      <c r="D55" s="317"/>
    </row>
  </sheetData>
  <mergeCells count="20">
    <mergeCell ref="W8:AF8"/>
    <mergeCell ref="N8:P8"/>
    <mergeCell ref="D9:E9"/>
    <mergeCell ref="L7:M7"/>
    <mergeCell ref="N7:P7"/>
    <mergeCell ref="D8:E8"/>
    <mergeCell ref="I8:I9"/>
    <mergeCell ref="L8:M8"/>
    <mergeCell ref="B2:AG2"/>
    <mergeCell ref="B3:AG3"/>
    <mergeCell ref="B4:AG4"/>
    <mergeCell ref="B6:AG6"/>
    <mergeCell ref="B7:B9"/>
    <mergeCell ref="C7:E7"/>
    <mergeCell ref="F7:F9"/>
    <mergeCell ref="J7:J9"/>
    <mergeCell ref="S7:T7"/>
    <mergeCell ref="U7:AG7"/>
    <mergeCell ref="S8:T8"/>
    <mergeCell ref="U8:V8"/>
  </mergeCells>
  <hyperlinks>
    <hyperlink ref="G11" r:id="rId1"/>
    <hyperlink ref="G12" r:id="rId2"/>
  </hyperlinks>
  <pageMargins left="0.27" right="0.24" top="0.74803149606299213" bottom="0.74803149606299213" header="0.31496062992125984" footer="0.31496062992125984"/>
  <pageSetup paperSize="258" orientation="landscape" horizontalDpi="120" verticalDpi="72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B1:AA70"/>
  <sheetViews>
    <sheetView topLeftCell="K67" zoomScale="88" zoomScaleNormal="88" workbookViewId="0">
      <selection activeCell="Z62" sqref="Z62"/>
    </sheetView>
  </sheetViews>
  <sheetFormatPr defaultRowHeight="15"/>
  <cols>
    <col min="1" max="1" width="1.7109375" style="43" customWidth="1"/>
    <col min="2" max="2" width="4.85546875" style="43" customWidth="1"/>
    <col min="3" max="3" width="9" style="43" customWidth="1"/>
    <col min="4" max="4" width="18" style="43" customWidth="1"/>
    <col min="5" max="5" width="35.42578125" style="43" customWidth="1"/>
    <col min="6" max="6" width="9.5703125" style="43" customWidth="1"/>
    <col min="7" max="7" width="5.7109375" style="43" customWidth="1"/>
    <col min="8" max="8" width="19.28515625" style="43" customWidth="1"/>
    <col min="9" max="9" width="22.7109375" style="43" customWidth="1"/>
    <col min="10" max="10" width="88.7109375" style="43" customWidth="1"/>
    <col min="11" max="20" width="3.7109375" style="43" customWidth="1"/>
    <col min="21" max="21" width="10.7109375" style="43" customWidth="1"/>
    <col min="22" max="22" width="35.28515625" style="65" bestFit="1" customWidth="1"/>
    <col min="23" max="23" width="12.42578125" style="43" customWidth="1"/>
    <col min="24" max="24" width="42.42578125" style="66" customWidth="1"/>
    <col min="25" max="25" width="35.28515625" style="43" customWidth="1"/>
    <col min="26" max="26" width="6.85546875" style="43" customWidth="1"/>
    <col min="27" max="16384" width="9.140625" style="43"/>
  </cols>
  <sheetData>
    <row r="1" spans="2:27" ht="26.25">
      <c r="D1" s="44" t="s">
        <v>135</v>
      </c>
      <c r="E1" s="45"/>
      <c r="F1" s="45"/>
      <c r="G1" s="46"/>
      <c r="H1" s="47"/>
      <c r="I1" s="48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6"/>
      <c r="V1" s="49"/>
      <c r="W1" s="47"/>
      <c r="X1" s="50"/>
      <c r="Y1" s="47"/>
      <c r="Z1" s="46"/>
    </row>
    <row r="2" spans="2:27" ht="26.25">
      <c r="D2" s="44" t="s">
        <v>136</v>
      </c>
      <c r="E2" s="45"/>
      <c r="F2" s="45"/>
      <c r="G2" s="46"/>
      <c r="H2" s="47"/>
      <c r="I2" s="48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6"/>
      <c r="V2" s="49"/>
      <c r="W2" s="47"/>
      <c r="X2" s="50"/>
      <c r="Y2" s="47"/>
      <c r="Z2" s="46"/>
    </row>
    <row r="3" spans="2:27" ht="26.25">
      <c r="D3" s="44" t="s">
        <v>224</v>
      </c>
      <c r="E3" s="45"/>
      <c r="F3" s="45"/>
      <c r="G3" s="46"/>
      <c r="H3" s="47"/>
      <c r="I3" s="48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6"/>
      <c r="V3" s="49"/>
      <c r="W3" s="47"/>
      <c r="X3" s="50"/>
      <c r="Y3" s="47"/>
      <c r="Z3" s="46"/>
    </row>
    <row r="4" spans="2:27" ht="14.25" customHeight="1">
      <c r="B4" s="51"/>
      <c r="C4" s="52"/>
      <c r="D4" s="53"/>
      <c r="E4" s="54"/>
      <c r="F4" s="54"/>
      <c r="G4" s="51"/>
      <c r="H4" s="55"/>
      <c r="I4" s="56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1"/>
      <c r="V4" s="57"/>
      <c r="W4" s="55"/>
      <c r="X4" s="58"/>
      <c r="Y4" s="55"/>
      <c r="Z4" s="59"/>
    </row>
    <row r="5" spans="2:27" ht="38.25" thickBot="1">
      <c r="B5" s="60" t="s">
        <v>137</v>
      </c>
      <c r="C5" s="61"/>
      <c r="D5" s="59"/>
      <c r="E5" s="59"/>
      <c r="F5" s="59"/>
      <c r="G5" s="59"/>
      <c r="H5" s="62"/>
      <c r="I5" s="63"/>
      <c r="K5" s="64" t="s">
        <v>48</v>
      </c>
      <c r="L5" s="64" t="s">
        <v>49</v>
      </c>
      <c r="M5" s="64" t="s">
        <v>50</v>
      </c>
      <c r="N5" s="64" t="s">
        <v>51</v>
      </c>
      <c r="O5" s="64" t="s">
        <v>52</v>
      </c>
      <c r="P5" s="64" t="s">
        <v>53</v>
      </c>
      <c r="Q5" s="64" t="s">
        <v>54</v>
      </c>
      <c r="R5" s="64" t="s">
        <v>55</v>
      </c>
      <c r="S5" s="64" t="s">
        <v>56</v>
      </c>
      <c r="T5" s="64" t="s">
        <v>57</v>
      </c>
      <c r="U5" s="59"/>
      <c r="Z5" s="59"/>
    </row>
    <row r="6" spans="2:27" s="70" customFormat="1" ht="18" customHeight="1">
      <c r="B6" s="442" t="s">
        <v>58</v>
      </c>
      <c r="C6" s="67" t="s">
        <v>58</v>
      </c>
      <c r="D6" s="67" t="s">
        <v>58</v>
      </c>
      <c r="E6" s="428" t="s">
        <v>59</v>
      </c>
      <c r="F6" s="68" t="s">
        <v>60</v>
      </c>
      <c r="G6" s="428" t="s">
        <v>11</v>
      </c>
      <c r="H6" s="67" t="s">
        <v>61</v>
      </c>
      <c r="I6" s="444" t="s">
        <v>62</v>
      </c>
      <c r="J6" s="428" t="s">
        <v>63</v>
      </c>
      <c r="K6" s="435" t="s">
        <v>64</v>
      </c>
      <c r="L6" s="436"/>
      <c r="M6" s="436"/>
      <c r="N6" s="436"/>
      <c r="O6" s="436"/>
      <c r="P6" s="436"/>
      <c r="Q6" s="436"/>
      <c r="R6" s="436"/>
      <c r="S6" s="436"/>
      <c r="T6" s="69"/>
      <c r="U6" s="437" t="s">
        <v>65</v>
      </c>
      <c r="V6" s="439" t="s">
        <v>66</v>
      </c>
      <c r="W6" s="428" t="s">
        <v>67</v>
      </c>
      <c r="X6" s="430" t="s">
        <v>68</v>
      </c>
      <c r="Y6" s="431"/>
      <c r="Z6" s="432" t="s">
        <v>69</v>
      </c>
    </row>
    <row r="7" spans="2:27" s="70" customFormat="1" ht="20.25" thickBot="1">
      <c r="B7" s="443"/>
      <c r="C7" s="71" t="s">
        <v>70</v>
      </c>
      <c r="D7" s="72" t="s">
        <v>19</v>
      </c>
      <c r="E7" s="429"/>
      <c r="F7" s="73" t="s">
        <v>35</v>
      </c>
      <c r="G7" s="429"/>
      <c r="H7" s="72" t="s">
        <v>71</v>
      </c>
      <c r="I7" s="445"/>
      <c r="J7" s="429"/>
      <c r="K7" s="74">
        <v>1</v>
      </c>
      <c r="L7" s="74">
        <v>2</v>
      </c>
      <c r="M7" s="74">
        <v>3</v>
      </c>
      <c r="N7" s="74">
        <v>4</v>
      </c>
      <c r="O7" s="74">
        <v>5</v>
      </c>
      <c r="P7" s="74">
        <v>6</v>
      </c>
      <c r="Q7" s="74">
        <v>7</v>
      </c>
      <c r="R7" s="74">
        <v>8</v>
      </c>
      <c r="S7" s="74">
        <v>9</v>
      </c>
      <c r="T7" s="75">
        <v>10</v>
      </c>
      <c r="U7" s="438"/>
      <c r="V7" s="440"/>
      <c r="W7" s="429"/>
      <c r="X7" s="220" t="s">
        <v>34</v>
      </c>
      <c r="Y7" s="76" t="s">
        <v>72</v>
      </c>
      <c r="Z7" s="433"/>
    </row>
    <row r="8" spans="2:27" ht="15.75" thickBot="1">
      <c r="B8" s="77">
        <v>1</v>
      </c>
      <c r="C8" s="77">
        <v>2</v>
      </c>
      <c r="D8" s="77">
        <v>3</v>
      </c>
      <c r="E8" s="77">
        <v>4</v>
      </c>
      <c r="F8" s="77">
        <v>5</v>
      </c>
      <c r="G8" s="78">
        <v>6</v>
      </c>
      <c r="H8" s="77">
        <v>7</v>
      </c>
      <c r="I8" s="77">
        <v>8</v>
      </c>
      <c r="J8" s="77">
        <v>9</v>
      </c>
      <c r="K8" s="77">
        <v>10</v>
      </c>
      <c r="L8" s="77">
        <v>11</v>
      </c>
      <c r="M8" s="77">
        <v>12</v>
      </c>
      <c r="N8" s="77">
        <v>13</v>
      </c>
      <c r="O8" s="77">
        <v>14</v>
      </c>
      <c r="P8" s="77">
        <v>15</v>
      </c>
      <c r="Q8" s="77">
        <v>16</v>
      </c>
      <c r="R8" s="77">
        <v>17</v>
      </c>
      <c r="S8" s="77">
        <v>18</v>
      </c>
      <c r="T8" s="77">
        <v>19</v>
      </c>
      <c r="U8" s="77">
        <v>20</v>
      </c>
      <c r="V8" s="79">
        <v>21</v>
      </c>
      <c r="W8" s="77">
        <v>22</v>
      </c>
      <c r="X8" s="80">
        <v>23</v>
      </c>
      <c r="Y8" s="77">
        <v>24</v>
      </c>
      <c r="Z8" s="78">
        <v>27</v>
      </c>
    </row>
    <row r="9" spans="2:27" s="90" customFormat="1" ht="17.25" thickBot="1">
      <c r="B9" s="81">
        <v>1</v>
      </c>
      <c r="C9" s="82">
        <v>11051</v>
      </c>
      <c r="D9" s="82"/>
      <c r="E9" s="83" t="str">
        <f>'TI-SMA'!F10</f>
        <v>ALI MASHUDI</v>
      </c>
      <c r="F9" s="84" t="str">
        <f>'TI-SMA'!I10</f>
        <v>L</v>
      </c>
      <c r="G9" s="91" t="str">
        <f>'TI-SMA'!J10</f>
        <v>L</v>
      </c>
      <c r="H9" s="82" t="s">
        <v>261</v>
      </c>
      <c r="I9" s="345" t="s">
        <v>262</v>
      </c>
      <c r="J9" s="85" t="s">
        <v>263</v>
      </c>
      <c r="K9" s="85"/>
      <c r="L9" s="85"/>
      <c r="M9" s="85"/>
      <c r="N9" s="85"/>
      <c r="O9" s="85"/>
      <c r="P9" s="85" t="s">
        <v>109</v>
      </c>
      <c r="Q9" s="85"/>
      <c r="R9" s="85"/>
      <c r="S9" s="85"/>
      <c r="T9" s="85"/>
      <c r="U9" s="82"/>
      <c r="V9" s="346" t="s">
        <v>232</v>
      </c>
      <c r="W9" s="82" t="s">
        <v>201</v>
      </c>
      <c r="X9" s="83" t="str">
        <f>'TI-SMA'!K10</f>
        <v>SMK PUTRA BANGSA</v>
      </c>
      <c r="Y9" s="88" t="s">
        <v>220</v>
      </c>
      <c r="Z9" s="89"/>
    </row>
    <row r="10" spans="2:27" s="90" customFormat="1" ht="16.5">
      <c r="B10" s="91">
        <v>2</v>
      </c>
      <c r="C10" s="92">
        <v>11052</v>
      </c>
      <c r="D10" s="91"/>
      <c r="E10" s="83" t="str">
        <f>'TI-SMA'!F11</f>
        <v>THIARA WIDYASTIKA HERMAWAN</v>
      </c>
      <c r="F10" s="84">
        <f>'TI-SMA'!I11</f>
        <v>0</v>
      </c>
      <c r="G10" s="91" t="str">
        <f>'TI-SMA'!J11</f>
        <v>P</v>
      </c>
      <c r="H10" s="91" t="s">
        <v>307</v>
      </c>
      <c r="I10" s="93" t="s">
        <v>289</v>
      </c>
      <c r="J10" s="94" t="s">
        <v>308</v>
      </c>
      <c r="K10" s="94"/>
      <c r="L10" s="94"/>
      <c r="M10" s="94"/>
      <c r="N10" s="94"/>
      <c r="O10" s="94"/>
      <c r="P10" s="94"/>
      <c r="Q10" s="94"/>
      <c r="R10" s="94" t="s">
        <v>109</v>
      </c>
      <c r="S10" s="94"/>
      <c r="T10" s="94"/>
      <c r="U10" s="91"/>
      <c r="V10" s="346" t="s">
        <v>277</v>
      </c>
      <c r="W10" s="82" t="s">
        <v>201</v>
      </c>
      <c r="X10" s="83" t="str">
        <f>'TI-SMA'!K11</f>
        <v>SMAN 2 BEKASI</v>
      </c>
      <c r="Y10" s="88"/>
      <c r="Z10" s="95"/>
    </row>
    <row r="11" spans="2:27" s="90" customFormat="1" ht="16.5">
      <c r="B11" s="91">
        <v>3</v>
      </c>
      <c r="C11" s="91">
        <v>11053</v>
      </c>
      <c r="D11" s="98"/>
      <c r="E11" s="83" t="str">
        <f>'TI-SMA'!F12</f>
        <v>MOCH ARI PRAMUDHITIYA PUTRA</v>
      </c>
      <c r="F11" s="84" t="str">
        <f>'TI-SMA'!I12</f>
        <v>XL</v>
      </c>
      <c r="G11" s="91" t="str">
        <f>'TI-SMA'!J12</f>
        <v>L</v>
      </c>
      <c r="H11" s="91" t="s">
        <v>202</v>
      </c>
      <c r="I11" s="93" t="s">
        <v>322</v>
      </c>
      <c r="J11" s="94" t="s">
        <v>321</v>
      </c>
      <c r="K11" s="94"/>
      <c r="L11" s="94"/>
      <c r="M11" s="94" t="s">
        <v>109</v>
      </c>
      <c r="N11" s="94"/>
      <c r="O11" s="94"/>
      <c r="P11" s="94"/>
      <c r="Q11" s="94"/>
      <c r="R11" s="94"/>
      <c r="S11" s="94"/>
      <c r="T11" s="94"/>
      <c r="U11" s="91"/>
      <c r="V11" s="346" t="s">
        <v>320</v>
      </c>
      <c r="W11" s="91" t="s">
        <v>201</v>
      </c>
      <c r="X11" s="83"/>
      <c r="Y11" s="88"/>
      <c r="Z11" s="95"/>
    </row>
    <row r="12" spans="2:27" s="90" customFormat="1" ht="16.5">
      <c r="B12" s="91">
        <v>4</v>
      </c>
      <c r="C12" s="92">
        <v>11054</v>
      </c>
      <c r="D12" s="98"/>
      <c r="E12" s="83" t="str">
        <f>'TI-SMA'!F13</f>
        <v>IHSAN YUDHA PRPRAWIRA</v>
      </c>
      <c r="F12" s="84">
        <f>'TI-SMA'!I13</f>
        <v>0</v>
      </c>
      <c r="G12" s="91" t="str">
        <f>'TI-SMA'!J13</f>
        <v>L</v>
      </c>
      <c r="H12" s="91" t="s">
        <v>295</v>
      </c>
      <c r="I12" s="93" t="s">
        <v>315</v>
      </c>
      <c r="J12" s="94" t="s">
        <v>316</v>
      </c>
      <c r="K12" s="94"/>
      <c r="L12" s="94"/>
      <c r="M12" s="94" t="s">
        <v>109</v>
      </c>
      <c r="N12" s="94"/>
      <c r="O12" s="94"/>
      <c r="P12" s="94"/>
      <c r="Q12" s="94"/>
      <c r="R12" s="94"/>
      <c r="S12" s="94"/>
      <c r="T12" s="94"/>
      <c r="U12" s="91"/>
      <c r="V12" s="346" t="s">
        <v>311</v>
      </c>
      <c r="W12" s="91" t="s">
        <v>201</v>
      </c>
      <c r="X12" s="83" t="str">
        <f>'TI-SMA'!K13</f>
        <v>SMAN 113 JAKARTA</v>
      </c>
      <c r="Y12" s="88" t="s">
        <v>317</v>
      </c>
      <c r="Z12" s="95"/>
    </row>
    <row r="13" spans="2:27" s="90" customFormat="1" ht="16.5">
      <c r="B13" s="91">
        <v>5</v>
      </c>
      <c r="C13" s="91">
        <v>11055</v>
      </c>
      <c r="D13" s="98"/>
      <c r="E13" s="83" t="str">
        <f>'TI-SMA'!F14</f>
        <v>AWI</v>
      </c>
      <c r="F13" s="84" t="str">
        <f>'TI-SMA'!I14</f>
        <v>XXL</v>
      </c>
      <c r="G13" s="91" t="str">
        <f>'TI-SMA'!J14</f>
        <v>L</v>
      </c>
      <c r="H13" s="91" t="s">
        <v>295</v>
      </c>
      <c r="I13" s="93" t="s">
        <v>326</v>
      </c>
      <c r="J13" s="94" t="s">
        <v>327</v>
      </c>
      <c r="K13" s="94"/>
      <c r="L13" s="94"/>
      <c r="M13" s="94" t="s">
        <v>109</v>
      </c>
      <c r="N13" s="94"/>
      <c r="O13" s="94"/>
      <c r="P13" s="94"/>
      <c r="Q13" s="94"/>
      <c r="R13" s="94"/>
      <c r="S13" s="94"/>
      <c r="T13" s="94"/>
      <c r="U13" s="91"/>
      <c r="V13" s="346" t="s">
        <v>325</v>
      </c>
      <c r="W13" s="91" t="s">
        <v>201</v>
      </c>
      <c r="X13" s="83" t="str">
        <f>'TI-SMA'!K14</f>
        <v>STM PEMBANGUNAN</v>
      </c>
      <c r="Y13" s="88" t="s">
        <v>341</v>
      </c>
      <c r="Z13" s="95"/>
    </row>
    <row r="14" spans="2:27" s="90" customFormat="1" ht="16.5">
      <c r="B14" s="91">
        <v>6</v>
      </c>
      <c r="C14" s="92">
        <v>11056</v>
      </c>
      <c r="D14" s="91"/>
      <c r="E14" s="83" t="str">
        <f>'TI-SMA'!F15</f>
        <v>HADI MUSLIM</v>
      </c>
      <c r="F14" s="84" t="str">
        <f>'TI-SMA'!I15</f>
        <v>XL</v>
      </c>
      <c r="G14" s="91" t="str">
        <f>'TI-SMA'!J15</f>
        <v>L</v>
      </c>
      <c r="H14" s="91" t="s">
        <v>295</v>
      </c>
      <c r="I14" s="93" t="s">
        <v>336</v>
      </c>
      <c r="J14" s="94" t="s">
        <v>337</v>
      </c>
      <c r="K14" s="94"/>
      <c r="L14" s="94"/>
      <c r="M14" s="94" t="s">
        <v>109</v>
      </c>
      <c r="N14" s="94"/>
      <c r="O14" s="94"/>
      <c r="P14" s="94"/>
      <c r="Q14" s="94"/>
      <c r="R14" s="94"/>
      <c r="S14" s="94"/>
      <c r="T14" s="94"/>
      <c r="U14" s="91"/>
      <c r="V14" s="346" t="s">
        <v>333</v>
      </c>
      <c r="W14" s="91" t="s">
        <v>201</v>
      </c>
      <c r="X14" s="83" t="str">
        <f>'TI-SMA'!K15</f>
        <v>PKBM TELADAN</v>
      </c>
      <c r="Y14" s="88" t="s">
        <v>287</v>
      </c>
      <c r="Z14" s="95"/>
    </row>
    <row r="15" spans="2:27" s="90" customFormat="1" ht="16.5">
      <c r="B15" s="91">
        <v>7</v>
      </c>
      <c r="C15" s="91">
        <v>11057</v>
      </c>
      <c r="D15" s="96"/>
      <c r="E15" s="83">
        <f>'TI-SMA'!F16</f>
        <v>0</v>
      </c>
      <c r="F15" s="84">
        <f>'TI-SMA'!I16</f>
        <v>0</v>
      </c>
      <c r="G15" s="91">
        <f>'TI-SMA'!J16</f>
        <v>0</v>
      </c>
      <c r="H15" s="91"/>
      <c r="I15" s="97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4"/>
      <c r="U15" s="91"/>
      <c r="V15" s="226"/>
      <c r="W15" s="91"/>
      <c r="X15" s="83">
        <f>'TI-SMA'!K16</f>
        <v>0</v>
      </c>
      <c r="Y15" s="88"/>
      <c r="Z15" s="95"/>
    </row>
    <row r="16" spans="2:27" s="90" customFormat="1" ht="16.5">
      <c r="B16" s="91">
        <v>8</v>
      </c>
      <c r="C16" s="92">
        <v>11058</v>
      </c>
      <c r="D16" s="91"/>
      <c r="E16" s="83">
        <f>'TI-SMA'!F17</f>
        <v>0</v>
      </c>
      <c r="F16" s="84">
        <f>'TI-SMA'!I17</f>
        <v>0</v>
      </c>
      <c r="G16" s="91">
        <f>'TI-SMA'!J17</f>
        <v>0</v>
      </c>
      <c r="H16" s="91"/>
      <c r="I16" s="100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1"/>
      <c r="V16" s="226"/>
      <c r="W16" s="91"/>
      <c r="X16" s="83">
        <f>'TI-SMA'!K17</f>
        <v>0</v>
      </c>
      <c r="Y16" s="88"/>
      <c r="Z16" s="95"/>
      <c r="AA16" s="90" t="s">
        <v>73</v>
      </c>
    </row>
    <row r="17" spans="2:26" s="90" customFormat="1" ht="16.5">
      <c r="B17" s="91">
        <v>9</v>
      </c>
      <c r="C17" s="91">
        <v>11059</v>
      </c>
      <c r="D17" s="91"/>
      <c r="E17" s="83">
        <f>'TI-SMA'!F18</f>
        <v>0</v>
      </c>
      <c r="F17" s="84">
        <f>'TI-SMA'!I18</f>
        <v>0</v>
      </c>
      <c r="G17" s="91">
        <f>'TI-SMA'!J18</f>
        <v>0</v>
      </c>
      <c r="H17" s="91"/>
      <c r="I17" s="93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1"/>
      <c r="V17" s="226"/>
      <c r="W17" s="91"/>
      <c r="X17" s="83">
        <f>'TI-SMA'!K18</f>
        <v>0</v>
      </c>
      <c r="Y17" s="88"/>
      <c r="Z17" s="95"/>
    </row>
    <row r="18" spans="2:26" s="90" customFormat="1" ht="16.5">
      <c r="B18" s="91">
        <v>10</v>
      </c>
      <c r="C18" s="91">
        <v>11060</v>
      </c>
      <c r="D18" s="98"/>
      <c r="E18" s="83">
        <f>'TI-SMA'!F19</f>
        <v>0</v>
      </c>
      <c r="F18" s="84">
        <f>'TI-SMA'!I19</f>
        <v>0</v>
      </c>
      <c r="G18" s="91">
        <f>'TI-SMA'!J19</f>
        <v>0</v>
      </c>
      <c r="H18" s="91"/>
      <c r="I18" s="93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1"/>
      <c r="V18" s="226"/>
      <c r="W18" s="91"/>
      <c r="X18" s="83">
        <f>'TI-SMA'!K19</f>
        <v>0</v>
      </c>
      <c r="Y18" s="88"/>
      <c r="Z18" s="95"/>
    </row>
    <row r="19" spans="2:26" s="90" customFormat="1" ht="16.5">
      <c r="B19" s="102"/>
      <c r="C19" s="102"/>
      <c r="D19" s="102"/>
      <c r="E19" s="103">
        <f>COUNTA(E9:E18)</f>
        <v>10</v>
      </c>
      <c r="F19" s="101"/>
      <c r="G19" s="101"/>
      <c r="H19" s="101"/>
      <c r="I19" s="104"/>
      <c r="J19" s="101"/>
      <c r="K19" s="101">
        <f t="shared" ref="K19:T19" si="0">COUNTA(K9:K18)</f>
        <v>0</v>
      </c>
      <c r="L19" s="101">
        <f t="shared" si="0"/>
        <v>0</v>
      </c>
      <c r="M19" s="101">
        <f t="shared" si="0"/>
        <v>4</v>
      </c>
      <c r="N19" s="101">
        <f t="shared" si="0"/>
        <v>0</v>
      </c>
      <c r="O19" s="101">
        <f t="shared" si="0"/>
        <v>0</v>
      </c>
      <c r="P19" s="101">
        <f t="shared" si="0"/>
        <v>1</v>
      </c>
      <c r="Q19" s="101">
        <f t="shared" si="0"/>
        <v>0</v>
      </c>
      <c r="R19" s="101">
        <f t="shared" si="0"/>
        <v>1</v>
      </c>
      <c r="S19" s="101">
        <f t="shared" si="0"/>
        <v>0</v>
      </c>
      <c r="T19" s="101">
        <f t="shared" si="0"/>
        <v>0</v>
      </c>
      <c r="U19" s="102"/>
      <c r="V19" s="104"/>
      <c r="W19" s="101"/>
      <c r="X19" s="101"/>
      <c r="Y19" s="101"/>
      <c r="Z19" s="101"/>
    </row>
    <row r="20" spans="2:26" s="90" customFormat="1" ht="16.5">
      <c r="B20" s="102"/>
      <c r="C20" s="102"/>
      <c r="D20" s="102"/>
      <c r="E20" s="101"/>
      <c r="F20" s="101"/>
      <c r="G20" s="101"/>
      <c r="H20" s="101"/>
      <c r="I20" s="104"/>
      <c r="J20" s="101"/>
      <c r="K20" s="441">
        <f>SUM(K19:T19)</f>
        <v>6</v>
      </c>
      <c r="L20" s="441"/>
      <c r="M20" s="441"/>
      <c r="N20" s="441"/>
      <c r="O20" s="441"/>
      <c r="P20" s="441"/>
      <c r="Q20" s="441"/>
      <c r="R20" s="441"/>
      <c r="S20" s="441"/>
      <c r="T20" s="441"/>
      <c r="U20" s="102"/>
      <c r="V20" s="104"/>
      <c r="W20" s="101"/>
      <c r="X20" s="101"/>
      <c r="Y20" s="101"/>
      <c r="Z20" s="101"/>
    </row>
    <row r="21" spans="2:26" s="101" customFormat="1">
      <c r="B21" s="102"/>
      <c r="C21" s="102"/>
      <c r="D21" s="102"/>
      <c r="G21" s="102"/>
      <c r="I21" s="104"/>
      <c r="U21" s="102"/>
      <c r="V21" s="104"/>
      <c r="Z21" s="102"/>
    </row>
    <row r="22" spans="2:26" s="101" customFormat="1" ht="38.25" thickBot="1">
      <c r="B22" s="105" t="s">
        <v>138</v>
      </c>
      <c r="C22" s="102"/>
      <c r="D22" s="102"/>
      <c r="E22" s="102"/>
      <c r="F22" s="102"/>
      <c r="G22" s="102"/>
      <c r="H22" s="106"/>
      <c r="I22" s="107"/>
      <c r="K22" s="64" t="s">
        <v>48</v>
      </c>
      <c r="L22" s="64" t="s">
        <v>49</v>
      </c>
      <c r="M22" s="64" t="s">
        <v>50</v>
      </c>
      <c r="N22" s="64" t="s">
        <v>51</v>
      </c>
      <c r="O22" s="64" t="s">
        <v>52</v>
      </c>
      <c r="P22" s="64" t="s">
        <v>53</v>
      </c>
      <c r="Q22" s="64" t="s">
        <v>54</v>
      </c>
      <c r="R22" s="64" t="s">
        <v>55</v>
      </c>
      <c r="S22" s="64" t="s">
        <v>56</v>
      </c>
      <c r="T22" s="64" t="s">
        <v>57</v>
      </c>
      <c r="U22" s="102"/>
      <c r="V22" s="104"/>
      <c r="Z22" s="102"/>
    </row>
    <row r="23" spans="2:26" s="101" customFormat="1" ht="19.5">
      <c r="B23" s="442" t="s">
        <v>58</v>
      </c>
      <c r="C23" s="67" t="s">
        <v>58</v>
      </c>
      <c r="D23" s="67" t="s">
        <v>58</v>
      </c>
      <c r="E23" s="428" t="s">
        <v>59</v>
      </c>
      <c r="F23" s="68" t="s">
        <v>60</v>
      </c>
      <c r="G23" s="428" t="s">
        <v>11</v>
      </c>
      <c r="H23" s="67" t="s">
        <v>61</v>
      </c>
      <c r="I23" s="444" t="s">
        <v>62</v>
      </c>
      <c r="J23" s="428" t="s">
        <v>63</v>
      </c>
      <c r="K23" s="435" t="s">
        <v>64</v>
      </c>
      <c r="L23" s="436"/>
      <c r="M23" s="436"/>
      <c r="N23" s="436"/>
      <c r="O23" s="436"/>
      <c r="P23" s="436"/>
      <c r="Q23" s="436"/>
      <c r="R23" s="436"/>
      <c r="S23" s="436"/>
      <c r="T23" s="69"/>
      <c r="U23" s="437" t="s">
        <v>65</v>
      </c>
      <c r="V23" s="439" t="s">
        <v>66</v>
      </c>
      <c r="W23" s="428" t="s">
        <v>67</v>
      </c>
      <c r="X23" s="430" t="s">
        <v>68</v>
      </c>
      <c r="Y23" s="431"/>
      <c r="Z23" s="432" t="s">
        <v>69</v>
      </c>
    </row>
    <row r="24" spans="2:26" s="101" customFormat="1" ht="20.25" thickBot="1">
      <c r="B24" s="443"/>
      <c r="C24" s="71" t="s">
        <v>70</v>
      </c>
      <c r="D24" s="72" t="s">
        <v>19</v>
      </c>
      <c r="E24" s="429"/>
      <c r="F24" s="73" t="s">
        <v>35</v>
      </c>
      <c r="G24" s="429"/>
      <c r="H24" s="72" t="s">
        <v>71</v>
      </c>
      <c r="I24" s="445"/>
      <c r="J24" s="429"/>
      <c r="K24" s="74">
        <v>1</v>
      </c>
      <c r="L24" s="74">
        <v>2</v>
      </c>
      <c r="M24" s="74">
        <v>3</v>
      </c>
      <c r="N24" s="74">
        <v>4</v>
      </c>
      <c r="O24" s="74">
        <v>5</v>
      </c>
      <c r="P24" s="74">
        <v>6</v>
      </c>
      <c r="Q24" s="74">
        <v>7</v>
      </c>
      <c r="R24" s="74">
        <v>8</v>
      </c>
      <c r="S24" s="74">
        <v>9</v>
      </c>
      <c r="T24" s="75">
        <v>10</v>
      </c>
      <c r="U24" s="438"/>
      <c r="V24" s="440"/>
      <c r="W24" s="429"/>
      <c r="X24" s="76" t="s">
        <v>33</v>
      </c>
      <c r="Y24" s="76" t="s">
        <v>72</v>
      </c>
      <c r="Z24" s="433"/>
    </row>
    <row r="25" spans="2:26" s="101" customFormat="1" ht="15.75" thickBot="1">
      <c r="B25" s="77">
        <v>1</v>
      </c>
      <c r="C25" s="77">
        <v>2</v>
      </c>
      <c r="D25" s="77">
        <v>3</v>
      </c>
      <c r="E25" s="77">
        <v>4</v>
      </c>
      <c r="F25" s="78">
        <v>5</v>
      </c>
      <c r="G25" s="78">
        <v>6</v>
      </c>
      <c r="H25" s="77">
        <v>7</v>
      </c>
      <c r="I25" s="77">
        <v>8</v>
      </c>
      <c r="J25" s="77">
        <v>9</v>
      </c>
      <c r="K25" s="77">
        <v>10</v>
      </c>
      <c r="L25" s="77">
        <v>11</v>
      </c>
      <c r="M25" s="77">
        <v>12</v>
      </c>
      <c r="N25" s="77">
        <v>13</v>
      </c>
      <c r="O25" s="77">
        <v>14</v>
      </c>
      <c r="P25" s="77">
        <v>15</v>
      </c>
      <c r="Q25" s="77">
        <v>16</v>
      </c>
      <c r="R25" s="77">
        <v>17</v>
      </c>
      <c r="S25" s="77">
        <v>18</v>
      </c>
      <c r="T25" s="77">
        <v>19</v>
      </c>
      <c r="U25" s="77">
        <v>20</v>
      </c>
      <c r="V25" s="79">
        <v>21</v>
      </c>
      <c r="W25" s="77">
        <v>22</v>
      </c>
      <c r="X25" s="80">
        <v>23</v>
      </c>
      <c r="Y25" s="77">
        <v>24</v>
      </c>
      <c r="Z25" s="78">
        <v>27</v>
      </c>
    </row>
    <row r="26" spans="2:26" s="90" customFormat="1" ht="16.5">
      <c r="B26" s="81">
        <v>1</v>
      </c>
      <c r="C26" s="108">
        <v>12051</v>
      </c>
      <c r="D26" s="82"/>
      <c r="E26" s="83">
        <f>'TI-D3'!F10</f>
        <v>0</v>
      </c>
      <c r="F26" s="91">
        <f>'TI-D3'!I10</f>
        <v>0</v>
      </c>
      <c r="G26" s="91">
        <f>'TI-D3'!J10</f>
        <v>0</v>
      </c>
      <c r="H26" s="82"/>
      <c r="I26" s="262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2"/>
      <c r="V26" s="226" t="s">
        <v>250</v>
      </c>
      <c r="W26" s="82"/>
      <c r="X26" s="83">
        <f>'TI-D3'!K10</f>
        <v>0</v>
      </c>
      <c r="Y26" s="85"/>
      <c r="Z26" s="89"/>
    </row>
    <row r="27" spans="2:26" s="90" customFormat="1" ht="16.5">
      <c r="B27" s="109">
        <v>2</v>
      </c>
      <c r="C27" s="9">
        <v>12052</v>
      </c>
      <c r="D27" s="161"/>
      <c r="E27" s="83">
        <f>'TI-D3'!F11</f>
        <v>0</v>
      </c>
      <c r="F27" s="91">
        <f>'TI-D3'!I11</f>
        <v>0</v>
      </c>
      <c r="G27" s="91">
        <f>'TI-D3'!J11</f>
        <v>0</v>
      </c>
      <c r="H27" s="92"/>
      <c r="I27" s="328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92"/>
      <c r="V27" s="226" t="s">
        <v>251</v>
      </c>
      <c r="W27" s="92"/>
      <c r="X27" s="83">
        <f>'TI-D3'!K11</f>
        <v>0</v>
      </c>
      <c r="Y27" s="111"/>
      <c r="Z27" s="95"/>
    </row>
    <row r="28" spans="2:26" ht="16.5">
      <c r="B28" s="109">
        <v>3</v>
      </c>
      <c r="C28" s="9">
        <v>12053</v>
      </c>
      <c r="D28" s="161"/>
      <c r="E28" s="83">
        <f>'TI-D3'!F12</f>
        <v>0</v>
      </c>
      <c r="F28" s="91">
        <f>'TI-D3'!I12</f>
        <v>0</v>
      </c>
      <c r="G28" s="91">
        <f>'TI-D3'!J12</f>
        <v>0</v>
      </c>
      <c r="H28" s="92"/>
      <c r="I28" s="328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92"/>
      <c r="V28" s="226" t="s">
        <v>252</v>
      </c>
      <c r="W28" s="92"/>
      <c r="X28" s="83">
        <f>'TI-D3'!K12</f>
        <v>0</v>
      </c>
      <c r="Y28" s="111"/>
      <c r="Z28" s="95"/>
    </row>
    <row r="29" spans="2:26" s="90" customFormat="1" ht="16.5">
      <c r="B29" s="109">
        <v>4</v>
      </c>
      <c r="C29" s="9">
        <v>12054</v>
      </c>
      <c r="D29" s="161"/>
      <c r="E29" s="83">
        <f>'TI-D3'!F13</f>
        <v>0</v>
      </c>
      <c r="F29" s="91">
        <f>'TI-D3'!I13</f>
        <v>0</v>
      </c>
      <c r="G29" s="91">
        <f>'TI-D3'!J13</f>
        <v>0</v>
      </c>
      <c r="H29" s="92"/>
      <c r="I29" s="110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92"/>
      <c r="V29" s="226" t="s">
        <v>253</v>
      </c>
      <c r="W29" s="92"/>
      <c r="X29" s="83">
        <f>'TI-D3'!K13</f>
        <v>0</v>
      </c>
      <c r="Y29" s="111"/>
      <c r="Z29" s="95"/>
    </row>
    <row r="30" spans="2:26" s="90" customFormat="1" ht="16.5">
      <c r="B30" s="109">
        <v>5</v>
      </c>
      <c r="C30" s="9">
        <v>12055</v>
      </c>
      <c r="D30" s="91"/>
      <c r="E30" s="83">
        <f>'TI-D3'!F14</f>
        <v>0</v>
      </c>
      <c r="F30" s="91">
        <f>'TI-D3'!I14</f>
        <v>0</v>
      </c>
      <c r="G30" s="91">
        <f>'TI-D3'!J14</f>
        <v>0</v>
      </c>
      <c r="H30" s="91"/>
      <c r="I30" s="93"/>
      <c r="J30" s="241"/>
      <c r="K30" s="94"/>
      <c r="L30" s="94"/>
      <c r="M30" s="94"/>
      <c r="N30" s="94"/>
      <c r="O30" s="94"/>
      <c r="P30" s="94"/>
      <c r="Q30" s="94"/>
      <c r="R30" s="94"/>
      <c r="S30" s="94"/>
      <c r="T30" s="111"/>
      <c r="U30" s="91"/>
      <c r="V30" s="226" t="s">
        <v>254</v>
      </c>
      <c r="W30" s="91"/>
      <c r="X30" s="83">
        <f>'TI-D3'!K14</f>
        <v>0</v>
      </c>
      <c r="Y30" s="94"/>
      <c r="Z30" s="95"/>
    </row>
    <row r="31" spans="2:26" s="90" customFormat="1" ht="16.5">
      <c r="B31" s="109">
        <v>6</v>
      </c>
      <c r="C31" s="9">
        <v>12056</v>
      </c>
      <c r="D31" s="91"/>
      <c r="E31" s="83">
        <f>'TI-D3'!F15</f>
        <v>0</v>
      </c>
      <c r="F31" s="91">
        <f>'TI-D3'!I15</f>
        <v>0</v>
      </c>
      <c r="G31" s="91">
        <f>'TI-D3'!J15</f>
        <v>0</v>
      </c>
      <c r="H31" s="91"/>
      <c r="I31" s="93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111"/>
      <c r="U31" s="91"/>
      <c r="V31" s="226" t="s">
        <v>255</v>
      </c>
      <c r="W31" s="91"/>
      <c r="X31" s="83">
        <f>'TI-D3'!K15</f>
        <v>0</v>
      </c>
      <c r="Y31" s="94"/>
      <c r="Z31" s="95"/>
    </row>
    <row r="32" spans="2:26" s="90" customFormat="1" ht="16.5">
      <c r="B32" s="109">
        <v>7</v>
      </c>
      <c r="C32" s="9">
        <v>12057</v>
      </c>
      <c r="D32" s="91"/>
      <c r="E32" s="83">
        <f>'TI-D3'!F16</f>
        <v>0</v>
      </c>
      <c r="F32" s="91">
        <f>'TI-D3'!I16</f>
        <v>0</v>
      </c>
      <c r="G32" s="91">
        <f>'TI-D3'!J16</f>
        <v>0</v>
      </c>
      <c r="H32" s="91"/>
      <c r="I32" s="93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111"/>
      <c r="U32" s="91"/>
      <c r="V32" s="226" t="s">
        <v>256</v>
      </c>
      <c r="W32" s="91"/>
      <c r="X32" s="83">
        <f>'TI-D3'!K16</f>
        <v>0</v>
      </c>
      <c r="Y32" s="94"/>
      <c r="Z32" s="95"/>
    </row>
    <row r="33" spans="2:26" s="90" customFormat="1" ht="16.5">
      <c r="B33" s="109">
        <v>8</v>
      </c>
      <c r="C33" s="9">
        <v>12058</v>
      </c>
      <c r="D33" s="91"/>
      <c r="E33" s="83">
        <f>'TI-D3'!F17</f>
        <v>0</v>
      </c>
      <c r="F33" s="91">
        <f>'TI-D3'!I17</f>
        <v>0</v>
      </c>
      <c r="G33" s="91">
        <f>'TI-D3'!J17</f>
        <v>0</v>
      </c>
      <c r="H33" s="91"/>
      <c r="I33" s="93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111"/>
      <c r="U33" s="91"/>
      <c r="V33" s="226" t="s">
        <v>257</v>
      </c>
      <c r="W33" s="91"/>
      <c r="X33" s="83">
        <f>'TI-D3'!K17</f>
        <v>0</v>
      </c>
      <c r="Y33" s="94"/>
      <c r="Z33" s="95"/>
    </row>
    <row r="34" spans="2:26" s="90" customFormat="1" ht="16.5">
      <c r="B34" s="109">
        <v>9</v>
      </c>
      <c r="C34" s="9">
        <v>12059</v>
      </c>
      <c r="D34" s="91"/>
      <c r="E34" s="83">
        <f>'TI-D3'!F18</f>
        <v>0</v>
      </c>
      <c r="F34" s="91">
        <f>'TI-D3'!I18</f>
        <v>0</v>
      </c>
      <c r="G34" s="91">
        <f>'TI-D3'!J18</f>
        <v>0</v>
      </c>
      <c r="H34" s="91"/>
      <c r="I34" s="93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111"/>
      <c r="U34" s="91"/>
      <c r="V34" s="226" t="s">
        <v>258</v>
      </c>
      <c r="W34" s="91"/>
      <c r="X34" s="83">
        <f>'TI-D3'!K18</f>
        <v>0</v>
      </c>
      <c r="Y34" s="94"/>
      <c r="Z34" s="95"/>
    </row>
    <row r="35" spans="2:26" s="90" customFormat="1" ht="16.5">
      <c r="B35" s="109">
        <v>10</v>
      </c>
      <c r="C35" s="9">
        <v>12060</v>
      </c>
      <c r="D35" s="91"/>
      <c r="E35" s="83">
        <f>'TI-D3'!F19</f>
        <v>0</v>
      </c>
      <c r="F35" s="91">
        <f>'TI-D3'!I19</f>
        <v>0</v>
      </c>
      <c r="G35" s="91">
        <f>'TI-D3'!J19</f>
        <v>0</v>
      </c>
      <c r="H35" s="91"/>
      <c r="I35" s="93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1"/>
      <c r="V35" s="226" t="s">
        <v>259</v>
      </c>
      <c r="W35" s="91"/>
      <c r="X35" s="83">
        <f>'TI-D3'!K19</f>
        <v>0</v>
      </c>
      <c r="Y35" s="94"/>
      <c r="Z35" s="95"/>
    </row>
    <row r="36" spans="2:26" s="90" customFormat="1" ht="16.5">
      <c r="B36" s="112"/>
      <c r="C36" s="103"/>
      <c r="D36" s="103"/>
      <c r="E36" s="103">
        <f>COUNTA(E26:E35)</f>
        <v>10</v>
      </c>
      <c r="F36" s="103"/>
      <c r="G36" s="103"/>
      <c r="H36" s="103"/>
      <c r="I36" s="103"/>
      <c r="J36" s="103"/>
      <c r="K36" s="103">
        <f t="shared" ref="K36:T36" si="1">COUNTA(K26:K35)</f>
        <v>0</v>
      </c>
      <c r="L36" s="103">
        <f t="shared" si="1"/>
        <v>0</v>
      </c>
      <c r="M36" s="103">
        <f t="shared" si="1"/>
        <v>0</v>
      </c>
      <c r="N36" s="103">
        <f t="shared" si="1"/>
        <v>0</v>
      </c>
      <c r="O36" s="103">
        <f t="shared" si="1"/>
        <v>0</v>
      </c>
      <c r="P36" s="103">
        <f t="shared" si="1"/>
        <v>0</v>
      </c>
      <c r="Q36" s="103">
        <f t="shared" si="1"/>
        <v>0</v>
      </c>
      <c r="R36" s="103">
        <f t="shared" si="1"/>
        <v>0</v>
      </c>
      <c r="S36" s="103">
        <f t="shared" si="1"/>
        <v>0</v>
      </c>
      <c r="T36" s="103">
        <f t="shared" si="1"/>
        <v>0</v>
      </c>
      <c r="U36" s="103"/>
      <c r="V36" s="104"/>
      <c r="W36" s="103"/>
      <c r="X36" s="103"/>
      <c r="Y36" s="103"/>
      <c r="Z36" s="103"/>
    </row>
    <row r="37" spans="2:26" s="90" customFormat="1" ht="16.5">
      <c r="B37" s="112"/>
      <c r="C37" s="103"/>
      <c r="D37" s="103"/>
      <c r="E37" s="103"/>
      <c r="F37" s="103"/>
      <c r="G37" s="103"/>
      <c r="H37" s="103"/>
      <c r="I37" s="103"/>
      <c r="J37" s="103"/>
      <c r="K37" s="446">
        <f>SUM(K36:T36)</f>
        <v>0</v>
      </c>
      <c r="L37" s="446"/>
      <c r="M37" s="446"/>
      <c r="N37" s="446"/>
      <c r="O37" s="446"/>
      <c r="P37" s="446"/>
      <c r="Q37" s="446"/>
      <c r="R37" s="446"/>
      <c r="S37" s="446"/>
      <c r="T37" s="446"/>
      <c r="U37" s="103"/>
      <c r="V37" s="104"/>
      <c r="W37" s="103"/>
      <c r="X37" s="103"/>
      <c r="Y37" s="103"/>
      <c r="Z37" s="112"/>
    </row>
    <row r="38" spans="2:26" s="90" customFormat="1" ht="38.25" thickBot="1">
      <c r="B38" s="60" t="s">
        <v>139</v>
      </c>
      <c r="C38" s="61"/>
      <c r="D38" s="59"/>
      <c r="E38" s="59"/>
      <c r="F38" s="59"/>
      <c r="G38" s="59"/>
      <c r="H38" s="62"/>
      <c r="I38" s="63"/>
      <c r="J38" s="43"/>
      <c r="K38" s="64" t="s">
        <v>48</v>
      </c>
      <c r="L38" s="64" t="s">
        <v>49</v>
      </c>
      <c r="M38" s="64" t="s">
        <v>50</v>
      </c>
      <c r="N38" s="64" t="s">
        <v>51</v>
      </c>
      <c r="O38" s="64" t="s">
        <v>52</v>
      </c>
      <c r="P38" s="64" t="s">
        <v>53</v>
      </c>
      <c r="Q38" s="64" t="s">
        <v>54</v>
      </c>
      <c r="R38" s="64" t="s">
        <v>55</v>
      </c>
      <c r="S38" s="64" t="s">
        <v>56</v>
      </c>
      <c r="T38" s="64" t="s">
        <v>57</v>
      </c>
      <c r="U38" s="59"/>
      <c r="V38" s="65"/>
      <c r="W38" s="43"/>
      <c r="X38" s="66"/>
      <c r="Y38" s="43"/>
      <c r="Z38" s="59"/>
    </row>
    <row r="39" spans="2:26" s="103" customFormat="1" ht="19.5">
      <c r="B39" s="442" t="s">
        <v>58</v>
      </c>
      <c r="C39" s="67" t="s">
        <v>58</v>
      </c>
      <c r="D39" s="67" t="s">
        <v>58</v>
      </c>
      <c r="E39" s="428" t="s">
        <v>59</v>
      </c>
      <c r="F39" s="68" t="s">
        <v>60</v>
      </c>
      <c r="G39" s="428" t="s">
        <v>11</v>
      </c>
      <c r="H39" s="67" t="s">
        <v>61</v>
      </c>
      <c r="I39" s="444" t="s">
        <v>62</v>
      </c>
      <c r="J39" s="428" t="s">
        <v>63</v>
      </c>
      <c r="K39" s="435" t="s">
        <v>64</v>
      </c>
      <c r="L39" s="436"/>
      <c r="M39" s="436"/>
      <c r="N39" s="436"/>
      <c r="O39" s="436"/>
      <c r="P39" s="436"/>
      <c r="Q39" s="436"/>
      <c r="R39" s="436"/>
      <c r="S39" s="436"/>
      <c r="T39" s="69"/>
      <c r="U39" s="437" t="s">
        <v>65</v>
      </c>
      <c r="V39" s="439" t="s">
        <v>66</v>
      </c>
      <c r="W39" s="428" t="s">
        <v>67</v>
      </c>
      <c r="X39" s="430" t="s">
        <v>68</v>
      </c>
      <c r="Y39" s="431"/>
      <c r="Z39" s="432" t="s">
        <v>69</v>
      </c>
    </row>
    <row r="40" spans="2:26" s="103" customFormat="1" ht="20.25" thickBot="1">
      <c r="B40" s="443"/>
      <c r="C40" s="71" t="s">
        <v>70</v>
      </c>
      <c r="D40" s="72" t="s">
        <v>19</v>
      </c>
      <c r="E40" s="429"/>
      <c r="F40" s="73" t="s">
        <v>35</v>
      </c>
      <c r="G40" s="429"/>
      <c r="H40" s="72" t="s">
        <v>71</v>
      </c>
      <c r="I40" s="445"/>
      <c r="J40" s="429"/>
      <c r="K40" s="74">
        <v>1</v>
      </c>
      <c r="L40" s="74">
        <v>2</v>
      </c>
      <c r="M40" s="74">
        <v>3</v>
      </c>
      <c r="N40" s="74">
        <v>4</v>
      </c>
      <c r="O40" s="74">
        <v>5</v>
      </c>
      <c r="P40" s="74">
        <v>6</v>
      </c>
      <c r="Q40" s="74">
        <v>7</v>
      </c>
      <c r="R40" s="74">
        <v>8</v>
      </c>
      <c r="S40" s="74">
        <v>9</v>
      </c>
      <c r="T40" s="75">
        <v>10</v>
      </c>
      <c r="U40" s="438"/>
      <c r="V40" s="440"/>
      <c r="W40" s="429"/>
      <c r="X40" s="220" t="s">
        <v>34</v>
      </c>
      <c r="Y40" s="192" t="s">
        <v>72</v>
      </c>
      <c r="Z40" s="433"/>
    </row>
    <row r="41" spans="2:26" s="103" customFormat="1" ht="15.75" thickBot="1">
      <c r="B41" s="77">
        <v>1</v>
      </c>
      <c r="C41" s="77">
        <v>2</v>
      </c>
      <c r="D41" s="77">
        <v>3</v>
      </c>
      <c r="E41" s="77">
        <v>4</v>
      </c>
      <c r="F41" s="77">
        <v>5</v>
      </c>
      <c r="G41" s="78">
        <v>6</v>
      </c>
      <c r="H41" s="77">
        <v>7</v>
      </c>
      <c r="I41" s="77">
        <v>8</v>
      </c>
      <c r="J41" s="77">
        <v>9</v>
      </c>
      <c r="K41" s="77">
        <v>10</v>
      </c>
      <c r="L41" s="77">
        <v>11</v>
      </c>
      <c r="M41" s="77">
        <v>12</v>
      </c>
      <c r="N41" s="77">
        <v>13</v>
      </c>
      <c r="O41" s="77">
        <v>14</v>
      </c>
      <c r="P41" s="77">
        <v>15</v>
      </c>
      <c r="Q41" s="77">
        <v>16</v>
      </c>
      <c r="R41" s="77">
        <v>17</v>
      </c>
      <c r="S41" s="77">
        <v>18</v>
      </c>
      <c r="T41" s="77">
        <v>19</v>
      </c>
      <c r="U41" s="77">
        <v>20</v>
      </c>
      <c r="V41" s="79">
        <v>21</v>
      </c>
      <c r="W41" s="77">
        <v>22</v>
      </c>
      <c r="X41" s="80">
        <v>23</v>
      </c>
      <c r="Y41" s="77">
        <v>24</v>
      </c>
      <c r="Z41" s="78">
        <v>27</v>
      </c>
    </row>
    <row r="42" spans="2:26" ht="17.25" thickBot="1">
      <c r="B42" s="81">
        <v>1</v>
      </c>
      <c r="C42" s="82">
        <v>13051</v>
      </c>
      <c r="D42" s="82"/>
      <c r="E42" s="83" t="str">
        <f>'SI-SMA'!F11</f>
        <v>ESDA SAKARIA</v>
      </c>
      <c r="F42" s="84">
        <f>'SI-SMA'!I11</f>
        <v>0</v>
      </c>
      <c r="G42" s="165" t="str">
        <f>'SI-SMA'!J11</f>
        <v>P</v>
      </c>
      <c r="H42" s="82" t="s">
        <v>284</v>
      </c>
      <c r="I42" s="345" t="s">
        <v>285</v>
      </c>
      <c r="J42" s="85" t="s">
        <v>286</v>
      </c>
      <c r="K42" s="85"/>
      <c r="L42" s="85"/>
      <c r="M42" s="85" t="s">
        <v>109</v>
      </c>
      <c r="N42" s="85"/>
      <c r="O42" s="85"/>
      <c r="P42" s="85"/>
      <c r="Q42" s="85"/>
      <c r="R42" s="85"/>
      <c r="S42" s="85"/>
      <c r="T42" s="85"/>
      <c r="U42" s="82"/>
      <c r="V42" s="346" t="s">
        <v>273</v>
      </c>
      <c r="W42" s="82" t="s">
        <v>201</v>
      </c>
      <c r="X42" s="83" t="str">
        <f>'SI-SMA'!K11</f>
        <v>SMU BINA DHARMA</v>
      </c>
      <c r="Y42" s="88" t="s">
        <v>287</v>
      </c>
      <c r="Z42" s="89"/>
    </row>
    <row r="43" spans="2:26" ht="17.25" thickBot="1">
      <c r="B43" s="91">
        <v>2</v>
      </c>
      <c r="C43" s="92">
        <v>13052</v>
      </c>
      <c r="D43" s="91"/>
      <c r="E43" s="83" t="str">
        <f>'SI-SMA'!F12</f>
        <v>MUHAMMAD YAZID BASTHOMY</v>
      </c>
      <c r="F43" s="84">
        <f>'TI-SMA'!I11</f>
        <v>0</v>
      </c>
      <c r="G43" s="165" t="str">
        <f>'TI-SMA'!J11</f>
        <v>P</v>
      </c>
      <c r="H43" s="91"/>
      <c r="I43" s="93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1"/>
      <c r="V43" s="346"/>
      <c r="W43" s="91"/>
      <c r="X43" s="83" t="str">
        <f>'SI-SMA'!K12</f>
        <v>SMKN 22 JAKARTA</v>
      </c>
      <c r="Y43" s="88"/>
      <c r="Z43" s="95"/>
    </row>
    <row r="44" spans="2:26" ht="17.25" thickBot="1">
      <c r="B44" s="91">
        <v>3</v>
      </c>
      <c r="C44" s="91">
        <v>13053</v>
      </c>
      <c r="D44" s="98"/>
      <c r="E44" s="83">
        <f>'SI-SMA'!F13</f>
        <v>0</v>
      </c>
      <c r="F44" s="84">
        <f>'SI-SMA'!I13</f>
        <v>0</v>
      </c>
      <c r="G44" s="165">
        <f>'SI-SMA'!J13</f>
        <v>0</v>
      </c>
      <c r="H44" s="91"/>
      <c r="I44" s="100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1"/>
      <c r="V44" s="226" t="s">
        <v>242</v>
      </c>
      <c r="W44" s="91"/>
      <c r="X44" s="83">
        <f>'SI-SMA'!K13</f>
        <v>0</v>
      </c>
      <c r="Y44" s="88"/>
      <c r="Z44" s="95"/>
    </row>
    <row r="45" spans="2:26" ht="17.25" thickBot="1">
      <c r="B45" s="91">
        <v>4</v>
      </c>
      <c r="C45" s="91">
        <v>13054</v>
      </c>
      <c r="D45" s="98"/>
      <c r="E45" s="83">
        <f>'SI-SMA'!F14</f>
        <v>0</v>
      </c>
      <c r="F45" s="84">
        <f>'SI-SMA'!I14</f>
        <v>0</v>
      </c>
      <c r="G45" s="165">
        <f>'SI-SMA'!J14</f>
        <v>0</v>
      </c>
      <c r="H45" s="91"/>
      <c r="I45" s="100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1"/>
      <c r="V45" s="226" t="s">
        <v>243</v>
      </c>
      <c r="W45" s="91"/>
      <c r="X45" s="83">
        <f>'SI-SMA'!K14</f>
        <v>0</v>
      </c>
      <c r="Y45" s="88"/>
      <c r="Z45" s="95"/>
    </row>
    <row r="46" spans="2:26" ht="17.25" thickBot="1">
      <c r="B46" s="91">
        <v>5</v>
      </c>
      <c r="C46" s="91">
        <v>13055</v>
      </c>
      <c r="D46" s="98"/>
      <c r="E46" s="83">
        <f>'SI-SMA'!F15</f>
        <v>0</v>
      </c>
      <c r="F46" s="84">
        <f>'SI-SMA'!I15</f>
        <v>0</v>
      </c>
      <c r="G46" s="165">
        <f>'SI-SMA'!J15</f>
        <v>0</v>
      </c>
      <c r="H46" s="91"/>
      <c r="I46" s="93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1"/>
      <c r="V46" s="226" t="s">
        <v>244</v>
      </c>
      <c r="W46" s="91"/>
      <c r="X46" s="83">
        <f>'SI-SMA'!K15</f>
        <v>0</v>
      </c>
      <c r="Y46" s="88"/>
      <c r="Z46" s="95"/>
    </row>
    <row r="47" spans="2:26" ht="17.25" thickBot="1">
      <c r="B47" s="91">
        <v>6</v>
      </c>
      <c r="C47" s="91">
        <v>13056</v>
      </c>
      <c r="D47" s="91"/>
      <c r="E47" s="83">
        <f>'SI-SMA'!F16</f>
        <v>0</v>
      </c>
      <c r="F47" s="84">
        <f>'SI-SMA'!I16</f>
        <v>0</v>
      </c>
      <c r="G47" s="165">
        <f>'SI-SMA'!J16</f>
        <v>0</v>
      </c>
      <c r="H47" s="91"/>
      <c r="I47" s="93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1"/>
      <c r="V47" s="226" t="s">
        <v>245</v>
      </c>
      <c r="W47" s="91"/>
      <c r="X47" s="83">
        <f>'SI-SMA'!K16</f>
        <v>0</v>
      </c>
      <c r="Y47" s="88"/>
      <c r="Z47" s="95"/>
    </row>
    <row r="48" spans="2:26" ht="17.25" thickBot="1">
      <c r="B48" s="91">
        <v>7</v>
      </c>
      <c r="C48" s="91">
        <v>13057</v>
      </c>
      <c r="D48" s="96"/>
      <c r="E48" s="83">
        <f>'SI-SMA'!F17</f>
        <v>0</v>
      </c>
      <c r="F48" s="84">
        <f>'SI-SMA'!I17</f>
        <v>0</v>
      </c>
      <c r="G48" s="165">
        <f>'SI-SMA'!J17</f>
        <v>0</v>
      </c>
      <c r="H48" s="91"/>
      <c r="I48" s="99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4"/>
      <c r="U48" s="91"/>
      <c r="V48" s="226" t="s">
        <v>246</v>
      </c>
      <c r="W48" s="91"/>
      <c r="X48" s="83">
        <f>'SI-SMA'!K17</f>
        <v>0</v>
      </c>
      <c r="Y48" s="88"/>
      <c r="Z48" s="95"/>
    </row>
    <row r="49" spans="2:26" ht="17.25" thickBot="1">
      <c r="B49" s="91">
        <v>8</v>
      </c>
      <c r="C49" s="91">
        <v>13058</v>
      </c>
      <c r="D49" s="91"/>
      <c r="E49" s="83">
        <f>'SI-SMA'!F18</f>
        <v>0</v>
      </c>
      <c r="F49" s="84">
        <f>'SI-SMA'!I18</f>
        <v>0</v>
      </c>
      <c r="G49" s="165">
        <f>'SI-SMA'!J18</f>
        <v>0</v>
      </c>
      <c r="H49" s="91"/>
      <c r="I49" s="93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1"/>
      <c r="V49" s="226" t="s">
        <v>247</v>
      </c>
      <c r="W49" s="91"/>
      <c r="X49" s="83">
        <f>'SI-SMA'!K18</f>
        <v>0</v>
      </c>
      <c r="Y49" s="88"/>
      <c r="Z49" s="95"/>
    </row>
    <row r="50" spans="2:26" ht="16.5">
      <c r="B50" s="91">
        <v>9</v>
      </c>
      <c r="C50" s="91">
        <v>13059</v>
      </c>
      <c r="D50" s="91"/>
      <c r="E50" s="83">
        <f>'SI-SMA'!F19</f>
        <v>0</v>
      </c>
      <c r="F50" s="84">
        <f>'SI-SMA'!I19</f>
        <v>0</v>
      </c>
      <c r="G50" s="165">
        <f>'SI-SMA'!J19</f>
        <v>0</v>
      </c>
      <c r="H50" s="91"/>
      <c r="I50" s="93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1"/>
      <c r="V50" s="226" t="s">
        <v>248</v>
      </c>
      <c r="W50" s="91"/>
      <c r="X50" s="83">
        <f>'SI-SMA'!K19</f>
        <v>0</v>
      </c>
      <c r="Y50" s="88"/>
      <c r="Z50" s="95"/>
    </row>
    <row r="51" spans="2:26" ht="16.5">
      <c r="B51" s="91">
        <v>10</v>
      </c>
      <c r="C51" s="91">
        <v>13060</v>
      </c>
      <c r="D51" s="98"/>
      <c r="E51" s="83">
        <f>'SI-SMA'!F20</f>
        <v>0</v>
      </c>
      <c r="F51" s="84">
        <f>'SI-SMA'!I20</f>
        <v>0</v>
      </c>
      <c r="G51" s="91">
        <f>'SI-SMA'!J20</f>
        <v>0</v>
      </c>
      <c r="H51" s="91"/>
      <c r="I51" s="93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1"/>
      <c r="V51" s="226" t="s">
        <v>249</v>
      </c>
      <c r="W51" s="91"/>
      <c r="X51" s="83">
        <f>'SI-SMA'!K20</f>
        <v>0</v>
      </c>
      <c r="Y51" s="88"/>
      <c r="Z51" s="95"/>
    </row>
    <row r="52" spans="2:26">
      <c r="B52" s="193"/>
      <c r="C52" s="193"/>
      <c r="D52" s="193"/>
      <c r="E52" s="103">
        <f>COUNTA(E42:E51)</f>
        <v>10</v>
      </c>
      <c r="F52" s="101"/>
      <c r="G52" s="101"/>
      <c r="H52" s="101"/>
      <c r="I52" s="104"/>
      <c r="J52" s="101"/>
      <c r="K52" s="101">
        <f t="shared" ref="K52:T52" si="2">COUNTA(K42:K51)</f>
        <v>0</v>
      </c>
      <c r="L52" s="101">
        <f t="shared" si="2"/>
        <v>0</v>
      </c>
      <c r="M52" s="101">
        <f t="shared" si="2"/>
        <v>1</v>
      </c>
      <c r="N52" s="101">
        <f t="shared" si="2"/>
        <v>0</v>
      </c>
      <c r="O52" s="101">
        <f t="shared" si="2"/>
        <v>0</v>
      </c>
      <c r="P52" s="101">
        <f t="shared" si="2"/>
        <v>0</v>
      </c>
      <c r="Q52" s="101">
        <f t="shared" si="2"/>
        <v>0</v>
      </c>
      <c r="R52" s="101">
        <f t="shared" si="2"/>
        <v>0</v>
      </c>
      <c r="S52" s="101">
        <f t="shared" si="2"/>
        <v>0</v>
      </c>
      <c r="T52" s="101">
        <f t="shared" si="2"/>
        <v>0</v>
      </c>
      <c r="U52" s="193"/>
      <c r="V52" s="104"/>
      <c r="W52" s="101"/>
      <c r="X52" s="101"/>
      <c r="Y52" s="101"/>
      <c r="Z52" s="101"/>
    </row>
    <row r="53" spans="2:26">
      <c r="K53" s="434">
        <f>K52:T52</f>
        <v>0</v>
      </c>
      <c r="L53" s="434"/>
      <c r="M53" s="434"/>
      <c r="N53" s="434"/>
      <c r="O53" s="434"/>
      <c r="P53" s="434"/>
      <c r="Q53" s="434"/>
      <c r="R53" s="434"/>
      <c r="S53" s="434"/>
      <c r="T53" s="434"/>
    </row>
    <row r="55" spans="2:26" ht="38.25" thickBot="1">
      <c r="B55" s="60" t="s">
        <v>140</v>
      </c>
      <c r="C55" s="61"/>
      <c r="D55" s="59"/>
      <c r="E55" s="59"/>
      <c r="F55" s="59"/>
      <c r="G55" s="59"/>
      <c r="H55" s="62"/>
      <c r="I55" s="63"/>
      <c r="K55" s="64" t="s">
        <v>48</v>
      </c>
      <c r="L55" s="64" t="s">
        <v>49</v>
      </c>
      <c r="M55" s="64" t="s">
        <v>50</v>
      </c>
      <c r="N55" s="64" t="s">
        <v>51</v>
      </c>
      <c r="O55" s="64" t="s">
        <v>52</v>
      </c>
      <c r="P55" s="64" t="s">
        <v>53</v>
      </c>
      <c r="Q55" s="64" t="s">
        <v>54</v>
      </c>
      <c r="R55" s="64" t="s">
        <v>55</v>
      </c>
      <c r="S55" s="64" t="s">
        <v>56</v>
      </c>
      <c r="T55" s="64" t="s">
        <v>57</v>
      </c>
      <c r="U55" s="59"/>
    </row>
    <row r="56" spans="2:26" ht="19.5">
      <c r="B56" s="442" t="s">
        <v>58</v>
      </c>
      <c r="C56" s="67" t="s">
        <v>58</v>
      </c>
      <c r="D56" s="67" t="s">
        <v>58</v>
      </c>
      <c r="E56" s="428" t="s">
        <v>59</v>
      </c>
      <c r="F56" s="68" t="s">
        <v>60</v>
      </c>
      <c r="G56" s="428" t="s">
        <v>11</v>
      </c>
      <c r="H56" s="67" t="s">
        <v>61</v>
      </c>
      <c r="I56" s="444" t="s">
        <v>62</v>
      </c>
      <c r="J56" s="428" t="s">
        <v>63</v>
      </c>
      <c r="K56" s="435" t="s">
        <v>64</v>
      </c>
      <c r="L56" s="436"/>
      <c r="M56" s="436"/>
      <c r="N56" s="436"/>
      <c r="O56" s="436"/>
      <c r="P56" s="436"/>
      <c r="Q56" s="436"/>
      <c r="R56" s="436"/>
      <c r="S56" s="436"/>
      <c r="T56" s="69"/>
      <c r="U56" s="437" t="s">
        <v>65</v>
      </c>
      <c r="V56" s="439" t="s">
        <v>66</v>
      </c>
      <c r="W56" s="428" t="s">
        <v>67</v>
      </c>
      <c r="X56" s="430" t="s">
        <v>68</v>
      </c>
      <c r="Y56" s="431"/>
      <c r="Z56" s="432" t="s">
        <v>69</v>
      </c>
    </row>
    <row r="57" spans="2:26" ht="20.25" thickBot="1">
      <c r="B57" s="443"/>
      <c r="C57" s="71" t="s">
        <v>70</v>
      </c>
      <c r="D57" s="72" t="s">
        <v>19</v>
      </c>
      <c r="E57" s="429"/>
      <c r="F57" s="73" t="s">
        <v>35</v>
      </c>
      <c r="G57" s="429"/>
      <c r="H57" s="72" t="s">
        <v>71</v>
      </c>
      <c r="I57" s="445"/>
      <c r="J57" s="429"/>
      <c r="K57" s="74">
        <v>1</v>
      </c>
      <c r="L57" s="74">
        <v>2</v>
      </c>
      <c r="M57" s="74">
        <v>3</v>
      </c>
      <c r="N57" s="74">
        <v>4</v>
      </c>
      <c r="O57" s="74">
        <v>5</v>
      </c>
      <c r="P57" s="74">
        <v>6</v>
      </c>
      <c r="Q57" s="74">
        <v>7</v>
      </c>
      <c r="R57" s="74">
        <v>8</v>
      </c>
      <c r="S57" s="74">
        <v>9</v>
      </c>
      <c r="T57" s="75">
        <v>10</v>
      </c>
      <c r="U57" s="438"/>
      <c r="V57" s="440"/>
      <c r="W57" s="429"/>
      <c r="X57" s="220" t="s">
        <v>33</v>
      </c>
      <c r="Y57" s="220" t="s">
        <v>72</v>
      </c>
      <c r="Z57" s="433"/>
    </row>
    <row r="58" spans="2:26" ht="15.75" thickBot="1">
      <c r="B58" s="77">
        <v>1</v>
      </c>
      <c r="C58" s="77">
        <v>2</v>
      </c>
      <c r="D58" s="77">
        <v>3</v>
      </c>
      <c r="E58" s="77">
        <v>4</v>
      </c>
      <c r="F58" s="77">
        <v>5</v>
      </c>
      <c r="G58" s="78">
        <v>6</v>
      </c>
      <c r="H58" s="77">
        <v>7</v>
      </c>
      <c r="I58" s="77">
        <v>8</v>
      </c>
      <c r="J58" s="77">
        <v>9</v>
      </c>
      <c r="K58" s="77">
        <v>10</v>
      </c>
      <c r="L58" s="77">
        <v>11</v>
      </c>
      <c r="M58" s="77">
        <v>12</v>
      </c>
      <c r="N58" s="77">
        <v>13</v>
      </c>
      <c r="O58" s="77">
        <v>14</v>
      </c>
      <c r="P58" s="77">
        <v>15</v>
      </c>
      <c r="Q58" s="77">
        <v>16</v>
      </c>
      <c r="R58" s="77">
        <v>17</v>
      </c>
      <c r="S58" s="77">
        <v>18</v>
      </c>
      <c r="T58" s="77">
        <v>19</v>
      </c>
      <c r="U58" s="77">
        <v>20</v>
      </c>
      <c r="V58" s="79">
        <v>21</v>
      </c>
      <c r="W58" s="77">
        <v>22</v>
      </c>
      <c r="X58" s="80">
        <v>23</v>
      </c>
      <c r="Y58" s="77">
        <v>24</v>
      </c>
      <c r="Z58" s="78">
        <v>27</v>
      </c>
    </row>
    <row r="59" spans="2:26" ht="17.25" thickBot="1">
      <c r="B59" s="81">
        <v>1</v>
      </c>
      <c r="C59" s="82">
        <v>14051</v>
      </c>
      <c r="D59" s="82"/>
      <c r="E59" s="83" t="str">
        <f>'SI-D3'!F11</f>
        <v>ACHMAD SUNGKAWA</v>
      </c>
      <c r="F59" s="84" t="str">
        <f>'SI-D3'!I11</f>
        <v>XXL</v>
      </c>
      <c r="G59" s="165" t="str">
        <f>'SI-D3'!J11</f>
        <v>L</v>
      </c>
      <c r="H59" s="165" t="s">
        <v>202</v>
      </c>
      <c r="I59" s="347" t="s">
        <v>269</v>
      </c>
      <c r="J59" s="327" t="s">
        <v>270</v>
      </c>
      <c r="K59" s="85"/>
      <c r="L59" s="85"/>
      <c r="M59" s="327"/>
      <c r="N59" s="85"/>
      <c r="O59" s="85"/>
      <c r="P59" s="85" t="s">
        <v>109</v>
      </c>
      <c r="Q59" s="85"/>
      <c r="R59" s="85"/>
      <c r="S59" s="85"/>
      <c r="T59" s="85"/>
      <c r="U59" s="165"/>
      <c r="V59" s="346" t="s">
        <v>271</v>
      </c>
      <c r="W59" s="82" t="s">
        <v>201</v>
      </c>
      <c r="X59" s="83" t="str">
        <f>'SI-D3'!K11</f>
        <v>POLITEKNIK KOMPUTER NIAGA</v>
      </c>
      <c r="Y59" s="88" t="s">
        <v>203</v>
      </c>
      <c r="Z59" s="89"/>
    </row>
    <row r="60" spans="2:26" ht="17.25" thickBot="1">
      <c r="B60" s="91">
        <v>2</v>
      </c>
      <c r="C60" s="91">
        <v>14052</v>
      </c>
      <c r="D60" s="91"/>
      <c r="E60" s="83" t="str">
        <f>'SI-D3'!F12</f>
        <v>ZUAIRIA KURNIA SARI</v>
      </c>
      <c r="F60" s="84">
        <f>'SI-D3'!I12</f>
        <v>0</v>
      </c>
      <c r="G60" s="165" t="str">
        <f>'SI-D3'!J12</f>
        <v>P</v>
      </c>
      <c r="H60" s="91" t="s">
        <v>295</v>
      </c>
      <c r="I60" s="93" t="s">
        <v>296</v>
      </c>
      <c r="J60" s="94" t="s">
        <v>297</v>
      </c>
      <c r="K60" s="94"/>
      <c r="L60" s="94"/>
      <c r="M60" s="94" t="s">
        <v>109</v>
      </c>
      <c r="N60" s="94"/>
      <c r="O60" s="94"/>
      <c r="P60" s="94"/>
      <c r="Q60" s="94"/>
      <c r="R60" s="94"/>
      <c r="S60" s="94"/>
      <c r="T60" s="94"/>
      <c r="U60" s="91"/>
      <c r="V60" s="346" t="s">
        <v>294</v>
      </c>
      <c r="W60" s="91" t="s">
        <v>201</v>
      </c>
      <c r="X60" s="83">
        <f>'SI-D3'!K12</f>
        <v>0</v>
      </c>
      <c r="Y60" s="88"/>
      <c r="Z60" s="95"/>
    </row>
    <row r="61" spans="2:26" ht="17.25" thickBot="1">
      <c r="B61" s="91">
        <v>3</v>
      </c>
      <c r="C61" s="91">
        <v>14053</v>
      </c>
      <c r="D61" s="98"/>
      <c r="E61" s="83" t="str">
        <f>'SI-D3'!F13</f>
        <v>KRISTIAN ANDI PRAMU WIDI</v>
      </c>
      <c r="F61" s="84" t="str">
        <f>'SI-D3'!I13</f>
        <v>XXL</v>
      </c>
      <c r="G61" s="165" t="str">
        <f>'SI-D3'!J13</f>
        <v>L</v>
      </c>
      <c r="H61" s="91" t="s">
        <v>295</v>
      </c>
      <c r="I61" s="93" t="s">
        <v>303</v>
      </c>
      <c r="J61" s="94" t="s">
        <v>304</v>
      </c>
      <c r="K61" s="94"/>
      <c r="L61" s="94"/>
      <c r="M61" s="94" t="s">
        <v>109</v>
      </c>
      <c r="N61" s="94"/>
      <c r="O61" s="94"/>
      <c r="P61" s="94"/>
      <c r="Q61" s="94"/>
      <c r="R61" s="94"/>
      <c r="S61" s="94"/>
      <c r="T61" s="94"/>
      <c r="U61" s="91"/>
      <c r="V61" s="226" t="s">
        <v>234</v>
      </c>
      <c r="W61" s="91" t="s">
        <v>305</v>
      </c>
      <c r="X61" s="83" t="str">
        <f>'SI-D3'!K13</f>
        <v>UNIVERSITAS GUNADHARMA</v>
      </c>
      <c r="Y61" s="88" t="s">
        <v>203</v>
      </c>
      <c r="Z61" s="95"/>
    </row>
    <row r="62" spans="2:26" ht="17.25" thickBot="1">
      <c r="B62" s="91">
        <v>4</v>
      </c>
      <c r="C62" s="91">
        <v>14054</v>
      </c>
      <c r="D62" s="98"/>
      <c r="E62" s="83">
        <f>'SI-D3'!F14</f>
        <v>0</v>
      </c>
      <c r="F62" s="84">
        <f>'SI-D3'!I14</f>
        <v>0</v>
      </c>
      <c r="G62" s="165">
        <f>'SI-D3'!J14</f>
        <v>0</v>
      </c>
      <c r="H62" s="91" t="s">
        <v>295</v>
      </c>
      <c r="I62" s="93" t="s">
        <v>347</v>
      </c>
      <c r="J62" s="94" t="s">
        <v>348</v>
      </c>
      <c r="K62" s="94"/>
      <c r="L62" s="94"/>
      <c r="M62" s="94" t="s">
        <v>109</v>
      </c>
      <c r="N62" s="94"/>
      <c r="O62" s="94"/>
      <c r="P62" s="94"/>
      <c r="Q62" s="94"/>
      <c r="R62" s="94"/>
      <c r="S62" s="94"/>
      <c r="T62" s="94"/>
      <c r="U62" s="91"/>
      <c r="V62" s="226" t="s">
        <v>235</v>
      </c>
      <c r="W62" s="91"/>
      <c r="X62" s="83">
        <f>'SI-D3'!K14</f>
        <v>0</v>
      </c>
      <c r="Y62" s="88" t="s">
        <v>349</v>
      </c>
      <c r="Z62" s="95"/>
    </row>
    <row r="63" spans="2:26" ht="17.25" thickBot="1">
      <c r="B63" s="91">
        <v>5</v>
      </c>
      <c r="C63" s="91">
        <v>14055</v>
      </c>
      <c r="D63" s="98"/>
      <c r="E63" s="83">
        <f>'SI-D3'!F15</f>
        <v>0</v>
      </c>
      <c r="F63" s="84">
        <f>'SI-D3'!I15</f>
        <v>0</v>
      </c>
      <c r="G63" s="165">
        <f>'SI-D3'!J15</f>
        <v>0</v>
      </c>
      <c r="H63" s="91"/>
      <c r="I63" s="93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1"/>
      <c r="V63" s="226" t="s">
        <v>236</v>
      </c>
      <c r="W63" s="91"/>
      <c r="X63" s="83">
        <f>'SI-D3'!K15</f>
        <v>0</v>
      </c>
      <c r="Y63" s="88"/>
      <c r="Z63" s="95"/>
    </row>
    <row r="64" spans="2:26" ht="17.25" thickBot="1">
      <c r="B64" s="91">
        <v>6</v>
      </c>
      <c r="C64" s="91">
        <v>14056</v>
      </c>
      <c r="D64" s="91"/>
      <c r="E64" s="83">
        <f>'SI-D3'!F16</f>
        <v>0</v>
      </c>
      <c r="F64" s="84">
        <f>'SI-D3'!I16</f>
        <v>0</v>
      </c>
      <c r="G64" s="165">
        <f>'SI-D3'!J16</f>
        <v>0</v>
      </c>
      <c r="H64" s="91"/>
      <c r="I64" s="93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1"/>
      <c r="V64" s="226" t="s">
        <v>237</v>
      </c>
      <c r="W64" s="91"/>
      <c r="X64" s="83">
        <f>'SI-D3'!K16</f>
        <v>0</v>
      </c>
      <c r="Y64" s="88"/>
      <c r="Z64" s="95"/>
    </row>
    <row r="65" spans="2:26" ht="17.25" thickBot="1">
      <c r="B65" s="91">
        <v>7</v>
      </c>
      <c r="C65" s="91">
        <v>14057</v>
      </c>
      <c r="D65" s="96"/>
      <c r="E65" s="83">
        <f>'SI-D3'!F17</f>
        <v>0</v>
      </c>
      <c r="F65" s="84">
        <f>'SI-D3'!I17</f>
        <v>0</v>
      </c>
      <c r="G65" s="165">
        <f>'SI-D3'!J17</f>
        <v>0</v>
      </c>
      <c r="H65" s="91"/>
      <c r="I65" s="99"/>
      <c r="J65" s="250"/>
      <c r="K65" s="96"/>
      <c r="L65" s="96"/>
      <c r="M65" s="96"/>
      <c r="N65" s="96"/>
      <c r="O65" s="96"/>
      <c r="P65" s="96"/>
      <c r="Q65" s="96"/>
      <c r="R65" s="96"/>
      <c r="S65" s="96"/>
      <c r="T65" s="94"/>
      <c r="U65" s="91"/>
      <c r="V65" s="226" t="s">
        <v>238</v>
      </c>
      <c r="W65" s="91"/>
      <c r="X65" s="83">
        <f>'SI-D3'!K17</f>
        <v>0</v>
      </c>
      <c r="Y65" s="88"/>
      <c r="Z65" s="95"/>
    </row>
    <row r="66" spans="2:26" ht="17.25" thickBot="1">
      <c r="B66" s="91">
        <v>8</v>
      </c>
      <c r="C66" s="91">
        <v>14058</v>
      </c>
      <c r="D66" s="91"/>
      <c r="E66" s="83">
        <f>'SI-D3'!F18</f>
        <v>0</v>
      </c>
      <c r="F66" s="84">
        <f>'SI-D3'!I18</f>
        <v>0</v>
      </c>
      <c r="G66" s="165">
        <f>'SI-D3'!J18</f>
        <v>0</v>
      </c>
      <c r="H66" s="91"/>
      <c r="I66" s="93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1"/>
      <c r="V66" s="226" t="s">
        <v>239</v>
      </c>
      <c r="W66" s="91"/>
      <c r="X66" s="83">
        <f>'SI-D3'!K18</f>
        <v>0</v>
      </c>
      <c r="Y66" s="88"/>
      <c r="Z66" s="95"/>
    </row>
    <row r="67" spans="2:26" ht="16.5">
      <c r="B67" s="91">
        <v>9</v>
      </c>
      <c r="C67" s="91">
        <v>14059</v>
      </c>
      <c r="D67" s="91"/>
      <c r="E67" s="83">
        <f>'SI-D3'!F19</f>
        <v>0</v>
      </c>
      <c r="F67" s="84">
        <f>'SI-D3'!I19</f>
        <v>0</v>
      </c>
      <c r="G67" s="165">
        <f>'SI-D3'!J19</f>
        <v>0</v>
      </c>
      <c r="H67" s="91"/>
      <c r="I67" s="93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1"/>
      <c r="V67" s="226" t="s">
        <v>240</v>
      </c>
      <c r="W67" s="91"/>
      <c r="X67" s="83">
        <f>'SI-D3'!K19</f>
        <v>0</v>
      </c>
      <c r="Y67" s="88"/>
      <c r="Z67" s="95"/>
    </row>
    <row r="68" spans="2:26" ht="16.5">
      <c r="B68" s="91">
        <v>10</v>
      </c>
      <c r="C68" s="91">
        <v>14060</v>
      </c>
      <c r="D68" s="98"/>
      <c r="E68" s="83">
        <f>'SI-D3'!F20</f>
        <v>0</v>
      </c>
      <c r="F68" s="84">
        <f>'SI-D3'!I20</f>
        <v>0</v>
      </c>
      <c r="G68" s="91">
        <f>'SI-D3'!J20</f>
        <v>0</v>
      </c>
      <c r="H68" s="91"/>
      <c r="I68" s="93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1"/>
      <c r="V68" s="226" t="s">
        <v>241</v>
      </c>
      <c r="W68" s="91"/>
      <c r="X68" s="83">
        <f>'SI-D3'!K20</f>
        <v>0</v>
      </c>
      <c r="Y68" s="88"/>
      <c r="Z68" s="95"/>
    </row>
    <row r="69" spans="2:26">
      <c r="B69" s="193"/>
      <c r="C69" s="193"/>
      <c r="D69" s="193"/>
      <c r="E69" s="103">
        <f>COUNTA(E59:E68)</f>
        <v>10</v>
      </c>
      <c r="F69" s="101"/>
      <c r="G69" s="101"/>
      <c r="H69" s="101"/>
      <c r="I69" s="104"/>
      <c r="J69" s="101"/>
      <c r="K69" s="101">
        <f t="shared" ref="K69:T69" si="3">COUNTA(K59:K68)</f>
        <v>0</v>
      </c>
      <c r="L69" s="101">
        <f t="shared" si="3"/>
        <v>0</v>
      </c>
      <c r="M69" s="101">
        <f t="shared" si="3"/>
        <v>3</v>
      </c>
      <c r="N69" s="101">
        <f t="shared" si="3"/>
        <v>0</v>
      </c>
      <c r="O69" s="101">
        <f t="shared" si="3"/>
        <v>0</v>
      </c>
      <c r="P69" s="101">
        <f t="shared" si="3"/>
        <v>1</v>
      </c>
      <c r="Q69" s="101">
        <f t="shared" si="3"/>
        <v>0</v>
      </c>
      <c r="R69" s="101">
        <f t="shared" si="3"/>
        <v>0</v>
      </c>
      <c r="S69" s="101">
        <f t="shared" si="3"/>
        <v>0</v>
      </c>
      <c r="T69" s="101">
        <f t="shared" si="3"/>
        <v>0</v>
      </c>
      <c r="U69" s="203"/>
      <c r="V69" s="104"/>
    </row>
    <row r="70" spans="2:26">
      <c r="K70" s="434">
        <f>K69:T69</f>
        <v>0</v>
      </c>
      <c r="L70" s="434"/>
      <c r="M70" s="434"/>
      <c r="N70" s="434"/>
      <c r="O70" s="434"/>
      <c r="P70" s="434"/>
      <c r="Q70" s="434"/>
      <c r="R70" s="434"/>
      <c r="S70" s="434"/>
      <c r="T70" s="434"/>
    </row>
  </sheetData>
  <mergeCells count="48">
    <mergeCell ref="Z39:Z40"/>
    <mergeCell ref="B56:B57"/>
    <mergeCell ref="E56:E57"/>
    <mergeCell ref="G56:G57"/>
    <mergeCell ref="I56:I57"/>
    <mergeCell ref="J56:J57"/>
    <mergeCell ref="K39:S39"/>
    <mergeCell ref="U39:U40"/>
    <mergeCell ref="V39:V40"/>
    <mergeCell ref="W39:W40"/>
    <mergeCell ref="X39:Y39"/>
    <mergeCell ref="B39:B40"/>
    <mergeCell ref="E39:E40"/>
    <mergeCell ref="G39:G40"/>
    <mergeCell ref="I39:I40"/>
    <mergeCell ref="J39:J40"/>
    <mergeCell ref="U23:U24"/>
    <mergeCell ref="V23:V24"/>
    <mergeCell ref="W23:W24"/>
    <mergeCell ref="X23:Y23"/>
    <mergeCell ref="Z23:Z24"/>
    <mergeCell ref="U6:U7"/>
    <mergeCell ref="V6:V7"/>
    <mergeCell ref="W6:W7"/>
    <mergeCell ref="X6:Y6"/>
    <mergeCell ref="Z6:Z7"/>
    <mergeCell ref="K70:T70"/>
    <mergeCell ref="K20:T20"/>
    <mergeCell ref="B6:B7"/>
    <mergeCell ref="E6:E7"/>
    <mergeCell ref="G6:G7"/>
    <mergeCell ref="I6:I7"/>
    <mergeCell ref="J6:J7"/>
    <mergeCell ref="K6:S6"/>
    <mergeCell ref="K37:T37"/>
    <mergeCell ref="B23:B24"/>
    <mergeCell ref="E23:E24"/>
    <mergeCell ref="G23:G24"/>
    <mergeCell ref="I23:I24"/>
    <mergeCell ref="J23:J24"/>
    <mergeCell ref="K23:S23"/>
    <mergeCell ref="W56:W57"/>
    <mergeCell ref="X56:Y56"/>
    <mergeCell ref="Z56:Z57"/>
    <mergeCell ref="K53:T53"/>
    <mergeCell ref="K56:S56"/>
    <mergeCell ref="U56:U57"/>
    <mergeCell ref="V56:V57"/>
  </mergeCells>
  <pageMargins left="0.7" right="0.7" top="0.75" bottom="0.75" header="0.3" footer="0.3"/>
  <pageSetup paperSize="5" scale="40" orientation="landscape" horizontalDpi="120" verticalDpi="7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F0"/>
  </sheetPr>
  <dimension ref="A2:AA64"/>
  <sheetViews>
    <sheetView topLeftCell="B7" zoomScale="76" zoomScaleNormal="76" workbookViewId="0">
      <selection activeCell="D10" sqref="D10:E10"/>
    </sheetView>
  </sheetViews>
  <sheetFormatPr defaultRowHeight="15"/>
  <cols>
    <col min="1" max="1" width="0.140625" hidden="1" customWidth="1"/>
    <col min="2" max="2" width="4.42578125" customWidth="1"/>
    <col min="3" max="3" width="30.5703125" customWidth="1"/>
    <col min="4" max="4" width="11.7109375" customWidth="1"/>
    <col min="5" max="5" width="10.85546875" customWidth="1"/>
    <col min="6" max="6" width="4.7109375" customWidth="1"/>
    <col min="7" max="7" width="8.7109375" customWidth="1"/>
    <col min="8" max="8" width="8.42578125" customWidth="1"/>
    <col min="9" max="10" width="4.7109375" customWidth="1"/>
    <col min="11" max="11" width="8.28515625" customWidth="1"/>
    <col min="12" max="13" width="5.85546875" bestFit="1" customWidth="1"/>
    <col min="14" max="14" width="4.7109375" customWidth="1"/>
    <col min="15" max="15" width="6.7109375" bestFit="1" customWidth="1"/>
    <col min="16" max="16" width="12.140625" customWidth="1"/>
    <col min="17" max="17" width="13.42578125" customWidth="1"/>
    <col min="18" max="18" width="0.140625" customWidth="1"/>
    <col min="19" max="19" width="10.7109375" customWidth="1"/>
    <col min="20" max="20" width="14.42578125" customWidth="1"/>
    <col min="21" max="21" width="15.85546875" customWidth="1"/>
    <col min="22" max="22" width="16.140625" hidden="1" customWidth="1"/>
    <col min="23" max="23" width="12" customWidth="1"/>
    <col min="24" max="24" width="12.140625" customWidth="1"/>
    <col min="25" max="25" width="17.85546875" customWidth="1"/>
    <col min="26" max="26" width="17.7109375" bestFit="1" customWidth="1"/>
  </cols>
  <sheetData>
    <row r="2" spans="2:24" ht="25.5">
      <c r="B2" s="458" t="s">
        <v>74</v>
      </c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  <c r="P2" s="458"/>
      <c r="Q2" s="458"/>
      <c r="R2" s="458"/>
      <c r="S2" s="458"/>
      <c r="T2" s="458"/>
      <c r="U2" s="458"/>
      <c r="V2" s="458"/>
      <c r="W2" s="458"/>
      <c r="X2" s="458"/>
    </row>
    <row r="3" spans="2:24" ht="25.5">
      <c r="B3" s="458" t="s">
        <v>136</v>
      </c>
      <c r="C3" s="458"/>
      <c r="D3" s="458"/>
      <c r="E3" s="458"/>
      <c r="F3" s="458"/>
      <c r="G3" s="458"/>
      <c r="H3" s="458"/>
      <c r="I3" s="458"/>
      <c r="J3" s="458"/>
      <c r="K3" s="458"/>
      <c r="L3" s="458"/>
      <c r="M3" s="458"/>
      <c r="N3" s="458"/>
      <c r="O3" s="458"/>
      <c r="P3" s="458"/>
      <c r="Q3" s="458"/>
      <c r="R3" s="458"/>
      <c r="S3" s="458"/>
      <c r="T3" s="458"/>
      <c r="U3" s="458"/>
      <c r="V3" s="458"/>
      <c r="W3" s="458"/>
      <c r="X3" s="458"/>
    </row>
    <row r="4" spans="2:24" ht="25.5">
      <c r="B4" s="458" t="s">
        <v>225</v>
      </c>
      <c r="C4" s="458"/>
      <c r="D4" s="458"/>
      <c r="E4" s="458"/>
      <c r="F4" s="458"/>
      <c r="G4" s="458"/>
      <c r="H4" s="458"/>
      <c r="I4" s="458"/>
      <c r="J4" s="458"/>
      <c r="K4" s="458"/>
      <c r="L4" s="458"/>
      <c r="M4" s="458"/>
      <c r="N4" s="458"/>
      <c r="O4" s="458"/>
      <c r="P4" s="458"/>
      <c r="Q4" s="458"/>
      <c r="R4" s="458"/>
      <c r="S4" s="458"/>
      <c r="T4" s="458"/>
      <c r="U4" s="458"/>
      <c r="V4" s="458"/>
      <c r="W4" s="458"/>
      <c r="X4" s="458"/>
    </row>
    <row r="5" spans="2:24" ht="15.75" thickBot="1"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</row>
    <row r="6" spans="2:24" ht="15.75" thickTop="1"/>
    <row r="7" spans="2:24" ht="21.75" thickBot="1">
      <c r="B7" s="459" t="s">
        <v>75</v>
      </c>
      <c r="C7" s="460"/>
      <c r="D7" s="460"/>
      <c r="E7" s="460"/>
      <c r="F7" s="460"/>
      <c r="G7" s="460"/>
      <c r="H7" s="460"/>
      <c r="I7" s="460"/>
      <c r="J7" s="460"/>
      <c r="K7" s="460"/>
      <c r="L7" s="460"/>
      <c r="M7" s="460"/>
      <c r="N7" s="460"/>
      <c r="O7" s="460"/>
      <c r="P7" s="460"/>
      <c r="Q7" s="460"/>
      <c r="R7" s="460"/>
      <c r="S7" s="460"/>
      <c r="T7" s="460"/>
      <c r="U7" s="460"/>
      <c r="V7" s="460"/>
      <c r="W7" s="460"/>
      <c r="X7" s="461"/>
    </row>
    <row r="8" spans="2:24" ht="35.25" thickTop="1" thickBot="1">
      <c r="B8" s="114"/>
      <c r="C8" s="115"/>
      <c r="D8" s="115"/>
      <c r="E8" s="115"/>
      <c r="F8" s="180" t="s">
        <v>48</v>
      </c>
      <c r="G8" s="179" t="s">
        <v>49</v>
      </c>
      <c r="H8" s="116" t="s">
        <v>50</v>
      </c>
      <c r="I8" s="116" t="s">
        <v>51</v>
      </c>
      <c r="J8" s="116" t="s">
        <v>52</v>
      </c>
      <c r="K8" s="117" t="s">
        <v>53</v>
      </c>
      <c r="L8" s="117" t="s">
        <v>54</v>
      </c>
      <c r="M8" s="117" t="s">
        <v>55</v>
      </c>
      <c r="N8" s="117" t="s">
        <v>76</v>
      </c>
      <c r="O8" s="117" t="s">
        <v>57</v>
      </c>
      <c r="P8" s="115"/>
      <c r="Q8" s="115"/>
      <c r="R8" s="115"/>
      <c r="S8" s="115"/>
      <c r="T8" s="115"/>
      <c r="U8" s="115"/>
      <c r="V8" s="115"/>
      <c r="W8" s="115"/>
      <c r="X8" s="118"/>
    </row>
    <row r="9" spans="2:24" ht="23.25" thickTop="1">
      <c r="B9" s="462" t="s">
        <v>77</v>
      </c>
      <c r="C9" s="465" t="s">
        <v>217</v>
      </c>
      <c r="D9" s="466"/>
      <c r="E9" s="467"/>
      <c r="F9" s="119">
        <v>1</v>
      </c>
      <c r="G9" s="119">
        <v>2</v>
      </c>
      <c r="H9" s="119">
        <v>3</v>
      </c>
      <c r="I9" s="119">
        <v>4</v>
      </c>
      <c r="J9" s="119">
        <v>5</v>
      </c>
      <c r="K9" s="119">
        <v>6</v>
      </c>
      <c r="L9" s="119">
        <v>7</v>
      </c>
      <c r="M9" s="119">
        <v>8</v>
      </c>
      <c r="N9" s="119">
        <v>9</v>
      </c>
      <c r="O9" s="120">
        <v>10</v>
      </c>
      <c r="P9" s="447" t="s">
        <v>104</v>
      </c>
      <c r="Q9" s="448"/>
      <c r="R9" s="448"/>
      <c r="S9" s="448"/>
      <c r="T9" s="449"/>
      <c r="U9" s="468" t="s">
        <v>24</v>
      </c>
      <c r="V9" s="469"/>
      <c r="W9" s="470"/>
      <c r="X9" s="471" t="s">
        <v>24</v>
      </c>
    </row>
    <row r="10" spans="2:24" ht="20.25">
      <c r="B10" s="463"/>
      <c r="C10" s="474" t="s">
        <v>72</v>
      </c>
      <c r="D10" s="477" t="s">
        <v>72</v>
      </c>
      <c r="E10" s="478"/>
      <c r="F10" s="479" t="s">
        <v>78</v>
      </c>
      <c r="G10" s="480"/>
      <c r="H10" s="480"/>
      <c r="I10" s="480"/>
      <c r="J10" s="480"/>
      <c r="K10" s="480"/>
      <c r="L10" s="480"/>
      <c r="M10" s="480"/>
      <c r="N10" s="480"/>
      <c r="O10" s="481"/>
      <c r="P10" s="450"/>
      <c r="Q10" s="451"/>
      <c r="R10" s="451"/>
      <c r="S10" s="451"/>
      <c r="T10" s="452"/>
      <c r="U10" s="482" t="s">
        <v>79</v>
      </c>
      <c r="V10" s="121" t="s">
        <v>80</v>
      </c>
      <c r="W10" s="484" t="s">
        <v>101</v>
      </c>
      <c r="X10" s="472"/>
    </row>
    <row r="11" spans="2:24" ht="19.5">
      <c r="B11" s="463"/>
      <c r="C11" s="475"/>
      <c r="D11" s="487" t="s">
        <v>82</v>
      </c>
      <c r="E11" s="488"/>
      <c r="F11" s="489" t="s">
        <v>83</v>
      </c>
      <c r="G11" s="490"/>
      <c r="H11" s="490"/>
      <c r="I11" s="490"/>
      <c r="J11" s="490"/>
      <c r="K11" s="490"/>
      <c r="L11" s="490"/>
      <c r="M11" s="490"/>
      <c r="N11" s="490"/>
      <c r="O11" s="491"/>
      <c r="P11" s="453"/>
      <c r="Q11" s="454"/>
      <c r="R11" s="454"/>
      <c r="S11" s="454"/>
      <c r="T11" s="455"/>
      <c r="U11" s="483"/>
      <c r="V11" s="492" t="s">
        <v>84</v>
      </c>
      <c r="W11" s="485"/>
      <c r="X11" s="472"/>
    </row>
    <row r="12" spans="2:24" ht="18">
      <c r="B12" s="463"/>
      <c r="C12" s="475"/>
      <c r="D12" s="494" t="s">
        <v>44</v>
      </c>
      <c r="E12" s="494" t="s">
        <v>33</v>
      </c>
      <c r="F12" s="499">
        <v>1</v>
      </c>
      <c r="G12" s="499">
        <v>2</v>
      </c>
      <c r="H12" s="499">
        <v>3</v>
      </c>
      <c r="I12" s="499">
        <v>4</v>
      </c>
      <c r="J12" s="499">
        <v>5</v>
      </c>
      <c r="K12" s="499">
        <v>6</v>
      </c>
      <c r="L12" s="499">
        <v>7</v>
      </c>
      <c r="M12" s="499">
        <v>8</v>
      </c>
      <c r="N12" s="499">
        <v>9</v>
      </c>
      <c r="O12" s="501">
        <v>10</v>
      </c>
      <c r="P12" s="496" t="s">
        <v>34</v>
      </c>
      <c r="Q12" s="503" t="s">
        <v>81</v>
      </c>
      <c r="R12" s="122"/>
      <c r="S12" s="505" t="s">
        <v>33</v>
      </c>
      <c r="T12" s="507" t="s">
        <v>81</v>
      </c>
      <c r="U12" s="509" t="s">
        <v>85</v>
      </c>
      <c r="V12" s="492"/>
      <c r="W12" s="485"/>
      <c r="X12" s="472"/>
    </row>
    <row r="13" spans="2:24" ht="15.75" thickBot="1">
      <c r="B13" s="464"/>
      <c r="C13" s="476"/>
      <c r="D13" s="495"/>
      <c r="E13" s="498"/>
      <c r="F13" s="500"/>
      <c r="G13" s="500"/>
      <c r="H13" s="500"/>
      <c r="I13" s="500"/>
      <c r="J13" s="500"/>
      <c r="K13" s="500"/>
      <c r="L13" s="500"/>
      <c r="M13" s="500"/>
      <c r="N13" s="500"/>
      <c r="O13" s="502"/>
      <c r="P13" s="497"/>
      <c r="Q13" s="504"/>
      <c r="R13" s="123"/>
      <c r="S13" s="506"/>
      <c r="T13" s="508"/>
      <c r="U13" s="510"/>
      <c r="V13" s="493"/>
      <c r="W13" s="486"/>
      <c r="X13" s="473"/>
    </row>
    <row r="14" spans="2:24" ht="16.5" thickTop="1">
      <c r="B14" s="124">
        <v>1</v>
      </c>
      <c r="C14" s="124">
        <v>2</v>
      </c>
      <c r="D14" s="124">
        <v>3</v>
      </c>
      <c r="E14" s="124">
        <v>4</v>
      </c>
      <c r="F14" s="124">
        <v>5</v>
      </c>
      <c r="G14" s="124">
        <v>6</v>
      </c>
      <c r="H14" s="124">
        <v>7</v>
      </c>
      <c r="I14" s="124">
        <v>8</v>
      </c>
      <c r="J14" s="124">
        <v>9</v>
      </c>
      <c r="K14" s="124">
        <v>10</v>
      </c>
      <c r="L14" s="124">
        <v>11</v>
      </c>
      <c r="M14" s="124">
        <v>12</v>
      </c>
      <c r="N14" s="124">
        <v>13</v>
      </c>
      <c r="O14" s="124">
        <v>14</v>
      </c>
      <c r="P14" s="124">
        <v>15</v>
      </c>
      <c r="Q14" s="124">
        <v>16</v>
      </c>
      <c r="R14" s="124">
        <v>17</v>
      </c>
      <c r="S14" s="124">
        <v>18</v>
      </c>
      <c r="T14" s="124">
        <v>19</v>
      </c>
      <c r="U14" s="124">
        <v>20</v>
      </c>
      <c r="V14" s="124">
        <v>21</v>
      </c>
      <c r="W14" s="124">
        <v>22</v>
      </c>
      <c r="X14" s="124">
        <v>23</v>
      </c>
    </row>
    <row r="15" spans="2:24" ht="33.75">
      <c r="B15" s="125">
        <v>1</v>
      </c>
      <c r="C15" s="354" t="s">
        <v>210</v>
      </c>
      <c r="D15" s="206">
        <f>'TI-SMA'!F30</f>
        <v>6</v>
      </c>
      <c r="E15" s="218"/>
      <c r="F15" s="127">
        <f>'DATA MAHASISWA'!K19</f>
        <v>0</v>
      </c>
      <c r="G15" s="127">
        <f>'DATA MAHASISWA'!L19</f>
        <v>0</v>
      </c>
      <c r="H15" s="127">
        <f>'DATA MAHASISWA'!M19</f>
        <v>4</v>
      </c>
      <c r="I15" s="127">
        <f>'DATA MAHASISWA'!N19</f>
        <v>0</v>
      </c>
      <c r="J15" s="127">
        <f>'DATA MAHASISWA'!O19</f>
        <v>0</v>
      </c>
      <c r="K15" s="127">
        <f>'DATA MAHASISWA'!P19</f>
        <v>1</v>
      </c>
      <c r="L15" s="127">
        <f>'DATA MAHASISWA'!Q19</f>
        <v>0</v>
      </c>
      <c r="M15" s="127">
        <f>'DATA MAHASISWA'!R19</f>
        <v>1</v>
      </c>
      <c r="N15" s="127">
        <f>'DATA MAHASISWA'!S19</f>
        <v>0</v>
      </c>
      <c r="O15" s="127">
        <f>'DATA MAHASISWA'!T19</f>
        <v>0</v>
      </c>
      <c r="P15" s="126">
        <f>'TI-SMA'!K30</f>
        <v>6</v>
      </c>
      <c r="Q15" s="126">
        <f>'TI-SMA'!R30</f>
        <v>5</v>
      </c>
      <c r="R15" s="128"/>
      <c r="S15" s="217"/>
      <c r="T15" s="217"/>
      <c r="U15" s="456">
        <f>Q15+T16</f>
        <v>5</v>
      </c>
      <c r="V15" s="129"/>
      <c r="W15" s="130">
        <v>0</v>
      </c>
      <c r="X15" s="131"/>
    </row>
    <row r="16" spans="2:24" ht="33.75">
      <c r="B16" s="132"/>
      <c r="C16" s="355"/>
      <c r="D16" s="221"/>
      <c r="E16" s="133">
        <f>'TI-D3'!F30</f>
        <v>0</v>
      </c>
      <c r="F16" s="127">
        <f>'DATA MAHASISWA'!K36</f>
        <v>0</v>
      </c>
      <c r="G16" s="127">
        <f>'DATA MAHASISWA'!L36</f>
        <v>0</v>
      </c>
      <c r="H16" s="127">
        <f>'DATA MAHASISWA'!M36</f>
        <v>0</v>
      </c>
      <c r="I16" s="127">
        <f>'DATA MAHASISWA'!N36</f>
        <v>0</v>
      </c>
      <c r="J16" s="127">
        <f>'DATA MAHASISWA'!O36</f>
        <v>0</v>
      </c>
      <c r="K16" s="127">
        <f>'DATA MAHASISWA'!P36</f>
        <v>0</v>
      </c>
      <c r="L16" s="127">
        <f>'DATA MAHASISWA'!Q36</f>
        <v>0</v>
      </c>
      <c r="M16" s="127">
        <f>'DATA MAHASISWA'!R36</f>
        <v>0</v>
      </c>
      <c r="N16" s="127">
        <f>'DATA MAHASISWA'!S36</f>
        <v>0</v>
      </c>
      <c r="O16" s="127">
        <f>'DATA MAHASISWA'!T36</f>
        <v>0</v>
      </c>
      <c r="P16" s="217"/>
      <c r="Q16" s="217"/>
      <c r="R16" s="128"/>
      <c r="S16" s="126">
        <f>'TI-D3'!K30</f>
        <v>0</v>
      </c>
      <c r="T16" s="126">
        <f>'TI-D3'!R30</f>
        <v>0</v>
      </c>
      <c r="U16" s="457"/>
      <c r="V16" s="208"/>
      <c r="W16" s="208">
        <v>0</v>
      </c>
      <c r="X16" s="131"/>
    </row>
    <row r="17" spans="2:27" ht="36" customHeight="1">
      <c r="B17" s="125">
        <v>2</v>
      </c>
      <c r="C17" s="354" t="s">
        <v>216</v>
      </c>
      <c r="D17" s="207">
        <f>'SI-SMA'!F31</f>
        <v>2</v>
      </c>
      <c r="E17" s="218"/>
      <c r="F17" s="127">
        <f>'DATA MAHASISWA'!K52</f>
        <v>0</v>
      </c>
      <c r="G17" s="127">
        <f>'DATA MAHASISWA'!L52</f>
        <v>0</v>
      </c>
      <c r="H17" s="127">
        <f>'DATA MAHASISWA'!M52</f>
        <v>1</v>
      </c>
      <c r="I17" s="127">
        <f>'DATA MAHASISWA'!N52</f>
        <v>0</v>
      </c>
      <c r="J17" s="127">
        <f>'DATA MAHASISWA'!O52</f>
        <v>0</v>
      </c>
      <c r="K17" s="127">
        <f>'DATA MAHASISWA'!P52</f>
        <v>0</v>
      </c>
      <c r="L17" s="127">
        <f>'DATA MAHASISWA'!Q52</f>
        <v>0</v>
      </c>
      <c r="M17" s="127">
        <f>'DATA MAHASISWA'!R52</f>
        <v>0</v>
      </c>
      <c r="N17" s="127">
        <f>'DATA MAHASISWA'!S52</f>
        <v>0</v>
      </c>
      <c r="O17" s="127">
        <f>'DATA MAHASISWA'!T52</f>
        <v>0</v>
      </c>
      <c r="P17" s="126">
        <f>'SI-SMA'!K31</f>
        <v>2</v>
      </c>
      <c r="Q17" s="126">
        <f>'SI-SMA'!R31</f>
        <v>1</v>
      </c>
      <c r="R17" s="128"/>
      <c r="S17" s="217"/>
      <c r="T17" s="217"/>
      <c r="U17" s="456">
        <f>Q17+T18</f>
        <v>1</v>
      </c>
      <c r="V17" s="129"/>
      <c r="W17" s="130">
        <v>0</v>
      </c>
      <c r="X17" s="131"/>
      <c r="Z17" s="134"/>
    </row>
    <row r="18" spans="2:27" ht="30.75" customHeight="1">
      <c r="B18" s="204"/>
      <c r="C18" s="205"/>
      <c r="D18" s="221"/>
      <c r="E18" s="126">
        <f>'SI-D3'!F31</f>
        <v>3</v>
      </c>
      <c r="F18" s="127">
        <f>'DATA MAHASISWA'!K69</f>
        <v>0</v>
      </c>
      <c r="G18" s="127">
        <f>'DATA MAHASISWA'!L69</f>
        <v>0</v>
      </c>
      <c r="H18" s="127">
        <f>'DATA MAHASISWA'!M69</f>
        <v>3</v>
      </c>
      <c r="I18" s="127">
        <f>'DATA MAHASISWA'!N69</f>
        <v>0</v>
      </c>
      <c r="J18" s="127">
        <f>'DATA MAHASISWA'!O69</f>
        <v>0</v>
      </c>
      <c r="K18" s="127">
        <f>'DATA MAHASISWA'!P69</f>
        <v>1</v>
      </c>
      <c r="L18" s="127">
        <f>'DATA MAHASISWA'!Q69</f>
        <v>0</v>
      </c>
      <c r="M18" s="127">
        <f>'DATA MAHASISWA'!R69</f>
        <v>0</v>
      </c>
      <c r="N18" s="127">
        <f>'DATA MAHASISWA'!S69</f>
        <v>0</v>
      </c>
      <c r="O18" s="127">
        <f>'DATA MAHASISWA'!T69</f>
        <v>0</v>
      </c>
      <c r="P18" s="217"/>
      <c r="Q18" s="217"/>
      <c r="R18" s="128"/>
      <c r="S18" s="126">
        <f>'SI-D3'!K31</f>
        <v>2</v>
      </c>
      <c r="T18" s="126">
        <f>'SI-D3'!R31</f>
        <v>0</v>
      </c>
      <c r="U18" s="457"/>
      <c r="V18" s="129"/>
      <c r="W18" s="130">
        <v>0</v>
      </c>
      <c r="X18" s="131"/>
      <c r="Z18" s="134"/>
    </row>
    <row r="19" spans="2:27" ht="28.5">
      <c r="B19" s="135" t="s">
        <v>86</v>
      </c>
      <c r="D19" s="136">
        <f>SUM(D15:D18)</f>
        <v>8</v>
      </c>
      <c r="E19" s="137">
        <f>SUM(E16:E18)</f>
        <v>3</v>
      </c>
      <c r="F19" s="138">
        <f>SUM(F15:F18)</f>
        <v>0</v>
      </c>
      <c r="G19" s="138">
        <f t="shared" ref="G19:O19" si="0">SUM(G15:G18)</f>
        <v>0</v>
      </c>
      <c r="H19" s="138">
        <f t="shared" si="0"/>
        <v>8</v>
      </c>
      <c r="I19" s="138">
        <f t="shared" si="0"/>
        <v>0</v>
      </c>
      <c r="J19" s="138">
        <f t="shared" si="0"/>
        <v>0</v>
      </c>
      <c r="K19" s="138">
        <f t="shared" si="0"/>
        <v>2</v>
      </c>
      <c r="L19" s="138">
        <f t="shared" si="0"/>
        <v>0</v>
      </c>
      <c r="M19" s="138">
        <f t="shared" si="0"/>
        <v>1</v>
      </c>
      <c r="N19" s="138">
        <f t="shared" si="0"/>
        <v>0</v>
      </c>
      <c r="O19" s="138">
        <f t="shared" si="0"/>
        <v>0</v>
      </c>
      <c r="P19" s="139">
        <f>SUM(P15:P18)</f>
        <v>8</v>
      </c>
      <c r="Q19" s="511">
        <f>SUM(Q15:Q18)</f>
        <v>6</v>
      </c>
      <c r="R19" s="140"/>
      <c r="S19" s="139">
        <f>SUM(S15:S18)</f>
        <v>2</v>
      </c>
      <c r="T19" s="513">
        <f>SUM(T15:T18)</f>
        <v>0</v>
      </c>
      <c r="U19" s="515">
        <f>SUM(U15:U18)</f>
        <v>6</v>
      </c>
      <c r="V19" s="519">
        <f>V15+V17</f>
        <v>0</v>
      </c>
      <c r="W19" s="521">
        <f>SUM(W15:W18)</f>
        <v>0</v>
      </c>
      <c r="X19" s="523">
        <f>U19-W19</f>
        <v>6</v>
      </c>
      <c r="Y19" s="141" t="s">
        <v>87</v>
      </c>
      <c r="Z19" s="142"/>
    </row>
    <row r="20" spans="2:27" ht="35.25">
      <c r="D20" s="525">
        <f>SUM(D19:E19)</f>
        <v>11</v>
      </c>
      <c r="E20" s="526"/>
      <c r="F20" s="527">
        <f>SUM(F19:O19)</f>
        <v>11</v>
      </c>
      <c r="G20" s="528"/>
      <c r="H20" s="528"/>
      <c r="I20" s="528"/>
      <c r="J20" s="528"/>
      <c r="K20" s="528"/>
      <c r="L20" s="528"/>
      <c r="M20" s="528"/>
      <c r="N20" s="528"/>
      <c r="O20" s="528"/>
      <c r="P20" s="143"/>
      <c r="Q20" s="512"/>
      <c r="R20" s="144"/>
      <c r="S20" s="144"/>
      <c r="T20" s="514"/>
      <c r="U20" s="516"/>
      <c r="V20" s="520"/>
      <c r="W20" s="522"/>
      <c r="X20" s="524"/>
      <c r="Y20" s="141" t="s">
        <v>88</v>
      </c>
      <c r="Z20" s="145"/>
    </row>
    <row r="21" spans="2:27" ht="19.5">
      <c r="C21" s="202">
        <v>41518</v>
      </c>
      <c r="F21" s="146" t="s">
        <v>89</v>
      </c>
      <c r="U21" s="529">
        <f>SUM(U19:V20)</f>
        <v>6</v>
      </c>
      <c r="V21" s="529"/>
      <c r="W21" s="147">
        <f>W19*AA21/D20</f>
        <v>0</v>
      </c>
      <c r="X21" t="s">
        <v>90</v>
      </c>
      <c r="AA21">
        <v>100</v>
      </c>
    </row>
    <row r="22" spans="2:27" ht="17.25">
      <c r="C22" s="148" t="s">
        <v>218</v>
      </c>
      <c r="F22" s="149" t="s">
        <v>91</v>
      </c>
      <c r="X22" s="150" t="s">
        <v>24</v>
      </c>
    </row>
    <row r="23" spans="2:27" ht="17.25">
      <c r="F23" s="149" t="s">
        <v>92</v>
      </c>
      <c r="X23" s="150" t="s">
        <v>88</v>
      </c>
    </row>
    <row r="24" spans="2:27" ht="18">
      <c r="D24" s="517" t="s">
        <v>210</v>
      </c>
      <c r="E24" s="517"/>
    </row>
    <row r="25" spans="2:27" ht="12.95" customHeight="1">
      <c r="C25" s="151"/>
      <c r="D25" s="152" t="s">
        <v>93</v>
      </c>
    </row>
    <row r="26" spans="2:27" ht="12.95" customHeight="1">
      <c r="C26" s="151"/>
      <c r="D26" s="152" t="s">
        <v>94</v>
      </c>
    </row>
    <row r="27" spans="2:27" ht="12.95" customHeight="1">
      <c r="C27" s="151"/>
      <c r="D27" s="152" t="s">
        <v>95</v>
      </c>
    </row>
    <row r="28" spans="2:27" ht="12.95" customHeight="1">
      <c r="C28" s="151"/>
      <c r="D28" s="152" t="s">
        <v>96</v>
      </c>
    </row>
    <row r="29" spans="2:27" ht="18">
      <c r="B29" s="153" t="s">
        <v>45</v>
      </c>
      <c r="C29" s="154"/>
    </row>
    <row r="30" spans="2:27" ht="18">
      <c r="B30" s="153"/>
      <c r="C30" s="155"/>
      <c r="D30" s="518" t="s">
        <v>219</v>
      </c>
      <c r="E30" s="518"/>
    </row>
    <row r="31" spans="2:27" ht="12.95" customHeight="1">
      <c r="B31" s="153"/>
      <c r="C31" s="151"/>
      <c r="D31" s="152" t="s">
        <v>93</v>
      </c>
    </row>
    <row r="32" spans="2:27" ht="12.95" customHeight="1">
      <c r="B32" s="153"/>
      <c r="C32" s="151"/>
      <c r="D32" s="152" t="s">
        <v>94</v>
      </c>
    </row>
    <row r="33" spans="2:4" ht="12.95" customHeight="1">
      <c r="B33" s="153"/>
      <c r="C33" s="151"/>
      <c r="D33" s="152" t="s">
        <v>95</v>
      </c>
    </row>
    <row r="34" spans="2:4">
      <c r="B34" s="153"/>
      <c r="C34" s="151"/>
      <c r="D34" s="152" t="s">
        <v>96</v>
      </c>
    </row>
    <row r="35" spans="2:4">
      <c r="B35" s="153" t="s">
        <v>97</v>
      </c>
      <c r="C35" s="156"/>
    </row>
    <row r="36" spans="2:4">
      <c r="B36" s="153"/>
      <c r="C36" s="151"/>
      <c r="D36" s="157" t="s">
        <v>98</v>
      </c>
    </row>
    <row r="37" spans="2:4" ht="20.25">
      <c r="B37" s="153" t="s">
        <v>99</v>
      </c>
      <c r="C37" s="158"/>
      <c r="D37" s="159" t="s">
        <v>100</v>
      </c>
    </row>
    <row r="38" spans="2:4">
      <c r="C38" s="155"/>
    </row>
    <row r="39" spans="2:4">
      <c r="C39" s="155"/>
    </row>
    <row r="40" spans="2:4">
      <c r="C40" s="155"/>
    </row>
    <row r="41" spans="2:4">
      <c r="C41" s="155"/>
    </row>
    <row r="42" spans="2:4">
      <c r="C42" s="155"/>
    </row>
    <row r="43" spans="2:4">
      <c r="C43" s="155"/>
    </row>
    <row r="44" spans="2:4">
      <c r="C44" s="155"/>
    </row>
    <row r="45" spans="2:4">
      <c r="C45" s="155"/>
    </row>
    <row r="46" spans="2:4">
      <c r="C46" s="155"/>
    </row>
    <row r="47" spans="2:4">
      <c r="C47" s="155"/>
    </row>
    <row r="48" spans="2:4">
      <c r="C48" s="155"/>
    </row>
    <row r="49" spans="3:3">
      <c r="C49" s="155"/>
    </row>
    <row r="50" spans="3:3">
      <c r="C50" s="155"/>
    </row>
    <row r="51" spans="3:3">
      <c r="C51" s="155"/>
    </row>
    <row r="52" spans="3:3">
      <c r="C52" s="155"/>
    </row>
    <row r="53" spans="3:3">
      <c r="C53" s="155"/>
    </row>
    <row r="54" spans="3:3">
      <c r="C54" s="155"/>
    </row>
    <row r="55" spans="3:3">
      <c r="C55" s="155"/>
    </row>
    <row r="56" spans="3:3">
      <c r="C56" s="155"/>
    </row>
    <row r="57" spans="3:3">
      <c r="C57" s="155"/>
    </row>
    <row r="58" spans="3:3">
      <c r="C58" s="155"/>
    </row>
    <row r="59" spans="3:3">
      <c r="C59" s="155"/>
    </row>
    <row r="60" spans="3:3">
      <c r="C60" s="155"/>
    </row>
    <row r="61" spans="3:3">
      <c r="C61" s="155"/>
    </row>
    <row r="62" spans="3:3">
      <c r="C62" s="155"/>
    </row>
    <row r="63" spans="3:3">
      <c r="C63" s="155"/>
    </row>
    <row r="64" spans="3:3">
      <c r="C64" s="155"/>
    </row>
  </sheetData>
  <mergeCells count="47">
    <mergeCell ref="D24:E24"/>
    <mergeCell ref="D30:E30"/>
    <mergeCell ref="V19:V20"/>
    <mergeCell ref="W19:W20"/>
    <mergeCell ref="X19:X20"/>
    <mergeCell ref="D20:E20"/>
    <mergeCell ref="F20:O20"/>
    <mergeCell ref="U21:V21"/>
    <mergeCell ref="Q12:Q13"/>
    <mergeCell ref="S12:S13"/>
    <mergeCell ref="T12:T13"/>
    <mergeCell ref="U12:U13"/>
    <mergeCell ref="Q19:Q20"/>
    <mergeCell ref="T19:T20"/>
    <mergeCell ref="U19:U20"/>
    <mergeCell ref="D11:E11"/>
    <mergeCell ref="F11:O11"/>
    <mergeCell ref="V11:V13"/>
    <mergeCell ref="D12:D13"/>
    <mergeCell ref="P12:P13"/>
    <mergeCell ref="E12:E13"/>
    <mergeCell ref="F12:F13"/>
    <mergeCell ref="G12:G13"/>
    <mergeCell ref="H12:H13"/>
    <mergeCell ref="I12:I13"/>
    <mergeCell ref="J12:J13"/>
    <mergeCell ref="K12:K13"/>
    <mergeCell ref="L12:L13"/>
    <mergeCell ref="M12:M13"/>
    <mergeCell ref="N12:N13"/>
    <mergeCell ref="O12:O13"/>
    <mergeCell ref="P9:T11"/>
    <mergeCell ref="U15:U16"/>
    <mergeCell ref="U17:U18"/>
    <mergeCell ref="B2:X2"/>
    <mergeCell ref="B3:X3"/>
    <mergeCell ref="B4:X4"/>
    <mergeCell ref="B7:X7"/>
    <mergeCell ref="B9:B13"/>
    <mergeCell ref="C9:E9"/>
    <mergeCell ref="U9:W9"/>
    <mergeCell ref="X9:X13"/>
    <mergeCell ref="C10:C13"/>
    <mergeCell ref="D10:E10"/>
    <mergeCell ref="F10:O10"/>
    <mergeCell ref="U10:U11"/>
    <mergeCell ref="W10:W13"/>
  </mergeCells>
  <hyperlinks>
    <hyperlink ref="B19" r:id="rId1" display="Doc/excel/Nas-Kar/Filename/Recruit-UP@FE-A11/2009"/>
  </hyperlinks>
  <pageMargins left="0.70866141732283472" right="0.16" top="0.11811023622047245" bottom="0.15748031496062992" header="0.13" footer="0.17"/>
  <pageSetup paperSize="258" scale="70" orientation="landscape" horizontalDpi="120" verticalDpi="72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2"/>
  <sheetViews>
    <sheetView tabSelected="1" workbookViewId="0">
      <selection activeCell="G19" sqref="G19"/>
    </sheetView>
  </sheetViews>
  <sheetFormatPr defaultRowHeight="15"/>
  <cols>
    <col min="1" max="1" width="5" customWidth="1"/>
    <col min="2" max="2" width="11.140625" customWidth="1"/>
    <col min="3" max="3" width="17.140625" bestFit="1" customWidth="1"/>
    <col min="4" max="4" width="27.5703125" customWidth="1"/>
    <col min="5" max="5" width="16.42578125" customWidth="1"/>
    <col min="6" max="6" width="14.85546875" customWidth="1"/>
    <col min="7" max="7" width="17.85546875" customWidth="1"/>
    <col min="8" max="8" width="15.7109375" customWidth="1"/>
  </cols>
  <sheetData>
    <row r="1" spans="1:8">
      <c r="A1" s="329"/>
      <c r="B1" s="329"/>
      <c r="C1" s="329"/>
      <c r="D1" s="329"/>
      <c r="E1" s="329"/>
      <c r="F1" s="329"/>
      <c r="G1" s="329"/>
      <c r="H1" s="329"/>
    </row>
    <row r="2" spans="1:8" ht="19.5">
      <c r="A2" s="7"/>
      <c r="C2" s="534" t="s">
        <v>204</v>
      </c>
      <c r="D2" s="534"/>
      <c r="E2" s="534"/>
      <c r="F2" s="534"/>
      <c r="G2" s="534"/>
      <c r="H2" s="534"/>
    </row>
    <row r="3" spans="1:8" ht="19.5">
      <c r="A3" s="7"/>
      <c r="C3" s="534" t="s">
        <v>136</v>
      </c>
      <c r="D3" s="534"/>
      <c r="E3" s="534"/>
      <c r="F3" s="534"/>
      <c r="G3" s="534"/>
      <c r="H3" s="534"/>
    </row>
    <row r="4" spans="1:8" ht="19.5">
      <c r="A4" s="7"/>
      <c r="C4" s="534" t="s">
        <v>226</v>
      </c>
      <c r="D4" s="534"/>
      <c r="E4" s="534"/>
      <c r="F4" s="534"/>
      <c r="G4" s="534"/>
      <c r="H4" s="534"/>
    </row>
    <row r="5" spans="1:8" ht="19.5">
      <c r="A5" s="7"/>
      <c r="B5" s="330"/>
      <c r="C5" s="330"/>
      <c r="D5" s="330"/>
      <c r="E5" s="330"/>
      <c r="F5" s="330"/>
      <c r="G5" s="330"/>
      <c r="H5" s="330"/>
    </row>
    <row r="6" spans="1:8">
      <c r="A6" s="329"/>
      <c r="B6" s="535" t="s">
        <v>58</v>
      </c>
      <c r="C6" s="536" t="s">
        <v>205</v>
      </c>
      <c r="D6" s="535" t="s">
        <v>206</v>
      </c>
      <c r="E6" s="535" t="s">
        <v>207</v>
      </c>
      <c r="F6" s="535"/>
      <c r="G6" s="537" t="s">
        <v>208</v>
      </c>
      <c r="H6" s="538"/>
    </row>
    <row r="7" spans="1:8">
      <c r="A7" s="329"/>
      <c r="B7" s="535"/>
      <c r="C7" s="536"/>
      <c r="D7" s="535"/>
      <c r="E7" s="331" t="s">
        <v>44</v>
      </c>
      <c r="F7" s="331" t="s">
        <v>33</v>
      </c>
      <c r="G7" s="331" t="s">
        <v>44</v>
      </c>
      <c r="H7" s="331" t="s">
        <v>33</v>
      </c>
    </row>
    <row r="8" spans="1:8">
      <c r="A8" s="329"/>
      <c r="B8" s="332">
        <v>1</v>
      </c>
      <c r="C8" s="530" t="s">
        <v>209</v>
      </c>
      <c r="D8" s="333" t="s">
        <v>210</v>
      </c>
      <c r="E8" s="332">
        <f>SUMMARY!D15</f>
        <v>6</v>
      </c>
      <c r="F8" s="332">
        <f>SUMMARY!E16</f>
        <v>0</v>
      </c>
      <c r="G8" s="332">
        <f>SUMMARY!Q15</f>
        <v>5</v>
      </c>
      <c r="H8" s="332">
        <f>SUMMARY!T16</f>
        <v>0</v>
      </c>
    </row>
    <row r="9" spans="1:8">
      <c r="A9" s="329"/>
      <c r="B9" s="332">
        <v>2</v>
      </c>
      <c r="C9" s="531"/>
      <c r="D9" s="333" t="s">
        <v>211</v>
      </c>
      <c r="E9" s="332">
        <f>SUMMARY!D17</f>
        <v>2</v>
      </c>
      <c r="F9" s="332">
        <f>SUMMARY!E18</f>
        <v>3</v>
      </c>
      <c r="G9" s="332">
        <f>SUMMARY!Q17</f>
        <v>1</v>
      </c>
      <c r="H9" s="332">
        <f>SUMMARY!T18</f>
        <v>0</v>
      </c>
    </row>
    <row r="10" spans="1:8">
      <c r="A10" s="329"/>
      <c r="B10" s="333"/>
      <c r="C10" s="334"/>
      <c r="D10" s="333"/>
      <c r="E10" s="332"/>
      <c r="F10" s="333"/>
      <c r="G10" s="333"/>
      <c r="H10" s="332"/>
    </row>
    <row r="11" spans="1:8" ht="15.75">
      <c r="A11" s="329"/>
      <c r="B11" s="532" t="s">
        <v>24</v>
      </c>
      <c r="C11" s="532"/>
      <c r="D11" s="532"/>
      <c r="E11" s="335">
        <f>SUM(E8:E10)</f>
        <v>8</v>
      </c>
      <c r="F11" s="336">
        <f>SUM(F8:F10)</f>
        <v>3</v>
      </c>
      <c r="G11" s="335">
        <f>SUM(G8:G10)</f>
        <v>6</v>
      </c>
      <c r="H11" s="335">
        <f>SUM(H8:H10)</f>
        <v>0</v>
      </c>
    </row>
    <row r="12" spans="1:8" ht="15.75">
      <c r="A12" s="329"/>
      <c r="B12" s="532" t="s">
        <v>212</v>
      </c>
      <c r="C12" s="532"/>
      <c r="D12" s="532"/>
      <c r="E12" s="335">
        <f>SUM(E11+F11)</f>
        <v>11</v>
      </c>
      <c r="F12" s="337"/>
      <c r="G12" s="337"/>
      <c r="H12" s="337"/>
    </row>
    <row r="13" spans="1:8" ht="15.75">
      <c r="A13" s="329"/>
      <c r="B13" s="532" t="s">
        <v>213</v>
      </c>
      <c r="C13" s="532"/>
      <c r="D13" s="532"/>
      <c r="E13" s="335">
        <f>SUM(G11:H11)</f>
        <v>6</v>
      </c>
      <c r="F13" s="337"/>
      <c r="G13" s="337"/>
      <c r="H13" s="337"/>
    </row>
    <row r="14" spans="1:8" ht="15.75">
      <c r="A14" s="329"/>
      <c r="B14" s="533"/>
      <c r="C14" s="533"/>
      <c r="D14" s="533"/>
      <c r="E14" s="338"/>
      <c r="F14" s="339"/>
      <c r="G14" s="337"/>
      <c r="H14" s="337"/>
    </row>
    <row r="15" spans="1:8">
      <c r="A15" s="329"/>
      <c r="B15" s="329"/>
      <c r="C15" s="329"/>
      <c r="D15" s="329"/>
      <c r="E15" s="340"/>
      <c r="F15" s="340"/>
      <c r="G15" s="329"/>
      <c r="H15" s="329"/>
    </row>
    <row r="16" spans="1:8">
      <c r="A16" s="329"/>
      <c r="B16" s="329" t="s">
        <v>214</v>
      </c>
      <c r="C16" s="329"/>
      <c r="D16" s="329"/>
      <c r="E16" s="340"/>
      <c r="F16" s="329"/>
      <c r="G16" s="329"/>
      <c r="H16" s="329"/>
    </row>
    <row r="17" spans="1:8">
      <c r="A17" s="329"/>
      <c r="B17" s="329"/>
      <c r="C17" s="329"/>
      <c r="D17" s="329"/>
      <c r="E17" s="329"/>
      <c r="F17" s="329"/>
      <c r="G17" s="329"/>
      <c r="H17" s="329"/>
    </row>
    <row r="18" spans="1:8" ht="17.25">
      <c r="B18" s="341" t="s">
        <v>228</v>
      </c>
      <c r="C18" s="342"/>
    </row>
    <row r="19" spans="1:8" ht="17.25">
      <c r="B19" s="343" t="s">
        <v>215</v>
      </c>
      <c r="C19" s="342"/>
    </row>
    <row r="20" spans="1:8" ht="17.25">
      <c r="B20" s="341"/>
      <c r="C20" s="342"/>
    </row>
    <row r="21" spans="1:8" ht="17.25">
      <c r="B21" s="341"/>
      <c r="C21" s="342"/>
    </row>
    <row r="22" spans="1:8" ht="17.25">
      <c r="B22" s="344" t="s">
        <v>227</v>
      </c>
      <c r="C22" s="342"/>
    </row>
  </sheetData>
  <mergeCells count="13">
    <mergeCell ref="C2:H2"/>
    <mergeCell ref="C3:H3"/>
    <mergeCell ref="C4:H4"/>
    <mergeCell ref="B6:B7"/>
    <mergeCell ref="C6:C7"/>
    <mergeCell ref="D6:D7"/>
    <mergeCell ref="E6:F6"/>
    <mergeCell ref="G6:H6"/>
    <mergeCell ref="C8:C9"/>
    <mergeCell ref="B11:D11"/>
    <mergeCell ref="B12:D12"/>
    <mergeCell ref="B13:D13"/>
    <mergeCell ref="B14:D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TI-SMA</vt:lpstr>
      <vt:lpstr>TI-D3</vt:lpstr>
      <vt:lpstr>SI-SMA</vt:lpstr>
      <vt:lpstr>SI-D3</vt:lpstr>
      <vt:lpstr>DATA MAHASISWA</vt:lpstr>
      <vt:lpstr>SUMMARY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2015-08-20T07:30:36Z</dcterms:modified>
</cp:coreProperties>
</file>