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napati_monitoring\excel\"/>
    </mc:Choice>
  </mc:AlternateContent>
  <bookViews>
    <workbookView xWindow="0" yWindow="0" windowWidth="13890" windowHeight="3735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76" i="1" l="1"/>
  <c r="H76" i="1"/>
  <c r="R76" i="1" s="1"/>
  <c r="T75" i="1"/>
  <c r="R75" i="1"/>
  <c r="S75" i="1" s="1"/>
  <c r="H75" i="1"/>
  <c r="H74" i="1"/>
  <c r="R74" i="1" s="1"/>
  <c r="R73" i="1"/>
  <c r="H73" i="1"/>
  <c r="T73" i="1" s="1"/>
  <c r="H72" i="1"/>
  <c r="T72" i="1" s="1"/>
  <c r="T71" i="1"/>
  <c r="R71" i="1"/>
  <c r="S71" i="1" s="1"/>
  <c r="U71" i="1" s="1"/>
  <c r="H71" i="1"/>
  <c r="T70" i="1"/>
  <c r="H70" i="1"/>
  <c r="R70" i="1" s="1"/>
  <c r="T69" i="1"/>
  <c r="R69" i="1"/>
  <c r="S69" i="1" s="1"/>
  <c r="H69" i="1"/>
  <c r="H68" i="1"/>
  <c r="R68" i="1" s="1"/>
  <c r="R67" i="1"/>
  <c r="H67" i="1"/>
  <c r="T67" i="1" s="1"/>
  <c r="H66" i="1"/>
  <c r="T66" i="1" s="1"/>
  <c r="T65" i="1"/>
  <c r="R65" i="1"/>
  <c r="S65" i="1" s="1"/>
  <c r="U65" i="1" s="1"/>
  <c r="H65" i="1"/>
  <c r="T64" i="1"/>
  <c r="H64" i="1"/>
  <c r="R64" i="1" s="1"/>
  <c r="T63" i="1"/>
  <c r="R63" i="1"/>
  <c r="S63" i="1" s="1"/>
  <c r="H63" i="1"/>
  <c r="H62" i="1"/>
  <c r="R62" i="1" s="1"/>
  <c r="R61" i="1"/>
  <c r="H61" i="1"/>
  <c r="T61" i="1" s="1"/>
  <c r="H60" i="1"/>
  <c r="T60" i="1" s="1"/>
  <c r="T59" i="1"/>
  <c r="R59" i="1"/>
  <c r="S59" i="1" s="1"/>
  <c r="U59" i="1" s="1"/>
  <c r="H59" i="1"/>
  <c r="T58" i="1"/>
  <c r="H58" i="1"/>
  <c r="R58" i="1" s="1"/>
  <c r="T57" i="1"/>
  <c r="R57" i="1"/>
  <c r="S57" i="1" s="1"/>
  <c r="H57" i="1"/>
  <c r="T56" i="1"/>
  <c r="S56" i="1"/>
  <c r="R56" i="1"/>
  <c r="U56" i="1" s="1"/>
  <c r="U55" i="1"/>
  <c r="T55" i="1"/>
  <c r="S55" i="1"/>
  <c r="R55" i="1"/>
  <c r="T54" i="1"/>
  <c r="H54" i="1"/>
  <c r="R54" i="1" s="1"/>
  <c r="T53" i="1"/>
  <c r="R53" i="1"/>
  <c r="S53" i="1" s="1"/>
  <c r="H53" i="1"/>
  <c r="H52" i="1"/>
  <c r="R52" i="1" s="1"/>
  <c r="R51" i="1"/>
  <c r="H51" i="1"/>
  <c r="T51" i="1" s="1"/>
  <c r="H50" i="1"/>
  <c r="T50" i="1" s="1"/>
  <c r="T49" i="1"/>
  <c r="R49" i="1"/>
  <c r="S49" i="1" s="1"/>
  <c r="U49" i="1" s="1"/>
  <c r="H49" i="1"/>
  <c r="T48" i="1"/>
  <c r="H48" i="1"/>
  <c r="R48" i="1" s="1"/>
  <c r="T47" i="1"/>
  <c r="R47" i="1"/>
  <c r="S47" i="1" s="1"/>
  <c r="H47" i="1"/>
  <c r="H46" i="1"/>
  <c r="R46" i="1" s="1"/>
  <c r="R45" i="1"/>
  <c r="H45" i="1"/>
  <c r="T45" i="1" s="1"/>
  <c r="H44" i="1"/>
  <c r="T44" i="1" s="1"/>
  <c r="T43" i="1"/>
  <c r="R43" i="1"/>
  <c r="S43" i="1" s="1"/>
  <c r="U43" i="1" s="1"/>
  <c r="H43" i="1"/>
  <c r="T42" i="1"/>
  <c r="H42" i="1"/>
  <c r="R42" i="1" s="1"/>
  <c r="T41" i="1"/>
  <c r="R41" i="1"/>
  <c r="S41" i="1" s="1"/>
  <c r="H41" i="1"/>
  <c r="H40" i="1"/>
  <c r="R40" i="1" s="1"/>
  <c r="R39" i="1"/>
  <c r="H39" i="1"/>
  <c r="T39" i="1" s="1"/>
  <c r="H38" i="1"/>
  <c r="T38" i="1" s="1"/>
  <c r="T37" i="1"/>
  <c r="R37" i="1"/>
  <c r="S37" i="1" s="1"/>
  <c r="U37" i="1" s="1"/>
  <c r="H37" i="1"/>
  <c r="T36" i="1"/>
  <c r="H36" i="1"/>
  <c r="R36" i="1" s="1"/>
  <c r="T35" i="1"/>
  <c r="R35" i="1"/>
  <c r="S35" i="1" s="1"/>
  <c r="H35" i="1"/>
  <c r="H34" i="1"/>
  <c r="R34" i="1" s="1"/>
  <c r="R33" i="1"/>
  <c r="H33" i="1"/>
  <c r="T33" i="1" s="1"/>
  <c r="H32" i="1"/>
  <c r="T32" i="1" s="1"/>
  <c r="T31" i="1"/>
  <c r="R31" i="1"/>
  <c r="S31" i="1" s="1"/>
  <c r="U31" i="1" s="1"/>
  <c r="H31" i="1"/>
  <c r="T30" i="1"/>
  <c r="H30" i="1"/>
  <c r="R30" i="1" s="1"/>
  <c r="T29" i="1"/>
  <c r="R29" i="1"/>
  <c r="S29" i="1" s="1"/>
  <c r="H29" i="1"/>
  <c r="H28" i="1"/>
  <c r="R28" i="1" s="1"/>
  <c r="R27" i="1"/>
  <c r="H27" i="1"/>
  <c r="T27" i="1" s="1"/>
  <c r="H26" i="1"/>
  <c r="T26" i="1" s="1"/>
  <c r="T25" i="1"/>
  <c r="R25" i="1"/>
  <c r="S25" i="1" s="1"/>
  <c r="U25" i="1" s="1"/>
  <c r="H25" i="1"/>
  <c r="T24" i="1"/>
  <c r="H24" i="1"/>
  <c r="R24" i="1" s="1"/>
  <c r="T23" i="1"/>
  <c r="R23" i="1"/>
  <c r="S23" i="1" s="1"/>
  <c r="H23" i="1"/>
  <c r="H22" i="1"/>
  <c r="R22" i="1" s="1"/>
  <c r="R21" i="1"/>
  <c r="H21" i="1"/>
  <c r="T21" i="1" s="1"/>
  <c r="H20" i="1"/>
  <c r="T20" i="1" s="1"/>
  <c r="T19" i="1"/>
  <c r="R19" i="1"/>
  <c r="S19" i="1" s="1"/>
  <c r="U19" i="1" s="1"/>
  <c r="H19" i="1"/>
  <c r="T18" i="1"/>
  <c r="H18" i="1"/>
  <c r="R18" i="1" s="1"/>
  <c r="T17" i="1"/>
  <c r="R17" i="1"/>
  <c r="S17" i="1" s="1"/>
  <c r="H17" i="1"/>
  <c r="H16" i="1"/>
  <c r="R16" i="1" s="1"/>
  <c r="R15" i="1"/>
  <c r="H15" i="1"/>
  <c r="T15" i="1" s="1"/>
  <c r="H14" i="1"/>
  <c r="T14" i="1" s="1"/>
  <c r="T13" i="1"/>
  <c r="R13" i="1"/>
  <c r="S13" i="1" s="1"/>
  <c r="U13" i="1" s="1"/>
  <c r="H13" i="1"/>
  <c r="T12" i="1"/>
  <c r="H12" i="1"/>
  <c r="R12" i="1" s="1"/>
  <c r="T11" i="1"/>
  <c r="R11" i="1"/>
  <c r="S11" i="1" s="1"/>
  <c r="H11" i="1"/>
  <c r="H10" i="1"/>
  <c r="R10" i="1" s="1"/>
  <c r="R9" i="1"/>
  <c r="H9" i="1"/>
  <c r="T9" i="1" s="1"/>
  <c r="H8" i="1"/>
  <c r="T8" i="1" s="1"/>
  <c r="T7" i="1"/>
  <c r="R7" i="1"/>
  <c r="S7" i="1" s="1"/>
  <c r="U7" i="1" s="1"/>
  <c r="H7" i="1"/>
  <c r="T6" i="1"/>
  <c r="H6" i="1"/>
  <c r="R6" i="1" s="1"/>
  <c r="T5" i="1"/>
  <c r="R5" i="1"/>
  <c r="S5" i="1" s="1"/>
  <c r="H5" i="1"/>
  <c r="H4" i="1"/>
  <c r="R4" i="1" s="1"/>
  <c r="R3" i="1"/>
  <c r="H3" i="1"/>
  <c r="T3" i="1" s="1"/>
  <c r="H2" i="1"/>
  <c r="T2" i="1" s="1"/>
  <c r="S6" i="1" l="1"/>
  <c r="U6" i="1"/>
  <c r="S12" i="1"/>
  <c r="U12" i="1"/>
  <c r="S18" i="1"/>
  <c r="U18" i="1" s="1"/>
  <c r="S24" i="1"/>
  <c r="U24" i="1"/>
  <c r="S30" i="1"/>
  <c r="U30" i="1"/>
  <c r="S36" i="1"/>
  <c r="U36" i="1"/>
  <c r="S42" i="1"/>
  <c r="U42" i="1"/>
  <c r="S48" i="1"/>
  <c r="U48" i="1"/>
  <c r="S54" i="1"/>
  <c r="U54" i="1"/>
  <c r="U3" i="1"/>
  <c r="U51" i="1"/>
  <c r="U67" i="1"/>
  <c r="S10" i="1"/>
  <c r="U10" i="1" s="1"/>
  <c r="S16" i="1"/>
  <c r="U16" i="1" s="1"/>
  <c r="S22" i="1"/>
  <c r="U22" i="1" s="1"/>
  <c r="S28" i="1"/>
  <c r="U28" i="1" s="1"/>
  <c r="S40" i="1"/>
  <c r="U40" i="1" s="1"/>
  <c r="S46" i="1"/>
  <c r="U46" i="1" s="1"/>
  <c r="S58" i="1"/>
  <c r="U58" i="1"/>
  <c r="S64" i="1"/>
  <c r="U64" i="1"/>
  <c r="S70" i="1"/>
  <c r="U70" i="1"/>
  <c r="S76" i="1"/>
  <c r="U76" i="1"/>
  <c r="U21" i="1"/>
  <c r="U61" i="1"/>
  <c r="U73" i="1"/>
  <c r="S4" i="1"/>
  <c r="U4" i="1"/>
  <c r="S34" i="1"/>
  <c r="U34" i="1" s="1"/>
  <c r="S52" i="1"/>
  <c r="U52" i="1" s="1"/>
  <c r="S62" i="1"/>
  <c r="U62" i="1" s="1"/>
  <c r="S68" i="1"/>
  <c r="U68" i="1" s="1"/>
  <c r="S74" i="1"/>
  <c r="U74" i="1" s="1"/>
  <c r="R2" i="1"/>
  <c r="S3" i="1"/>
  <c r="T4" i="1"/>
  <c r="U5" i="1"/>
  <c r="R8" i="1"/>
  <c r="S9" i="1"/>
  <c r="U9" i="1" s="1"/>
  <c r="T10" i="1"/>
  <c r="U11" i="1"/>
  <c r="R14" i="1"/>
  <c r="S15" i="1"/>
  <c r="U15" i="1" s="1"/>
  <c r="T16" i="1"/>
  <c r="U17" i="1"/>
  <c r="R20" i="1"/>
  <c r="S21" i="1"/>
  <c r="T22" i="1"/>
  <c r="U23" i="1"/>
  <c r="R26" i="1"/>
  <c r="S27" i="1"/>
  <c r="U27" i="1" s="1"/>
  <c r="T28" i="1"/>
  <c r="U29" i="1"/>
  <c r="R32" i="1"/>
  <c r="S33" i="1"/>
  <c r="U33" i="1" s="1"/>
  <c r="T34" i="1"/>
  <c r="U35" i="1"/>
  <c r="R38" i="1"/>
  <c r="S39" i="1"/>
  <c r="U39" i="1" s="1"/>
  <c r="T40" i="1"/>
  <c r="U41" i="1"/>
  <c r="R44" i="1"/>
  <c r="S45" i="1"/>
  <c r="U45" i="1" s="1"/>
  <c r="T46" i="1"/>
  <c r="U47" i="1"/>
  <c r="R50" i="1"/>
  <c r="S51" i="1"/>
  <c r="T52" i="1"/>
  <c r="U53" i="1"/>
  <c r="U57" i="1"/>
  <c r="R60" i="1"/>
  <c r="S61" i="1"/>
  <c r="T62" i="1"/>
  <c r="U63" i="1"/>
  <c r="R66" i="1"/>
  <c r="S67" i="1"/>
  <c r="T68" i="1"/>
  <c r="U69" i="1"/>
  <c r="R72" i="1"/>
  <c r="S73" i="1"/>
  <c r="T74" i="1"/>
  <c r="U75" i="1"/>
  <c r="S66" i="1" l="1"/>
  <c r="U66" i="1" s="1"/>
  <c r="S72" i="1"/>
  <c r="U72" i="1" s="1"/>
  <c r="S50" i="1"/>
  <c r="U50" i="1" s="1"/>
  <c r="S32" i="1"/>
  <c r="U32" i="1" s="1"/>
  <c r="S14" i="1"/>
  <c r="U14" i="1"/>
  <c r="S44" i="1"/>
  <c r="U44" i="1" s="1"/>
  <c r="S26" i="1"/>
  <c r="U26" i="1" s="1"/>
  <c r="S8" i="1"/>
  <c r="U8" i="1"/>
  <c r="S60" i="1"/>
  <c r="U60" i="1" s="1"/>
  <c r="S38" i="1"/>
  <c r="U38" i="1" s="1"/>
  <c r="S20" i="1"/>
  <c r="U20" i="1" s="1"/>
  <c r="S2" i="1"/>
  <c r="U2" i="1" s="1"/>
</calcChain>
</file>

<file path=xl/sharedStrings.xml><?xml version="1.0" encoding="utf-8"?>
<sst xmlns="http://schemas.openxmlformats.org/spreadsheetml/2006/main" count="843" uniqueCount="307">
  <si>
    <t>JASMAINI</t>
  </si>
  <si>
    <t>196510291985032002</t>
  </si>
  <si>
    <t>LD2201257877</t>
  </si>
  <si>
    <t>PENSIUN</t>
  </si>
  <si>
    <t>KONSUMTIF</t>
  </si>
  <si>
    <t>NEW</t>
  </si>
  <si>
    <t>KCP MARENE</t>
  </si>
  <si>
    <t>R. DENY KUSUMA ATMAJA</t>
  </si>
  <si>
    <t>-</t>
  </si>
  <si>
    <t>SK DI TANGAN</t>
  </si>
  <si>
    <t>ROSMIATI</t>
  </si>
  <si>
    <t>195712231982032007</t>
  </si>
  <si>
    <t>LD2201954939</t>
  </si>
  <si>
    <t>KCP TEBING TINGGI</t>
  </si>
  <si>
    <t>LISTU HAYU HAYATI</t>
  </si>
  <si>
    <t>DARWATI</t>
  </si>
  <si>
    <t>16002198900</t>
  </si>
  <si>
    <t>LD2202164303</t>
  </si>
  <si>
    <t>KCU TELANAI</t>
  </si>
  <si>
    <t>AFRIAR ISNAINI</t>
  </si>
  <si>
    <t>13060677100</t>
  </si>
  <si>
    <t>LD2201830800</t>
  </si>
  <si>
    <t>JONI ASNAWI MURNI</t>
  </si>
  <si>
    <t>LD2136287477</t>
  </si>
  <si>
    <t>KCP SINGKUT</t>
  </si>
  <si>
    <t>WENNY TRI SEPTIANI</t>
  </si>
  <si>
    <t>AFRIZAL</t>
  </si>
  <si>
    <t>DEDEH KURNIASIH</t>
  </si>
  <si>
    <t>08012570800</t>
  </si>
  <si>
    <t>LD2202134650</t>
  </si>
  <si>
    <t>NOTO SUDIONO</t>
  </si>
  <si>
    <t>13082608500</t>
  </si>
  <si>
    <t>LD2202664582</t>
  </si>
  <si>
    <t>WALIEM</t>
  </si>
  <si>
    <t>430013575</t>
  </si>
  <si>
    <t>LD2202540025</t>
  </si>
  <si>
    <t>KCP TEMBESI</t>
  </si>
  <si>
    <t>JAMALIYAH</t>
  </si>
  <si>
    <t>380016678</t>
  </si>
  <si>
    <t>LD1919779993</t>
  </si>
  <si>
    <t>TOP UP</t>
  </si>
  <si>
    <t>KC TUNGKAL</t>
  </si>
  <si>
    <t>TOP UP PENSIUN</t>
  </si>
  <si>
    <t>EFREDY</t>
  </si>
  <si>
    <t>04003921600</t>
  </si>
  <si>
    <t>LD2201327546</t>
  </si>
  <si>
    <t xml:space="preserve">DEPI PEBDIYANA </t>
  </si>
  <si>
    <t>198602022017042014</t>
  </si>
  <si>
    <t>LD2200350461</t>
  </si>
  <si>
    <t>PNS AKTIF</t>
  </si>
  <si>
    <t>KCP BAJUBANG</t>
  </si>
  <si>
    <t>YUNISMA</t>
  </si>
  <si>
    <t>196806211993112001</t>
  </si>
  <si>
    <t>LD2200449445</t>
  </si>
  <si>
    <t>KCP THEHOK</t>
  </si>
  <si>
    <t>A RAHMAN</t>
  </si>
  <si>
    <t>196611291993021001</t>
  </si>
  <si>
    <t>LD2200578094</t>
  </si>
  <si>
    <t>BRI</t>
  </si>
  <si>
    <t>TO BRI JANUARI 22</t>
  </si>
  <si>
    <t>YULI INDRIANI SANIZA</t>
  </si>
  <si>
    <t>198607182009022004</t>
  </si>
  <si>
    <t>LD2201991463</t>
  </si>
  <si>
    <t>BSI</t>
  </si>
  <si>
    <t>TO BSI MARET 22</t>
  </si>
  <si>
    <t>MURJITO</t>
  </si>
  <si>
    <t>198405182010011013</t>
  </si>
  <si>
    <t>LD2201471310</t>
  </si>
  <si>
    <t>DIKI ALDAN PRATAMA</t>
  </si>
  <si>
    <t>M. AMIN</t>
  </si>
  <si>
    <t>197508171998111001</t>
  </si>
  <si>
    <t>LD2200560775</t>
  </si>
  <si>
    <t>SRI YANTI</t>
  </si>
  <si>
    <t>198601022009022003</t>
  </si>
  <si>
    <t>LD2200762390</t>
  </si>
  <si>
    <t>MANDIRI</t>
  </si>
  <si>
    <t>TO MANDIRI AWAL BULAN</t>
  </si>
  <si>
    <t>SUCI WULAN DARI</t>
  </si>
  <si>
    <t>199203302015032003</t>
  </si>
  <si>
    <t>LD2202497936</t>
  </si>
  <si>
    <t xml:space="preserve">NURLINA </t>
  </si>
  <si>
    <t>197410151994032003</t>
  </si>
  <si>
    <t>LD2200543699</t>
  </si>
  <si>
    <t>KCP ANGSO DUO</t>
  </si>
  <si>
    <t>TO BSI TGL 13-1-22</t>
  </si>
  <si>
    <t>MUHAMMAD  BAGASTAMA PANE</t>
  </si>
  <si>
    <t>199711281010081001</t>
  </si>
  <si>
    <t>LD2200738869</t>
  </si>
  <si>
    <t>KC BULIAN</t>
  </si>
  <si>
    <t>PAUZIAH</t>
  </si>
  <si>
    <t>196308272007012002</t>
  </si>
  <si>
    <t>LD2200557848</t>
  </si>
  <si>
    <t>PAZLURRAHMAN</t>
  </si>
  <si>
    <t>TO BRI FEBRUARI 22</t>
  </si>
  <si>
    <t>OSMA ILAHI DARTIK</t>
  </si>
  <si>
    <t>197604142003122004</t>
  </si>
  <si>
    <t>LD2201326187</t>
  </si>
  <si>
    <t>TO BSI FEBRUARI 22</t>
  </si>
  <si>
    <t>TAMIMI AMRI</t>
  </si>
  <si>
    <t>197808282010011007</t>
  </si>
  <si>
    <t>LD2202634570</t>
  </si>
  <si>
    <t>RAPIKOSARI</t>
  </si>
  <si>
    <t>198701272020122009</t>
  </si>
  <si>
    <t>LD2201351587</t>
  </si>
  <si>
    <t>LIES ARYATI</t>
  </si>
  <si>
    <t>198806112020122007</t>
  </si>
  <si>
    <t>LD2201406106</t>
  </si>
  <si>
    <t>LUSI ANGGRAINI</t>
  </si>
  <si>
    <t>199306122020122019</t>
  </si>
  <si>
    <t>LD2200576291</t>
  </si>
  <si>
    <t xml:space="preserve">HARI SAPTIADI </t>
  </si>
  <si>
    <t>199212192019031004</t>
  </si>
  <si>
    <t>LD2201107612</t>
  </si>
  <si>
    <t>SAHABAT</t>
  </si>
  <si>
    <t>196610301995121001</t>
  </si>
  <si>
    <t>LD2200771057</t>
  </si>
  <si>
    <t>KCP SUNGAI RENGAS</t>
  </si>
  <si>
    <t>ARIZAL PANDI</t>
  </si>
  <si>
    <t>198609092020121001</t>
  </si>
  <si>
    <t>LD2201288493</t>
  </si>
  <si>
    <t xml:space="preserve">KC KERINCI </t>
  </si>
  <si>
    <t>EGI LIO PUTRA</t>
  </si>
  <si>
    <t>HENGKI MEINER</t>
  </si>
  <si>
    <t>RENGKI</t>
  </si>
  <si>
    <t>198909292011011003</t>
  </si>
  <si>
    <t>LD2201456700</t>
  </si>
  <si>
    <t>ROGIL SOIP</t>
  </si>
  <si>
    <t>ELZA WIDYAWATI</t>
  </si>
  <si>
    <t>197910072005012011</t>
  </si>
  <si>
    <t>LD2201829403</t>
  </si>
  <si>
    <t xml:space="preserve">ABDUL HALIM </t>
  </si>
  <si>
    <t>198212132012022008</t>
  </si>
  <si>
    <t>LD2201274535</t>
  </si>
  <si>
    <t>KC SAROLANGUN</t>
  </si>
  <si>
    <t>SITI AISAH</t>
  </si>
  <si>
    <t>198811182020122006</t>
  </si>
  <si>
    <t>LD2201280012</t>
  </si>
  <si>
    <t>MARIYAM JAMILA</t>
  </si>
  <si>
    <t>198608172017042021</t>
  </si>
  <si>
    <t>LD2201361082</t>
  </si>
  <si>
    <t>AGUSTINUS KUNCORO</t>
  </si>
  <si>
    <t>190610152020121010</t>
  </si>
  <si>
    <t>LD2201320030</t>
  </si>
  <si>
    <t>YORDA WERMAN</t>
  </si>
  <si>
    <t>198002232007011010</t>
  </si>
  <si>
    <t>LD2201470495</t>
  </si>
  <si>
    <t>ARYESISWA</t>
  </si>
  <si>
    <t>198807272017042016</t>
  </si>
  <si>
    <t>LD2201749001</t>
  </si>
  <si>
    <t>RISTI FEBRITA</t>
  </si>
  <si>
    <t>199302182020122008</t>
  </si>
  <si>
    <t>LD2202162068</t>
  </si>
  <si>
    <t>NURASIAH</t>
  </si>
  <si>
    <t>197407082006042001</t>
  </si>
  <si>
    <t>LD2201178032</t>
  </si>
  <si>
    <t>TO BSI AWAL BULAN</t>
  </si>
  <si>
    <t>ELI DARYATI</t>
  </si>
  <si>
    <t>197808172006042026</t>
  </si>
  <si>
    <t>LD2201701667</t>
  </si>
  <si>
    <t xml:space="preserve">DIOKHA GUSTIANA </t>
  </si>
  <si>
    <t>199608122020122014</t>
  </si>
  <si>
    <t>LD2201300661</t>
  </si>
  <si>
    <t>SUMIATI</t>
  </si>
  <si>
    <t>198909292020122010</t>
  </si>
  <si>
    <t>LD2201414000</t>
  </si>
  <si>
    <t>SYAHRIZA</t>
  </si>
  <si>
    <t xml:space="preserve">ILHAM PUTRA </t>
  </si>
  <si>
    <t>198002122009031005</t>
  </si>
  <si>
    <t>LD2202602010</t>
  </si>
  <si>
    <t>IIN ZULIASTUTI</t>
  </si>
  <si>
    <t>198107122015042002</t>
  </si>
  <si>
    <t>LD2201417149</t>
  </si>
  <si>
    <t>SOPIAWATI</t>
  </si>
  <si>
    <t>198705212020122008</t>
  </si>
  <si>
    <t>LD2202123625</t>
  </si>
  <si>
    <t>DAHLAN</t>
  </si>
  <si>
    <t>197210301998031003</t>
  </si>
  <si>
    <t>LD2200701348</t>
  </si>
  <si>
    <t xml:space="preserve">RITA LISTYANINGSIH </t>
  </si>
  <si>
    <t>198505062020122004</t>
  </si>
  <si>
    <t>LD2201804923</t>
  </si>
  <si>
    <t xml:space="preserve">ALFIDANZA PUTRA </t>
  </si>
  <si>
    <t>198306212009031003</t>
  </si>
  <si>
    <t>LD2202092050</t>
  </si>
  <si>
    <t>LILI HARIATI</t>
  </si>
  <si>
    <t>198108102003122006</t>
  </si>
  <si>
    <t>LD2202663074</t>
  </si>
  <si>
    <t>FEBRIANDA PUTRA</t>
  </si>
  <si>
    <t>199302072015031001</t>
  </si>
  <si>
    <t>LD2201700870</t>
  </si>
  <si>
    <t>KCP KUAMANG KUNING</t>
  </si>
  <si>
    <t>GUSMA RICO SYAFRIALDI</t>
  </si>
  <si>
    <t>NELFIANTI</t>
  </si>
  <si>
    <t>198905022015032003</t>
  </si>
  <si>
    <t>LD2201902130</t>
  </si>
  <si>
    <t>JOKO WAHYUDI</t>
  </si>
  <si>
    <t>196908292007011026</t>
  </si>
  <si>
    <t>LD2201437257</t>
  </si>
  <si>
    <t>KC BANGKO</t>
  </si>
  <si>
    <t>ALI SADIKIN</t>
  </si>
  <si>
    <t xml:space="preserve">NURUL KOMARIAH </t>
  </si>
  <si>
    <t>198403192017042007</t>
  </si>
  <si>
    <t>LD2201263120</t>
  </si>
  <si>
    <t>KCP PAMENANG</t>
  </si>
  <si>
    <t>INDRI DAMAYANTI</t>
  </si>
  <si>
    <t>199604142020122010</t>
  </si>
  <si>
    <t>LD2202000802</t>
  </si>
  <si>
    <t>ASNAWI</t>
  </si>
  <si>
    <t>SITI PATIMAH</t>
  </si>
  <si>
    <t>197405042003122002</t>
  </si>
  <si>
    <t>LD2202723835</t>
  </si>
  <si>
    <t>TESA ERA MARTASEDA</t>
  </si>
  <si>
    <t>199103112010012001</t>
  </si>
  <si>
    <t>KC SUNGAI PENUH</t>
  </si>
  <si>
    <t>EMIL KURNIATI</t>
  </si>
  <si>
    <t>198503282009022004</t>
  </si>
  <si>
    <t>BENI CANDRA</t>
  </si>
  <si>
    <t>BNI</t>
  </si>
  <si>
    <t>TO BNI BULAN INI</t>
  </si>
  <si>
    <t>DEKI HENDRA</t>
  </si>
  <si>
    <t>198601112020121006</t>
  </si>
  <si>
    <t>LD2202655224</t>
  </si>
  <si>
    <t>KCP KAYU ARO</t>
  </si>
  <si>
    <t xml:space="preserve">AAN ARDONI </t>
  </si>
  <si>
    <t>RAHMAWATI</t>
  </si>
  <si>
    <t>197707042007012005</t>
  </si>
  <si>
    <t>LD2202571734</t>
  </si>
  <si>
    <t>MOCH RIZAL SYAIFU</t>
  </si>
  <si>
    <t>TO BRI TGL 25-01-22</t>
  </si>
  <si>
    <t>AHID MUJAHIDIN</t>
  </si>
  <si>
    <t>196808041989031006</t>
  </si>
  <si>
    <t>0502143409</t>
  </si>
  <si>
    <t>LD2202672060</t>
  </si>
  <si>
    <t>KC TEBO</t>
  </si>
  <si>
    <t>BAMBANG HIRAWAN</t>
  </si>
  <si>
    <t>ERMA YANTI</t>
  </si>
  <si>
    <t>197707082006042010</t>
  </si>
  <si>
    <t>LD2202706302</t>
  </si>
  <si>
    <t>KCP MERLUNG</t>
  </si>
  <si>
    <t>EIMON KURNIAWAN PUTRA</t>
  </si>
  <si>
    <t>199404172020121008</t>
  </si>
  <si>
    <t>LD2202659703</t>
  </si>
  <si>
    <t>ANANIA DAELI</t>
  </si>
  <si>
    <t>196407261986042002</t>
  </si>
  <si>
    <t>LD2200367095</t>
  </si>
  <si>
    <t>PRAPEN</t>
  </si>
  <si>
    <t xml:space="preserve">KCP SUNGAI GELAM </t>
  </si>
  <si>
    <t>ARPANISA</t>
  </si>
  <si>
    <t>196504121993031006</t>
  </si>
  <si>
    <t>LD2202759885</t>
  </si>
  <si>
    <t>TO BSI TGL 28-01-22</t>
  </si>
  <si>
    <t>ABD RAHMAN</t>
  </si>
  <si>
    <t>196307051984041001</t>
  </si>
  <si>
    <t>ADE SASTRA IRAWAN</t>
  </si>
  <si>
    <t>TO BNI 12-01-22</t>
  </si>
  <si>
    <t>LD2200509926</t>
  </si>
  <si>
    <t>HALILUDDIN</t>
  </si>
  <si>
    <t>196510081985071001</t>
  </si>
  <si>
    <t>LD2201090074</t>
  </si>
  <si>
    <t>IRNISMA</t>
  </si>
  <si>
    <t>196312311983102019</t>
  </si>
  <si>
    <t>LD2201800398</t>
  </si>
  <si>
    <t>EFRIADI</t>
  </si>
  <si>
    <t>TO BNI FEBRUARI 22</t>
  </si>
  <si>
    <t>ERMAN SYAFAWI</t>
  </si>
  <si>
    <t>196407271987031007</t>
  </si>
  <si>
    <t>LD2201902041</t>
  </si>
  <si>
    <t>SYAFRIL</t>
  </si>
  <si>
    <t>196504271991031005</t>
  </si>
  <si>
    <t>LD2201237775</t>
  </si>
  <si>
    <t>DEDY MACHDRIYANTO</t>
  </si>
  <si>
    <t>196408311994031002</t>
  </si>
  <si>
    <t>LD2202466242</t>
  </si>
  <si>
    <t>ERWIN</t>
  </si>
  <si>
    <t>196608081986021002</t>
  </si>
  <si>
    <t>LD2201132122</t>
  </si>
  <si>
    <t>RISMA SILITONGA</t>
  </si>
  <si>
    <t>196408181991032001</t>
  </si>
  <si>
    <t>LD2201127034</t>
  </si>
  <si>
    <t>TO BRI TGL 24-01-22</t>
  </si>
  <si>
    <t>RIFA'I</t>
  </si>
  <si>
    <t>196304261986021004</t>
  </si>
  <si>
    <t>LD2201263536</t>
  </si>
  <si>
    <t>NOVARDO</t>
  </si>
  <si>
    <t>196411151993031008</t>
  </si>
  <si>
    <t>LD2201844263</t>
  </si>
  <si>
    <t xml:space="preserve"> NO </t>
  </si>
  <si>
    <t xml:space="preserve"> NAMA NASABAH </t>
  </si>
  <si>
    <t>NIP/NOPEN/NOTAS</t>
  </si>
  <si>
    <t>NO REK</t>
  </si>
  <si>
    <t xml:space="preserve"> NO LD </t>
  </si>
  <si>
    <t>PLAFOND</t>
  </si>
  <si>
    <t>BAKI DEBET LAMA</t>
  </si>
  <si>
    <t xml:space="preserve"> NETT DISBURSE </t>
  </si>
  <si>
    <t>TANGGAL REALISASI</t>
  </si>
  <si>
    <t xml:space="preserve"> JENIS PINJAMAN PT. DJM </t>
  </si>
  <si>
    <t xml:space="preserve"> JENIS KREDIT PT. DJM </t>
  </si>
  <si>
    <t xml:space="preserve"> NEW / TOP UP </t>
  </si>
  <si>
    <t xml:space="preserve"> KANTOR BANK PT. DJM </t>
  </si>
  <si>
    <t>NAMA AO</t>
  </si>
  <si>
    <t xml:space="preserve"> NAMA SPV</t>
  </si>
  <si>
    <t xml:space="preserve"> Nama Bank Pelunasan/TO</t>
  </si>
  <si>
    <t xml:space="preserve"> Ket (SK Ditangan/dsb) </t>
  </si>
  <si>
    <t>FEE</t>
  </si>
  <si>
    <t>PAJAK</t>
  </si>
  <si>
    <t>FINALTY</t>
  </si>
  <si>
    <t>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</si>
</sst>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_);_(* \(#,##0\);_(* &quot;-&quot;??_);_(@_)"/>
    <numFmt numFmtId="166" formatCode="[$-409]d\-mmm\-yyyy;@"/>
    <numFmt numFmtId="167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quotePrefix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/>
    </xf>
    <xf numFmtId="166" fontId="3" fillId="2" borderId="1" xfId="2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4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workbookViewId="0">
      <selection activeCell="A3" sqref="A3"/>
    </sheetView>
  </sheetViews>
  <sheetFormatPr defaultRowHeight="15" x14ac:dyDescent="0.25"/>
  <cols>
    <col min="1" max="1" width="27.140625" bestFit="1" customWidth="1"/>
    <col min="2" max="2" width="25.28515625" customWidth="1"/>
    <col min="3" max="3" width="8.5703125" bestFit="1" customWidth="1"/>
    <col min="4" max="4" width="19.85546875" customWidth="1"/>
  </cols>
  <sheetData>
    <row r="1" spans="1:21" ht="60" x14ac:dyDescent="0.25">
      <c r="A1" s="9" t="s">
        <v>286</v>
      </c>
      <c r="B1" s="9" t="s">
        <v>287</v>
      </c>
      <c r="C1" s="10" t="s">
        <v>288</v>
      </c>
      <c r="D1" s="9" t="s">
        <v>289</v>
      </c>
      <c r="E1" s="9" t="s">
        <v>290</v>
      </c>
      <c r="F1" s="9" t="s">
        <v>291</v>
      </c>
      <c r="G1" s="9" t="s">
        <v>292</v>
      </c>
      <c r="H1" s="11" t="s">
        <v>293</v>
      </c>
      <c r="I1" s="12" t="s">
        <v>294</v>
      </c>
      <c r="J1" s="11" t="s">
        <v>295</v>
      </c>
      <c r="K1" s="9" t="s">
        <v>296</v>
      </c>
      <c r="L1" s="9" t="s">
        <v>297</v>
      </c>
      <c r="M1" s="9" t="s">
        <v>298</v>
      </c>
      <c r="N1" s="9" t="s">
        <v>299</v>
      </c>
      <c r="O1" s="9" t="s">
        <v>300</v>
      </c>
      <c r="P1" s="9" t="s">
        <v>301</v>
      </c>
      <c r="Q1" s="9" t="s">
        <v>302</v>
      </c>
      <c r="R1" s="9" t="s">
        <v>303</v>
      </c>
      <c r="S1" s="9" t="s">
        <v>304</v>
      </c>
      <c r="T1" s="9" t="s">
        <v>305</v>
      </c>
      <c r="U1" s="9" t="s">
        <v>306</v>
      </c>
    </row>
    <row r="2" spans="1:21" ht="45" x14ac:dyDescent="0.25">
      <c r="A2" s="1">
        <v>1</v>
      </c>
      <c r="B2" s="2" t="s">
        <v>0</v>
      </c>
      <c r="C2" s="3" t="s">
        <v>1</v>
      </c>
      <c r="D2" s="1">
        <v>3001375414</v>
      </c>
      <c r="E2" s="1" t="s">
        <v>2</v>
      </c>
      <c r="F2" s="4">
        <v>60000000</v>
      </c>
      <c r="G2" s="1"/>
      <c r="H2" s="4">
        <f t="shared" ref="H2:H53" si="0">F2</f>
        <v>60000000</v>
      </c>
      <c r="I2" s="5">
        <v>44573</v>
      </c>
      <c r="J2" s="6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7</v>
      </c>
      <c r="P2" s="1" t="s">
        <v>8</v>
      </c>
      <c r="Q2" s="1" t="s">
        <v>9</v>
      </c>
      <c r="R2" s="7">
        <f>H2*3.8%</f>
        <v>2280000</v>
      </c>
      <c r="S2" s="7">
        <f>R2*2%</f>
        <v>45600</v>
      </c>
      <c r="T2" s="7">
        <f>H2*0.36%</f>
        <v>216000</v>
      </c>
      <c r="U2" s="7">
        <f>R2-S2-T2</f>
        <v>2018400</v>
      </c>
    </row>
    <row r="3" spans="1:21" ht="45" x14ac:dyDescent="0.25">
      <c r="A3" s="1">
        <v>2</v>
      </c>
      <c r="B3" s="2" t="s">
        <v>10</v>
      </c>
      <c r="C3" s="3" t="s">
        <v>11</v>
      </c>
      <c r="D3" s="1">
        <v>3004274368</v>
      </c>
      <c r="E3" s="1" t="s">
        <v>12</v>
      </c>
      <c r="F3" s="4">
        <v>100000000</v>
      </c>
      <c r="G3" s="1"/>
      <c r="H3" s="4">
        <f t="shared" si="0"/>
        <v>100000000</v>
      </c>
      <c r="I3" s="5">
        <v>44582</v>
      </c>
      <c r="J3" s="6" t="s">
        <v>3</v>
      </c>
      <c r="K3" s="1" t="s">
        <v>4</v>
      </c>
      <c r="L3" s="1" t="s">
        <v>5</v>
      </c>
      <c r="M3" s="1" t="s">
        <v>13</v>
      </c>
      <c r="N3" s="1" t="s">
        <v>14</v>
      </c>
      <c r="O3" s="1" t="s">
        <v>14</v>
      </c>
      <c r="P3" s="1" t="s">
        <v>8</v>
      </c>
      <c r="Q3" s="1" t="s">
        <v>9</v>
      </c>
      <c r="R3" s="7">
        <f t="shared" ref="R3:R9" si="1">H3*3.8%</f>
        <v>3800000</v>
      </c>
      <c r="S3" s="7">
        <f t="shared" ref="S3:S73" si="2">R3*2%</f>
        <v>76000</v>
      </c>
      <c r="T3" s="7">
        <f t="shared" ref="T3:T73" si="3">H3*0.36%</f>
        <v>360000</v>
      </c>
      <c r="U3" s="7">
        <f t="shared" ref="U3:U73" si="4">R3-S3-T3</f>
        <v>3364000</v>
      </c>
    </row>
    <row r="4" spans="1:21" ht="45" x14ac:dyDescent="0.25">
      <c r="A4" s="1">
        <v>3</v>
      </c>
      <c r="B4" s="2" t="s">
        <v>15</v>
      </c>
      <c r="C4" s="3" t="s">
        <v>16</v>
      </c>
      <c r="D4" s="1">
        <v>3000306753</v>
      </c>
      <c r="E4" s="1" t="s">
        <v>17</v>
      </c>
      <c r="F4" s="4">
        <v>22000000</v>
      </c>
      <c r="G4" s="1"/>
      <c r="H4" s="4">
        <f t="shared" si="0"/>
        <v>22000000</v>
      </c>
      <c r="I4" s="5">
        <v>44585</v>
      </c>
      <c r="J4" s="6" t="s">
        <v>3</v>
      </c>
      <c r="K4" s="1" t="s">
        <v>4</v>
      </c>
      <c r="L4" s="1" t="s">
        <v>5</v>
      </c>
      <c r="M4" s="1" t="s">
        <v>18</v>
      </c>
      <c r="N4" s="1" t="s">
        <v>7</v>
      </c>
      <c r="O4" s="1" t="s">
        <v>7</v>
      </c>
      <c r="P4" s="1" t="s">
        <v>8</v>
      </c>
      <c r="Q4" s="1" t="s">
        <v>9</v>
      </c>
      <c r="R4" s="7">
        <f t="shared" si="1"/>
        <v>836000</v>
      </c>
      <c r="S4" s="7">
        <f t="shared" si="2"/>
        <v>16720</v>
      </c>
      <c r="T4" s="7">
        <f t="shared" si="3"/>
        <v>79200</v>
      </c>
      <c r="U4" s="7">
        <f t="shared" si="4"/>
        <v>740080</v>
      </c>
    </row>
    <row r="5" spans="1:21" ht="45" x14ac:dyDescent="0.25">
      <c r="A5" s="1">
        <v>4</v>
      </c>
      <c r="B5" s="2" t="s">
        <v>19</v>
      </c>
      <c r="C5" s="3" t="s">
        <v>20</v>
      </c>
      <c r="D5" s="1">
        <v>3001721077</v>
      </c>
      <c r="E5" s="1" t="s">
        <v>21</v>
      </c>
      <c r="F5" s="4">
        <v>45000000</v>
      </c>
      <c r="G5" s="1"/>
      <c r="H5" s="4">
        <f t="shared" si="0"/>
        <v>45000000</v>
      </c>
      <c r="I5" s="5">
        <v>44585</v>
      </c>
      <c r="J5" s="6" t="s">
        <v>3</v>
      </c>
      <c r="K5" s="1" t="s">
        <v>4</v>
      </c>
      <c r="L5" s="1" t="s">
        <v>5</v>
      </c>
      <c r="M5" s="1" t="s">
        <v>18</v>
      </c>
      <c r="N5" s="1" t="s">
        <v>7</v>
      </c>
      <c r="O5" s="1" t="s">
        <v>7</v>
      </c>
      <c r="P5" s="1" t="s">
        <v>8</v>
      </c>
      <c r="Q5" s="1" t="s">
        <v>9</v>
      </c>
      <c r="R5" s="7">
        <f t="shared" si="1"/>
        <v>1710000</v>
      </c>
      <c r="S5" s="7">
        <f t="shared" si="2"/>
        <v>34200</v>
      </c>
      <c r="T5" s="7">
        <f t="shared" si="3"/>
        <v>162000</v>
      </c>
      <c r="U5" s="7">
        <f t="shared" si="4"/>
        <v>1513800</v>
      </c>
    </row>
    <row r="6" spans="1:21" ht="45" x14ac:dyDescent="0.25">
      <c r="A6" s="1">
        <v>5</v>
      </c>
      <c r="B6" s="2" t="s">
        <v>22</v>
      </c>
      <c r="C6" s="3">
        <v>71001677500</v>
      </c>
      <c r="D6" s="1">
        <v>3004244264</v>
      </c>
      <c r="E6" s="1" t="s">
        <v>23</v>
      </c>
      <c r="F6" s="4">
        <v>50000000</v>
      </c>
      <c r="G6" s="1"/>
      <c r="H6" s="4">
        <f>F6</f>
        <v>50000000</v>
      </c>
      <c r="I6" s="5">
        <v>44586</v>
      </c>
      <c r="J6" s="6" t="s">
        <v>3</v>
      </c>
      <c r="K6" s="1" t="s">
        <v>4</v>
      </c>
      <c r="L6" s="1" t="s">
        <v>5</v>
      </c>
      <c r="M6" s="1" t="s">
        <v>24</v>
      </c>
      <c r="N6" s="1" t="s">
        <v>25</v>
      </c>
      <c r="O6" s="1" t="s">
        <v>26</v>
      </c>
      <c r="P6" s="1" t="s">
        <v>8</v>
      </c>
      <c r="Q6" s="1" t="s">
        <v>9</v>
      </c>
      <c r="R6" s="7">
        <f t="shared" si="1"/>
        <v>1900000</v>
      </c>
      <c r="S6" s="7">
        <f t="shared" si="2"/>
        <v>38000</v>
      </c>
      <c r="T6" s="7">
        <f t="shared" si="3"/>
        <v>180000</v>
      </c>
      <c r="U6" s="7">
        <f t="shared" si="4"/>
        <v>1682000</v>
      </c>
    </row>
    <row r="7" spans="1:21" ht="45" x14ac:dyDescent="0.25">
      <c r="A7" s="1">
        <v>6</v>
      </c>
      <c r="B7" s="2" t="s">
        <v>27</v>
      </c>
      <c r="C7" s="3" t="s">
        <v>28</v>
      </c>
      <c r="D7" s="1">
        <v>3003370468</v>
      </c>
      <c r="E7" s="1" t="s">
        <v>29</v>
      </c>
      <c r="F7" s="4">
        <v>34000000</v>
      </c>
      <c r="G7" s="1"/>
      <c r="H7" s="4">
        <f>F7</f>
        <v>34000000</v>
      </c>
      <c r="I7" s="5">
        <v>44586</v>
      </c>
      <c r="J7" s="6" t="s">
        <v>3</v>
      </c>
      <c r="K7" s="1" t="s">
        <v>4</v>
      </c>
      <c r="L7" s="1" t="s">
        <v>5</v>
      </c>
      <c r="M7" s="1" t="s">
        <v>24</v>
      </c>
      <c r="N7" s="1" t="s">
        <v>25</v>
      </c>
      <c r="O7" s="1" t="s">
        <v>26</v>
      </c>
      <c r="P7" s="1" t="s">
        <v>8</v>
      </c>
      <c r="Q7" s="1" t="s">
        <v>9</v>
      </c>
      <c r="R7" s="7">
        <f t="shared" si="1"/>
        <v>1292000</v>
      </c>
      <c r="S7" s="7">
        <f t="shared" si="2"/>
        <v>25840</v>
      </c>
      <c r="T7" s="7">
        <f t="shared" si="3"/>
        <v>122400</v>
      </c>
      <c r="U7" s="7">
        <f t="shared" si="4"/>
        <v>1143760</v>
      </c>
    </row>
    <row r="8" spans="1:21" ht="45" x14ac:dyDescent="0.25">
      <c r="A8" s="1">
        <v>7</v>
      </c>
      <c r="B8" s="2" t="s">
        <v>30</v>
      </c>
      <c r="C8" s="3" t="s">
        <v>31</v>
      </c>
      <c r="D8" s="1">
        <v>3002296801</v>
      </c>
      <c r="E8" s="1" t="s">
        <v>32</v>
      </c>
      <c r="F8" s="4">
        <v>50000000</v>
      </c>
      <c r="G8" s="1"/>
      <c r="H8" s="4">
        <f>F8</f>
        <v>50000000</v>
      </c>
      <c r="I8" s="5">
        <v>44588</v>
      </c>
      <c r="J8" s="6" t="s">
        <v>3</v>
      </c>
      <c r="K8" s="1" t="s">
        <v>4</v>
      </c>
      <c r="L8" s="1" t="s">
        <v>5</v>
      </c>
      <c r="M8" s="1" t="s">
        <v>24</v>
      </c>
      <c r="N8" s="1" t="s">
        <v>25</v>
      </c>
      <c r="O8" s="1" t="s">
        <v>26</v>
      </c>
      <c r="P8" s="1" t="s">
        <v>8</v>
      </c>
      <c r="Q8" s="1" t="s">
        <v>9</v>
      </c>
      <c r="R8" s="7">
        <f t="shared" si="1"/>
        <v>1900000</v>
      </c>
      <c r="S8" s="7">
        <f t="shared" si="2"/>
        <v>38000</v>
      </c>
      <c r="T8" s="7">
        <f t="shared" si="3"/>
        <v>180000</v>
      </c>
      <c r="U8" s="7">
        <f t="shared" si="4"/>
        <v>1682000</v>
      </c>
    </row>
    <row r="9" spans="1:21" ht="45" x14ac:dyDescent="0.25">
      <c r="A9" s="1">
        <v>8</v>
      </c>
      <c r="B9" s="2" t="s">
        <v>33</v>
      </c>
      <c r="C9" s="3" t="s">
        <v>34</v>
      </c>
      <c r="D9" s="1">
        <v>3003342793</v>
      </c>
      <c r="E9" s="1" t="s">
        <v>35</v>
      </c>
      <c r="F9" s="4">
        <v>45000000</v>
      </c>
      <c r="G9" s="1"/>
      <c r="H9" s="4">
        <f>F9</f>
        <v>45000000</v>
      </c>
      <c r="I9" s="5">
        <v>44589</v>
      </c>
      <c r="J9" s="6" t="s">
        <v>3</v>
      </c>
      <c r="K9" s="1" t="s">
        <v>4</v>
      </c>
      <c r="L9" s="1" t="s">
        <v>5</v>
      </c>
      <c r="M9" s="1" t="s">
        <v>36</v>
      </c>
      <c r="N9" s="1" t="s">
        <v>7</v>
      </c>
      <c r="O9" s="1" t="s">
        <v>7</v>
      </c>
      <c r="P9" s="1" t="s">
        <v>8</v>
      </c>
      <c r="Q9" s="1" t="s">
        <v>9</v>
      </c>
      <c r="R9" s="7">
        <f t="shared" si="1"/>
        <v>1710000</v>
      </c>
      <c r="S9" s="7">
        <f t="shared" si="2"/>
        <v>34200</v>
      </c>
      <c r="T9" s="7">
        <f t="shared" si="3"/>
        <v>162000</v>
      </c>
      <c r="U9" s="7">
        <f t="shared" si="4"/>
        <v>1513800</v>
      </c>
    </row>
    <row r="10" spans="1:21" ht="45" x14ac:dyDescent="0.25">
      <c r="A10" s="1">
        <v>9</v>
      </c>
      <c r="B10" s="2" t="s">
        <v>37</v>
      </c>
      <c r="C10" s="3" t="s">
        <v>38</v>
      </c>
      <c r="D10" s="1">
        <v>3000322384</v>
      </c>
      <c r="E10" s="1" t="s">
        <v>39</v>
      </c>
      <c r="F10" s="4">
        <v>88000000</v>
      </c>
      <c r="G10" s="4">
        <v>50422285</v>
      </c>
      <c r="H10" s="4">
        <f>F10-G10</f>
        <v>37577715</v>
      </c>
      <c r="I10" s="5">
        <v>44585</v>
      </c>
      <c r="J10" s="6" t="s">
        <v>3</v>
      </c>
      <c r="K10" s="1" t="s">
        <v>4</v>
      </c>
      <c r="L10" s="1" t="s">
        <v>40</v>
      </c>
      <c r="M10" s="1" t="s">
        <v>41</v>
      </c>
      <c r="N10" s="1" t="s">
        <v>14</v>
      </c>
      <c r="O10" s="1" t="s">
        <v>14</v>
      </c>
      <c r="P10" s="1" t="s">
        <v>8</v>
      </c>
      <c r="Q10" s="1" t="s">
        <v>42</v>
      </c>
      <c r="R10" s="7">
        <f>H10*1.9%</f>
        <v>713976.58499999996</v>
      </c>
      <c r="S10" s="7">
        <f t="shared" si="2"/>
        <v>14279.5317</v>
      </c>
      <c r="T10" s="7">
        <f t="shared" si="3"/>
        <v>135279.774</v>
      </c>
      <c r="U10" s="7">
        <f t="shared" si="4"/>
        <v>564417.27929999994</v>
      </c>
    </row>
    <row r="11" spans="1:21" ht="45" x14ac:dyDescent="0.25">
      <c r="A11" s="1">
        <v>10</v>
      </c>
      <c r="B11" s="2" t="s">
        <v>43</v>
      </c>
      <c r="C11" s="3" t="s">
        <v>44</v>
      </c>
      <c r="D11" s="1">
        <v>3003332534</v>
      </c>
      <c r="E11" s="1" t="s">
        <v>45</v>
      </c>
      <c r="F11" s="4">
        <v>29000000</v>
      </c>
      <c r="G11" s="1"/>
      <c r="H11" s="4">
        <f t="shared" si="0"/>
        <v>29000000</v>
      </c>
      <c r="I11" s="5">
        <v>44585</v>
      </c>
      <c r="J11" s="6" t="s">
        <v>3</v>
      </c>
      <c r="K11" s="1" t="s">
        <v>4</v>
      </c>
      <c r="L11" s="1" t="s">
        <v>40</v>
      </c>
      <c r="M11" s="1" t="s">
        <v>18</v>
      </c>
      <c r="N11" s="1" t="s">
        <v>7</v>
      </c>
      <c r="O11" s="1" t="s">
        <v>7</v>
      </c>
      <c r="P11" s="1" t="s">
        <v>8</v>
      </c>
      <c r="Q11" s="1" t="s">
        <v>42</v>
      </c>
      <c r="R11" s="7">
        <f>H11*1.9%</f>
        <v>551000</v>
      </c>
      <c r="S11" s="7">
        <f t="shared" si="2"/>
        <v>11020</v>
      </c>
      <c r="T11" s="7">
        <f t="shared" si="3"/>
        <v>104400</v>
      </c>
      <c r="U11" s="7">
        <f t="shared" si="4"/>
        <v>435580</v>
      </c>
    </row>
    <row r="12" spans="1:21" ht="45" x14ac:dyDescent="0.25">
      <c r="A12" s="1">
        <v>11</v>
      </c>
      <c r="B12" s="2" t="s">
        <v>46</v>
      </c>
      <c r="C12" s="3" t="s">
        <v>47</v>
      </c>
      <c r="D12" s="1">
        <v>3001300198</v>
      </c>
      <c r="E12" s="1" t="s">
        <v>48</v>
      </c>
      <c r="F12" s="4">
        <v>316000000</v>
      </c>
      <c r="G12" s="1"/>
      <c r="H12" s="4">
        <f t="shared" si="0"/>
        <v>316000000</v>
      </c>
      <c r="I12" s="5">
        <v>44565</v>
      </c>
      <c r="J12" s="6" t="s">
        <v>49</v>
      </c>
      <c r="K12" s="1" t="s">
        <v>4</v>
      </c>
      <c r="L12" s="1" t="s">
        <v>5</v>
      </c>
      <c r="M12" s="1" t="s">
        <v>50</v>
      </c>
      <c r="N12" s="1" t="s">
        <v>7</v>
      </c>
      <c r="O12" s="1" t="s">
        <v>7</v>
      </c>
      <c r="P12" s="1" t="s">
        <v>8</v>
      </c>
      <c r="Q12" s="1" t="s">
        <v>9</v>
      </c>
      <c r="R12" s="7">
        <f>H12*2.45%</f>
        <v>7742000</v>
      </c>
      <c r="S12" s="7">
        <f t="shared" si="2"/>
        <v>154840</v>
      </c>
      <c r="T12" s="7">
        <f t="shared" si="3"/>
        <v>1137600</v>
      </c>
      <c r="U12" s="7">
        <f t="shared" si="4"/>
        <v>6449560</v>
      </c>
    </row>
    <row r="13" spans="1:21" ht="45" x14ac:dyDescent="0.25">
      <c r="A13" s="1">
        <v>12</v>
      </c>
      <c r="B13" s="2" t="s">
        <v>51</v>
      </c>
      <c r="C13" s="3" t="s">
        <v>52</v>
      </c>
      <c r="D13" s="1">
        <v>703925267</v>
      </c>
      <c r="E13" s="1" t="s">
        <v>53</v>
      </c>
      <c r="F13" s="4">
        <v>200000000</v>
      </c>
      <c r="G13" s="1"/>
      <c r="H13" s="4">
        <f t="shared" si="0"/>
        <v>200000000</v>
      </c>
      <c r="I13" s="5">
        <v>44565</v>
      </c>
      <c r="J13" s="6" t="s">
        <v>49</v>
      </c>
      <c r="K13" s="1" t="s">
        <v>4</v>
      </c>
      <c r="L13" s="1" t="s">
        <v>5</v>
      </c>
      <c r="M13" s="1" t="s">
        <v>54</v>
      </c>
      <c r="N13" s="1" t="s">
        <v>7</v>
      </c>
      <c r="O13" s="1" t="s">
        <v>7</v>
      </c>
      <c r="P13" s="1" t="s">
        <v>8</v>
      </c>
      <c r="Q13" s="1" t="s">
        <v>9</v>
      </c>
      <c r="R13" s="7">
        <f t="shared" ref="R13:R76" si="5">H13*2.45%</f>
        <v>4900000</v>
      </c>
      <c r="S13" s="7">
        <f t="shared" si="2"/>
        <v>98000</v>
      </c>
      <c r="T13" s="7">
        <f t="shared" si="3"/>
        <v>720000</v>
      </c>
      <c r="U13" s="7">
        <f t="shared" si="4"/>
        <v>4082000</v>
      </c>
    </row>
    <row r="14" spans="1:21" ht="45" x14ac:dyDescent="0.25">
      <c r="A14" s="1">
        <v>13</v>
      </c>
      <c r="B14" s="2" t="s">
        <v>55</v>
      </c>
      <c r="C14" s="3" t="s">
        <v>56</v>
      </c>
      <c r="D14" s="1">
        <v>103312086</v>
      </c>
      <c r="E14" s="1" t="s">
        <v>57</v>
      </c>
      <c r="F14" s="4">
        <v>90000000</v>
      </c>
      <c r="G14" s="1"/>
      <c r="H14" s="4">
        <f t="shared" si="0"/>
        <v>90000000</v>
      </c>
      <c r="I14" s="5">
        <v>44566</v>
      </c>
      <c r="J14" s="6" t="s">
        <v>49</v>
      </c>
      <c r="K14" s="1" t="s">
        <v>4</v>
      </c>
      <c r="L14" s="1" t="s">
        <v>5</v>
      </c>
      <c r="M14" s="1" t="s">
        <v>54</v>
      </c>
      <c r="N14" s="1" t="s">
        <v>7</v>
      </c>
      <c r="O14" s="1" t="s">
        <v>7</v>
      </c>
      <c r="P14" s="1" t="s">
        <v>58</v>
      </c>
      <c r="Q14" s="1" t="s">
        <v>59</v>
      </c>
      <c r="R14" s="7">
        <f t="shared" si="5"/>
        <v>2205000</v>
      </c>
      <c r="S14" s="7">
        <f t="shared" si="2"/>
        <v>44100</v>
      </c>
      <c r="T14" s="7">
        <f t="shared" si="3"/>
        <v>324000</v>
      </c>
      <c r="U14" s="7">
        <f t="shared" si="4"/>
        <v>1836900</v>
      </c>
    </row>
    <row r="15" spans="1:21" ht="45" x14ac:dyDescent="0.25">
      <c r="A15" s="1">
        <v>14</v>
      </c>
      <c r="B15" s="2" t="s">
        <v>60</v>
      </c>
      <c r="C15" s="3" t="s">
        <v>61</v>
      </c>
      <c r="D15" s="1">
        <v>3000608865</v>
      </c>
      <c r="E15" s="1" t="s">
        <v>62</v>
      </c>
      <c r="F15" s="4">
        <v>120000000</v>
      </c>
      <c r="G15" s="1"/>
      <c r="H15" s="4">
        <f t="shared" si="0"/>
        <v>120000000</v>
      </c>
      <c r="I15" s="5">
        <v>44585</v>
      </c>
      <c r="J15" s="6" t="s">
        <v>49</v>
      </c>
      <c r="K15" s="1" t="s">
        <v>4</v>
      </c>
      <c r="L15" s="1" t="s">
        <v>5</v>
      </c>
      <c r="M15" s="1" t="s">
        <v>54</v>
      </c>
      <c r="N15" s="1" t="s">
        <v>7</v>
      </c>
      <c r="O15" s="1" t="s">
        <v>7</v>
      </c>
      <c r="P15" s="1" t="s">
        <v>63</v>
      </c>
      <c r="Q15" s="1" t="s">
        <v>64</v>
      </c>
      <c r="R15" s="7">
        <f t="shared" si="5"/>
        <v>2940000</v>
      </c>
      <c r="S15" s="7">
        <f t="shared" si="2"/>
        <v>58800</v>
      </c>
      <c r="T15" s="7">
        <f t="shared" si="3"/>
        <v>432000</v>
      </c>
      <c r="U15" s="7">
        <f t="shared" si="4"/>
        <v>2449200</v>
      </c>
    </row>
    <row r="16" spans="1:21" ht="60" x14ac:dyDescent="0.25">
      <c r="A16" s="1">
        <v>15</v>
      </c>
      <c r="B16" s="2" t="s">
        <v>65</v>
      </c>
      <c r="C16" s="3" t="s">
        <v>66</v>
      </c>
      <c r="D16" s="1">
        <v>3001647848</v>
      </c>
      <c r="E16" s="1" t="s">
        <v>67</v>
      </c>
      <c r="F16" s="4">
        <v>25000000</v>
      </c>
      <c r="G16" s="1"/>
      <c r="H16" s="4">
        <f t="shared" si="0"/>
        <v>25000000</v>
      </c>
      <c r="I16" s="5">
        <v>44578</v>
      </c>
      <c r="J16" s="6" t="s">
        <v>49</v>
      </c>
      <c r="K16" s="1" t="s">
        <v>4</v>
      </c>
      <c r="L16" s="1" t="s">
        <v>5</v>
      </c>
      <c r="M16" s="1" t="s">
        <v>18</v>
      </c>
      <c r="N16" s="1" t="s">
        <v>68</v>
      </c>
      <c r="O16" s="1" t="s">
        <v>68</v>
      </c>
      <c r="P16" s="1" t="s">
        <v>8</v>
      </c>
      <c r="Q16" s="1" t="s">
        <v>9</v>
      </c>
      <c r="R16" s="7">
        <f t="shared" si="5"/>
        <v>612500</v>
      </c>
      <c r="S16" s="7">
        <f t="shared" si="2"/>
        <v>12250</v>
      </c>
      <c r="T16" s="7">
        <f t="shared" si="3"/>
        <v>90000</v>
      </c>
      <c r="U16" s="7">
        <f t="shared" si="4"/>
        <v>510250</v>
      </c>
    </row>
    <row r="17" spans="1:21" ht="45" x14ac:dyDescent="0.25">
      <c r="A17" s="1">
        <v>16</v>
      </c>
      <c r="B17" s="2" t="s">
        <v>69</v>
      </c>
      <c r="C17" s="3" t="s">
        <v>70</v>
      </c>
      <c r="D17" s="1">
        <v>713003158</v>
      </c>
      <c r="E17" s="1" t="s">
        <v>71</v>
      </c>
      <c r="F17" s="4">
        <v>100000000</v>
      </c>
      <c r="G17" s="1"/>
      <c r="H17" s="4">
        <f t="shared" si="0"/>
        <v>100000000</v>
      </c>
      <c r="I17" s="5">
        <v>44585</v>
      </c>
      <c r="J17" s="6" t="s">
        <v>49</v>
      </c>
      <c r="K17" s="1" t="s">
        <v>4</v>
      </c>
      <c r="L17" s="1" t="s">
        <v>5</v>
      </c>
      <c r="M17" s="1" t="s">
        <v>18</v>
      </c>
      <c r="N17" s="1" t="s">
        <v>7</v>
      </c>
      <c r="O17" s="1" t="s">
        <v>7</v>
      </c>
      <c r="P17" s="1" t="s">
        <v>8</v>
      </c>
      <c r="Q17" s="1" t="s">
        <v>9</v>
      </c>
      <c r="R17" s="7">
        <f t="shared" si="5"/>
        <v>2450000</v>
      </c>
      <c r="S17" s="7">
        <f t="shared" si="2"/>
        <v>49000</v>
      </c>
      <c r="T17" s="7">
        <f t="shared" si="3"/>
        <v>360000</v>
      </c>
      <c r="U17" s="7">
        <f t="shared" si="4"/>
        <v>2041000</v>
      </c>
    </row>
    <row r="18" spans="1:21" ht="60" x14ac:dyDescent="0.25">
      <c r="A18" s="1">
        <v>17</v>
      </c>
      <c r="B18" s="2" t="s">
        <v>72</v>
      </c>
      <c r="C18" s="3" t="s">
        <v>73</v>
      </c>
      <c r="D18" s="1">
        <v>713021318</v>
      </c>
      <c r="E18" s="1" t="s">
        <v>74</v>
      </c>
      <c r="F18" s="4">
        <v>170000000</v>
      </c>
      <c r="G18" s="1"/>
      <c r="H18" s="4">
        <f t="shared" si="0"/>
        <v>170000000</v>
      </c>
      <c r="I18" s="5">
        <v>44585</v>
      </c>
      <c r="J18" s="6" t="s">
        <v>49</v>
      </c>
      <c r="K18" s="1" t="s">
        <v>4</v>
      </c>
      <c r="L18" s="1" t="s">
        <v>5</v>
      </c>
      <c r="M18" s="1" t="s">
        <v>18</v>
      </c>
      <c r="N18" s="1" t="s">
        <v>7</v>
      </c>
      <c r="O18" s="1" t="s">
        <v>7</v>
      </c>
      <c r="P18" s="1" t="s">
        <v>75</v>
      </c>
      <c r="Q18" s="1" t="s">
        <v>76</v>
      </c>
      <c r="R18" s="7">
        <f t="shared" si="5"/>
        <v>4165000</v>
      </c>
      <c r="S18" s="7">
        <f t="shared" si="2"/>
        <v>83300</v>
      </c>
      <c r="T18" s="7">
        <f t="shared" si="3"/>
        <v>612000</v>
      </c>
      <c r="U18" s="7">
        <f t="shared" si="4"/>
        <v>3469700</v>
      </c>
    </row>
    <row r="19" spans="1:21" ht="45" x14ac:dyDescent="0.25">
      <c r="A19" s="1">
        <v>18</v>
      </c>
      <c r="B19" s="2" t="s">
        <v>77</v>
      </c>
      <c r="C19" s="3" t="s">
        <v>78</v>
      </c>
      <c r="D19" s="1">
        <v>3000334501</v>
      </c>
      <c r="E19" s="1" t="s">
        <v>79</v>
      </c>
      <c r="F19" s="4">
        <v>60000000</v>
      </c>
      <c r="G19" s="1"/>
      <c r="H19" s="4">
        <f t="shared" si="0"/>
        <v>60000000</v>
      </c>
      <c r="I19" s="5">
        <v>44585</v>
      </c>
      <c r="J19" s="6" t="s">
        <v>49</v>
      </c>
      <c r="K19" s="1" t="s">
        <v>4</v>
      </c>
      <c r="L19" s="1" t="s">
        <v>5</v>
      </c>
      <c r="M19" s="1" t="s">
        <v>18</v>
      </c>
      <c r="N19" s="1" t="s">
        <v>7</v>
      </c>
      <c r="O19" s="1" t="s">
        <v>7</v>
      </c>
      <c r="P19" s="1" t="s">
        <v>8</v>
      </c>
      <c r="Q19" s="1" t="s">
        <v>9</v>
      </c>
      <c r="R19" s="7">
        <f t="shared" si="5"/>
        <v>1470000</v>
      </c>
      <c r="S19" s="7">
        <f t="shared" si="2"/>
        <v>29400</v>
      </c>
      <c r="T19" s="7">
        <f t="shared" si="3"/>
        <v>216000</v>
      </c>
      <c r="U19" s="7">
        <f t="shared" si="4"/>
        <v>1224600</v>
      </c>
    </row>
    <row r="20" spans="1:21" ht="45" x14ac:dyDescent="0.25">
      <c r="A20" s="1">
        <v>19</v>
      </c>
      <c r="B20" s="2" t="s">
        <v>80</v>
      </c>
      <c r="C20" s="3" t="s">
        <v>81</v>
      </c>
      <c r="D20" s="1">
        <v>3000100438</v>
      </c>
      <c r="E20" s="1" t="s">
        <v>82</v>
      </c>
      <c r="F20" s="4">
        <v>285000000</v>
      </c>
      <c r="G20" s="1"/>
      <c r="H20" s="4">
        <f t="shared" si="0"/>
        <v>285000000</v>
      </c>
      <c r="I20" s="5">
        <v>44574</v>
      </c>
      <c r="J20" s="6" t="s">
        <v>49</v>
      </c>
      <c r="K20" s="1" t="s">
        <v>4</v>
      </c>
      <c r="L20" s="1" t="s">
        <v>5</v>
      </c>
      <c r="M20" s="1" t="s">
        <v>83</v>
      </c>
      <c r="N20" s="1" t="s">
        <v>7</v>
      </c>
      <c r="O20" s="1" t="s">
        <v>7</v>
      </c>
      <c r="P20" s="1" t="s">
        <v>63</v>
      </c>
      <c r="Q20" s="1" t="s">
        <v>84</v>
      </c>
      <c r="R20" s="7">
        <f t="shared" si="5"/>
        <v>6982500</v>
      </c>
      <c r="S20" s="7">
        <f t="shared" si="2"/>
        <v>139650</v>
      </c>
      <c r="T20" s="7">
        <f t="shared" si="3"/>
        <v>1026000</v>
      </c>
      <c r="U20" s="7">
        <f t="shared" si="4"/>
        <v>5816850</v>
      </c>
    </row>
    <row r="21" spans="1:21" ht="45" x14ac:dyDescent="0.25">
      <c r="A21" s="1">
        <v>20</v>
      </c>
      <c r="B21" s="2" t="s">
        <v>85</v>
      </c>
      <c r="C21" s="3" t="s">
        <v>86</v>
      </c>
      <c r="D21" s="1">
        <v>3004213528</v>
      </c>
      <c r="E21" s="1" t="s">
        <v>87</v>
      </c>
      <c r="F21" s="4">
        <v>150000000</v>
      </c>
      <c r="G21" s="1"/>
      <c r="H21" s="4">
        <f t="shared" si="0"/>
        <v>150000000</v>
      </c>
      <c r="I21" s="5">
        <v>44573</v>
      </c>
      <c r="J21" s="6" t="s">
        <v>49</v>
      </c>
      <c r="K21" s="1" t="s">
        <v>4</v>
      </c>
      <c r="L21" s="1" t="s">
        <v>5</v>
      </c>
      <c r="M21" s="1" t="s">
        <v>88</v>
      </c>
      <c r="N21" s="1" t="s">
        <v>7</v>
      </c>
      <c r="O21" s="1" t="s">
        <v>7</v>
      </c>
      <c r="P21" s="1" t="s">
        <v>8</v>
      </c>
      <c r="Q21" s="1" t="s">
        <v>9</v>
      </c>
      <c r="R21" s="7">
        <f t="shared" si="5"/>
        <v>3675000</v>
      </c>
      <c r="S21" s="7">
        <f t="shared" si="2"/>
        <v>73500</v>
      </c>
      <c r="T21" s="7">
        <f t="shared" si="3"/>
        <v>540000</v>
      </c>
      <c r="U21" s="7">
        <f t="shared" si="4"/>
        <v>3061500</v>
      </c>
    </row>
    <row r="22" spans="1:21" ht="45" x14ac:dyDescent="0.25">
      <c r="A22" s="1">
        <v>21</v>
      </c>
      <c r="B22" s="2" t="s">
        <v>89</v>
      </c>
      <c r="C22" s="3" t="s">
        <v>90</v>
      </c>
      <c r="D22" s="1">
        <v>3001449768</v>
      </c>
      <c r="E22" s="1" t="s">
        <v>91</v>
      </c>
      <c r="F22" s="4">
        <v>34000000</v>
      </c>
      <c r="G22" s="1"/>
      <c r="H22" s="4">
        <f t="shared" si="0"/>
        <v>34000000</v>
      </c>
      <c r="I22" s="5">
        <v>44573</v>
      </c>
      <c r="J22" s="6" t="s">
        <v>49</v>
      </c>
      <c r="K22" s="1" t="s">
        <v>4</v>
      </c>
      <c r="L22" s="1" t="s">
        <v>5</v>
      </c>
      <c r="M22" s="1" t="s">
        <v>88</v>
      </c>
      <c r="N22" s="1" t="s">
        <v>92</v>
      </c>
      <c r="O22" s="1" t="s">
        <v>92</v>
      </c>
      <c r="P22" s="1" t="s">
        <v>58</v>
      </c>
      <c r="Q22" s="1" t="s">
        <v>93</v>
      </c>
      <c r="R22" s="7">
        <f t="shared" si="5"/>
        <v>833000</v>
      </c>
      <c r="S22" s="7">
        <f t="shared" si="2"/>
        <v>16660</v>
      </c>
      <c r="T22" s="7">
        <f t="shared" si="3"/>
        <v>122400</v>
      </c>
      <c r="U22" s="7">
        <f t="shared" si="4"/>
        <v>693940</v>
      </c>
    </row>
    <row r="23" spans="1:21" ht="45" x14ac:dyDescent="0.25">
      <c r="A23" s="1">
        <v>22</v>
      </c>
      <c r="B23" s="2" t="s">
        <v>94</v>
      </c>
      <c r="C23" s="3" t="s">
        <v>95</v>
      </c>
      <c r="D23" s="1">
        <v>902152658</v>
      </c>
      <c r="E23" s="1" t="s">
        <v>96</v>
      </c>
      <c r="F23" s="4">
        <v>215000000</v>
      </c>
      <c r="G23" s="1"/>
      <c r="H23" s="4">
        <f t="shared" si="0"/>
        <v>215000000</v>
      </c>
      <c r="I23" s="5">
        <v>44578</v>
      </c>
      <c r="J23" s="6" t="s">
        <v>49</v>
      </c>
      <c r="K23" s="1" t="s">
        <v>4</v>
      </c>
      <c r="L23" s="1" t="s">
        <v>5</v>
      </c>
      <c r="M23" s="1" t="s">
        <v>36</v>
      </c>
      <c r="N23" s="1" t="s">
        <v>92</v>
      </c>
      <c r="O23" s="1" t="s">
        <v>92</v>
      </c>
      <c r="P23" s="1" t="s">
        <v>63</v>
      </c>
      <c r="Q23" s="1" t="s">
        <v>97</v>
      </c>
      <c r="R23" s="7">
        <f t="shared" si="5"/>
        <v>5267500</v>
      </c>
      <c r="S23" s="7">
        <f t="shared" si="2"/>
        <v>105350</v>
      </c>
      <c r="T23" s="7">
        <f t="shared" si="3"/>
        <v>774000</v>
      </c>
      <c r="U23" s="7">
        <f t="shared" si="4"/>
        <v>4388150</v>
      </c>
    </row>
    <row r="24" spans="1:21" ht="45" x14ac:dyDescent="0.25">
      <c r="A24" s="1">
        <v>23</v>
      </c>
      <c r="B24" s="2" t="s">
        <v>98</v>
      </c>
      <c r="C24" s="3" t="s">
        <v>99</v>
      </c>
      <c r="D24" s="1">
        <v>502154068</v>
      </c>
      <c r="E24" s="1" t="s">
        <v>100</v>
      </c>
      <c r="F24" s="4">
        <v>260000000</v>
      </c>
      <c r="G24" s="1"/>
      <c r="H24" s="4">
        <f t="shared" si="0"/>
        <v>260000000</v>
      </c>
      <c r="I24" s="5">
        <v>44589</v>
      </c>
      <c r="J24" s="6" t="s">
        <v>49</v>
      </c>
      <c r="K24" s="1" t="s">
        <v>4</v>
      </c>
      <c r="L24" s="1" t="s">
        <v>5</v>
      </c>
      <c r="M24" s="1" t="s">
        <v>36</v>
      </c>
      <c r="N24" s="1" t="s">
        <v>7</v>
      </c>
      <c r="O24" s="1" t="s">
        <v>7</v>
      </c>
      <c r="P24" s="1" t="s">
        <v>63</v>
      </c>
      <c r="Q24" s="1" t="s">
        <v>97</v>
      </c>
      <c r="R24" s="7">
        <f t="shared" si="5"/>
        <v>6370000</v>
      </c>
      <c r="S24" s="7">
        <f t="shared" si="2"/>
        <v>127400</v>
      </c>
      <c r="T24" s="7">
        <f t="shared" si="3"/>
        <v>936000</v>
      </c>
      <c r="U24" s="7">
        <f t="shared" si="4"/>
        <v>5306600</v>
      </c>
    </row>
    <row r="25" spans="1:21" ht="45" x14ac:dyDescent="0.25">
      <c r="A25" s="1">
        <v>24</v>
      </c>
      <c r="B25" s="2" t="s">
        <v>101</v>
      </c>
      <c r="C25" s="3" t="s">
        <v>102</v>
      </c>
      <c r="D25" s="1">
        <v>3001743828</v>
      </c>
      <c r="E25" s="1" t="s">
        <v>103</v>
      </c>
      <c r="F25" s="4">
        <v>20000000</v>
      </c>
      <c r="G25" s="1"/>
      <c r="H25" s="4">
        <f t="shared" si="0"/>
        <v>20000000</v>
      </c>
      <c r="I25" s="5">
        <v>44589</v>
      </c>
      <c r="J25" s="6" t="s">
        <v>49</v>
      </c>
      <c r="K25" s="1" t="s">
        <v>4</v>
      </c>
      <c r="L25" s="1" t="s">
        <v>5</v>
      </c>
      <c r="M25" s="1" t="s">
        <v>36</v>
      </c>
      <c r="N25" s="1" t="s">
        <v>7</v>
      </c>
      <c r="O25" s="1" t="s">
        <v>7</v>
      </c>
      <c r="P25" s="1" t="s">
        <v>8</v>
      </c>
      <c r="Q25" s="1" t="s">
        <v>9</v>
      </c>
      <c r="R25" s="7">
        <f t="shared" si="5"/>
        <v>490000</v>
      </c>
      <c r="S25" s="7">
        <f t="shared" si="2"/>
        <v>9800</v>
      </c>
      <c r="T25" s="7">
        <f t="shared" si="3"/>
        <v>72000</v>
      </c>
      <c r="U25" s="7">
        <f t="shared" si="4"/>
        <v>408200</v>
      </c>
    </row>
    <row r="26" spans="1:21" ht="45" x14ac:dyDescent="0.25">
      <c r="A26" s="1">
        <v>25</v>
      </c>
      <c r="B26" s="2" t="s">
        <v>104</v>
      </c>
      <c r="C26" s="3" t="s">
        <v>105</v>
      </c>
      <c r="D26" s="1">
        <v>3003639777</v>
      </c>
      <c r="E26" s="1" t="s">
        <v>106</v>
      </c>
      <c r="F26" s="4">
        <v>140000000</v>
      </c>
      <c r="G26" s="1"/>
      <c r="H26" s="4">
        <f t="shared" si="0"/>
        <v>140000000</v>
      </c>
      <c r="I26" s="5">
        <v>44589</v>
      </c>
      <c r="J26" s="6" t="s">
        <v>49</v>
      </c>
      <c r="K26" s="1" t="s">
        <v>4</v>
      </c>
      <c r="L26" s="1" t="s">
        <v>5</v>
      </c>
      <c r="M26" s="1" t="s">
        <v>36</v>
      </c>
      <c r="N26" s="1" t="s">
        <v>7</v>
      </c>
      <c r="O26" s="1" t="s">
        <v>7</v>
      </c>
      <c r="P26" s="1" t="s">
        <v>8</v>
      </c>
      <c r="Q26" s="1" t="s">
        <v>9</v>
      </c>
      <c r="R26" s="7">
        <f t="shared" si="5"/>
        <v>3430000</v>
      </c>
      <c r="S26" s="7">
        <f t="shared" si="2"/>
        <v>68600</v>
      </c>
      <c r="T26" s="7">
        <f t="shared" si="3"/>
        <v>504000</v>
      </c>
      <c r="U26" s="7">
        <f t="shared" si="4"/>
        <v>2857400</v>
      </c>
    </row>
    <row r="27" spans="1:21" ht="45" x14ac:dyDescent="0.25">
      <c r="A27" s="1">
        <v>26</v>
      </c>
      <c r="B27" s="2" t="s">
        <v>107</v>
      </c>
      <c r="C27" s="3" t="s">
        <v>108</v>
      </c>
      <c r="D27" s="1">
        <v>3001697691</v>
      </c>
      <c r="E27" s="1" t="s">
        <v>109</v>
      </c>
      <c r="F27" s="4">
        <v>200000000</v>
      </c>
      <c r="G27" s="1"/>
      <c r="H27" s="4">
        <f t="shared" si="0"/>
        <v>200000000</v>
      </c>
      <c r="I27" s="5">
        <v>44589</v>
      </c>
      <c r="J27" s="6" t="s">
        <v>49</v>
      </c>
      <c r="K27" s="1" t="s">
        <v>4</v>
      </c>
      <c r="L27" s="1" t="s">
        <v>5</v>
      </c>
      <c r="M27" s="1" t="s">
        <v>36</v>
      </c>
      <c r="N27" s="1" t="s">
        <v>7</v>
      </c>
      <c r="O27" s="1" t="s">
        <v>7</v>
      </c>
      <c r="P27" s="1" t="s">
        <v>8</v>
      </c>
      <c r="Q27" s="1" t="s">
        <v>9</v>
      </c>
      <c r="R27" s="7">
        <f t="shared" si="5"/>
        <v>4900000</v>
      </c>
      <c r="S27" s="7">
        <f t="shared" si="2"/>
        <v>98000</v>
      </c>
      <c r="T27" s="7">
        <f t="shared" si="3"/>
        <v>720000</v>
      </c>
      <c r="U27" s="7">
        <f t="shared" si="4"/>
        <v>4082000</v>
      </c>
    </row>
    <row r="28" spans="1:21" ht="45" x14ac:dyDescent="0.25">
      <c r="A28" s="1">
        <v>27</v>
      </c>
      <c r="B28" s="2" t="s">
        <v>110</v>
      </c>
      <c r="C28" s="3" t="s">
        <v>111</v>
      </c>
      <c r="D28" s="1">
        <v>3002400269</v>
      </c>
      <c r="E28" s="1" t="s">
        <v>112</v>
      </c>
      <c r="F28" s="4">
        <v>60000000</v>
      </c>
      <c r="G28" s="1"/>
      <c r="H28" s="4">
        <f t="shared" si="0"/>
        <v>60000000</v>
      </c>
      <c r="I28" s="5">
        <v>44589</v>
      </c>
      <c r="J28" s="6" t="s">
        <v>49</v>
      </c>
      <c r="K28" s="1" t="s">
        <v>4</v>
      </c>
      <c r="L28" s="1" t="s">
        <v>5</v>
      </c>
      <c r="M28" s="1" t="s">
        <v>36</v>
      </c>
      <c r="N28" s="1" t="s">
        <v>7</v>
      </c>
      <c r="O28" s="1" t="s">
        <v>7</v>
      </c>
      <c r="P28" s="1" t="s">
        <v>8</v>
      </c>
      <c r="Q28" s="1" t="s">
        <v>9</v>
      </c>
      <c r="R28" s="7">
        <f t="shared" si="5"/>
        <v>1470000</v>
      </c>
      <c r="S28" s="7">
        <f t="shared" si="2"/>
        <v>29400</v>
      </c>
      <c r="T28" s="7">
        <f t="shared" si="3"/>
        <v>216000</v>
      </c>
      <c r="U28" s="7">
        <f t="shared" si="4"/>
        <v>1224600</v>
      </c>
    </row>
    <row r="29" spans="1:21" ht="45" x14ac:dyDescent="0.25">
      <c r="A29" s="1">
        <v>28</v>
      </c>
      <c r="B29" s="2" t="s">
        <v>113</v>
      </c>
      <c r="C29" s="3" t="s">
        <v>114</v>
      </c>
      <c r="D29" s="1">
        <v>504008851</v>
      </c>
      <c r="E29" s="1" t="s">
        <v>115</v>
      </c>
      <c r="F29" s="4">
        <v>150000000</v>
      </c>
      <c r="G29" s="1"/>
      <c r="H29" s="4">
        <f t="shared" si="0"/>
        <v>150000000</v>
      </c>
      <c r="I29" s="5">
        <v>44589</v>
      </c>
      <c r="J29" s="6" t="s">
        <v>49</v>
      </c>
      <c r="K29" s="1" t="s">
        <v>4</v>
      </c>
      <c r="L29" s="1" t="s">
        <v>5</v>
      </c>
      <c r="M29" s="1" t="s">
        <v>116</v>
      </c>
      <c r="N29" s="1" t="s">
        <v>7</v>
      </c>
      <c r="O29" s="1" t="s">
        <v>7</v>
      </c>
      <c r="P29" s="1" t="s">
        <v>8</v>
      </c>
      <c r="Q29" s="1" t="s">
        <v>9</v>
      </c>
      <c r="R29" s="7">
        <f t="shared" si="5"/>
        <v>3675000</v>
      </c>
      <c r="S29" s="7">
        <f t="shared" si="2"/>
        <v>73500</v>
      </c>
      <c r="T29" s="7">
        <f t="shared" si="3"/>
        <v>540000</v>
      </c>
      <c r="U29" s="7">
        <f t="shared" si="4"/>
        <v>3061500</v>
      </c>
    </row>
    <row r="30" spans="1:21" ht="45" x14ac:dyDescent="0.25">
      <c r="A30" s="1">
        <v>29</v>
      </c>
      <c r="B30" s="2" t="s">
        <v>117</v>
      </c>
      <c r="C30" s="3" t="s">
        <v>118</v>
      </c>
      <c r="D30" s="1">
        <v>3003626619</v>
      </c>
      <c r="E30" s="1" t="s">
        <v>119</v>
      </c>
      <c r="F30" s="4">
        <v>120000000</v>
      </c>
      <c r="G30" s="1"/>
      <c r="H30" s="4">
        <f t="shared" si="0"/>
        <v>120000000</v>
      </c>
      <c r="I30" s="5">
        <v>44574</v>
      </c>
      <c r="J30" s="6" t="s">
        <v>49</v>
      </c>
      <c r="K30" s="1" t="s">
        <v>4</v>
      </c>
      <c r="L30" s="1" t="s">
        <v>5</v>
      </c>
      <c r="M30" s="1" t="s">
        <v>120</v>
      </c>
      <c r="N30" s="1" t="s">
        <v>121</v>
      </c>
      <c r="O30" s="1" t="s">
        <v>122</v>
      </c>
      <c r="P30" s="1" t="s">
        <v>8</v>
      </c>
      <c r="Q30" s="1" t="s">
        <v>9</v>
      </c>
      <c r="R30" s="7">
        <f t="shared" si="5"/>
        <v>2940000</v>
      </c>
      <c r="S30" s="7">
        <f t="shared" si="2"/>
        <v>58800</v>
      </c>
      <c r="T30" s="7">
        <f t="shared" si="3"/>
        <v>432000</v>
      </c>
      <c r="U30" s="7">
        <f t="shared" si="4"/>
        <v>2449200</v>
      </c>
    </row>
    <row r="31" spans="1:21" ht="60" x14ac:dyDescent="0.25">
      <c r="A31" s="1">
        <v>30</v>
      </c>
      <c r="B31" s="2" t="s">
        <v>123</v>
      </c>
      <c r="C31" s="3" t="s">
        <v>124</v>
      </c>
      <c r="D31" s="1">
        <v>302227411</v>
      </c>
      <c r="E31" s="1" t="s">
        <v>125</v>
      </c>
      <c r="F31" s="4">
        <v>271000000</v>
      </c>
      <c r="G31" s="1"/>
      <c r="H31" s="4">
        <f t="shared" si="0"/>
        <v>271000000</v>
      </c>
      <c r="I31" s="5">
        <v>44575</v>
      </c>
      <c r="J31" s="6" t="s">
        <v>49</v>
      </c>
      <c r="K31" s="1" t="s">
        <v>4</v>
      </c>
      <c r="L31" s="1" t="s">
        <v>5</v>
      </c>
      <c r="M31" s="1" t="s">
        <v>120</v>
      </c>
      <c r="N31" s="1" t="s">
        <v>126</v>
      </c>
      <c r="O31" s="1" t="s">
        <v>122</v>
      </c>
      <c r="P31" s="1" t="s">
        <v>75</v>
      </c>
      <c r="Q31" s="1" t="s">
        <v>76</v>
      </c>
      <c r="R31" s="7">
        <f t="shared" si="5"/>
        <v>6639500</v>
      </c>
      <c r="S31" s="7">
        <f t="shared" si="2"/>
        <v>132790</v>
      </c>
      <c r="T31" s="7">
        <f t="shared" si="3"/>
        <v>975600</v>
      </c>
      <c r="U31" s="7">
        <f t="shared" si="4"/>
        <v>5531110</v>
      </c>
    </row>
    <row r="32" spans="1:21" ht="45" x14ac:dyDescent="0.25">
      <c r="A32" s="1">
        <v>31</v>
      </c>
      <c r="B32" s="2" t="s">
        <v>127</v>
      </c>
      <c r="C32" s="3" t="s">
        <v>128</v>
      </c>
      <c r="D32" s="1">
        <v>403147327</v>
      </c>
      <c r="E32" s="1" t="s">
        <v>129</v>
      </c>
      <c r="F32" s="4">
        <v>200000000</v>
      </c>
      <c r="G32" s="1"/>
      <c r="H32" s="4">
        <f t="shared" si="0"/>
        <v>200000000</v>
      </c>
      <c r="I32" s="5">
        <v>44579</v>
      </c>
      <c r="J32" s="6" t="s">
        <v>49</v>
      </c>
      <c r="K32" s="1" t="s">
        <v>4</v>
      </c>
      <c r="L32" s="1" t="s">
        <v>5</v>
      </c>
      <c r="M32" s="1" t="s">
        <v>120</v>
      </c>
      <c r="N32" s="1" t="s">
        <v>121</v>
      </c>
      <c r="O32" s="1" t="s">
        <v>122</v>
      </c>
      <c r="P32" s="1" t="s">
        <v>58</v>
      </c>
      <c r="Q32" s="1" t="s">
        <v>93</v>
      </c>
      <c r="R32" s="7">
        <f t="shared" si="5"/>
        <v>4900000</v>
      </c>
      <c r="S32" s="7">
        <f t="shared" si="2"/>
        <v>98000</v>
      </c>
      <c r="T32" s="7">
        <f t="shared" si="3"/>
        <v>720000</v>
      </c>
      <c r="U32" s="7">
        <f t="shared" si="4"/>
        <v>4082000</v>
      </c>
    </row>
    <row r="33" spans="1:21" ht="45" x14ac:dyDescent="0.25">
      <c r="A33" s="1">
        <v>32</v>
      </c>
      <c r="B33" s="2" t="s">
        <v>130</v>
      </c>
      <c r="C33" s="3" t="s">
        <v>131</v>
      </c>
      <c r="D33" s="1">
        <v>803109184</v>
      </c>
      <c r="E33" s="1" t="s">
        <v>132</v>
      </c>
      <c r="F33" s="4">
        <v>300000000</v>
      </c>
      <c r="G33" s="1"/>
      <c r="H33" s="4">
        <f t="shared" si="0"/>
        <v>300000000</v>
      </c>
      <c r="I33" s="5">
        <v>44573</v>
      </c>
      <c r="J33" s="6" t="s">
        <v>49</v>
      </c>
      <c r="K33" s="1" t="s">
        <v>4</v>
      </c>
      <c r="L33" s="1" t="s">
        <v>5</v>
      </c>
      <c r="M33" s="1" t="s">
        <v>133</v>
      </c>
      <c r="N33" s="1" t="s">
        <v>25</v>
      </c>
      <c r="O33" s="1" t="s">
        <v>26</v>
      </c>
      <c r="P33" s="1" t="s">
        <v>63</v>
      </c>
      <c r="Q33" s="1" t="s">
        <v>97</v>
      </c>
      <c r="R33" s="7">
        <f t="shared" si="5"/>
        <v>7350000</v>
      </c>
      <c r="S33" s="7">
        <f t="shared" si="2"/>
        <v>147000</v>
      </c>
      <c r="T33" s="7">
        <f t="shared" si="3"/>
        <v>1080000</v>
      </c>
      <c r="U33" s="7">
        <f t="shared" si="4"/>
        <v>6123000</v>
      </c>
    </row>
    <row r="34" spans="1:21" ht="45" x14ac:dyDescent="0.25">
      <c r="A34" s="1">
        <v>33</v>
      </c>
      <c r="B34" s="2" t="s">
        <v>134</v>
      </c>
      <c r="C34" s="3" t="s">
        <v>135</v>
      </c>
      <c r="D34" s="1">
        <v>3003632748</v>
      </c>
      <c r="E34" s="1" t="s">
        <v>136</v>
      </c>
      <c r="F34" s="4">
        <v>230000000</v>
      </c>
      <c r="G34" s="1"/>
      <c r="H34" s="4">
        <f t="shared" si="0"/>
        <v>230000000</v>
      </c>
      <c r="I34" s="5">
        <v>44573</v>
      </c>
      <c r="J34" s="6" t="s">
        <v>49</v>
      </c>
      <c r="K34" s="1" t="s">
        <v>4</v>
      </c>
      <c r="L34" s="1" t="s">
        <v>5</v>
      </c>
      <c r="M34" s="1" t="s">
        <v>133</v>
      </c>
      <c r="N34" s="1" t="s">
        <v>25</v>
      </c>
      <c r="O34" s="1" t="s">
        <v>26</v>
      </c>
      <c r="P34" s="1" t="s">
        <v>8</v>
      </c>
      <c r="Q34" s="1" t="s">
        <v>9</v>
      </c>
      <c r="R34" s="7">
        <f t="shared" si="5"/>
        <v>5635000</v>
      </c>
      <c r="S34" s="7">
        <f t="shared" si="2"/>
        <v>112700</v>
      </c>
      <c r="T34" s="7">
        <f t="shared" si="3"/>
        <v>828000</v>
      </c>
      <c r="U34" s="7">
        <f t="shared" si="4"/>
        <v>4694300</v>
      </c>
    </row>
    <row r="35" spans="1:21" ht="45" x14ac:dyDescent="0.25">
      <c r="A35" s="1">
        <v>34</v>
      </c>
      <c r="B35" s="2" t="s">
        <v>137</v>
      </c>
      <c r="C35" s="3" t="s">
        <v>138</v>
      </c>
      <c r="D35" s="1">
        <v>3002165227</v>
      </c>
      <c r="E35" s="1" t="s">
        <v>139</v>
      </c>
      <c r="F35" s="4">
        <v>180000000</v>
      </c>
      <c r="G35" s="1"/>
      <c r="H35" s="4">
        <f t="shared" si="0"/>
        <v>180000000</v>
      </c>
      <c r="I35" s="5">
        <v>44574</v>
      </c>
      <c r="J35" s="6" t="s">
        <v>49</v>
      </c>
      <c r="K35" s="1" t="s">
        <v>4</v>
      </c>
      <c r="L35" s="1" t="s">
        <v>5</v>
      </c>
      <c r="M35" s="1" t="s">
        <v>133</v>
      </c>
      <c r="N35" s="1" t="s">
        <v>25</v>
      </c>
      <c r="O35" s="1" t="s">
        <v>26</v>
      </c>
      <c r="P35" s="1" t="s">
        <v>63</v>
      </c>
      <c r="Q35" s="1" t="s">
        <v>97</v>
      </c>
      <c r="R35" s="7">
        <f t="shared" si="5"/>
        <v>4410000</v>
      </c>
      <c r="S35" s="7">
        <f t="shared" si="2"/>
        <v>88200</v>
      </c>
      <c r="T35" s="7">
        <f t="shared" si="3"/>
        <v>648000</v>
      </c>
      <c r="U35" s="7">
        <f t="shared" si="4"/>
        <v>3673800</v>
      </c>
    </row>
    <row r="36" spans="1:21" ht="45" x14ac:dyDescent="0.25">
      <c r="A36" s="1">
        <v>35</v>
      </c>
      <c r="B36" s="2" t="s">
        <v>140</v>
      </c>
      <c r="C36" s="3" t="s">
        <v>141</v>
      </c>
      <c r="D36" s="1">
        <v>3003630748</v>
      </c>
      <c r="E36" s="1" t="s">
        <v>142</v>
      </c>
      <c r="F36" s="4">
        <v>180000000</v>
      </c>
      <c r="G36" s="1"/>
      <c r="H36" s="4">
        <f t="shared" si="0"/>
        <v>180000000</v>
      </c>
      <c r="I36" s="5">
        <v>44574</v>
      </c>
      <c r="J36" s="6" t="s">
        <v>49</v>
      </c>
      <c r="K36" s="1" t="s">
        <v>4</v>
      </c>
      <c r="L36" s="1" t="s">
        <v>5</v>
      </c>
      <c r="M36" s="1" t="s">
        <v>133</v>
      </c>
      <c r="N36" s="1" t="s">
        <v>25</v>
      </c>
      <c r="O36" s="1" t="s">
        <v>26</v>
      </c>
      <c r="P36" s="1" t="s">
        <v>8</v>
      </c>
      <c r="Q36" s="1" t="s">
        <v>9</v>
      </c>
      <c r="R36" s="7">
        <f t="shared" si="5"/>
        <v>4410000</v>
      </c>
      <c r="S36" s="7">
        <f t="shared" si="2"/>
        <v>88200</v>
      </c>
      <c r="T36" s="7">
        <f t="shared" si="3"/>
        <v>648000</v>
      </c>
      <c r="U36" s="7">
        <f t="shared" si="4"/>
        <v>3673800</v>
      </c>
    </row>
    <row r="37" spans="1:21" ht="60" x14ac:dyDescent="0.25">
      <c r="A37" s="1">
        <v>36</v>
      </c>
      <c r="B37" s="2" t="s">
        <v>143</v>
      </c>
      <c r="C37" s="3" t="s">
        <v>144</v>
      </c>
      <c r="D37" s="1">
        <v>803107165</v>
      </c>
      <c r="E37" s="1" t="s">
        <v>145</v>
      </c>
      <c r="F37" s="4">
        <v>180000000</v>
      </c>
      <c r="G37" s="1"/>
      <c r="H37" s="4">
        <f t="shared" si="0"/>
        <v>180000000</v>
      </c>
      <c r="I37" s="5">
        <v>44585</v>
      </c>
      <c r="J37" s="6" t="s">
        <v>49</v>
      </c>
      <c r="K37" s="1" t="s">
        <v>4</v>
      </c>
      <c r="L37" s="1" t="s">
        <v>5</v>
      </c>
      <c r="M37" s="1" t="s">
        <v>133</v>
      </c>
      <c r="N37" s="1" t="s">
        <v>25</v>
      </c>
      <c r="O37" s="1" t="s">
        <v>26</v>
      </c>
      <c r="P37" s="1" t="s">
        <v>75</v>
      </c>
      <c r="Q37" s="1" t="s">
        <v>76</v>
      </c>
      <c r="R37" s="7">
        <f t="shared" si="5"/>
        <v>4410000</v>
      </c>
      <c r="S37" s="7">
        <f t="shared" si="2"/>
        <v>88200</v>
      </c>
      <c r="T37" s="7">
        <f t="shared" si="3"/>
        <v>648000</v>
      </c>
      <c r="U37" s="7">
        <f t="shared" si="4"/>
        <v>3673800</v>
      </c>
    </row>
    <row r="38" spans="1:21" ht="60" x14ac:dyDescent="0.25">
      <c r="A38" s="1">
        <v>37</v>
      </c>
      <c r="B38" s="2" t="s">
        <v>146</v>
      </c>
      <c r="C38" s="3" t="s">
        <v>147</v>
      </c>
      <c r="D38" s="1">
        <v>3001436872</v>
      </c>
      <c r="E38" s="1" t="s">
        <v>148</v>
      </c>
      <c r="F38" s="4">
        <v>205000000</v>
      </c>
      <c r="G38" s="1"/>
      <c r="H38" s="4">
        <f t="shared" si="0"/>
        <v>205000000</v>
      </c>
      <c r="I38" s="5">
        <v>44578</v>
      </c>
      <c r="J38" s="6" t="s">
        <v>49</v>
      </c>
      <c r="K38" s="1" t="s">
        <v>4</v>
      </c>
      <c r="L38" s="1" t="s">
        <v>5</v>
      </c>
      <c r="M38" s="1" t="s">
        <v>133</v>
      </c>
      <c r="N38" s="1" t="s">
        <v>25</v>
      </c>
      <c r="O38" s="1" t="s">
        <v>26</v>
      </c>
      <c r="P38" s="1" t="s">
        <v>75</v>
      </c>
      <c r="Q38" s="1" t="s">
        <v>76</v>
      </c>
      <c r="R38" s="7">
        <f t="shared" si="5"/>
        <v>5022500</v>
      </c>
      <c r="S38" s="7">
        <f t="shared" si="2"/>
        <v>100450</v>
      </c>
      <c r="T38" s="7">
        <f t="shared" si="3"/>
        <v>738000</v>
      </c>
      <c r="U38" s="7">
        <f t="shared" si="4"/>
        <v>4184050</v>
      </c>
    </row>
    <row r="39" spans="1:21" ht="45" x14ac:dyDescent="0.25">
      <c r="A39" s="1">
        <v>38</v>
      </c>
      <c r="B39" s="2" t="s">
        <v>149</v>
      </c>
      <c r="C39" s="3" t="s">
        <v>150</v>
      </c>
      <c r="D39" s="1">
        <v>3003632759</v>
      </c>
      <c r="E39" s="1" t="s">
        <v>151</v>
      </c>
      <c r="F39" s="4">
        <v>50000000</v>
      </c>
      <c r="G39" s="1"/>
      <c r="H39" s="4">
        <f t="shared" si="0"/>
        <v>50000000</v>
      </c>
      <c r="I39" s="5">
        <v>44578</v>
      </c>
      <c r="J39" s="6" t="s">
        <v>49</v>
      </c>
      <c r="K39" s="1" t="s">
        <v>4</v>
      </c>
      <c r="L39" s="1" t="s">
        <v>5</v>
      </c>
      <c r="M39" s="1" t="s">
        <v>133</v>
      </c>
      <c r="N39" s="1" t="s">
        <v>25</v>
      </c>
      <c r="O39" s="1" t="s">
        <v>26</v>
      </c>
      <c r="P39" s="1" t="s">
        <v>8</v>
      </c>
      <c r="Q39" s="1" t="s">
        <v>9</v>
      </c>
      <c r="R39" s="7">
        <f t="shared" si="5"/>
        <v>1225000</v>
      </c>
      <c r="S39" s="7">
        <f t="shared" si="2"/>
        <v>24500</v>
      </c>
      <c r="T39" s="7">
        <f t="shared" si="3"/>
        <v>180000</v>
      </c>
      <c r="U39" s="7">
        <f t="shared" si="4"/>
        <v>1020500</v>
      </c>
    </row>
    <row r="40" spans="1:21" ht="45" x14ac:dyDescent="0.25">
      <c r="A40" s="1">
        <v>39</v>
      </c>
      <c r="B40" s="2" t="s">
        <v>152</v>
      </c>
      <c r="C40" s="3" t="s">
        <v>153</v>
      </c>
      <c r="D40" s="1">
        <v>3001577505</v>
      </c>
      <c r="E40" s="1" t="s">
        <v>154</v>
      </c>
      <c r="F40" s="4">
        <v>210000000</v>
      </c>
      <c r="G40" s="1"/>
      <c r="H40" s="4">
        <f t="shared" si="0"/>
        <v>210000000</v>
      </c>
      <c r="I40" s="5">
        <v>44578</v>
      </c>
      <c r="J40" s="6" t="s">
        <v>49</v>
      </c>
      <c r="K40" s="1" t="s">
        <v>4</v>
      </c>
      <c r="L40" s="1" t="s">
        <v>5</v>
      </c>
      <c r="M40" s="1" t="s">
        <v>133</v>
      </c>
      <c r="N40" s="1" t="s">
        <v>25</v>
      </c>
      <c r="O40" s="1" t="s">
        <v>26</v>
      </c>
      <c r="P40" s="1" t="s">
        <v>63</v>
      </c>
      <c r="Q40" s="1" t="s">
        <v>155</v>
      </c>
      <c r="R40" s="7">
        <f t="shared" si="5"/>
        <v>5145000</v>
      </c>
      <c r="S40" s="7">
        <f t="shared" si="2"/>
        <v>102900</v>
      </c>
      <c r="T40" s="7">
        <f t="shared" si="3"/>
        <v>756000</v>
      </c>
      <c r="U40" s="7">
        <f t="shared" si="4"/>
        <v>4286100</v>
      </c>
    </row>
    <row r="41" spans="1:21" ht="45" x14ac:dyDescent="0.25">
      <c r="A41" s="1">
        <v>40</v>
      </c>
      <c r="B41" s="2" t="s">
        <v>156</v>
      </c>
      <c r="C41" s="3" t="s">
        <v>157</v>
      </c>
      <c r="D41" s="1">
        <v>804030964</v>
      </c>
      <c r="E41" s="1" t="s">
        <v>158</v>
      </c>
      <c r="F41" s="4">
        <v>150000000</v>
      </c>
      <c r="G41" s="1"/>
      <c r="H41" s="4">
        <f t="shared" si="0"/>
        <v>150000000</v>
      </c>
      <c r="I41" s="5">
        <v>44220</v>
      </c>
      <c r="J41" s="6" t="s">
        <v>49</v>
      </c>
      <c r="K41" s="1" t="s">
        <v>4</v>
      </c>
      <c r="L41" s="1" t="s">
        <v>5</v>
      </c>
      <c r="M41" s="1" t="s">
        <v>133</v>
      </c>
      <c r="N41" s="1" t="s">
        <v>25</v>
      </c>
      <c r="O41" s="1" t="s">
        <v>26</v>
      </c>
      <c r="P41" s="1" t="s">
        <v>8</v>
      </c>
      <c r="Q41" s="1" t="s">
        <v>9</v>
      </c>
      <c r="R41" s="7">
        <f t="shared" si="5"/>
        <v>3675000</v>
      </c>
      <c r="S41" s="7">
        <f t="shared" si="2"/>
        <v>73500</v>
      </c>
      <c r="T41" s="7">
        <f t="shared" si="3"/>
        <v>540000</v>
      </c>
      <c r="U41" s="7">
        <f t="shared" si="4"/>
        <v>3061500</v>
      </c>
    </row>
    <row r="42" spans="1:21" ht="45" x14ac:dyDescent="0.25">
      <c r="A42" s="1">
        <v>41</v>
      </c>
      <c r="B42" s="2" t="s">
        <v>159</v>
      </c>
      <c r="C42" s="3" t="s">
        <v>160</v>
      </c>
      <c r="D42" s="1">
        <v>3003630748</v>
      </c>
      <c r="E42" s="1" t="s">
        <v>161</v>
      </c>
      <c r="F42" s="4">
        <v>70000000</v>
      </c>
      <c r="G42" s="1"/>
      <c r="H42" s="4">
        <f t="shared" si="0"/>
        <v>70000000</v>
      </c>
      <c r="I42" s="5">
        <v>44220</v>
      </c>
      <c r="J42" s="6" t="s">
        <v>49</v>
      </c>
      <c r="K42" s="1" t="s">
        <v>4</v>
      </c>
      <c r="L42" s="1" t="s">
        <v>5</v>
      </c>
      <c r="M42" s="1" t="s">
        <v>133</v>
      </c>
      <c r="N42" s="1" t="s">
        <v>25</v>
      </c>
      <c r="O42" s="1" t="s">
        <v>26</v>
      </c>
      <c r="P42" s="1" t="s">
        <v>8</v>
      </c>
      <c r="Q42" s="1" t="s">
        <v>9</v>
      </c>
      <c r="R42" s="7">
        <f t="shared" si="5"/>
        <v>1715000</v>
      </c>
      <c r="S42" s="7">
        <f t="shared" si="2"/>
        <v>34300</v>
      </c>
      <c r="T42" s="7">
        <f t="shared" si="3"/>
        <v>252000</v>
      </c>
      <c r="U42" s="7">
        <f t="shared" si="4"/>
        <v>1428700</v>
      </c>
    </row>
    <row r="43" spans="1:21" ht="45" x14ac:dyDescent="0.25">
      <c r="A43" s="1">
        <v>42</v>
      </c>
      <c r="B43" s="2" t="s">
        <v>162</v>
      </c>
      <c r="C43" s="3" t="s">
        <v>163</v>
      </c>
      <c r="D43" s="1">
        <v>3003620475</v>
      </c>
      <c r="E43" s="1" t="s">
        <v>164</v>
      </c>
      <c r="F43" s="4">
        <v>50000000</v>
      </c>
      <c r="G43" s="1"/>
      <c r="H43" s="4">
        <f t="shared" si="0"/>
        <v>50000000</v>
      </c>
      <c r="I43" s="5">
        <v>44578</v>
      </c>
      <c r="J43" s="6" t="s">
        <v>49</v>
      </c>
      <c r="K43" s="1" t="s">
        <v>4</v>
      </c>
      <c r="L43" s="1" t="s">
        <v>5</v>
      </c>
      <c r="M43" s="1" t="s">
        <v>133</v>
      </c>
      <c r="N43" s="1" t="s">
        <v>165</v>
      </c>
      <c r="O43" s="1" t="s">
        <v>26</v>
      </c>
      <c r="P43" s="1" t="s">
        <v>8</v>
      </c>
      <c r="Q43" s="1" t="s">
        <v>9</v>
      </c>
      <c r="R43" s="7">
        <f t="shared" si="5"/>
        <v>1225000</v>
      </c>
      <c r="S43" s="7">
        <f t="shared" si="2"/>
        <v>24500</v>
      </c>
      <c r="T43" s="7">
        <f t="shared" si="3"/>
        <v>180000</v>
      </c>
      <c r="U43" s="7">
        <f t="shared" si="4"/>
        <v>1020500</v>
      </c>
    </row>
    <row r="44" spans="1:21" ht="45" x14ac:dyDescent="0.25">
      <c r="A44" s="1">
        <v>43</v>
      </c>
      <c r="B44" s="2" t="s">
        <v>166</v>
      </c>
      <c r="C44" s="3" t="s">
        <v>167</v>
      </c>
      <c r="D44" s="1">
        <v>803105437</v>
      </c>
      <c r="E44" s="1" t="s">
        <v>168</v>
      </c>
      <c r="F44" s="4">
        <v>200000000</v>
      </c>
      <c r="G44" s="1"/>
      <c r="H44" s="4">
        <f t="shared" si="0"/>
        <v>200000000</v>
      </c>
      <c r="I44" s="5">
        <v>44586</v>
      </c>
      <c r="J44" s="6" t="s">
        <v>49</v>
      </c>
      <c r="K44" s="1" t="s">
        <v>4</v>
      </c>
      <c r="L44" s="1" t="s">
        <v>5</v>
      </c>
      <c r="M44" s="1" t="s">
        <v>133</v>
      </c>
      <c r="N44" s="1" t="s">
        <v>25</v>
      </c>
      <c r="O44" s="1" t="s">
        <v>26</v>
      </c>
      <c r="P44" s="1" t="s">
        <v>8</v>
      </c>
      <c r="Q44" s="1" t="s">
        <v>9</v>
      </c>
      <c r="R44" s="7">
        <f t="shared" si="5"/>
        <v>4900000</v>
      </c>
      <c r="S44" s="7">
        <f t="shared" si="2"/>
        <v>98000</v>
      </c>
      <c r="T44" s="7">
        <f t="shared" si="3"/>
        <v>720000</v>
      </c>
      <c r="U44" s="7">
        <f t="shared" si="4"/>
        <v>4082000</v>
      </c>
    </row>
    <row r="45" spans="1:21" ht="60" x14ac:dyDescent="0.25">
      <c r="A45" s="1">
        <v>44</v>
      </c>
      <c r="B45" s="2" t="s">
        <v>169</v>
      </c>
      <c r="C45" s="3" t="s">
        <v>170</v>
      </c>
      <c r="D45" s="1">
        <v>3000407096</v>
      </c>
      <c r="E45" s="1" t="s">
        <v>171</v>
      </c>
      <c r="F45" s="4">
        <v>200000000</v>
      </c>
      <c r="G45" s="1"/>
      <c r="H45" s="4">
        <f t="shared" si="0"/>
        <v>200000000</v>
      </c>
      <c r="I45" s="5">
        <v>44578</v>
      </c>
      <c r="J45" s="6" t="s">
        <v>49</v>
      </c>
      <c r="K45" s="1" t="s">
        <v>4</v>
      </c>
      <c r="L45" s="1" t="s">
        <v>5</v>
      </c>
      <c r="M45" s="1" t="s">
        <v>24</v>
      </c>
      <c r="N45" s="1" t="s">
        <v>165</v>
      </c>
      <c r="O45" s="1" t="s">
        <v>26</v>
      </c>
      <c r="P45" s="1" t="s">
        <v>75</v>
      </c>
      <c r="Q45" s="1" t="s">
        <v>76</v>
      </c>
      <c r="R45" s="7">
        <f t="shared" si="5"/>
        <v>4900000</v>
      </c>
      <c r="S45" s="7">
        <f t="shared" si="2"/>
        <v>98000</v>
      </c>
      <c r="T45" s="7">
        <f t="shared" si="3"/>
        <v>720000</v>
      </c>
      <c r="U45" s="7">
        <f t="shared" si="4"/>
        <v>4082000</v>
      </c>
    </row>
    <row r="46" spans="1:21" ht="45" x14ac:dyDescent="0.25">
      <c r="A46" s="1">
        <v>45</v>
      </c>
      <c r="B46" s="2" t="s">
        <v>172</v>
      </c>
      <c r="C46" s="3" t="s">
        <v>173</v>
      </c>
      <c r="D46" s="1">
        <v>3003624772</v>
      </c>
      <c r="E46" s="1" t="s">
        <v>174</v>
      </c>
      <c r="F46" s="4">
        <v>245000000</v>
      </c>
      <c r="G46" s="1"/>
      <c r="H46" s="4">
        <f t="shared" si="0"/>
        <v>245000000</v>
      </c>
      <c r="I46" s="5">
        <v>44586</v>
      </c>
      <c r="J46" s="6" t="s">
        <v>49</v>
      </c>
      <c r="K46" s="1" t="s">
        <v>4</v>
      </c>
      <c r="L46" s="1" t="s">
        <v>5</v>
      </c>
      <c r="M46" s="1" t="s">
        <v>24</v>
      </c>
      <c r="N46" s="1" t="s">
        <v>25</v>
      </c>
      <c r="O46" s="1" t="s">
        <v>26</v>
      </c>
      <c r="P46" s="1" t="s">
        <v>8</v>
      </c>
      <c r="Q46" s="1" t="s">
        <v>9</v>
      </c>
      <c r="R46" s="7">
        <f t="shared" si="5"/>
        <v>6002500</v>
      </c>
      <c r="S46" s="7">
        <f t="shared" si="2"/>
        <v>120050</v>
      </c>
      <c r="T46" s="7">
        <f t="shared" si="3"/>
        <v>882000</v>
      </c>
      <c r="U46" s="7">
        <f t="shared" si="4"/>
        <v>5000450</v>
      </c>
    </row>
    <row r="47" spans="1:21" ht="45" x14ac:dyDescent="0.25">
      <c r="A47" s="1">
        <v>46</v>
      </c>
      <c r="B47" s="2" t="s">
        <v>175</v>
      </c>
      <c r="C47" s="3" t="s">
        <v>176</v>
      </c>
      <c r="D47" s="1">
        <v>3003375877</v>
      </c>
      <c r="E47" s="1" t="s">
        <v>177</v>
      </c>
      <c r="F47" s="4">
        <v>250000000</v>
      </c>
      <c r="G47" s="1"/>
      <c r="H47" s="4">
        <f t="shared" si="0"/>
        <v>250000000</v>
      </c>
      <c r="I47" s="5">
        <v>44586</v>
      </c>
      <c r="J47" s="6" t="s">
        <v>49</v>
      </c>
      <c r="K47" s="1" t="s">
        <v>4</v>
      </c>
      <c r="L47" s="1" t="s">
        <v>5</v>
      </c>
      <c r="M47" s="1" t="s">
        <v>24</v>
      </c>
      <c r="N47" s="1" t="s">
        <v>25</v>
      </c>
      <c r="O47" s="1" t="s">
        <v>26</v>
      </c>
      <c r="P47" s="1" t="s">
        <v>63</v>
      </c>
      <c r="Q47" s="1" t="s">
        <v>155</v>
      </c>
      <c r="R47" s="7">
        <f t="shared" si="5"/>
        <v>6125000</v>
      </c>
      <c r="S47" s="7">
        <f t="shared" si="2"/>
        <v>122500</v>
      </c>
      <c r="T47" s="7">
        <f t="shared" si="3"/>
        <v>900000</v>
      </c>
      <c r="U47" s="7">
        <f t="shared" si="4"/>
        <v>5102500</v>
      </c>
    </row>
    <row r="48" spans="1:21" ht="45" x14ac:dyDescent="0.25">
      <c r="A48" s="1">
        <v>47</v>
      </c>
      <c r="B48" s="2" t="s">
        <v>178</v>
      </c>
      <c r="C48" s="3" t="s">
        <v>179</v>
      </c>
      <c r="D48" s="1">
        <v>3003611662</v>
      </c>
      <c r="E48" s="1" t="s">
        <v>180</v>
      </c>
      <c r="F48" s="4">
        <v>180000000</v>
      </c>
      <c r="G48" s="1"/>
      <c r="H48" s="4">
        <f t="shared" si="0"/>
        <v>180000000</v>
      </c>
      <c r="I48" s="5">
        <v>44586</v>
      </c>
      <c r="J48" s="6" t="s">
        <v>49</v>
      </c>
      <c r="K48" s="1" t="s">
        <v>4</v>
      </c>
      <c r="L48" s="1" t="s">
        <v>5</v>
      </c>
      <c r="M48" s="1" t="s">
        <v>24</v>
      </c>
      <c r="N48" s="1" t="s">
        <v>25</v>
      </c>
      <c r="O48" s="1" t="s">
        <v>26</v>
      </c>
      <c r="P48" s="1" t="s">
        <v>8</v>
      </c>
      <c r="Q48" s="1" t="s">
        <v>9</v>
      </c>
      <c r="R48" s="7">
        <f t="shared" si="5"/>
        <v>4410000</v>
      </c>
      <c r="S48" s="7">
        <f t="shared" si="2"/>
        <v>88200</v>
      </c>
      <c r="T48" s="7">
        <f t="shared" si="3"/>
        <v>648000</v>
      </c>
      <c r="U48" s="7">
        <f t="shared" si="4"/>
        <v>3673800</v>
      </c>
    </row>
    <row r="49" spans="1:21" ht="60" x14ac:dyDescent="0.25">
      <c r="A49" s="1">
        <v>48</v>
      </c>
      <c r="B49" s="2" t="s">
        <v>181</v>
      </c>
      <c r="C49" s="3" t="s">
        <v>182</v>
      </c>
      <c r="D49" s="1">
        <v>803110611</v>
      </c>
      <c r="E49" s="1" t="s">
        <v>183</v>
      </c>
      <c r="F49" s="4">
        <v>200000000</v>
      </c>
      <c r="G49" s="1"/>
      <c r="H49" s="4">
        <f t="shared" si="0"/>
        <v>200000000</v>
      </c>
      <c r="I49" s="5">
        <v>44585</v>
      </c>
      <c r="J49" s="6" t="s">
        <v>49</v>
      </c>
      <c r="K49" s="1" t="s">
        <v>4</v>
      </c>
      <c r="L49" s="1" t="s">
        <v>5</v>
      </c>
      <c r="M49" s="1" t="s">
        <v>24</v>
      </c>
      <c r="N49" s="1" t="s">
        <v>25</v>
      </c>
      <c r="O49" s="1" t="s">
        <v>26</v>
      </c>
      <c r="P49" s="1" t="s">
        <v>75</v>
      </c>
      <c r="Q49" s="1" t="s">
        <v>76</v>
      </c>
      <c r="R49" s="7">
        <f t="shared" si="5"/>
        <v>4900000</v>
      </c>
      <c r="S49" s="7">
        <f t="shared" si="2"/>
        <v>98000</v>
      </c>
      <c r="T49" s="7">
        <f t="shared" si="3"/>
        <v>720000</v>
      </c>
      <c r="U49" s="7">
        <f t="shared" si="4"/>
        <v>4082000</v>
      </c>
    </row>
    <row r="50" spans="1:21" ht="60" x14ac:dyDescent="0.25">
      <c r="A50" s="1">
        <v>49</v>
      </c>
      <c r="B50" s="2" t="s">
        <v>184</v>
      </c>
      <c r="C50" s="3" t="s">
        <v>185</v>
      </c>
      <c r="D50" s="1">
        <v>802129254</v>
      </c>
      <c r="E50" s="1" t="s">
        <v>186</v>
      </c>
      <c r="F50" s="4">
        <v>248000000</v>
      </c>
      <c r="G50" s="1"/>
      <c r="H50" s="4">
        <f t="shared" si="0"/>
        <v>248000000</v>
      </c>
      <c r="I50" s="5">
        <v>44586</v>
      </c>
      <c r="J50" s="6" t="s">
        <v>49</v>
      </c>
      <c r="K50" s="1" t="s">
        <v>4</v>
      </c>
      <c r="L50" s="1" t="s">
        <v>5</v>
      </c>
      <c r="M50" s="1" t="s">
        <v>24</v>
      </c>
      <c r="N50" s="1" t="s">
        <v>25</v>
      </c>
      <c r="O50" s="1" t="s">
        <v>26</v>
      </c>
      <c r="P50" s="1" t="s">
        <v>75</v>
      </c>
      <c r="Q50" s="1" t="s">
        <v>76</v>
      </c>
      <c r="R50" s="7">
        <f t="shared" si="5"/>
        <v>6076000</v>
      </c>
      <c r="S50" s="7">
        <f t="shared" si="2"/>
        <v>121520</v>
      </c>
      <c r="T50" s="7">
        <f t="shared" si="3"/>
        <v>892800</v>
      </c>
      <c r="U50" s="7">
        <f t="shared" si="4"/>
        <v>5061680</v>
      </c>
    </row>
    <row r="51" spans="1:21" ht="60" x14ac:dyDescent="0.25">
      <c r="A51" s="1">
        <v>50</v>
      </c>
      <c r="B51" s="2" t="s">
        <v>187</v>
      </c>
      <c r="C51" s="3" t="s">
        <v>188</v>
      </c>
      <c r="D51" s="1">
        <v>3000521018</v>
      </c>
      <c r="E51" s="1" t="s">
        <v>189</v>
      </c>
      <c r="F51" s="4">
        <v>100000000</v>
      </c>
      <c r="G51" s="1"/>
      <c r="H51" s="4">
        <f t="shared" si="0"/>
        <v>100000000</v>
      </c>
      <c r="I51" s="5">
        <v>44578</v>
      </c>
      <c r="J51" s="6" t="s">
        <v>49</v>
      </c>
      <c r="K51" s="1" t="s">
        <v>4</v>
      </c>
      <c r="L51" s="1" t="s">
        <v>5</v>
      </c>
      <c r="M51" s="1" t="s">
        <v>190</v>
      </c>
      <c r="N51" s="1" t="s">
        <v>191</v>
      </c>
      <c r="O51" s="1" t="s">
        <v>191</v>
      </c>
      <c r="P51" s="1" t="s">
        <v>63</v>
      </c>
      <c r="Q51" s="1" t="s">
        <v>155</v>
      </c>
      <c r="R51" s="7">
        <f t="shared" si="5"/>
        <v>2450000</v>
      </c>
      <c r="S51" s="7">
        <f t="shared" si="2"/>
        <v>49000</v>
      </c>
      <c r="T51" s="7">
        <f t="shared" si="3"/>
        <v>360000</v>
      </c>
      <c r="U51" s="7">
        <f t="shared" si="4"/>
        <v>2041000</v>
      </c>
    </row>
    <row r="52" spans="1:21" ht="60" x14ac:dyDescent="0.25">
      <c r="A52" s="1">
        <v>51</v>
      </c>
      <c r="B52" s="2" t="s">
        <v>192</v>
      </c>
      <c r="C52" s="3" t="s">
        <v>193</v>
      </c>
      <c r="D52" s="1">
        <v>3000285977</v>
      </c>
      <c r="E52" s="1" t="s">
        <v>194</v>
      </c>
      <c r="F52" s="4">
        <v>254000000</v>
      </c>
      <c r="G52" s="1"/>
      <c r="H52" s="4">
        <f>F52</f>
        <v>254000000</v>
      </c>
      <c r="I52" s="5">
        <v>44580</v>
      </c>
      <c r="J52" s="6" t="s">
        <v>49</v>
      </c>
      <c r="K52" s="1" t="s">
        <v>4</v>
      </c>
      <c r="L52" s="1" t="s">
        <v>5</v>
      </c>
      <c r="M52" s="1" t="s">
        <v>190</v>
      </c>
      <c r="N52" s="1" t="s">
        <v>191</v>
      </c>
      <c r="O52" s="1" t="s">
        <v>191</v>
      </c>
      <c r="P52" s="1" t="s">
        <v>63</v>
      </c>
      <c r="Q52" s="1" t="s">
        <v>155</v>
      </c>
      <c r="R52" s="7">
        <f t="shared" si="5"/>
        <v>6223000</v>
      </c>
      <c r="S52" s="7">
        <f t="shared" si="2"/>
        <v>124460</v>
      </c>
      <c r="T52" s="7">
        <f t="shared" si="3"/>
        <v>914400</v>
      </c>
      <c r="U52" s="7">
        <f t="shared" si="4"/>
        <v>5184140</v>
      </c>
    </row>
    <row r="53" spans="1:21" ht="45" x14ac:dyDescent="0.25">
      <c r="A53" s="1">
        <v>52</v>
      </c>
      <c r="B53" s="2" t="s">
        <v>195</v>
      </c>
      <c r="C53" s="3" t="s">
        <v>196</v>
      </c>
      <c r="D53" s="1">
        <v>403147378</v>
      </c>
      <c r="E53" s="1" t="s">
        <v>197</v>
      </c>
      <c r="F53" s="4">
        <v>125000000</v>
      </c>
      <c r="G53" s="1"/>
      <c r="H53" s="4">
        <f t="shared" si="0"/>
        <v>125000000</v>
      </c>
      <c r="I53" s="5">
        <v>44578</v>
      </c>
      <c r="J53" s="6" t="s">
        <v>49</v>
      </c>
      <c r="K53" s="1" t="s">
        <v>4</v>
      </c>
      <c r="L53" s="1" t="s">
        <v>5</v>
      </c>
      <c r="M53" s="1" t="s">
        <v>198</v>
      </c>
      <c r="N53" s="1" t="s">
        <v>199</v>
      </c>
      <c r="O53" s="1" t="s">
        <v>199</v>
      </c>
      <c r="P53" s="1" t="s">
        <v>8</v>
      </c>
      <c r="Q53" s="1" t="s">
        <v>9</v>
      </c>
      <c r="R53" s="7">
        <f t="shared" si="5"/>
        <v>3062500</v>
      </c>
      <c r="S53" s="7">
        <f t="shared" si="2"/>
        <v>61250</v>
      </c>
      <c r="T53" s="7">
        <f t="shared" si="3"/>
        <v>450000</v>
      </c>
      <c r="U53" s="7">
        <f t="shared" si="4"/>
        <v>2551250</v>
      </c>
    </row>
    <row r="54" spans="1:21" ht="45" x14ac:dyDescent="0.25">
      <c r="A54" s="1">
        <v>53</v>
      </c>
      <c r="B54" s="2" t="s">
        <v>200</v>
      </c>
      <c r="C54" s="3" t="s">
        <v>201</v>
      </c>
      <c r="D54" s="1">
        <v>3001540555</v>
      </c>
      <c r="E54" s="1" t="s">
        <v>202</v>
      </c>
      <c r="F54" s="4">
        <v>220000000</v>
      </c>
      <c r="G54" s="1"/>
      <c r="H54" s="4">
        <f>F54</f>
        <v>220000000</v>
      </c>
      <c r="I54" s="5">
        <v>44582</v>
      </c>
      <c r="J54" s="6" t="s">
        <v>49</v>
      </c>
      <c r="K54" s="1" t="s">
        <v>4</v>
      </c>
      <c r="L54" s="1" t="s">
        <v>5</v>
      </c>
      <c r="M54" s="1" t="s">
        <v>203</v>
      </c>
      <c r="N54" s="1" t="s">
        <v>7</v>
      </c>
      <c r="O54" s="1" t="s">
        <v>7</v>
      </c>
      <c r="P54" s="1" t="s">
        <v>8</v>
      </c>
      <c r="Q54" s="1" t="s">
        <v>9</v>
      </c>
      <c r="R54" s="7">
        <f t="shared" si="5"/>
        <v>5390000</v>
      </c>
      <c r="S54" s="7">
        <f t="shared" si="2"/>
        <v>107800</v>
      </c>
      <c r="T54" s="7">
        <f t="shared" si="3"/>
        <v>792000</v>
      </c>
      <c r="U54" s="7">
        <f t="shared" si="4"/>
        <v>4490200</v>
      </c>
    </row>
    <row r="55" spans="1:21" ht="45" x14ac:dyDescent="0.25">
      <c r="A55" s="1">
        <v>54</v>
      </c>
      <c r="B55" s="2" t="s">
        <v>204</v>
      </c>
      <c r="C55" s="3" t="s">
        <v>205</v>
      </c>
      <c r="D55" s="1">
        <v>3003616532</v>
      </c>
      <c r="E55" s="1" t="s">
        <v>206</v>
      </c>
      <c r="F55" s="4">
        <v>60000000</v>
      </c>
      <c r="G55" s="1"/>
      <c r="H55" s="4">
        <v>60000000</v>
      </c>
      <c r="I55" s="5">
        <v>44578</v>
      </c>
      <c r="J55" s="6" t="s">
        <v>49</v>
      </c>
      <c r="K55" s="1" t="s">
        <v>4</v>
      </c>
      <c r="L55" s="1" t="s">
        <v>5</v>
      </c>
      <c r="M55" s="1" t="s">
        <v>203</v>
      </c>
      <c r="N55" s="1" t="s">
        <v>207</v>
      </c>
      <c r="O55" s="1" t="s">
        <v>26</v>
      </c>
      <c r="P55" s="1" t="s">
        <v>8</v>
      </c>
      <c r="Q55" s="1" t="s">
        <v>9</v>
      </c>
      <c r="R55" s="7">
        <f t="shared" si="5"/>
        <v>1470000</v>
      </c>
      <c r="S55" s="7">
        <f t="shared" si="2"/>
        <v>29400</v>
      </c>
      <c r="T55" s="7">
        <f t="shared" si="3"/>
        <v>216000</v>
      </c>
      <c r="U55" s="7">
        <f t="shared" si="4"/>
        <v>1224600</v>
      </c>
    </row>
    <row r="56" spans="1:21" ht="45" x14ac:dyDescent="0.25">
      <c r="A56" s="1">
        <v>55</v>
      </c>
      <c r="B56" s="2" t="s">
        <v>208</v>
      </c>
      <c r="C56" s="3" t="s">
        <v>209</v>
      </c>
      <c r="D56" s="1">
        <v>403135445</v>
      </c>
      <c r="E56" s="1" t="s">
        <v>210</v>
      </c>
      <c r="F56" s="4">
        <v>180000000</v>
      </c>
      <c r="G56" s="1"/>
      <c r="H56" s="4">
        <v>180000000</v>
      </c>
      <c r="I56" s="5">
        <v>44586</v>
      </c>
      <c r="J56" s="6" t="s">
        <v>49</v>
      </c>
      <c r="K56" s="1" t="s">
        <v>4</v>
      </c>
      <c r="L56" s="1" t="s">
        <v>5</v>
      </c>
      <c r="M56" s="1" t="s">
        <v>203</v>
      </c>
      <c r="N56" s="1" t="s">
        <v>25</v>
      </c>
      <c r="O56" s="1" t="s">
        <v>26</v>
      </c>
      <c r="P56" s="1" t="s">
        <v>8</v>
      </c>
      <c r="Q56" s="1" t="s">
        <v>9</v>
      </c>
      <c r="R56" s="7">
        <f t="shared" si="5"/>
        <v>4410000</v>
      </c>
      <c r="S56" s="7">
        <f t="shared" si="2"/>
        <v>88200</v>
      </c>
      <c r="T56" s="7">
        <f t="shared" si="3"/>
        <v>648000</v>
      </c>
      <c r="U56" s="7">
        <f t="shared" si="4"/>
        <v>3673800</v>
      </c>
    </row>
    <row r="57" spans="1:21" ht="60" x14ac:dyDescent="0.25">
      <c r="A57" s="1">
        <v>56</v>
      </c>
      <c r="B57" s="2" t="s">
        <v>211</v>
      </c>
      <c r="C57" s="3" t="s">
        <v>212</v>
      </c>
      <c r="D57" s="1">
        <v>302214212</v>
      </c>
      <c r="E57" s="1"/>
      <c r="F57" s="4">
        <v>214000000</v>
      </c>
      <c r="G57" s="1"/>
      <c r="H57" s="4">
        <f t="shared" ref="H57:H65" si="6">F57</f>
        <v>214000000</v>
      </c>
      <c r="I57" s="5">
        <v>44580</v>
      </c>
      <c r="J57" s="6" t="s">
        <v>49</v>
      </c>
      <c r="K57" s="1" t="s">
        <v>4</v>
      </c>
      <c r="L57" s="1" t="s">
        <v>5</v>
      </c>
      <c r="M57" s="1" t="s">
        <v>213</v>
      </c>
      <c r="N57" s="1" t="s">
        <v>126</v>
      </c>
      <c r="O57" s="1" t="s">
        <v>122</v>
      </c>
      <c r="P57" s="1" t="s">
        <v>75</v>
      </c>
      <c r="Q57" s="1" t="s">
        <v>76</v>
      </c>
      <c r="R57" s="7">
        <f t="shared" si="5"/>
        <v>5243000</v>
      </c>
      <c r="S57" s="7">
        <f t="shared" si="2"/>
        <v>104860</v>
      </c>
      <c r="T57" s="7">
        <f t="shared" si="3"/>
        <v>770400</v>
      </c>
      <c r="U57" s="7">
        <f t="shared" si="4"/>
        <v>4367740</v>
      </c>
    </row>
    <row r="58" spans="1:21" ht="45" x14ac:dyDescent="0.25">
      <c r="A58" s="1">
        <v>57</v>
      </c>
      <c r="B58" s="2" t="s">
        <v>214</v>
      </c>
      <c r="C58" s="3" t="s">
        <v>215</v>
      </c>
      <c r="D58" s="1">
        <v>304064021</v>
      </c>
      <c r="E58" s="1"/>
      <c r="F58" s="4">
        <v>300000000</v>
      </c>
      <c r="G58" s="1"/>
      <c r="H58" s="4">
        <f t="shared" si="6"/>
        <v>300000000</v>
      </c>
      <c r="I58" s="5">
        <v>44581</v>
      </c>
      <c r="J58" s="6" t="s">
        <v>49</v>
      </c>
      <c r="K58" s="1" t="s">
        <v>4</v>
      </c>
      <c r="L58" s="1" t="s">
        <v>5</v>
      </c>
      <c r="M58" s="1" t="s">
        <v>213</v>
      </c>
      <c r="N58" s="1" t="s">
        <v>216</v>
      </c>
      <c r="O58" s="1" t="s">
        <v>122</v>
      </c>
      <c r="P58" s="1" t="s">
        <v>217</v>
      </c>
      <c r="Q58" s="1" t="s">
        <v>218</v>
      </c>
      <c r="R58" s="7">
        <f t="shared" si="5"/>
        <v>7350000</v>
      </c>
      <c r="S58" s="7">
        <f t="shared" si="2"/>
        <v>147000</v>
      </c>
      <c r="T58" s="7">
        <f t="shared" si="3"/>
        <v>1080000</v>
      </c>
      <c r="U58" s="7">
        <f t="shared" si="4"/>
        <v>6123000</v>
      </c>
    </row>
    <row r="59" spans="1:21" ht="45" x14ac:dyDescent="0.25">
      <c r="A59" s="1">
        <v>58</v>
      </c>
      <c r="B59" s="2" t="s">
        <v>219</v>
      </c>
      <c r="C59" s="3" t="s">
        <v>220</v>
      </c>
      <c r="D59" s="1">
        <v>3003632945</v>
      </c>
      <c r="E59" s="1" t="s">
        <v>221</v>
      </c>
      <c r="F59" s="4">
        <v>160000000</v>
      </c>
      <c r="G59" s="1"/>
      <c r="H59" s="4">
        <f t="shared" si="6"/>
        <v>160000000</v>
      </c>
      <c r="I59" s="5">
        <v>44587</v>
      </c>
      <c r="J59" s="6" t="s">
        <v>49</v>
      </c>
      <c r="K59" s="1" t="s">
        <v>4</v>
      </c>
      <c r="L59" s="1" t="s">
        <v>5</v>
      </c>
      <c r="M59" s="1" t="s">
        <v>222</v>
      </c>
      <c r="N59" s="1" t="s">
        <v>223</v>
      </c>
      <c r="O59" s="1" t="s">
        <v>122</v>
      </c>
      <c r="P59" s="1" t="s">
        <v>8</v>
      </c>
      <c r="Q59" s="1" t="s">
        <v>9</v>
      </c>
      <c r="R59" s="7">
        <f t="shared" si="5"/>
        <v>3920000</v>
      </c>
      <c r="S59" s="7">
        <f t="shared" si="2"/>
        <v>78400</v>
      </c>
      <c r="T59" s="7">
        <f t="shared" si="3"/>
        <v>576000</v>
      </c>
      <c r="U59" s="7">
        <f t="shared" si="4"/>
        <v>3265600</v>
      </c>
    </row>
    <row r="60" spans="1:21" ht="45" x14ac:dyDescent="0.25">
      <c r="A60" s="1">
        <v>59</v>
      </c>
      <c r="B60" s="2" t="s">
        <v>224</v>
      </c>
      <c r="C60" s="3" t="s">
        <v>225</v>
      </c>
      <c r="D60" s="1">
        <v>713004326</v>
      </c>
      <c r="E60" s="1" t="s">
        <v>226</v>
      </c>
      <c r="F60" s="4">
        <v>240000000</v>
      </c>
      <c r="G60" s="1"/>
      <c r="H60" s="4">
        <f t="shared" si="6"/>
        <v>240000000</v>
      </c>
      <c r="I60" s="5">
        <v>44585</v>
      </c>
      <c r="J60" s="6" t="s">
        <v>49</v>
      </c>
      <c r="K60" s="1" t="s">
        <v>4</v>
      </c>
      <c r="L60" s="1" t="s">
        <v>5</v>
      </c>
      <c r="M60" s="1" t="s">
        <v>6</v>
      </c>
      <c r="N60" s="1" t="s">
        <v>227</v>
      </c>
      <c r="O60" s="1" t="s">
        <v>227</v>
      </c>
      <c r="P60" s="1" t="s">
        <v>58</v>
      </c>
      <c r="Q60" s="1" t="s">
        <v>228</v>
      </c>
      <c r="R60" s="7">
        <f t="shared" si="5"/>
        <v>5880000</v>
      </c>
      <c r="S60" s="7">
        <f t="shared" si="2"/>
        <v>117600</v>
      </c>
      <c r="T60" s="7">
        <f t="shared" si="3"/>
        <v>864000</v>
      </c>
      <c r="U60" s="7">
        <f t="shared" si="4"/>
        <v>4898400</v>
      </c>
    </row>
    <row r="61" spans="1:21" ht="60" x14ac:dyDescent="0.25">
      <c r="A61" s="1">
        <v>60</v>
      </c>
      <c r="B61" s="2" t="s">
        <v>229</v>
      </c>
      <c r="C61" s="3" t="s">
        <v>230</v>
      </c>
      <c r="D61" s="8" t="s">
        <v>231</v>
      </c>
      <c r="E61" s="1" t="s">
        <v>232</v>
      </c>
      <c r="F61" s="4">
        <v>140000000</v>
      </c>
      <c r="G61" s="1"/>
      <c r="H61" s="4">
        <f t="shared" si="6"/>
        <v>140000000</v>
      </c>
      <c r="I61" s="5">
        <v>44586</v>
      </c>
      <c r="J61" s="6" t="s">
        <v>49</v>
      </c>
      <c r="K61" s="1" t="s">
        <v>4</v>
      </c>
      <c r="L61" s="1" t="s">
        <v>5</v>
      </c>
      <c r="M61" s="1" t="s">
        <v>233</v>
      </c>
      <c r="N61" s="1" t="s">
        <v>234</v>
      </c>
      <c r="O61" s="1" t="s">
        <v>234</v>
      </c>
      <c r="P61" s="1" t="s">
        <v>8</v>
      </c>
      <c r="Q61" s="1" t="s">
        <v>9</v>
      </c>
      <c r="R61" s="7">
        <f t="shared" si="5"/>
        <v>3430000</v>
      </c>
      <c r="S61" s="7">
        <f t="shared" si="2"/>
        <v>68600</v>
      </c>
      <c r="T61" s="7">
        <f t="shared" si="3"/>
        <v>504000</v>
      </c>
      <c r="U61" s="7">
        <f t="shared" si="4"/>
        <v>2857400</v>
      </c>
    </row>
    <row r="62" spans="1:21" ht="45" x14ac:dyDescent="0.25">
      <c r="A62" s="1">
        <v>61</v>
      </c>
      <c r="B62" s="2" t="s">
        <v>235</v>
      </c>
      <c r="C62" s="3" t="s">
        <v>236</v>
      </c>
      <c r="D62" s="8">
        <v>604009456</v>
      </c>
      <c r="E62" s="1" t="s">
        <v>237</v>
      </c>
      <c r="F62" s="4">
        <v>160000000</v>
      </c>
      <c r="G62" s="1"/>
      <c r="H62" s="4">
        <f t="shared" si="6"/>
        <v>160000000</v>
      </c>
      <c r="I62" s="5">
        <v>44588</v>
      </c>
      <c r="J62" s="6" t="s">
        <v>49</v>
      </c>
      <c r="K62" s="1" t="s">
        <v>4</v>
      </c>
      <c r="L62" s="1" t="s">
        <v>5</v>
      </c>
      <c r="M62" s="1" t="s">
        <v>238</v>
      </c>
      <c r="N62" s="1" t="s">
        <v>14</v>
      </c>
      <c r="O62" s="1" t="s">
        <v>14</v>
      </c>
      <c r="P62" s="1" t="s">
        <v>8</v>
      </c>
      <c r="Q62" s="1" t="s">
        <v>9</v>
      </c>
      <c r="R62" s="7">
        <f t="shared" si="5"/>
        <v>3920000</v>
      </c>
      <c r="S62" s="7">
        <f t="shared" si="2"/>
        <v>78400</v>
      </c>
      <c r="T62" s="7">
        <f t="shared" si="3"/>
        <v>576000</v>
      </c>
      <c r="U62" s="7">
        <f t="shared" si="4"/>
        <v>3265600</v>
      </c>
    </row>
    <row r="63" spans="1:21" ht="45" x14ac:dyDescent="0.25">
      <c r="A63" s="1">
        <v>62</v>
      </c>
      <c r="B63" s="2" t="s">
        <v>239</v>
      </c>
      <c r="C63" s="3" t="s">
        <v>240</v>
      </c>
      <c r="D63" s="8">
        <v>3002455608</v>
      </c>
      <c r="E63" s="1" t="s">
        <v>241</v>
      </c>
      <c r="F63" s="4">
        <v>150000000</v>
      </c>
      <c r="G63" s="1"/>
      <c r="H63" s="4">
        <f t="shared" si="6"/>
        <v>150000000</v>
      </c>
      <c r="I63" s="5">
        <v>44588</v>
      </c>
      <c r="J63" s="6" t="s">
        <v>49</v>
      </c>
      <c r="K63" s="1" t="s">
        <v>4</v>
      </c>
      <c r="L63" s="1" t="s">
        <v>5</v>
      </c>
      <c r="M63" s="1" t="s">
        <v>238</v>
      </c>
      <c r="N63" s="1" t="s">
        <v>14</v>
      </c>
      <c r="O63" s="1" t="s">
        <v>14</v>
      </c>
      <c r="P63" s="1" t="s">
        <v>8</v>
      </c>
      <c r="Q63" s="1" t="s">
        <v>9</v>
      </c>
      <c r="R63" s="7">
        <f t="shared" si="5"/>
        <v>3675000</v>
      </c>
      <c r="S63" s="7">
        <f t="shared" si="2"/>
        <v>73500</v>
      </c>
      <c r="T63" s="7">
        <f t="shared" si="3"/>
        <v>540000</v>
      </c>
      <c r="U63" s="7">
        <f t="shared" si="4"/>
        <v>3061500</v>
      </c>
    </row>
    <row r="64" spans="1:21" ht="45" x14ac:dyDescent="0.25">
      <c r="A64" s="1">
        <v>63</v>
      </c>
      <c r="B64" s="2" t="s">
        <v>242</v>
      </c>
      <c r="C64" s="3" t="s">
        <v>243</v>
      </c>
      <c r="D64" s="1">
        <v>704016425</v>
      </c>
      <c r="E64" s="1" t="s">
        <v>244</v>
      </c>
      <c r="F64" s="4">
        <v>150000000</v>
      </c>
      <c r="G64" s="1"/>
      <c r="H64" s="4">
        <f t="shared" si="6"/>
        <v>150000000</v>
      </c>
      <c r="I64" s="5">
        <v>44565</v>
      </c>
      <c r="J64" s="6" t="s">
        <v>245</v>
      </c>
      <c r="K64" s="1" t="s">
        <v>4</v>
      </c>
      <c r="L64" s="1" t="s">
        <v>5</v>
      </c>
      <c r="M64" s="1" t="s">
        <v>246</v>
      </c>
      <c r="N64" s="1" t="s">
        <v>7</v>
      </c>
      <c r="O64" s="1" t="s">
        <v>7</v>
      </c>
      <c r="P64" s="1" t="s">
        <v>63</v>
      </c>
      <c r="Q64" s="1" t="s">
        <v>97</v>
      </c>
      <c r="R64" s="7">
        <f t="shared" si="5"/>
        <v>3675000</v>
      </c>
      <c r="S64" s="7">
        <f t="shared" si="2"/>
        <v>73500</v>
      </c>
      <c r="T64" s="7">
        <f t="shared" si="3"/>
        <v>540000</v>
      </c>
      <c r="U64" s="7">
        <f t="shared" si="4"/>
        <v>3061500</v>
      </c>
    </row>
    <row r="65" spans="1:21" ht="45" x14ac:dyDescent="0.25">
      <c r="A65" s="1">
        <v>64</v>
      </c>
      <c r="B65" s="2" t="s">
        <v>247</v>
      </c>
      <c r="C65" s="3" t="s">
        <v>248</v>
      </c>
      <c r="D65" s="1">
        <v>703800335</v>
      </c>
      <c r="E65" s="1" t="s">
        <v>249</v>
      </c>
      <c r="F65" s="4">
        <v>150000000</v>
      </c>
      <c r="G65" s="1"/>
      <c r="H65" s="4">
        <f t="shared" si="6"/>
        <v>150000000</v>
      </c>
      <c r="I65" s="5">
        <v>44589</v>
      </c>
      <c r="J65" s="6" t="s">
        <v>245</v>
      </c>
      <c r="K65" s="1" t="s">
        <v>4</v>
      </c>
      <c r="L65" s="1" t="s">
        <v>5</v>
      </c>
      <c r="M65" s="1" t="s">
        <v>246</v>
      </c>
      <c r="N65" s="1" t="s">
        <v>7</v>
      </c>
      <c r="O65" s="1" t="s">
        <v>7</v>
      </c>
      <c r="P65" s="1" t="s">
        <v>63</v>
      </c>
      <c r="Q65" s="1" t="s">
        <v>250</v>
      </c>
      <c r="R65" s="7">
        <f t="shared" si="5"/>
        <v>3675000</v>
      </c>
      <c r="S65" s="7">
        <f t="shared" si="2"/>
        <v>73500</v>
      </c>
      <c r="T65" s="7">
        <f t="shared" si="3"/>
        <v>540000</v>
      </c>
      <c r="U65" s="7">
        <f t="shared" si="4"/>
        <v>3061500</v>
      </c>
    </row>
    <row r="66" spans="1:21" ht="45" x14ac:dyDescent="0.25">
      <c r="A66" s="1">
        <v>65</v>
      </c>
      <c r="B66" s="2" t="s">
        <v>251</v>
      </c>
      <c r="C66" s="3" t="s">
        <v>252</v>
      </c>
      <c r="D66" s="1">
        <v>3003394987</v>
      </c>
      <c r="E66" s="1"/>
      <c r="F66" s="4">
        <v>200000000</v>
      </c>
      <c r="G66" s="1"/>
      <c r="H66" s="4">
        <f>F66</f>
        <v>200000000</v>
      </c>
      <c r="I66" s="5">
        <v>44566</v>
      </c>
      <c r="J66" s="6" t="s">
        <v>245</v>
      </c>
      <c r="K66" s="1" t="s">
        <v>4</v>
      </c>
      <c r="L66" s="1" t="s">
        <v>5</v>
      </c>
      <c r="M66" s="1" t="s">
        <v>213</v>
      </c>
      <c r="N66" s="1" t="s">
        <v>253</v>
      </c>
      <c r="O66" s="1" t="s">
        <v>122</v>
      </c>
      <c r="P66" s="1" t="s">
        <v>217</v>
      </c>
      <c r="Q66" s="1" t="s">
        <v>254</v>
      </c>
      <c r="R66" s="7">
        <f t="shared" si="5"/>
        <v>4900000</v>
      </c>
      <c r="S66" s="7">
        <f t="shared" si="2"/>
        <v>98000</v>
      </c>
      <c r="T66" s="7">
        <f t="shared" si="3"/>
        <v>720000</v>
      </c>
      <c r="U66" s="7">
        <f t="shared" si="4"/>
        <v>4082000</v>
      </c>
    </row>
    <row r="67" spans="1:21" ht="45" x14ac:dyDescent="0.25">
      <c r="A67" s="1">
        <v>66</v>
      </c>
      <c r="B67" s="2" t="s">
        <v>89</v>
      </c>
      <c r="C67" s="3" t="s">
        <v>90</v>
      </c>
      <c r="D67" s="1">
        <v>3001449768</v>
      </c>
      <c r="E67" s="1" t="s">
        <v>255</v>
      </c>
      <c r="F67" s="4">
        <v>98000000</v>
      </c>
      <c r="G67" s="1"/>
      <c r="H67" s="4">
        <f t="shared" ref="H67:H76" si="7">F67</f>
        <v>98000000</v>
      </c>
      <c r="I67" s="5">
        <v>44573</v>
      </c>
      <c r="J67" s="6" t="s">
        <v>245</v>
      </c>
      <c r="K67" s="1" t="s">
        <v>4</v>
      </c>
      <c r="L67" s="1" t="s">
        <v>5</v>
      </c>
      <c r="M67" s="1" t="s">
        <v>88</v>
      </c>
      <c r="N67" s="1" t="s">
        <v>92</v>
      </c>
      <c r="O67" s="1" t="s">
        <v>92</v>
      </c>
      <c r="P67" s="1" t="s">
        <v>58</v>
      </c>
      <c r="Q67" s="1" t="s">
        <v>59</v>
      </c>
      <c r="R67" s="7">
        <f t="shared" si="5"/>
        <v>2401000</v>
      </c>
      <c r="S67" s="7">
        <f t="shared" si="2"/>
        <v>48020</v>
      </c>
      <c r="T67" s="7">
        <f t="shared" si="3"/>
        <v>352800</v>
      </c>
      <c r="U67" s="7">
        <f t="shared" si="4"/>
        <v>2000180</v>
      </c>
    </row>
    <row r="68" spans="1:21" ht="45" x14ac:dyDescent="0.25">
      <c r="A68" s="1">
        <v>67</v>
      </c>
      <c r="B68" s="2" t="s">
        <v>256</v>
      </c>
      <c r="C68" s="3" t="s">
        <v>257</v>
      </c>
      <c r="D68" s="1">
        <v>3002463104</v>
      </c>
      <c r="E68" s="1" t="s">
        <v>258</v>
      </c>
      <c r="F68" s="4">
        <v>220000000</v>
      </c>
      <c r="G68" s="1"/>
      <c r="H68" s="4">
        <f t="shared" si="7"/>
        <v>220000000</v>
      </c>
      <c r="I68" s="5">
        <v>44573</v>
      </c>
      <c r="J68" s="6" t="s">
        <v>245</v>
      </c>
      <c r="K68" s="1" t="s">
        <v>4</v>
      </c>
      <c r="L68" s="1" t="s">
        <v>5</v>
      </c>
      <c r="M68" s="1" t="s">
        <v>6</v>
      </c>
      <c r="N68" s="1" t="s">
        <v>7</v>
      </c>
      <c r="O68" s="1" t="s">
        <v>7</v>
      </c>
      <c r="P68" s="1" t="s">
        <v>58</v>
      </c>
      <c r="Q68" s="1" t="s">
        <v>93</v>
      </c>
      <c r="R68" s="7">
        <f t="shared" si="5"/>
        <v>5390000</v>
      </c>
      <c r="S68" s="7">
        <f t="shared" si="2"/>
        <v>107800</v>
      </c>
      <c r="T68" s="7">
        <f t="shared" si="3"/>
        <v>792000</v>
      </c>
      <c r="U68" s="7">
        <f t="shared" si="4"/>
        <v>4490200</v>
      </c>
    </row>
    <row r="69" spans="1:21" ht="45" x14ac:dyDescent="0.25">
      <c r="A69" s="1">
        <v>68</v>
      </c>
      <c r="B69" s="2" t="s">
        <v>259</v>
      </c>
      <c r="C69" s="3" t="s">
        <v>260</v>
      </c>
      <c r="D69" s="1">
        <v>3003380849</v>
      </c>
      <c r="E69" s="1" t="s">
        <v>261</v>
      </c>
      <c r="F69" s="4">
        <v>180000000</v>
      </c>
      <c r="G69" s="1"/>
      <c r="H69" s="4">
        <f t="shared" si="7"/>
        <v>180000000</v>
      </c>
      <c r="I69" s="5">
        <v>44580</v>
      </c>
      <c r="J69" s="6" t="s">
        <v>245</v>
      </c>
      <c r="K69" s="1" t="s">
        <v>4</v>
      </c>
      <c r="L69" s="1" t="s">
        <v>5</v>
      </c>
      <c r="M69" s="1" t="s">
        <v>120</v>
      </c>
      <c r="N69" s="1" t="s">
        <v>262</v>
      </c>
      <c r="O69" s="1" t="s">
        <v>122</v>
      </c>
      <c r="P69" s="1" t="s">
        <v>217</v>
      </c>
      <c r="Q69" s="1" t="s">
        <v>263</v>
      </c>
      <c r="R69" s="7">
        <f t="shared" si="5"/>
        <v>4410000</v>
      </c>
      <c r="S69" s="7">
        <f t="shared" si="2"/>
        <v>88200</v>
      </c>
      <c r="T69" s="7">
        <f t="shared" si="3"/>
        <v>648000</v>
      </c>
      <c r="U69" s="7">
        <f t="shared" si="4"/>
        <v>3673800</v>
      </c>
    </row>
    <row r="70" spans="1:21" ht="45" x14ac:dyDescent="0.25">
      <c r="A70" s="1">
        <v>69</v>
      </c>
      <c r="B70" s="2" t="s">
        <v>264</v>
      </c>
      <c r="C70" s="3" t="s">
        <v>265</v>
      </c>
      <c r="D70" s="1">
        <v>102215672</v>
      </c>
      <c r="E70" s="1" t="s">
        <v>266</v>
      </c>
      <c r="F70" s="4">
        <v>70000000</v>
      </c>
      <c r="G70" s="1"/>
      <c r="H70" s="4">
        <f t="shared" si="7"/>
        <v>70000000</v>
      </c>
      <c r="I70" s="5">
        <v>44585</v>
      </c>
      <c r="J70" s="6" t="s">
        <v>245</v>
      </c>
      <c r="K70" s="1" t="s">
        <v>4</v>
      </c>
      <c r="L70" s="1" t="s">
        <v>5</v>
      </c>
      <c r="M70" s="1" t="s">
        <v>18</v>
      </c>
      <c r="N70" s="1" t="s">
        <v>7</v>
      </c>
      <c r="O70" s="1" t="s">
        <v>7</v>
      </c>
      <c r="P70" s="1" t="s">
        <v>8</v>
      </c>
      <c r="Q70" s="1" t="s">
        <v>9</v>
      </c>
      <c r="R70" s="7">
        <f t="shared" si="5"/>
        <v>1715000</v>
      </c>
      <c r="S70" s="7">
        <f t="shared" si="2"/>
        <v>34300</v>
      </c>
      <c r="T70" s="7">
        <f t="shared" si="3"/>
        <v>252000</v>
      </c>
      <c r="U70" s="7">
        <f t="shared" si="4"/>
        <v>1428700</v>
      </c>
    </row>
    <row r="71" spans="1:21" ht="45" x14ac:dyDescent="0.25">
      <c r="A71" s="1">
        <v>70</v>
      </c>
      <c r="B71" s="2" t="s">
        <v>267</v>
      </c>
      <c r="C71" s="3" t="s">
        <v>268</v>
      </c>
      <c r="D71" s="1">
        <v>3001758569</v>
      </c>
      <c r="E71" s="1" t="s">
        <v>269</v>
      </c>
      <c r="F71" s="4">
        <v>300000000</v>
      </c>
      <c r="G71" s="1"/>
      <c r="H71" s="4">
        <f t="shared" si="7"/>
        <v>300000000</v>
      </c>
      <c r="I71" s="5">
        <v>44585</v>
      </c>
      <c r="J71" s="6" t="s">
        <v>245</v>
      </c>
      <c r="K71" s="1" t="s">
        <v>4</v>
      </c>
      <c r="L71" s="1" t="s">
        <v>5</v>
      </c>
      <c r="M71" s="1" t="s">
        <v>18</v>
      </c>
      <c r="N71" s="1" t="s">
        <v>7</v>
      </c>
      <c r="O71" s="1" t="s">
        <v>7</v>
      </c>
      <c r="P71" s="1" t="s">
        <v>63</v>
      </c>
      <c r="Q71" s="1" t="s">
        <v>97</v>
      </c>
      <c r="R71" s="7">
        <f t="shared" si="5"/>
        <v>7350000</v>
      </c>
      <c r="S71" s="7">
        <f t="shared" si="2"/>
        <v>147000</v>
      </c>
      <c r="T71" s="7">
        <f t="shared" si="3"/>
        <v>1080000</v>
      </c>
      <c r="U71" s="7">
        <f t="shared" si="4"/>
        <v>6123000</v>
      </c>
    </row>
    <row r="72" spans="1:21" ht="45" x14ac:dyDescent="0.25">
      <c r="A72" s="1">
        <v>71</v>
      </c>
      <c r="B72" s="2" t="s">
        <v>270</v>
      </c>
      <c r="C72" s="3" t="s">
        <v>271</v>
      </c>
      <c r="D72" s="1">
        <v>102176081</v>
      </c>
      <c r="E72" s="1" t="s">
        <v>272</v>
      </c>
      <c r="F72" s="4">
        <v>200000000</v>
      </c>
      <c r="G72" s="1"/>
      <c r="H72" s="4">
        <f t="shared" si="7"/>
        <v>200000000</v>
      </c>
      <c r="I72" s="5">
        <v>44585</v>
      </c>
      <c r="J72" s="6" t="s">
        <v>245</v>
      </c>
      <c r="K72" s="1" t="s">
        <v>4</v>
      </c>
      <c r="L72" s="1" t="s">
        <v>5</v>
      </c>
      <c r="M72" s="1" t="s">
        <v>18</v>
      </c>
      <c r="N72" s="1" t="s">
        <v>7</v>
      </c>
      <c r="O72" s="1" t="s">
        <v>7</v>
      </c>
      <c r="P72" s="1" t="s">
        <v>8</v>
      </c>
      <c r="Q72" s="1" t="s">
        <v>9</v>
      </c>
      <c r="R72" s="7">
        <f t="shared" si="5"/>
        <v>4900000</v>
      </c>
      <c r="S72" s="7">
        <f t="shared" si="2"/>
        <v>98000</v>
      </c>
      <c r="T72" s="7">
        <f t="shared" si="3"/>
        <v>720000</v>
      </c>
      <c r="U72" s="7">
        <f t="shared" si="4"/>
        <v>4082000</v>
      </c>
    </row>
    <row r="73" spans="1:21" ht="45" x14ac:dyDescent="0.25">
      <c r="A73" s="1">
        <v>72</v>
      </c>
      <c r="B73" s="2" t="s">
        <v>273</v>
      </c>
      <c r="C73" s="3" t="s">
        <v>274</v>
      </c>
      <c r="D73" s="1">
        <v>703932967</v>
      </c>
      <c r="E73" s="1" t="s">
        <v>275</v>
      </c>
      <c r="F73" s="4">
        <v>150000000</v>
      </c>
      <c r="G73" s="1"/>
      <c r="H73" s="4">
        <f t="shared" si="7"/>
        <v>150000000</v>
      </c>
      <c r="I73" s="5">
        <v>44585</v>
      </c>
      <c r="J73" s="6" t="s">
        <v>245</v>
      </c>
      <c r="K73" s="1" t="s">
        <v>4</v>
      </c>
      <c r="L73" s="1" t="s">
        <v>5</v>
      </c>
      <c r="M73" s="1" t="s">
        <v>83</v>
      </c>
      <c r="N73" s="1" t="s">
        <v>7</v>
      </c>
      <c r="O73" s="1" t="s">
        <v>7</v>
      </c>
      <c r="P73" s="1" t="s">
        <v>58</v>
      </c>
      <c r="Q73" s="1" t="s">
        <v>93</v>
      </c>
      <c r="R73" s="7">
        <f t="shared" si="5"/>
        <v>3675000</v>
      </c>
      <c r="S73" s="7">
        <f t="shared" si="2"/>
        <v>73500</v>
      </c>
      <c r="T73" s="7">
        <f t="shared" si="3"/>
        <v>540000</v>
      </c>
      <c r="U73" s="7">
        <f t="shared" si="4"/>
        <v>3061500</v>
      </c>
    </row>
    <row r="74" spans="1:21" ht="45" x14ac:dyDescent="0.25">
      <c r="A74" s="1">
        <v>73</v>
      </c>
      <c r="B74" s="2" t="s">
        <v>276</v>
      </c>
      <c r="C74" s="3" t="s">
        <v>277</v>
      </c>
      <c r="D74" s="1">
        <v>703937233</v>
      </c>
      <c r="E74" s="1" t="s">
        <v>278</v>
      </c>
      <c r="F74" s="4">
        <v>240000000</v>
      </c>
      <c r="G74" s="1"/>
      <c r="H74" s="4">
        <f t="shared" si="7"/>
        <v>240000000</v>
      </c>
      <c r="I74" s="5">
        <v>44585</v>
      </c>
      <c r="J74" s="6" t="s">
        <v>245</v>
      </c>
      <c r="K74" s="1" t="s">
        <v>4</v>
      </c>
      <c r="L74" s="1" t="s">
        <v>5</v>
      </c>
      <c r="M74" s="1" t="s">
        <v>83</v>
      </c>
      <c r="N74" s="1" t="s">
        <v>7</v>
      </c>
      <c r="O74" s="1" t="s">
        <v>7</v>
      </c>
      <c r="P74" s="1" t="s">
        <v>58</v>
      </c>
      <c r="Q74" s="1" t="s">
        <v>279</v>
      </c>
      <c r="R74" s="7">
        <f t="shared" si="5"/>
        <v>5880000</v>
      </c>
      <c r="S74" s="7">
        <f t="shared" ref="S74:S76" si="8">R74*2%</f>
        <v>117600</v>
      </c>
      <c r="T74" s="7">
        <f t="shared" ref="T74:T76" si="9">H74*0.36%</f>
        <v>864000</v>
      </c>
      <c r="U74" s="7">
        <f t="shared" ref="U74:U76" si="10">R74-S74-T74</f>
        <v>4898400</v>
      </c>
    </row>
    <row r="75" spans="1:21" ht="45" x14ac:dyDescent="0.25">
      <c r="A75" s="1">
        <v>74</v>
      </c>
      <c r="B75" s="2" t="s">
        <v>280</v>
      </c>
      <c r="C75" s="3" t="s">
        <v>281</v>
      </c>
      <c r="D75" s="1">
        <v>502132644</v>
      </c>
      <c r="E75" s="1" t="s">
        <v>282</v>
      </c>
      <c r="F75" s="4">
        <v>250000000</v>
      </c>
      <c r="G75" s="1"/>
      <c r="H75" s="4">
        <f t="shared" si="7"/>
        <v>250000000</v>
      </c>
      <c r="I75" s="5">
        <v>44589</v>
      </c>
      <c r="J75" s="6" t="s">
        <v>245</v>
      </c>
      <c r="K75" s="1" t="s">
        <v>4</v>
      </c>
      <c r="L75" s="1" t="s">
        <v>5</v>
      </c>
      <c r="M75" s="1" t="s">
        <v>36</v>
      </c>
      <c r="N75" s="1" t="s">
        <v>7</v>
      </c>
      <c r="O75" s="1" t="s">
        <v>7</v>
      </c>
      <c r="P75" s="1" t="s">
        <v>63</v>
      </c>
      <c r="Q75" s="1" t="s">
        <v>97</v>
      </c>
      <c r="R75" s="7">
        <f t="shared" si="5"/>
        <v>6125000</v>
      </c>
      <c r="S75" s="7">
        <f t="shared" si="8"/>
        <v>122500</v>
      </c>
      <c r="T75" s="7">
        <f t="shared" si="9"/>
        <v>900000</v>
      </c>
      <c r="U75" s="7">
        <f t="shared" si="10"/>
        <v>5102500</v>
      </c>
    </row>
    <row r="76" spans="1:21" ht="45" x14ac:dyDescent="0.25">
      <c r="A76" s="1">
        <v>75</v>
      </c>
      <c r="B76" s="2" t="s">
        <v>283</v>
      </c>
      <c r="C76" s="3" t="s">
        <v>284</v>
      </c>
      <c r="D76" s="1">
        <v>3001703648</v>
      </c>
      <c r="E76" s="1" t="s">
        <v>285</v>
      </c>
      <c r="F76" s="4">
        <v>200000000</v>
      </c>
      <c r="G76" s="1"/>
      <c r="H76" s="4">
        <f t="shared" si="7"/>
        <v>200000000</v>
      </c>
      <c r="I76" s="5">
        <v>44586</v>
      </c>
      <c r="J76" s="6" t="s">
        <v>245</v>
      </c>
      <c r="K76" s="1" t="s">
        <v>4</v>
      </c>
      <c r="L76" s="1" t="s">
        <v>5</v>
      </c>
      <c r="M76" s="1" t="s">
        <v>24</v>
      </c>
      <c r="N76" s="1" t="s">
        <v>25</v>
      </c>
      <c r="O76" s="1" t="s">
        <v>26</v>
      </c>
      <c r="P76" s="1" t="s">
        <v>8</v>
      </c>
      <c r="Q76" s="1" t="s">
        <v>9</v>
      </c>
      <c r="R76" s="7">
        <f t="shared" si="5"/>
        <v>4900000</v>
      </c>
      <c r="S76" s="7">
        <f t="shared" si="8"/>
        <v>98000</v>
      </c>
      <c r="T76" s="7">
        <f t="shared" si="9"/>
        <v>720000</v>
      </c>
      <c r="U76" s="7">
        <f t="shared" si="10"/>
        <v>4082000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Novi Susanto</dc:creator>
  <cp:lastModifiedBy>WORKSHOP IT SAMSAT</cp:lastModifiedBy>
  <dcterms:created xsi:type="dcterms:W3CDTF">2020-04-26T13:49:09Z</dcterms:created>
  <dcterms:modified xsi:type="dcterms:W3CDTF">2022-02-09T04:41:01Z</dcterms:modified>
</cp:coreProperties>
</file>