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tat - BioChemistry\Unit I - Describing and Summarizing Data\"/>
    </mc:Choice>
  </mc:AlternateContent>
  <bookViews>
    <workbookView xWindow="0" yWindow="36" windowWidth="22980" windowHeight="9552" firstSheet="40" activeTab="26"/>
  </bookViews>
  <sheets>
    <sheet name="1.2.2 Histograms(q 1)" sheetId="4" r:id="rId1"/>
    <sheet name="1.2.2 Histograms (ans)" sheetId="5" r:id="rId2"/>
    <sheet name="1.2.2 Histograms (q2)" sheetId="6" r:id="rId3"/>
    <sheet name="1.2.2 Histograms(ans)" sheetId="7" r:id="rId4"/>
    <sheet name="1.2.2 Histograms(graph)" sheetId="8" r:id="rId5"/>
    <sheet name="Lesson 1.2 Practice Q(1)" sheetId="9" r:id="rId6"/>
    <sheet name="Lesson 1.2 Practice (ans)" sheetId="10" r:id="rId7"/>
    <sheet name="Lesson 1.2 Practice (graph)" sheetId="11" r:id="rId8"/>
    <sheet name="Lesson 1.2 Practice Q(4)" sheetId="12" r:id="rId9"/>
    <sheet name="Lesson 1.2 Practice ans(4)" sheetId="13" r:id="rId10"/>
    <sheet name="Lesson 1.2 Practice Q4(graph)" sheetId="14" r:id="rId11"/>
    <sheet name="Lesson 1.2 Practice (Q5)" sheetId="15" r:id="rId12"/>
    <sheet name="Lesson 1.2 Practice Q5(ans)" sheetId="16" r:id="rId13"/>
    <sheet name="Lesson 1.2 Practice Q5(graph)" sheetId="17" r:id="rId14"/>
    <sheet name="1.3.1 Central Values for Data q" sheetId="150" r:id="rId15"/>
    <sheet name="1.3.1 Central Values for Data A" sheetId="149" r:id="rId16"/>
    <sheet name="1.3.1 CentralValuesforData q2" sheetId="152" r:id="rId17"/>
    <sheet name="1.3.1 CentralValuesforData A2" sheetId="151" r:id="rId18"/>
    <sheet name="1.3.1 q3" sheetId="154" r:id="rId19"/>
    <sheet name="1.3.1 ans3" sheetId="153" r:id="rId20"/>
    <sheet name="1.3.1 q4" sheetId="156" r:id="rId21"/>
    <sheet name="1.3.1 ans4" sheetId="155" r:id="rId22"/>
    <sheet name="1.3.2 Conditional Means Q(1)" sheetId="18" r:id="rId23"/>
    <sheet name="1.3.2 Conditional Means (ans)" sheetId="19" r:id="rId24"/>
    <sheet name="1.3.2 Conditional Means (Q2)" sheetId="20" r:id="rId25"/>
    <sheet name="1.3.2 Conditional Means Q2(ans)" sheetId="21" r:id="rId26"/>
    <sheet name=" 1.3.3 Percentiles (Q1)" sheetId="22" r:id="rId27"/>
    <sheet name="1.3.3 Percentiles Q1(ans)" sheetId="23" r:id="rId28"/>
    <sheet name="1.3.3 Percentiles (Q2)" sheetId="24" r:id="rId29"/>
    <sheet name="1.3.3 Percentiles Q2(ans)" sheetId="25" r:id="rId30"/>
    <sheet name="1.3.4 Variability Q1" sheetId="26" r:id="rId31"/>
    <sheet name="1.3.4 Variability Q1(ans)" sheetId="27" r:id="rId32"/>
    <sheet name="1.3.4 Variability Q2" sheetId="28" r:id="rId33"/>
    <sheet name="1.3.4 Variability Q2(ans)" sheetId="29" r:id="rId34"/>
    <sheet name="1.3.4 Variability Q3" sheetId="30" r:id="rId35"/>
    <sheet name="1.3.4 Variability Q3(ans)" sheetId="31" r:id="rId36"/>
    <sheet name="1.3.4 Variability Q4" sheetId="32" r:id="rId37"/>
    <sheet name="1.3.4 Variability Q4(ans)" sheetId="33" r:id="rId38"/>
    <sheet name="1.3.5 DESCRIPTIVE IN EXCEL" sheetId="34" r:id="rId39"/>
    <sheet name="1.3.5 DESCRIPTIVE (ANS)" sheetId="35" r:id="rId40"/>
    <sheet name="1.3.5OtherDescriptiveStatistics" sheetId="38" r:id="rId41"/>
    <sheet name="OtherDescriptiveStatistics(ANS)" sheetId="39" r:id="rId42"/>
    <sheet name="Lesson 1.3 Practice Q1" sheetId="40" r:id="rId43"/>
    <sheet name="Lesson 1.3 Practice Q1(ANS)" sheetId="41" r:id="rId44"/>
    <sheet name="Lesson 1.3 Practice Q2" sheetId="42" r:id="rId45"/>
    <sheet name="Lesson 1.3 Practice Q2(ANS)" sheetId="43" r:id="rId46"/>
    <sheet name="Lesson 1.3 Practice Q3" sheetId="44" r:id="rId47"/>
    <sheet name="Lesson 1.3 Practice Q3(ANS)" sheetId="45" r:id="rId48"/>
    <sheet name="Lesson 1.3 Practice Q4" sheetId="46" r:id="rId49"/>
    <sheet name="Lesson 1.3 Practice Q4(ANS)" sheetId="47" r:id="rId50"/>
    <sheet name="Lesson 1.3 Practice Q5" sheetId="48" r:id="rId51"/>
    <sheet name="Lesson 1.3 Practice Q5(ANS)" sheetId="49" r:id="rId52"/>
    <sheet name="Lesson 1.3 Practice Q6" sheetId="50" r:id="rId53"/>
    <sheet name="Lesson 1.3 Practice Q6(ANS)" sheetId="51" r:id="rId54"/>
    <sheet name="Lesson 1.3 Practice Q7" sheetId="52" r:id="rId55"/>
    <sheet name="Lesson 1.3 Practice Q7(ANS)" sheetId="53" r:id="rId56"/>
    <sheet name="Lesson 1.3 Practice Q8" sheetId="54" r:id="rId57"/>
    <sheet name="Lesson 1.3 Practice Q8(ANS)" sheetId="55" r:id="rId58"/>
    <sheet name="Lesson 1.3 Practice Q9" sheetId="56" r:id="rId59"/>
    <sheet name="Lesson 1.3 Practice Q9(ANS)" sheetId="57" r:id="rId60"/>
    <sheet name="Lesson 1.3 Practice Q10" sheetId="58" r:id="rId61"/>
    <sheet name="Lesson 1.3 Practice Q10(ANS)" sheetId="59" r:id="rId62"/>
    <sheet name="Lesson 1.3 Practice Q11" sheetId="60" r:id="rId63"/>
    <sheet name="Lesson 1.3 Practice Q11(ANS)" sheetId="61" r:id="rId64"/>
    <sheet name="1.4.1 Scatter Plots" sheetId="62" r:id="rId65"/>
    <sheet name="1.4.1 Scatter Plots (ANS)" sheetId="63" r:id="rId66"/>
    <sheet name="1.4.2 Correlation Q1" sheetId="64" r:id="rId67"/>
    <sheet name="1.4.2 Correlation Q1(ANS)" sheetId="65" r:id="rId68"/>
    <sheet name="1.4.4 Time Series" sheetId="70" r:id="rId69"/>
    <sheet name="1.4.4 Time Series(ans)" sheetId="71" r:id="rId70"/>
    <sheet name="Lesson 1.4 Practice Q1" sheetId="72" r:id="rId71"/>
    <sheet name="Lesson 1.4 Practice Q1(ans)" sheetId="73" r:id="rId72"/>
    <sheet name=" 1.4 Practice Q1(graph)" sheetId="74" r:id="rId73"/>
    <sheet name="Lesson 1.4 Practice Q2" sheetId="75" r:id="rId74"/>
    <sheet name="Lesson 1.4 Practice Q2(ans)" sheetId="76" r:id="rId75"/>
    <sheet name="Lesson 1.4 Practice Q2(graph)" sheetId="77" r:id="rId76"/>
    <sheet name="1.4 Practice Q3" sheetId="78" r:id="rId77"/>
    <sheet name="1.4 Practice Q3(ans)" sheetId="79" r:id="rId78"/>
    <sheet name="1.4 Practice Q4" sheetId="80" r:id="rId79"/>
    <sheet name="1.4 Practice Q4(ans)" sheetId="81" r:id="rId80"/>
    <sheet name="Module 1 Q1" sheetId="123" r:id="rId81"/>
    <sheet name="Module 1 Q1(ans)" sheetId="124" r:id="rId82"/>
    <sheet name="Module 1 Q2" sheetId="125" r:id="rId83"/>
    <sheet name="Module 1 Q2(ans)" sheetId="126" r:id="rId84"/>
    <sheet name="Module 1 Q5" sheetId="129" r:id="rId85"/>
    <sheet name="Module 1 Q5(ans)" sheetId="130" r:id="rId86"/>
    <sheet name="Module 1 Q5(graph)" sheetId="131" r:id="rId87"/>
    <sheet name="Module 1 Q7" sheetId="132" r:id="rId88"/>
    <sheet name="Module 1 Q7(ans)" sheetId="133" r:id="rId89"/>
    <sheet name="Module 1 Q9" sheetId="134" r:id="rId90"/>
    <sheet name="Module 1 Q9(ans)" sheetId="135" r:id="rId91"/>
    <sheet name="Module 1 Q10" sheetId="136" r:id="rId92"/>
    <sheet name="Module 1 Q10(ans)" sheetId="137" r:id="rId93"/>
    <sheet name="Module 1 Q12" sheetId="138" r:id="rId94"/>
    <sheet name="Module 1 Q12(ans)" sheetId="139" r:id="rId95"/>
    <sheet name="Module 1 Q13" sheetId="140" r:id="rId96"/>
    <sheet name="Module 1 Q13(ans)" sheetId="141" r:id="rId97"/>
    <sheet name="Module 1 Q14" sheetId="142" r:id="rId98"/>
    <sheet name="Module 1 q14(ans)" sheetId="143" r:id="rId99"/>
    <sheet name="Module 1 Q15" sheetId="144" r:id="rId100"/>
    <sheet name="Module 1 Q15(ans)" sheetId="145" r:id="rId101"/>
    <sheet name="Module 1 Q15(graph)" sheetId="146" r:id="rId102"/>
    <sheet name="Module 1 q16" sheetId="147" r:id="rId103"/>
    <sheet name="Module 1 Q16(ans)" sheetId="148" r:id="rId104"/>
    <sheet name="Percentiles" sheetId="157" r:id="rId105"/>
  </sheets>
  <calcPr calcId="162913"/>
</workbook>
</file>

<file path=xl/calcChain.xml><?xml version="1.0" encoding="utf-8"?>
<calcChain xmlns="http://schemas.openxmlformats.org/spreadsheetml/2006/main">
  <c r="E6" i="23" l="1"/>
  <c r="E5" i="23"/>
  <c r="E2" i="23"/>
  <c r="F3" i="19"/>
  <c r="F5" i="19"/>
  <c r="F2" i="19"/>
  <c r="E2" i="148" l="1"/>
  <c r="D2" i="143"/>
  <c r="F2" i="141"/>
  <c r="F2" i="139"/>
  <c r="E3" i="135"/>
  <c r="E2" i="135"/>
  <c r="D3" i="133"/>
  <c r="D2" i="133"/>
  <c r="D2" i="126"/>
  <c r="D2" i="81"/>
  <c r="D2" i="79"/>
  <c r="E2" i="65"/>
  <c r="E2" i="61" l="1"/>
  <c r="E2" i="59"/>
  <c r="B2" i="55"/>
  <c r="D2" i="53"/>
  <c r="D2" i="51"/>
  <c r="C2" i="49"/>
  <c r="C2" i="47"/>
  <c r="F2" i="45"/>
  <c r="F2" i="43"/>
  <c r="D4" i="41"/>
  <c r="D3" i="41"/>
  <c r="D2" i="41"/>
  <c r="B2" i="33"/>
  <c r="D3" i="31"/>
  <c r="D2" i="31"/>
  <c r="D3" i="29"/>
  <c r="E2" i="27"/>
  <c r="D3" i="25"/>
  <c r="D2" i="25"/>
  <c r="F3" i="21"/>
  <c r="D4" i="155"/>
  <c r="D3" i="155"/>
  <c r="D2" i="155"/>
  <c r="E4" i="153"/>
  <c r="E3" i="151" l="1"/>
  <c r="E2" i="149"/>
</calcChain>
</file>

<file path=xl/sharedStrings.xml><?xml version="1.0" encoding="utf-8"?>
<sst xmlns="http://schemas.openxmlformats.org/spreadsheetml/2006/main" count="2407" uniqueCount="1127">
  <si>
    <t>Step 1</t>
  </si>
  <si>
    <r>
      <t>Label </t>
    </r>
    <r>
      <rPr>
        <b/>
        <sz val="11"/>
        <color rgb="FF575B66"/>
        <rFont val="Arial"/>
        <family val="2"/>
      </rPr>
      <t>column D</t>
    </r>
    <r>
      <rPr>
        <sz val="11"/>
        <color rgb="FF575B66"/>
        <rFont val="Arial"/>
        <family val="2"/>
      </rPr>
      <t>. Since this label will appear on the horizontal axis of the histogram, copy the label from cell </t>
    </r>
    <r>
      <rPr>
        <b/>
        <sz val="11"/>
        <color rgb="FF575B66"/>
        <rFont val="Arial"/>
        <family val="2"/>
      </rPr>
      <t>A1</t>
    </r>
    <r>
      <rPr>
        <sz val="11"/>
        <color rgb="FF575B66"/>
        <rFont val="Arial"/>
        <family val="2"/>
      </rPr>
      <t> into cell </t>
    </r>
    <r>
      <rPr>
        <b/>
        <sz val="11"/>
        <color rgb="FF575B66"/>
        <rFont val="Arial"/>
        <family val="2"/>
      </rPr>
      <t>D1</t>
    </r>
    <r>
      <rPr>
        <sz val="11"/>
        <color rgb="FF575B66"/>
        <rFont val="Arial"/>
        <family val="2"/>
      </rPr>
      <t>.</t>
    </r>
  </si>
  <si>
    <t>Step 2</t>
  </si>
  <si>
    <r>
      <t>To enter the bins in </t>
    </r>
    <r>
      <rPr>
        <b/>
        <sz val="11"/>
        <color rgb="FF575B66"/>
        <rFont val="Arial"/>
        <family val="2"/>
      </rPr>
      <t>column D</t>
    </r>
    <r>
      <rPr>
        <sz val="11"/>
        <color rgb="FF575B66"/>
        <rFont val="Arial"/>
        <family val="2"/>
      </rPr>
      <t>, input 1 into cell </t>
    </r>
    <r>
      <rPr>
        <b/>
        <sz val="11"/>
        <color rgb="FF575B66"/>
        <rFont val="Arial"/>
        <family val="2"/>
      </rPr>
      <t>D2</t>
    </r>
    <r>
      <rPr>
        <sz val="11"/>
        <color rgb="FF575B66"/>
        <rFont val="Arial"/>
        <family val="2"/>
      </rPr>
      <t>, then input 2 into cell </t>
    </r>
    <r>
      <rPr>
        <b/>
        <sz val="11"/>
        <color rgb="FF575B66"/>
        <rFont val="Arial"/>
        <family val="2"/>
      </rPr>
      <t>D3</t>
    </r>
    <r>
      <rPr>
        <sz val="11"/>
        <color rgb="FF575B66"/>
        <rFont val="Arial"/>
        <family val="2"/>
      </rPr>
      <t>, and continue down the column until you have entered all 19 bin labels.</t>
    </r>
  </si>
  <si>
    <t>Note</t>
  </si>
  <si>
    <t>Numeric responses should be entered into the blue answer cells. All of the blue answer cells must be filled before you can submit your answer.You can manually input each value or you can use auto-fill, which allows you to quickly populate values without entering them one-by-one. To use auto-fill, enter the first two values in cells D2 and D3. Highlight those two cells and place your cursor at the bottom right-hand corner of cell D3. The cursor will turn into a black cross. Drag the cross down the column until you reach cell D20. When you release the mouse, the values will auto-fill.</t>
  </si>
  <si>
    <t>Oil Consumption (Millions of Barrels per day)</t>
  </si>
  <si>
    <t>Country</t>
  </si>
  <si>
    <t>United States</t>
  </si>
  <si>
    <t>China</t>
  </si>
  <si>
    <t>Japan</t>
  </si>
  <si>
    <t>India</t>
  </si>
  <si>
    <t>Russia</t>
  </si>
  <si>
    <t>Saudi Arabia</t>
  </si>
  <si>
    <t>Brazil</t>
  </si>
  <si>
    <t>Germany</t>
  </si>
  <si>
    <t>Canada</t>
  </si>
  <si>
    <t>South Korea</t>
  </si>
  <si>
    <t>Step 3</t>
  </si>
  <si>
    <r>
      <t>From the </t>
    </r>
    <r>
      <rPr>
        <b/>
        <sz val="11"/>
        <color rgb="FF575B66"/>
        <rFont val="Arial"/>
        <family val="2"/>
      </rPr>
      <t>Data</t>
    </r>
    <r>
      <rPr>
        <sz val="11"/>
        <color rgb="FF575B66"/>
        <rFont val="Arial"/>
        <family val="2"/>
      </rPr>
      <t> menu, select </t>
    </r>
    <r>
      <rPr>
        <b/>
        <sz val="11"/>
        <color rgb="FF575B66"/>
        <rFont val="Arial"/>
        <family val="2"/>
      </rPr>
      <t>Data Analysis</t>
    </r>
    <r>
      <rPr>
        <sz val="11"/>
        <color rgb="FF575B66"/>
        <rFont val="Arial"/>
        <family val="2"/>
      </rPr>
      <t>, then select </t>
    </r>
    <r>
      <rPr>
        <b/>
        <sz val="11"/>
        <color rgb="FF575B66"/>
        <rFont val="Arial"/>
        <family val="2"/>
      </rPr>
      <t>Histogram</t>
    </r>
    <r>
      <rPr>
        <sz val="11"/>
        <color rgb="FF575B66"/>
        <rFont val="Arial"/>
        <family val="2"/>
      </rPr>
      <t>.</t>
    </r>
  </si>
  <si>
    <t>Step 4</t>
  </si>
  <si>
    <t>Enter the appropriate Input Range and Bin Range:</t>
  </si>
  <si>
    <r>
      <t>The Input Range is the original oil consumption data in </t>
    </r>
    <r>
      <rPr>
        <b/>
        <sz val="11"/>
        <color rgb="FF575B66"/>
        <rFont val="Arial"/>
        <family val="2"/>
      </rPr>
      <t>column A</t>
    </r>
    <r>
      <rPr>
        <sz val="11"/>
        <color rgb="FF575B66"/>
        <rFont val="Arial"/>
        <family val="2"/>
      </rPr>
      <t> with its label, </t>
    </r>
    <r>
      <rPr>
        <b/>
        <sz val="11"/>
        <color rgb="FF575B66"/>
        <rFont val="Arial"/>
        <family val="2"/>
      </rPr>
      <t>A1:A11</t>
    </r>
    <r>
      <rPr>
        <sz val="11"/>
        <color rgb="FF575B66"/>
        <rFont val="Arial"/>
        <family val="2"/>
      </rPr>
      <t>. The Bin Range is the set of values from 1-19 that you created in column D with its label, D1:D20. Make sure to include the cells containing labels when inputting your ranges and check the Labels in first row box, as this ensures that your histogram will be appropriately labeled.</t>
    </r>
  </si>
  <si>
    <t>Oil Consumption (Millions of Barrels per Day)</t>
  </si>
  <si>
    <t>Lesson 1.2 optional practice questions</t>
  </si>
  <si>
    <r>
      <rPr>
        <sz val="11"/>
        <color rgb="FF575B66"/>
        <rFont val="Arial"/>
        <family val="2"/>
      </rPr>
      <t>Question</t>
    </r>
    <r>
      <rPr>
        <b/>
        <sz val="11"/>
        <color rgb="FF575B66"/>
        <rFont val="Arial"/>
        <family val="2"/>
      </rPr>
      <t> 1 </t>
    </r>
  </si>
  <si>
    <t>The following data set lists the prices for thirty houses in and around Boston, Massachusetts. Create a histogram of the data using the bins provided in column D.</t>
  </si>
  <si>
    <t>fx</t>
  </si>
  <si>
    <t>Selling Price ($)</t>
  </si>
  <si>
    <t>City</t>
  </si>
  <si>
    <t>Mansfield</t>
  </si>
  <si>
    <t>Randolph</t>
  </si>
  <si>
    <t>North Reading</t>
  </si>
  <si>
    <t>Peabody</t>
  </si>
  <si>
    <t>Belmont</t>
  </si>
  <si>
    <t>Natick</t>
  </si>
  <si>
    <t>Arlington</t>
  </si>
  <si>
    <t>Ashland</t>
  </si>
  <si>
    <t>Framingham</t>
  </si>
  <si>
    <t>Hingham</t>
  </si>
  <si>
    <t>Wakefield</t>
  </si>
  <si>
    <t>Burlington</t>
  </si>
  <si>
    <t>Milton</t>
  </si>
  <si>
    <t>Ipswich</t>
  </si>
  <si>
    <t>Melrose</t>
  </si>
  <si>
    <t>Raynham</t>
  </si>
  <si>
    <t>Dracut</t>
  </si>
  <si>
    <t>Cambridge</t>
  </si>
  <si>
    <t>Weston</t>
  </si>
  <si>
    <t>Acton</t>
  </si>
  <si>
    <t>Boxford</t>
  </si>
  <si>
    <t>Dedham</t>
  </si>
  <si>
    <t>Groveland</t>
  </si>
  <si>
    <t>Norwood</t>
  </si>
  <si>
    <t>Westford</t>
  </si>
  <si>
    <t>Holliston</t>
  </si>
  <si>
    <r>
      <rPr>
        <sz val="11"/>
        <color rgb="FF575B66"/>
        <rFont val="Arial"/>
        <family val="2"/>
      </rPr>
      <t xml:space="preserve">Question </t>
    </r>
    <r>
      <rPr>
        <b/>
        <sz val="11"/>
        <color rgb="FF575B66"/>
        <rFont val="Arial"/>
        <family val="2"/>
      </rPr>
      <t>4 </t>
    </r>
  </si>
  <si>
    <r>
      <t>The following data set contains the heights of several members of the Boston Red Sox. Create a histogram of the data using the bins provided in </t>
    </r>
    <r>
      <rPr>
        <b/>
        <sz val="11"/>
        <color rgb="FF575B66"/>
        <rFont val="Arial"/>
        <family val="2"/>
      </rPr>
      <t>column C</t>
    </r>
    <r>
      <rPr>
        <sz val="11"/>
        <color rgb="FF575B66"/>
        <rFont val="Arial"/>
        <family val="2"/>
      </rPr>
      <t>.</t>
    </r>
  </si>
  <si>
    <t>Height (inches)</t>
  </si>
  <si>
    <t>Player</t>
  </si>
  <si>
    <t>Stephen Drew</t>
  </si>
  <si>
    <t>Jacoby Ellsbury</t>
  </si>
  <si>
    <t>Jonny Gomes</t>
  </si>
  <si>
    <t>Will Middlebrooks</t>
  </si>
  <si>
    <t>Mike Napoli</t>
  </si>
  <si>
    <t>David Ortiz</t>
  </si>
  <si>
    <t>Dustin Pedroia</t>
  </si>
  <si>
    <t>Jarrod Saltalamacchia</t>
  </si>
  <si>
    <t>Koji Uehara</t>
  </si>
  <si>
    <t>Shane Victorino</t>
  </si>
  <si>
    <t>Previous Question 5</t>
  </si>
  <si>
    <t>Let’s calculate the mean oil consumption for all North American countries in our data set. Note that the appropriate continent is now listed next to each data point to make it easy to apply a condition to our data set.</t>
  </si>
  <si>
    <t>This function says, if the country’s continent is North America, then include that country’s oil consumption in the calculation of the average.</t>
  </si>
  <si>
    <t>Continent</t>
  </si>
  <si>
    <t>Conditional Mean of Oil Consumption</t>
  </si>
  <si>
    <t>North America</t>
  </si>
  <si>
    <t>Asia</t>
  </si>
  <si>
    <t>South America</t>
  </si>
  <si>
    <t>Europe</t>
  </si>
  <si>
    <t>Spreadsheet: Calculating Conditional Means</t>
  </si>
  <si>
    <t>Now calculate the mean oil consumption for countries located in Asia.</t>
  </si>
  <si>
    <t>Conditional Mean _x000D_
of Oil Consumption</t>
  </si>
  <si>
    <r>
      <t>Spreadsheet: Calculating Percentiles
Question 1 
Suppose we want to know which countries are in the 75</t>
    </r>
    <r>
      <rPr>
        <vertAlign val="superscript"/>
        <sz val="8"/>
        <color rgb="FF575B66"/>
        <rFont val="Arial"/>
        <family val="2"/>
      </rPr>
      <t>th</t>
    </r>
    <r>
      <rPr>
        <sz val="11"/>
        <color rgb="FF575B66"/>
        <rFont val="Arial"/>
        <family val="2"/>
      </rPr>
      <t> percentile.</t>
    </r>
  </si>
  <si>
    <r>
      <t>In cell </t>
    </r>
    <r>
      <rPr>
        <b/>
        <sz val="11"/>
        <color rgb="FF575B66"/>
        <rFont val="Arial"/>
        <family val="2"/>
      </rPr>
      <t>E2</t>
    </r>
    <r>
      <rPr>
        <sz val="11"/>
        <color rgb="FF575B66"/>
        <rFont val="Arial"/>
        <family val="2"/>
      </rPr>
      <t>, enter the function =PERCENTILE.INC(A2:A11,0.75).</t>
    </r>
  </si>
  <si>
    <t>75th Percentile</t>
  </si>
  <si>
    <r>
      <t>Now calculate the 50</t>
    </r>
    <r>
      <rPr>
        <sz val="8"/>
        <color rgb="FF575B66"/>
        <rFont val="Arial"/>
        <family val="2"/>
      </rPr>
      <t>th</t>
    </r>
    <r>
      <rPr>
        <sz val="11"/>
        <color rgb="FF575B66"/>
        <rFont val="Arial"/>
        <family val="2"/>
      </rPr>
      <t> percentile for the oil consumption data on your own. Also, calculate the median using the MEDIAN function. Note how the 50</t>
    </r>
    <r>
      <rPr>
        <sz val="8"/>
        <color rgb="FF575B66"/>
        <rFont val="Arial"/>
        <family val="2"/>
      </rPr>
      <t>th</t>
    </r>
    <r>
      <rPr>
        <sz val="11"/>
        <color rgb="FF575B66"/>
        <rFont val="Arial"/>
        <family val="2"/>
      </rPr>
      <t> percentile relates to the median.</t>
    </r>
  </si>
  <si>
    <t>50th Percentile</t>
  </si>
  <si>
    <t>Median</t>
  </si>
  <si>
    <t>Spreadsheet: Calculating Variance and Standard Deviation</t>
  </si>
  <si>
    <t>Let’s calculate the variance and standard deviation of the oil consumption data.</t>
  </si>
  <si>
    <r>
      <t>In cell </t>
    </r>
    <r>
      <rPr>
        <b/>
        <sz val="11"/>
        <color rgb="FF575B66"/>
        <rFont val="Arial"/>
        <family val="2"/>
      </rPr>
      <t>E2</t>
    </r>
    <r>
      <rPr>
        <sz val="11"/>
        <color rgb="FF575B66"/>
        <rFont val="Arial"/>
        <family val="2"/>
      </rPr>
      <t>, enter the function =VAR.S(A2:A11).</t>
    </r>
  </si>
  <si>
    <t>Variance</t>
  </si>
  <si>
    <r>
      <rPr>
        <sz val="11"/>
        <color rgb="FF575B66"/>
        <rFont val="Arial"/>
        <family val="2"/>
      </rPr>
      <t>Question</t>
    </r>
    <r>
      <rPr>
        <b/>
        <sz val="11"/>
        <color rgb="FF575B66"/>
        <rFont val="Arial"/>
        <family val="2"/>
      </rPr>
      <t> 2 </t>
    </r>
  </si>
  <si>
    <r>
      <t>In cell </t>
    </r>
    <r>
      <rPr>
        <b/>
        <sz val="11"/>
        <color rgb="FF575B66"/>
        <rFont val="Arial"/>
        <family val="2"/>
      </rPr>
      <t>E3</t>
    </r>
    <r>
      <rPr>
        <sz val="11"/>
        <color rgb="FF575B66"/>
        <rFont val="Arial"/>
        <family val="2"/>
      </rPr>
      <t>, enter the function =STDEV.S(A2:A11).</t>
    </r>
  </si>
  <si>
    <t>Notice that the standard deviation is equal to the square root of the variance.</t>
  </si>
  <si>
    <t>Standard Deviation</t>
  </si>
  <si>
    <t xml:space="preserve"> Question 3</t>
  </si>
  <si>
    <t>Calculate the mean and the standard deviation for the heights of the ten Boston Red Sox players.</t>
  </si>
  <si>
    <t>Mean</t>
  </si>
  <si>
    <r>
      <rPr>
        <sz val="11"/>
        <color rgb="FF575B66"/>
        <rFont val="Arial"/>
        <family val="2"/>
      </rPr>
      <t>Question</t>
    </r>
    <r>
      <rPr>
        <b/>
        <sz val="11"/>
        <color rgb="FF575B66"/>
        <rFont val="Arial"/>
        <family val="2"/>
      </rPr>
      <t> 4 </t>
    </r>
  </si>
  <si>
    <t>Use the SQRT function to find the standard deviation of a data set that has variance equal to 145.40.</t>
  </si>
  <si>
    <t>1.3.5 Descriptive Statistics in Excel</t>
  </si>
  <si>
    <t>Spreadsheet: Creating the Output</t>
  </si>
  <si>
    <t>Excel has a descriptive statistics tool that provides a number of summary statistics, including those we’ve already learned, for a set of data. Let’s walk through how to create it.</t>
  </si>
  <si>
    <r>
      <t>From the </t>
    </r>
    <r>
      <rPr>
        <b/>
        <sz val="11"/>
        <color rgb="FF575B66"/>
        <rFont val="Arial"/>
        <family val="2"/>
      </rPr>
      <t>Data</t>
    </r>
    <r>
      <rPr>
        <sz val="11"/>
        <color rgb="FF575B66"/>
        <rFont val="Arial"/>
        <family val="2"/>
      </rPr>
      <t> menu, select </t>
    </r>
    <r>
      <rPr>
        <b/>
        <sz val="11"/>
        <color rgb="FF575B66"/>
        <rFont val="Arial"/>
        <family val="2"/>
      </rPr>
      <t>Data Analysis</t>
    </r>
    <r>
      <rPr>
        <sz val="11"/>
        <color rgb="FF575B66"/>
        <rFont val="Arial"/>
        <family val="2"/>
      </rPr>
      <t>, then select </t>
    </r>
    <r>
      <rPr>
        <b/>
        <sz val="11"/>
        <color rgb="FF575B66"/>
        <rFont val="Arial"/>
        <family val="2"/>
      </rPr>
      <t>Descriptive Statistics</t>
    </r>
    <r>
      <rPr>
        <sz val="11"/>
        <color rgb="FF575B66"/>
        <rFont val="Arial"/>
        <family val="2"/>
      </rPr>
      <t>.</t>
    </r>
  </si>
  <si>
    <t>Enter the appropriate Input Range:</t>
  </si>
  <si>
    <r>
      <t>The Input Range is the oil consumption data in </t>
    </r>
    <r>
      <rPr>
        <b/>
        <sz val="11"/>
        <color rgb="FF575B66"/>
        <rFont val="Arial"/>
        <family val="2"/>
      </rPr>
      <t>column A</t>
    </r>
    <r>
      <rPr>
        <sz val="11"/>
        <color rgb="FF575B66"/>
        <rFont val="Arial"/>
        <family val="2"/>
      </rPr>
      <t> with its label,</t>
    </r>
    <r>
      <rPr>
        <b/>
        <sz val="11"/>
        <color rgb="FF575B66"/>
        <rFont val="Arial"/>
        <family val="2"/>
      </rPr>
      <t> A1:A11</t>
    </r>
    <r>
      <rPr>
        <sz val="11"/>
        <color rgb="FF575B66"/>
        <rFont val="Arial"/>
        <family val="2"/>
      </rPr>
      <t>.</t>
    </r>
  </si>
  <si>
    <r>
      <t>Make sure to include </t>
    </r>
    <r>
      <rPr>
        <b/>
        <sz val="11"/>
        <color rgb="FF575B66"/>
        <rFont val="Arial"/>
        <family val="2"/>
      </rPr>
      <t>A1</t>
    </r>
    <r>
      <rPr>
        <sz val="11"/>
        <color rgb="FF575B66"/>
        <rFont val="Arial"/>
        <family val="2"/>
      </rPr>
      <t>, the cell containing the label, when inputting your range and check the </t>
    </r>
    <r>
      <rPr>
        <b/>
        <sz val="11"/>
        <color rgb="FF575B66"/>
        <rFont val="Arial"/>
        <family val="2"/>
      </rPr>
      <t>Label in first row</t>
    </r>
    <r>
      <rPr>
        <sz val="11"/>
        <color rgb="FF575B66"/>
        <rFont val="Arial"/>
        <family val="2"/>
      </rPr>
      <t> box, as this ensures that your output table will be appropriately labeled.</t>
    </r>
  </si>
  <si>
    <r>
      <t>Enter the appropriate Output Range, in this case enter </t>
    </r>
    <r>
      <rPr>
        <b/>
        <sz val="11"/>
        <color rgb="FF575B66"/>
        <rFont val="Arial"/>
        <family val="2"/>
      </rPr>
      <t>D1</t>
    </r>
    <r>
      <rPr>
        <sz val="11"/>
        <color rgb="FF575B66"/>
        <rFont val="Arial"/>
        <family val="2"/>
      </rPr>
      <t>.</t>
    </r>
  </si>
  <si>
    <t>This cell is the top left hand cell in which the output table will appear.</t>
  </si>
  <si>
    <r>
      <t>Be sure to select </t>
    </r>
    <r>
      <rPr>
        <b/>
        <sz val="11"/>
        <color rgb="FF575B66"/>
        <rFont val="Arial"/>
        <family val="2"/>
      </rPr>
      <t>Summary Statistics</t>
    </r>
    <r>
      <rPr>
        <sz val="11"/>
        <color rgb="FF575B66"/>
        <rFont val="Arial"/>
        <family val="2"/>
      </rPr>
      <t> so that the output table is generated.</t>
    </r>
  </si>
  <si>
    <t>Standard Error</t>
  </si>
  <si>
    <t>Mode</t>
  </si>
  <si>
    <t>Sample Variance</t>
  </si>
  <si>
    <t>Range</t>
  </si>
  <si>
    <t>Minimum</t>
  </si>
  <si>
    <t>Maximum</t>
  </si>
  <si>
    <t>Sum</t>
  </si>
  <si>
    <t>Count</t>
  </si>
  <si>
    <t>Spreadsheet</t>
  </si>
  <si>
    <r>
      <t>Use the descriptive statistics tool to calculate the summary statistics for the heights of these ten Red Sox players. Make sure to enter </t>
    </r>
    <r>
      <rPr>
        <b/>
        <sz val="11"/>
        <color rgb="FF575B66"/>
        <rFont val="Arial"/>
        <family val="2"/>
      </rPr>
      <t>D1</t>
    </r>
    <r>
      <rPr>
        <sz val="11"/>
        <color rgb="FF575B66"/>
        <rFont val="Arial"/>
        <family val="2"/>
      </rPr>
      <t> as the output range.</t>
    </r>
  </si>
  <si>
    <t>Lesson 1.3 Practice Questions</t>
  </si>
  <si>
    <r>
      <t>If you wish to have more practice on Lesson 1.3 concepts, you can complete the </t>
    </r>
    <r>
      <rPr>
        <b/>
        <i/>
        <sz val="11"/>
        <color rgb="FF000000"/>
        <rFont val="Arial"/>
        <family val="2"/>
      </rPr>
      <t>optional</t>
    </r>
    <r>
      <rPr>
        <i/>
        <sz val="11"/>
        <color rgb="FF000000"/>
        <rFont val="Arial"/>
        <family val="2"/>
      </rPr>
      <t> </t>
    </r>
    <r>
      <rPr>
        <sz val="11"/>
        <color rgb="FF000000"/>
        <rFont val="Arial"/>
        <family val="2"/>
      </rPr>
      <t>questions below. You do not need to complete the entire question set before going on to the next lesson.</t>
    </r>
  </si>
  <si>
    <t>Practice Questions</t>
  </si>
  <si>
    <t>Lesson 1.3 optional practice questions</t>
  </si>
  <si>
    <t>Calculate the mean, median, and mode of the Boston real estate prices data using the appropriate Excel functions.</t>
  </si>
  <si>
    <t>Calculate the average weight of the infielders on the 2013 Red Sox roster.</t>
  </si>
  <si>
    <t>Position</t>
  </si>
  <si>
    <t>Weight (pounds)</t>
  </si>
  <si>
    <t>Conditional Mean of Weight</t>
  </si>
  <si>
    <t>Infielder</t>
  </si>
  <si>
    <t>Outfielder</t>
  </si>
  <si>
    <t>Pitcher</t>
  </si>
  <si>
    <t>Designated Hitter</t>
  </si>
  <si>
    <t>Catcher</t>
  </si>
  <si>
    <r>
      <rPr>
        <sz val="11"/>
        <color rgb="FF575B66"/>
        <rFont val="Arial"/>
        <family val="2"/>
      </rPr>
      <t>Question</t>
    </r>
    <r>
      <rPr>
        <b/>
        <sz val="11"/>
        <color rgb="FF575B66"/>
        <rFont val="Arial"/>
        <family val="2"/>
      </rPr>
      <t> 3 </t>
    </r>
  </si>
  <si>
    <t>Calculate the average weight of the outfielders on the 2013 Red Sox roster.</t>
  </si>
  <si>
    <t>Calculate the 33rd percentile for the oil consumption data.</t>
  </si>
  <si>
    <t>33rd Percentile</t>
  </si>
  <si>
    <r>
      <rPr>
        <sz val="11"/>
        <color rgb="FF575B66"/>
        <rFont val="Arial"/>
        <family val="2"/>
      </rPr>
      <t>Question</t>
    </r>
    <r>
      <rPr>
        <b/>
        <sz val="11"/>
        <color rgb="FF575B66"/>
        <rFont val="Arial"/>
        <family val="2"/>
      </rPr>
      <t> 5 </t>
    </r>
  </si>
  <si>
    <t>Calculate the 66th percentile for the following data set.</t>
  </si>
  <si>
    <t>Data</t>
  </si>
  <si>
    <t>66th Percentile</t>
  </si>
  <si>
    <r>
      <rPr>
        <sz val="11"/>
        <color rgb="FF575B66"/>
        <rFont val="Arial"/>
        <family val="2"/>
      </rPr>
      <t>Question</t>
    </r>
    <r>
      <rPr>
        <b/>
        <sz val="11"/>
        <color rgb="FF575B66"/>
        <rFont val="Arial"/>
        <family val="2"/>
      </rPr>
      <t> 6 </t>
    </r>
  </si>
  <si>
    <t>Calculate the 25th percentile for the Boston real estate prices data.</t>
  </si>
  <si>
    <t>25th Percentile</t>
  </si>
  <si>
    <r>
      <rPr>
        <sz val="11"/>
        <color rgb="FF575B66"/>
        <rFont val="Arial"/>
        <family val="2"/>
      </rPr>
      <t>Question</t>
    </r>
    <r>
      <rPr>
        <b/>
        <sz val="11"/>
        <color rgb="FF575B66"/>
        <rFont val="Arial"/>
        <family val="2"/>
      </rPr>
      <t> 7</t>
    </r>
  </si>
  <si>
    <t>Calculate the variance of the sample of Boston real estate pricing data.</t>
  </si>
  <si>
    <r>
      <rPr>
        <sz val="11"/>
        <color rgb="FF575B66"/>
        <rFont val="Arial"/>
        <family val="2"/>
      </rPr>
      <t>Question</t>
    </r>
    <r>
      <rPr>
        <b/>
        <sz val="11"/>
        <color rgb="FF575B66"/>
        <rFont val="Arial"/>
        <family val="2"/>
      </rPr>
      <t> 8</t>
    </r>
  </si>
  <si>
    <t>The variance of the Boston real estate pricing data sample is approximately 82,917,725,621 squared dollars. Calculate the standard deviation of the data sample.</t>
  </si>
  <si>
    <r>
      <rPr>
        <sz val="11"/>
        <color rgb="FF575B66"/>
        <rFont val="Arial"/>
        <family val="2"/>
      </rPr>
      <t>Question</t>
    </r>
    <r>
      <rPr>
        <b/>
        <sz val="11"/>
        <color rgb="FF575B66"/>
        <rFont val="Arial"/>
        <family val="2"/>
      </rPr>
      <t> 9 </t>
    </r>
  </si>
  <si>
    <t>Use the descriptive statistics tool to calculate the summary statistics for the data set provided below. Enter C1 as the output range, and include a label for the data.</t>
  </si>
  <si>
    <r>
      <rPr>
        <sz val="11"/>
        <color rgb="FF575B66"/>
        <rFont val="Arial"/>
        <family val="2"/>
      </rPr>
      <t>Question</t>
    </r>
    <r>
      <rPr>
        <b/>
        <sz val="11"/>
        <color rgb="FF575B66"/>
        <rFont val="Arial"/>
        <family val="2"/>
      </rPr>
      <t> 10 </t>
    </r>
  </si>
  <si>
    <t>Suppose we wanted to compare the variability of the selling prices of Boston real estate to the variability of Boston real estate lot sizes. Calculate the coefficient of variation of the selling prices.</t>
  </si>
  <si>
    <t>Lot Size (Sqft)</t>
  </si>
  <si>
    <t>Coefficient of Variation</t>
  </si>
  <si>
    <r>
      <rPr>
        <sz val="11"/>
        <color rgb="FF575B66"/>
        <rFont val="Arial"/>
        <family val="2"/>
      </rPr>
      <t>Question</t>
    </r>
    <r>
      <rPr>
        <b/>
        <sz val="11"/>
        <color rgb="FF575B66"/>
        <rFont val="Arial"/>
        <family val="2"/>
      </rPr>
      <t> 11 </t>
    </r>
  </si>
  <si>
    <t>Calculate the coefficient of variation of the lot sizes.</t>
  </si>
  <si>
    <t>1.4.1 Scatter Plots</t>
  </si>
  <si>
    <t>We use histograms to help us visualize a single variable’s distribution. To visualize the relationship between two variables, we typically use a scatter plot. One variable is plotted on the horizontal axis (x-axis), and the other is plotted on the vertical axis (y-axis). Please read the instructions carefully to make sure you assign variables to the correct axes for grading purposes. Later in the course when we learn about regression analysis, we’ll see that the convention is to plot the so-called “dependent” variable on the vertical axis and the “independent” variable on horizontal axis.</t>
  </si>
  <si>
    <t>Spreadsheet: Creating Scatter Plots</t>
  </si>
  <si>
    <t>Let’s return to our ten Boston Red Sox players. We would like to create a scatter plot to see if there is a relationship between the players’ heights and weights.</t>
  </si>
  <si>
    <r>
      <t>From the </t>
    </r>
    <r>
      <rPr>
        <b/>
        <sz val="11"/>
        <color rgb="FF575B66"/>
        <rFont val="Arial"/>
        <family val="2"/>
      </rPr>
      <t>Insert</t>
    </r>
    <r>
      <rPr>
        <sz val="11"/>
        <color rgb="FF575B66"/>
        <rFont val="Arial"/>
        <family val="2"/>
      </rPr>
      <t> menu, select Scatter, then select </t>
    </r>
    <r>
      <rPr>
        <b/>
        <sz val="11"/>
        <color rgb="FF575B66"/>
        <rFont val="Arial"/>
        <family val="2"/>
      </rPr>
      <t>Scatter With Only Markers</t>
    </r>
    <r>
      <rPr>
        <sz val="11"/>
        <color rgb="FF575B66"/>
        <rFont val="Arial"/>
        <family val="2"/>
      </rPr>
      <t>.</t>
    </r>
  </si>
  <si>
    <t>Enter the appropriate Input Y Range and Input X Range:</t>
  </si>
  <si>
    <r>
      <t>The Input Y Range is the weight data in </t>
    </r>
    <r>
      <rPr>
        <b/>
        <sz val="11"/>
        <color rgb="FF575B66"/>
        <rFont val="Arial"/>
        <family val="2"/>
      </rPr>
      <t>column C</t>
    </r>
    <r>
      <rPr>
        <sz val="11"/>
        <color rgb="FF575B66"/>
        <rFont val="Arial"/>
        <family val="2"/>
      </rPr>
      <t> with its label, </t>
    </r>
    <r>
      <rPr>
        <b/>
        <sz val="11"/>
        <color rgb="FF575B66"/>
        <rFont val="Arial"/>
        <family val="2"/>
      </rPr>
      <t>C1:C11</t>
    </r>
    <r>
      <rPr>
        <sz val="11"/>
        <color rgb="FF575B66"/>
        <rFont val="Arial"/>
        <family val="2"/>
      </rPr>
      <t>.</t>
    </r>
  </si>
  <si>
    <r>
      <t>The Input X Range is the height data in </t>
    </r>
    <r>
      <rPr>
        <b/>
        <sz val="11"/>
        <color rgb="FF575B66"/>
        <rFont val="Arial"/>
        <family val="2"/>
      </rPr>
      <t>column B</t>
    </r>
    <r>
      <rPr>
        <sz val="11"/>
        <color rgb="FF575B66"/>
        <rFont val="Arial"/>
        <family val="2"/>
      </rPr>
      <t> with its label, </t>
    </r>
    <r>
      <rPr>
        <b/>
        <sz val="11"/>
        <color rgb="FF575B66"/>
        <rFont val="Arial"/>
        <family val="2"/>
      </rPr>
      <t>B1:B11</t>
    </r>
    <r>
      <rPr>
        <sz val="11"/>
        <color rgb="FF575B66"/>
        <rFont val="Arial"/>
        <family val="2"/>
      </rPr>
      <t>.</t>
    </r>
  </si>
  <si>
    <r>
      <t>Make sure to include the cells containing labels when inputting your ranges and check the </t>
    </r>
    <r>
      <rPr>
        <b/>
        <sz val="11"/>
        <color rgb="FF575B66"/>
        <rFont val="Arial"/>
        <family val="2"/>
      </rPr>
      <t>Labels in first row</t>
    </r>
    <r>
      <rPr>
        <sz val="11"/>
        <color rgb="FF575B66"/>
        <rFont val="Arial"/>
        <family val="2"/>
      </rPr>
      <t> box, as this ensures that your scatter plot will be appropriately labeled.</t>
    </r>
  </si>
  <si>
    <t>The process for creating scatter plots in this course is different from the process in Excel.</t>
  </si>
  <si>
    <t>Spreadsheet: Calculating the Correlation Coefficient</t>
  </si>
  <si>
    <t>Now let’s calculate exactly what the correlation is between height and weight for these ten Boston Red Sox players.</t>
  </si>
  <si>
    <r>
      <t>In cell </t>
    </r>
    <r>
      <rPr>
        <b/>
        <sz val="11"/>
        <color rgb="FF575B66"/>
        <rFont val="Arial"/>
        <family val="2"/>
      </rPr>
      <t>F2</t>
    </r>
    <r>
      <rPr>
        <sz val="11"/>
        <color rgb="FF575B66"/>
        <rFont val="Arial"/>
        <family val="2"/>
      </rPr>
      <t>, enter the function =CORREL(B2:B11,C2:C11).</t>
    </r>
  </si>
  <si>
    <t>Note that the order in which the two data sets are selected does not matter (that is, it doesn’t matter which variable we choose as the x variable and which we choose as the y variable), as long as the association between each data “pair” is maintained. With height and weight, both values certainly need to refer to the same person!</t>
  </si>
  <si>
    <t>Correlation</t>
  </si>
  <si>
    <t>1.4.4 Time Series</t>
  </si>
  <si>
    <t>Sometimes we are interested in the behavior of a single variable over time. In such cases, we can consider time as a second variable, which we typically show on the horizontal axis. Suppose that once we realize that the U.S. consumes more oil than any other country, we decide to look at U.S. oil consumption over the past eleven years to gain insight into the consumption trend. Create a scatter plot to help visualize the relationship.</t>
  </si>
  <si>
    <t>Year</t>
  </si>
  <si>
    <t>Lesson 1.4 optional practice questions</t>
  </si>
  <si>
    <t>Below are data showing students’ grades on a statistics quiz and the number of hours they spent studying. Create a scatterplot to show the relationship.</t>
  </si>
  <si>
    <t>Hours Studied</t>
  </si>
  <si>
    <t>Grade</t>
  </si>
  <si>
    <t>Below are data showing the relationship between temperature in degrees Fahrenheit on a given day and sales of hot cocoa at a coffee shop. Create a scatterplot to show the relationship.</t>
  </si>
  <si>
    <t>Temperature (ºF)</t>
  </si>
  <si>
    <t>Cups of Cocoa Sold</t>
  </si>
  <si>
    <t>What is the correlation between hours studying and quiz grades?</t>
  </si>
  <si>
    <t>What is the correlation between temperature and hot cocoa sales?</t>
  </si>
  <si>
    <r>
      <t>Question</t>
    </r>
    <r>
      <rPr>
        <b/>
        <sz val="11"/>
        <color rgb="FFA41034"/>
        <rFont val="Arial"/>
        <family val="2"/>
      </rPr>
      <t> 1 </t>
    </r>
  </si>
  <si>
    <r>
      <t>The data set below shows annual healthcare expenditures for 192 countries. Create a histogram of the data using the bins provided in</t>
    </r>
    <r>
      <rPr>
        <b/>
        <sz val="11"/>
        <color rgb="FF575B66"/>
        <rFont val="Arial"/>
        <family val="2"/>
      </rPr>
      <t> column D</t>
    </r>
    <r>
      <rPr>
        <sz val="11"/>
        <color rgb="FF575B66"/>
        <rFont val="Arial"/>
        <family val="2"/>
      </rPr>
      <t>.</t>
    </r>
  </si>
  <si>
    <t xml:space="preserve"> 2014 Per Capita Total Expenditure of Healthcare </t>
  </si>
  <si>
    <t xml:space="preserve"> 2014 Per Capita Total Expenditure of Healthcare Bins </t>
  </si>
  <si>
    <t>Afghanistan</t>
  </si>
  <si>
    <t>Albania</t>
  </si>
  <si>
    <t>Algeria</t>
  </si>
  <si>
    <t>Andorra</t>
  </si>
  <si>
    <t>Angola</t>
  </si>
  <si>
    <t>Antigua and Barbuda</t>
  </si>
  <si>
    <t>Arab World</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</si>
  <si>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</si>
  <si>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</si>
  <si>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</si>
  <si>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</si>
  <si>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</si>
  <si>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</si>
  <si>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</si>
  <si>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</si>
  <si>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</si>
  <si>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</si>
  <si>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</si>
  <si>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</si>
  <si>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</si>
  <si>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</si>
  <si>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</si>
  <si>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</si>
  <si>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</si>
  <si>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Brunei Darussalam</t>
  </si>
  <si>
    <t>Bulgaria</t>
  </si>
  <si>
    <t>Burkina Faso</t>
  </si>
  <si>
    <t>Burundi</t>
  </si>
  <si>
    <t>Cabo Verde</t>
  </si>
  <si>
    <t>Cambodia</t>
  </si>
  <si>
    <t>Cameroon</t>
  </si>
  <si>
    <t>Central African Republic</t>
  </si>
  <si>
    <t>Chad</t>
  </si>
  <si>
    <t>Chile</t>
  </si>
  <si>
    <t>Colombia</t>
  </si>
  <si>
    <t>Comoros</t>
  </si>
  <si>
    <t>Congo, Dem. Rep.</t>
  </si>
  <si>
    <t>Congo, Rep.</t>
  </si>
  <si>
    <t>Costa Rica</t>
  </si>
  <si>
    <t>Cote d'Ivoire</t>
  </si>
  <si>
    <t>Croatia</t>
  </si>
  <si>
    <t>Cuba</t>
  </si>
  <si>
    <t>Cyprus</t>
  </si>
  <si>
    <t>Czech Republic</t>
  </si>
  <si>
    <t>Denmark</t>
  </si>
  <si>
    <t>Djibouti</t>
  </si>
  <si>
    <t>Dominica</t>
  </si>
  <si>
    <t>Dominican Republic</t>
  </si>
  <si>
    <t>Ecuador</t>
  </si>
  <si>
    <t>Egypt, Arab Rep.</t>
  </si>
  <si>
    <t>El Salvador</t>
  </si>
  <si>
    <t>Equatorial Guinea</t>
  </si>
  <si>
    <t>Eritrea</t>
  </si>
  <si>
    <t>Estonia</t>
  </si>
  <si>
    <t>Ethiopia</t>
  </si>
  <si>
    <t>Fiji</t>
  </si>
  <si>
    <t>Finland</t>
  </si>
  <si>
    <t>France</t>
  </si>
  <si>
    <t>Gabon</t>
  </si>
  <si>
    <t>Gambia</t>
  </si>
  <si>
    <t>Georgia</t>
  </si>
  <si>
    <t>Ghana</t>
  </si>
  <si>
    <t>Greece</t>
  </si>
  <si>
    <t>Grenada</t>
  </si>
  <si>
    <t>Guatemala</t>
  </si>
  <si>
    <t>Guinea</t>
  </si>
  <si>
    <t>Guinea-Bissau</t>
  </si>
  <si>
    <t>Guyana</t>
  </si>
  <si>
    <t>Haiti</t>
  </si>
  <si>
    <t>Honduras</t>
  </si>
  <si>
    <t>Hungary</t>
  </si>
  <si>
    <t>Iceland</t>
  </si>
  <si>
    <t>Indonesia</t>
  </si>
  <si>
    <t>Iran, Islamic Rep.</t>
  </si>
  <si>
    <t>Iraq</t>
  </si>
  <si>
    <t>Ireland</t>
  </si>
  <si>
    <t>Israel</t>
  </si>
  <si>
    <t>Italy</t>
  </si>
  <si>
    <t>Jamaica</t>
  </si>
  <si>
    <t>Jordan</t>
  </si>
  <si>
    <t>Kazakhstan</t>
  </si>
  <si>
    <t>Kenya</t>
  </si>
  <si>
    <t>Kiribati</t>
  </si>
  <si>
    <t>Korea, Rep.</t>
  </si>
  <si>
    <t>Kuwait</t>
  </si>
  <si>
    <t>Kyrgyz Republic</t>
  </si>
  <si>
    <t>Lao PDR</t>
  </si>
  <si>
    <t>Latvia</t>
  </si>
  <si>
    <t>Lebanon</t>
  </si>
  <si>
    <t>Lesotho</t>
  </si>
  <si>
    <t>Liberia</t>
  </si>
  <si>
    <t>Libya</t>
  </si>
  <si>
    <t>Lithuania</t>
  </si>
  <si>
    <t>Luxembourg</t>
  </si>
  <si>
    <t>Macedonia</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</si>
  <si>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</si>
  <si>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</si>
  <si>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</si>
  <si>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</si>
  <si>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</si>
  <si>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</si>
  <si>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</si>
  <si>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</si>
  <si>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</si>
  <si>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</si>
  <si>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</si>
  <si>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</si>
  <si>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</si>
  <si>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</si>
  <si>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</si>
  <si>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</si>
  <si>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</si>
  <si>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</si>
  <si>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</si>
  <si>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Nepal</t>
  </si>
  <si>
    <t>Netherlands</t>
  </si>
  <si>
    <t>New Zealand</t>
  </si>
  <si>
    <t>Nicaragua</t>
  </si>
  <si>
    <t>Niger</t>
  </si>
  <si>
    <t>Nigeria</t>
  </si>
  <si>
    <t>Norway</t>
  </si>
  <si>
    <t>Oman</t>
  </si>
  <si>
    <t>Pakistan</t>
  </si>
  <si>
    <t>Palau</t>
  </si>
  <si>
    <t>Panama</t>
  </si>
  <si>
    <t>Papua New Guinea</t>
  </si>
  <si>
    <t>Paraguay</t>
  </si>
  <si>
    <t>Peru</t>
  </si>
  <si>
    <t>Philippines</t>
  </si>
  <si>
    <t>Poland</t>
  </si>
  <si>
    <t>Portugal</t>
  </si>
  <si>
    <t>Qatar</t>
  </si>
  <si>
    <t>Romania</t>
  </si>
  <si>
    <t>Russian Federation</t>
  </si>
  <si>
    <t>Rwanda</t>
  </si>
  <si>
    <t>Samoa</t>
  </si>
  <si>
    <t>San Marino</t>
  </si>
  <si>
    <t>Sao Tome and Principe</t>
  </si>
  <si>
    <t>Senegal</t>
  </si>
  <si>
    <t>Serbia</t>
  </si>
  <si>
    <t>Seychelles</t>
  </si>
  <si>
    <t>Sierra Leone</t>
  </si>
  <si>
    <t>Singapore</t>
  </si>
  <si>
    <t>Slovak Republic</t>
  </si>
  <si>
    <t>Slovenia</t>
  </si>
  <si>
    <t>Solomon Islands</t>
  </si>
  <si>
    <t>South Africa</t>
  </si>
  <si>
    <t>South Asia</t>
  </si>
  <si>
    <t>South Sudan</t>
  </si>
  <si>
    <t>Spain</t>
  </si>
  <si>
    <t>Sri Lanka</t>
  </si>
  <si>
    <t>St. Kitts and Nevis</t>
  </si>
  <si>
    <t>St. Lucia</t>
  </si>
  <si>
    <t>St. Vincent and the Grenadines</t>
  </si>
  <si>
    <t>Sudan</t>
  </si>
  <si>
    <t>Suriname</t>
  </si>
  <si>
    <t>Swaziland</t>
  </si>
  <si>
    <t>Sweden</t>
  </si>
  <si>
    <t>Switzerland</t>
  </si>
  <si>
    <t>Syrian Arab Republic</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</si>
  <si>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</si>
  <si>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</si>
  <si>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</si>
  <si>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</si>
  <si>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</si>
  <si>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</si>
  <si>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</si>
  <si>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</si>
  <si>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</si>
  <si>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</si>
  <si>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</si>
  <si>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</si>
  <si>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</si>
  <si>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</si>
  <si>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</si>
  <si>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Uruguay</t>
  </si>
  <si>
    <t>Uzbekistan</t>
  </si>
  <si>
    <t>Vanuatu</t>
  </si>
  <si>
    <t>Venezuela, RB</t>
  </si>
  <si>
    <t>Vietnam</t>
  </si>
  <si>
    <t>Yemen, Rep.</t>
  </si>
  <si>
    <t>Zambia</t>
  </si>
  <si>
    <t>Zimbabwe</t>
  </si>
  <si>
    <r>
      <t>Question</t>
    </r>
    <r>
      <rPr>
        <b/>
        <sz val="11"/>
        <color rgb="FFA41034"/>
        <rFont val="Arial"/>
        <family val="2"/>
      </rPr>
      <t> 3 </t>
    </r>
  </si>
  <si>
    <t>Calculate the standard deviation of the 2012 revenue for Forbes’ 100 top companies.</t>
  </si>
  <si>
    <t>Company</t>
  </si>
  <si>
    <t>2012 Revenue ($ billions)</t>
  </si>
  <si>
    <t>Abbott Laboratories</t>
  </si>
  <si>
    <t>Aetna</t>
  </si>
  <si>
    <t>Allstate</t>
  </si>
  <si>
    <t>Amazon.com</t>
  </si>
  <si>
    <t>American Express</t>
  </si>
  <si>
    <t>American International Group</t>
  </si>
  <si>
    <t>AmerisourceBergen</t>
  </si>
  <si>
    <t>Apple</t>
  </si>
  <si>
    <t>Archer Daniels Midland</t>
  </si>
  <si>
    <t>AT&amp;T</t>
  </si>
  <si>
    <t>Bank of America Corp.</t>
  </si>
  <si>
    <t>Berkshire Hathaway</t>
  </si>
  <si>
    <t>Best Buy</t>
  </si>
  <si>
    <t>Boeing</t>
  </si>
  <si>
    <t>Cardinal Health</t>
  </si>
  <si>
    <t>Caterpillar</t>
  </si>
  <si>
    <t>Chevron</t>
  </si>
  <si>
    <t>CHS</t>
  </si>
  <si>
    <t>Cisco Systems</t>
  </si>
  <si>
    <t>Citigroup</t>
  </si>
  <si>
    <t>Coca-Cola</t>
  </si>
  <si>
    <t>Comcast</t>
  </si>
  <si>
    <t>ConocoPhillips</t>
  </si>
  <si>
    <t>Costco Wholesale</t>
  </si>
  <si>
    <t>CVS Caremark</t>
  </si>
  <si>
    <t>Deere</t>
  </si>
  <si>
    <t>Dell</t>
  </si>
  <si>
    <t>Delta Air Lines</t>
  </si>
  <si>
    <t>Dow Chemical</t>
  </si>
  <si>
    <t>DuPont</t>
  </si>
  <si>
    <t>Enterprise Products Partners</t>
  </si>
  <si>
    <t>Express Scripts Holding</t>
  </si>
  <si>
    <t>Exxon Mobil</t>
  </si>
  <si>
    <t>Fannie Mae</t>
  </si>
  <si>
    <t>FedEx</t>
  </si>
  <si>
    <t>Ford Motor</t>
  </si>
  <si>
    <t>Freddie Mac</t>
  </si>
  <si>
    <t>General Dynamics</t>
  </si>
  <si>
    <t>General Electric</t>
  </si>
  <si>
    <t>General Motors</t>
  </si>
  <si>
    <t>Goldman Sachs Group</t>
  </si>
  <si>
    <t>Google</t>
  </si>
  <si>
    <t>HCA Holdings</t>
  </si>
  <si>
    <t>Hess</t>
  </si>
  <si>
    <t>Hewlett-Packard</t>
  </si>
  <si>
    <t>Home Depot</t>
  </si>
  <si>
    <t>Honeywell International</t>
  </si>
  <si>
    <t>Humana</t>
  </si>
  <si>
    <t>Ingram Micro</t>
  </si>
  <si>
    <t>Intel</t>
  </si>
  <si>
    <t>International Business Machines</t>
  </si>
  <si>
    <t>INTL FCStone</t>
  </si>
  <si>
    <t>J.P. Morgan Chase &amp; Co.</t>
  </si>
  <si>
    <t>Johnson &amp; Johnson</t>
  </si>
  <si>
    <t>Johnson Controls</t>
  </si>
  <si>
    <t>Kraft Foods</t>
  </si>
  <si>
    <t>Kroger</t>
  </si>
  <si>
    <t>Liberty Mutual Insurance Group</t>
  </si>
  <si>
    <t>Lockheed Martin</t>
  </si>
  <si>
    <t>Lowe's</t>
  </si>
  <si>
    <t>Marathon Petroleum</t>
  </si>
  <si>
    <t>McKesson</t>
  </si>
  <si>
    <t>Medco Health Solutions</t>
  </si>
  <si>
    <t>Merck</t>
  </si>
  <si>
    <t>MetLife</t>
  </si>
  <si>
    <t>Microsoft</t>
  </si>
  <si>
    <t>Morgan Stanley</t>
  </si>
  <si>
    <t>Murphy Oil</t>
  </si>
  <si>
    <t>Nationwide</t>
  </si>
  <si>
    <t>New York Life Insurance</t>
  </si>
  <si>
    <t>News Corp.</t>
  </si>
  <si>
    <t>Oracle</t>
  </si>
  <si>
    <t>PepsiCo</t>
  </si>
  <si>
    <t>Pfizer</t>
  </si>
  <si>
    <t>Philip Morris International</t>
  </si>
  <si>
    <t>Plains All American Pipeline</t>
  </si>
  <si>
    <t>Procter &amp; Gamble</t>
  </si>
  <si>
    <t>Prudential Financial</t>
  </si>
  <si>
    <t>Safeway</t>
  </si>
  <si>
    <t>Sears Holdings</t>
  </si>
  <si>
    <t>Sprint Nextel</t>
  </si>
  <si>
    <t>State Farm Insurance Cos.</t>
  </si>
  <si>
    <t>Sunoco</t>
  </si>
  <si>
    <t>Supervalu</t>
  </si>
  <si>
    <t>Sysco</t>
  </si>
  <si>
    <t>Target</t>
  </si>
  <si>
    <t>TIAA-CREF</t>
  </si>
  <si>
    <t>Tyson Foods</t>
  </si>
  <si>
    <t>United Continental Holdings</t>
  </si>
  <si>
    <t>United Parcel Service</t>
  </si>
  <si>
    <t>United Technologies</t>
  </si>
  <si>
    <t>UnitedHealth Group</t>
  </si>
  <si>
    <t>Valero Energy</t>
  </si>
  <si>
    <t>Verizon Communications</t>
  </si>
  <si>
    <t>Walgreen</t>
  </si>
  <si>
    <t>Wal-Mart Stores</t>
  </si>
  <si>
    <t>Walt Disney</t>
  </si>
  <si>
    <t>WellPoint</t>
  </si>
  <si>
    <t>Wells Fargo</t>
  </si>
  <si>
    <t>World Fuel Services</t>
  </si>
  <si>
    <r>
      <t>The following data set provides the percent of students from the top 100 ranked U.S. MBA programs that are employed upon graduation. Create a histogram to visualize the data. Use the bins provided in </t>
    </r>
    <r>
      <rPr>
        <b/>
        <sz val="11"/>
        <color rgb="FF575B66"/>
        <rFont val="Arial"/>
        <family val="2"/>
      </rPr>
      <t>column C</t>
    </r>
    <r>
      <rPr>
        <sz val="11"/>
        <color rgb="FF575B66"/>
        <rFont val="Arial"/>
        <family val="2"/>
      </rPr>
      <t>.</t>
    </r>
  </si>
  <si>
    <t>School</t>
  </si>
  <si>
    <t>Percent Employed</t>
  </si>
  <si>
    <t>Percent Employed Bins</t>
  </si>
  <si>
    <t>Arizona State University (Carey)</t>
  </si>
  <si>
    <t>Auburn University</t>
  </si>
  <si>
    <t>Babson College (Olin)</t>
  </si>
  <si>
    <t>Baylor University (Hankamer)</t>
  </si>
  <si>
    <t>Bentley University (McCallum)</t>
  </si>
  <si>
    <t>Binghamton University -SUNY</t>
  </si>
  <si>
    <t>Boston College (Carroll)</t>
  </si>
  <si>
    <t>Boston University</t>
  </si>
  <si>
    <t>Brigham Young University (Marriott)</t>
  </si>
  <si>
    <t>CUNY Bernard M. Baruch College (Zicklin)</t>
  </si>
  <si>
    <t>Carnegie Mellon University (Tepper)</t>
  </si>
  <si>
    <t>Case Western Reserve University (Weatherhead)</t>
  </si>
  <si>
    <t>College of William and Mary (Mason)</t>
  </si>
  <si>
    <t>Columbia University</t>
  </si>
  <si>
    <t>Cornell University (Johnson)(NY)</t>
  </si>
  <si>
    <t>Darthmouth College (Tuck)</t>
  </si>
  <si>
    <t>DePaul University (Kellstadt)</t>
  </si>
  <si>
    <t>Duke University (Fuqua)</t>
  </si>
  <si>
    <t>Emory University (Goizueta)</t>
  </si>
  <si>
    <t>Fordham University</t>
  </si>
  <si>
    <t>George Washington University</t>
  </si>
  <si>
    <t>Georgetown University (McDonough)</t>
  </si>
  <si>
    <t>Georgia Institute of Technology (Scheller)</t>
  </si>
  <si>
    <t>Harvard University</t>
  </si>
  <si>
    <t>Indiana University–Bloomington (Kelley)</t>
  </si>
  <si>
    <t>Iowa State University</t>
  </si>
  <si>
    <t>Louisiana State University-Baton Rouge (Ourso)</t>
  </si>
  <si>
    <t>Massachusetts Institute of Technology (Sloan)</t>
  </si>
  <si>
    <t>Michigan State University (Broad)</t>
  </si>
  <si>
    <t>New York University (Stern)</t>
  </si>
  <si>
    <t>North Carolina State University (Jenkins)</t>
  </si>
  <si>
    <t>Northeastern University</t>
  </si>
  <si>
    <t>Northwestern University (Kellogg)</t>
  </si>
  <si>
    <t>Ohio State University (Fisher)</t>
  </si>
  <si>
    <t>Oklahoma State University (Spears)</t>
  </si>
  <si>
    <t>Pennsylvania State University–University Park (Smeal)</t>
  </si>
  <si>
    <t>Pepperdine University (Graziadio)</t>
  </si>
  <si>
    <t>Purdue University-West Lafayette (Krannert)</t>
  </si>
  <si>
    <t>Rensselaer Polytechnic Institute (Lally)</t>
  </si>
  <si>
    <t>Rice University (Jones)</t>
  </si>
  <si>
    <t>Rutgers, the State University of New Jersey-New Brunswick and Newark</t>
  </si>
  <si>
    <t>San Diego State University</t>
  </si>
  <si>
    <t>Southern Methodist University (Cox)</t>
  </si>
  <si>
    <t>St. Louis University (Cook)</t>
  </si>
  <si>
    <t>Stanford University (CA)</t>
  </si>
  <si>
    <t>Syracuse University (Whitman)</t>
  </si>
  <si>
    <t>Temple University (Fox)</t>
  </si>
  <si>
    <t>Texas A&amp;M University-College Station (Mays)</t>
  </si>
  <si>
    <t>Texas Christian University (Neeley)</t>
  </si>
  <si>
    <t>Thunderbird School of Global Management</t>
  </si>
  <si>
    <t>Tulane University (Freeman)</t>
  </si>
  <si>
    <t>University at Buffalo-SUNY</t>
  </si>
  <si>
    <t>University of Alabama (Manderson)</t>
  </si>
  <si>
    <t>University of Albany-SUNY</t>
  </si>
  <si>
    <t>University of Arizona (Eller)</t>
  </si>
  <si>
    <t>University of Arkansas-Fayetteville (Walton)</t>
  </si>
  <si>
    <t>University of California-Davis</t>
  </si>
  <si>
    <t>University of California-Irvine (Merage)</t>
  </si>
  <si>
    <t>University of California-San Diego (Rady)</t>
  </si>
  <si>
    <t>University of California–Berkeley (Haas)</t>
  </si>
  <si>
    <t>University of California–Los Angeles (Anderson)</t>
  </si>
  <si>
    <t>University of Chicago (Booth)</t>
  </si>
  <si>
    <t>University of Cincinnati (Lindner)</t>
  </si>
  <si>
    <t>University of Colorado-Boulder (Leeds)</t>
  </si>
  <si>
    <t>University of Connecticut</t>
  </si>
  <si>
    <t>University of Florida (Hough)</t>
  </si>
  <si>
    <t>University of Georgia (Terry)</t>
  </si>
  <si>
    <t>University of Houston (Bauer)</t>
  </si>
  <si>
    <t>University of Illinois-Urbana, Champaign</t>
  </si>
  <si>
    <t>University of Iowa (Tippie)</t>
  </si>
  <si>
    <t>University of Kentucky (Gatton)</t>
  </si>
  <si>
    <t>University of Maryland–College Park (Smith)</t>
  </si>
  <si>
    <t>University of Massachusetts-Amherst (Isenberg)</t>
  </si>
  <si>
    <t>University of Miami</t>
  </si>
  <si>
    <t>University of Michigan - Ann Arbor (Ross)</t>
  </si>
  <si>
    <t>University of Minnesota–Twin Cities (Carlson)</t>
  </si>
  <si>
    <t>University of Missouri (Trulaske)</t>
  </si>
  <si>
    <t>University of North Carolina–Chapel Hill (Kenan-Flagler)</t>
  </si>
  <si>
    <t>University of Notre Dame (Mendoza)</t>
  </si>
  <si>
    <t>University of Oklahoma (Price)</t>
  </si>
  <si>
    <t>University of Oregon (Lundquist)</t>
  </si>
  <si>
    <t>University of Pennsylvania (Wharton)</t>
  </si>
  <si>
    <t>University of Pittsburg (Katz)</t>
  </si>
  <si>
    <t>University of Rochester (Simon)</t>
  </si>
  <si>
    <t>University of San Diego</t>
  </si>
  <si>
    <t>University of South Carolina (Moore)</t>
  </si>
  <si>
    <t>University of Southern California (Marshall)</t>
  </si>
  <si>
    <t>University of Tennessee-Knoxville</t>
  </si>
  <si>
    <t>University of Texas-Auston (McCombs)</t>
  </si>
  <si>
    <t>University of Texas-Dallas</t>
  </si>
  <si>
    <t>University of Tulsa (Collins)</t>
  </si>
  <si>
    <t>University of Utah (Eccles)</t>
  </si>
  <si>
    <t>University of Virginia (Darden)</t>
  </si>
  <si>
    <t>University of Washington (Foster)</t>
  </si>
  <si>
    <t>University of Wisconsin-Madison</t>
  </si>
  <si>
    <t>Vanderbilt University (Owen)</t>
  </si>
  <si>
    <t>Virginia Tech (Pamplin)</t>
  </si>
  <si>
    <t>Wake Forest University (Babcock)</t>
  </si>
  <si>
    <t>Washington Unversity in St. Louis (Olin)</t>
  </si>
  <si>
    <t>Yale University</t>
  </si>
  <si>
    <t>A jeweler takes stock of the diamonds she has available for mounting in the jewelry she sells. Calculate the average and standard deviation of the total number of carats in the diamonds recorded in the spreadsheet.</t>
  </si>
  <si>
    <t xml:space="preserve"> Carats </t>
  </si>
  <si>
    <t>The data below show the number of hours 60 fifth-grade students reported reading last week and each student’s gender. Use the AVERAGEIF function to calculate the average number of hours spent reading last week for boys, and the average number of hours spent reading last week for girls.</t>
  </si>
  <si>
    <t>Hours Reading</t>
  </si>
  <si>
    <t>Gender</t>
  </si>
  <si>
    <t>Conditional Mean by Gender</t>
  </si>
  <si>
    <t>Boys</t>
  </si>
  <si>
    <t>Girls</t>
  </si>
  <si>
    <r>
      <t>The following data set provides the average driving distance for 185 members of the Professional Golf Association (PGA) Tour. Use the descriptive statistics tool to calculate the summary statistics for the average driving distance. Make sure to set the output range to cell </t>
    </r>
    <r>
      <rPr>
        <b/>
        <sz val="11"/>
        <color rgb="FF575B66"/>
        <rFont val="Arial"/>
        <family val="2"/>
      </rPr>
      <t>D1</t>
    </r>
    <r>
      <rPr>
        <sz val="11"/>
        <color rgb="FF575B66"/>
        <rFont val="Arial"/>
        <family val="2"/>
      </rPr>
      <t> so your table is graded accurately.</t>
    </r>
  </si>
  <si>
    <t>Average Driving Distance (Yards)</t>
  </si>
  <si>
    <t xml:space="preserve">Aaron Baddeley </t>
  </si>
  <si>
    <t>Aaron Watkins</t>
  </si>
  <si>
    <t xml:space="preserve">Adam Scott </t>
  </si>
  <si>
    <t xml:space="preserve">Alistair Presnell </t>
  </si>
  <si>
    <t xml:space="preserve">Andres Gonzales </t>
  </si>
  <si>
    <t>Andres Romero</t>
  </si>
  <si>
    <t xml:space="preserve">Andrew Svoboda </t>
  </si>
  <si>
    <t xml:space="preserve">Angel Cabrera </t>
  </si>
  <si>
    <t xml:space="preserve">Ben Crane </t>
  </si>
  <si>
    <t xml:space="preserve">Ben Curtis </t>
  </si>
  <si>
    <t xml:space="preserve">Ben Kohles </t>
  </si>
  <si>
    <t xml:space="preserve">Bill Haas </t>
  </si>
  <si>
    <t xml:space="preserve">Billy Horschel </t>
  </si>
  <si>
    <t xml:space="preserve">Bo Van Pelt </t>
  </si>
  <si>
    <t xml:space="preserve">Bob Estes </t>
  </si>
  <si>
    <t>Bobby Gates</t>
  </si>
  <si>
    <t>Boo Weekley</t>
  </si>
  <si>
    <t xml:space="preserve">Brad Fritsch </t>
  </si>
  <si>
    <t xml:space="preserve">Brandt Jobe </t>
  </si>
  <si>
    <t>Brandt Snedeker</t>
  </si>
  <si>
    <t xml:space="preserve">Brendan Steele </t>
  </si>
  <si>
    <t xml:space="preserve">Brendon de Jonge </t>
  </si>
  <si>
    <t>Brian Davis</t>
  </si>
  <si>
    <t xml:space="preserve">Brian Gay </t>
  </si>
  <si>
    <t>Brian Harman</t>
  </si>
  <si>
    <t xml:space="preserve">Brian Stuard </t>
  </si>
  <si>
    <t xml:space="preserve">Bryce Molder </t>
  </si>
  <si>
    <t xml:space="preserve">Bubba Watson </t>
  </si>
  <si>
    <t xml:space="preserve">Bud Cauley </t>
  </si>
  <si>
    <t xml:space="preserve">Cameron Percy </t>
  </si>
  <si>
    <t xml:space="preserve">Cameron Tringale </t>
  </si>
  <si>
    <t>Camilo Villegas</t>
  </si>
  <si>
    <t>Carl Pettersson</t>
  </si>
  <si>
    <t>Casey Wittenberg</t>
  </si>
  <si>
    <t xml:space="preserve">Chad Campbell </t>
  </si>
  <si>
    <t>Charl Schwartzel</t>
  </si>
  <si>
    <t xml:space="preserve">Charles Howell III </t>
  </si>
  <si>
    <t xml:space="preserve">Charley Hoffman </t>
  </si>
  <si>
    <t>Charlie Beljan</t>
  </si>
  <si>
    <t xml:space="preserve">Charlie Wi </t>
  </si>
  <si>
    <t xml:space="preserve">Chez Reavie </t>
  </si>
  <si>
    <t>Chris Kirk</t>
  </si>
  <si>
    <t>Chris Stroud</t>
  </si>
  <si>
    <t>Colt Knost</t>
  </si>
  <si>
    <t xml:space="preserve">D.A. Points </t>
  </si>
  <si>
    <t>D.H. Lee</t>
  </si>
  <si>
    <t xml:space="preserve">D.J. Trahan </t>
  </si>
  <si>
    <t xml:space="preserve">Daniel Summerhays </t>
  </si>
  <si>
    <t xml:space="preserve">Darron Stiles </t>
  </si>
  <si>
    <t xml:space="preserve">David Hearn </t>
  </si>
  <si>
    <t xml:space="preserve">David Lingmerth </t>
  </si>
  <si>
    <t>David Lynn</t>
  </si>
  <si>
    <t xml:space="preserve">David Mathis </t>
  </si>
  <si>
    <t xml:space="preserve">David Toms </t>
  </si>
  <si>
    <t>Davis Love III</t>
  </si>
  <si>
    <t xml:space="preserve">Derek Ernst </t>
  </si>
  <si>
    <t xml:space="preserve">Dicky Pride </t>
  </si>
  <si>
    <t xml:space="preserve">Doug LaBelle II </t>
  </si>
  <si>
    <t>Dustin Johnson</t>
  </si>
  <si>
    <t>Eric Meierdierks</t>
  </si>
  <si>
    <t xml:space="preserve">Erik Compton </t>
  </si>
  <si>
    <t>Ernie Els</t>
  </si>
  <si>
    <t xml:space="preserve">Fabian Gomez </t>
  </si>
  <si>
    <t>Freddie Jacobson</t>
  </si>
  <si>
    <t>Gary Woodland</t>
  </si>
  <si>
    <t xml:space="preserve">Geoff Ogilvy </t>
  </si>
  <si>
    <t>George McNeill</t>
  </si>
  <si>
    <t>Graeme McDowell</t>
  </si>
  <si>
    <t xml:space="preserve">Graham DeLaet </t>
  </si>
  <si>
    <t xml:space="preserve">Greg Chalmers </t>
  </si>
  <si>
    <t xml:space="preserve">Greg Owen </t>
  </si>
  <si>
    <t xml:space="preserve">Harris English </t>
  </si>
  <si>
    <t>Henrik Norlander</t>
  </si>
  <si>
    <t xml:space="preserve">Henrik Stenson </t>
  </si>
  <si>
    <t xml:space="preserve">Hunter Mahan </t>
  </si>
  <si>
    <t xml:space="preserve">Ian Poulter </t>
  </si>
  <si>
    <t xml:space="preserve">J.J. Henry </t>
  </si>
  <si>
    <t>James Driscoll</t>
  </si>
  <si>
    <t xml:space="preserve">James Hahn </t>
  </si>
  <si>
    <t xml:space="preserve">Jason Bohn </t>
  </si>
  <si>
    <t>Jason Day</t>
  </si>
  <si>
    <t xml:space="preserve">Jason Dufner </t>
  </si>
  <si>
    <t xml:space="preserve">Jason Kokrak </t>
  </si>
  <si>
    <t xml:space="preserve">Jeff Gove </t>
  </si>
  <si>
    <t xml:space="preserve">Jeff Maggert </t>
  </si>
  <si>
    <t xml:space="preserve">Jeff Overton </t>
  </si>
  <si>
    <t>Jerry Kelly</t>
  </si>
  <si>
    <t>Jim Furyk</t>
  </si>
  <si>
    <t xml:space="preserve">Jim Herman </t>
  </si>
  <si>
    <t xml:space="preserve">Jimmy Walker </t>
  </si>
  <si>
    <t>Jin Park</t>
  </si>
  <si>
    <t xml:space="preserve">John Huh </t>
  </si>
  <si>
    <t xml:space="preserve">John Merrick </t>
  </si>
  <si>
    <t>John Rollins</t>
  </si>
  <si>
    <t xml:space="preserve">John Senden </t>
  </si>
  <si>
    <t xml:space="preserve">Johnson Wagner </t>
  </si>
  <si>
    <t xml:space="preserve">Jonas Blixt </t>
  </si>
  <si>
    <t xml:space="preserve">Jordan Spieth </t>
  </si>
  <si>
    <t xml:space="preserve">Josh Teater </t>
  </si>
  <si>
    <t xml:space="preserve">Justin Bolli </t>
  </si>
  <si>
    <t xml:space="preserve">Justin Hicks </t>
  </si>
  <si>
    <t>Justin Leonard</t>
  </si>
  <si>
    <t>Justin Rose</t>
  </si>
  <si>
    <t xml:space="preserve">K.J. Choi </t>
  </si>
  <si>
    <t>Keegan Bradley</t>
  </si>
  <si>
    <t xml:space="preserve">Ken Duke </t>
  </si>
  <si>
    <t>Kevin Chappell</t>
  </si>
  <si>
    <t>Kevin Stadler</t>
  </si>
  <si>
    <t xml:space="preserve">Kevin Streelman </t>
  </si>
  <si>
    <t>Kyle Stanley</t>
  </si>
  <si>
    <t xml:space="preserve">Lee Westwood </t>
  </si>
  <si>
    <t xml:space="preserve">Lee Williams </t>
  </si>
  <si>
    <t>Lucas Glover</t>
  </si>
  <si>
    <t xml:space="preserve">Luke Donald </t>
  </si>
  <si>
    <t xml:space="preserve">Luke Guthrie </t>
  </si>
  <si>
    <t>Luke List</t>
  </si>
  <si>
    <t xml:space="preserve">Marc Leishman </t>
  </si>
  <si>
    <t xml:space="preserve">Mark Wilson </t>
  </si>
  <si>
    <t xml:space="preserve">Martin Flores </t>
  </si>
  <si>
    <t>Martin Kaymer</t>
  </si>
  <si>
    <t>Martin Laird</t>
  </si>
  <si>
    <t>Matt Every</t>
  </si>
  <si>
    <t xml:space="preserve">Matt Jones </t>
  </si>
  <si>
    <t>Matt Kuchar</t>
  </si>
  <si>
    <t xml:space="preserve">Michael Bradley </t>
  </si>
  <si>
    <t xml:space="preserve">Michael Letzig </t>
  </si>
  <si>
    <t xml:space="preserve">Michael Thompson </t>
  </si>
  <si>
    <t xml:space="preserve">Mike Weir </t>
  </si>
  <si>
    <t xml:space="preserve">Morgan Hoffmann </t>
  </si>
  <si>
    <t xml:space="preserve">Nicholas Thompson </t>
  </si>
  <si>
    <t>Nick Watney</t>
  </si>
  <si>
    <t xml:space="preserve">Nicolas Colsaerts </t>
  </si>
  <si>
    <t xml:space="preserve">Padraig Harrington </t>
  </si>
  <si>
    <t>Pat Perez</t>
  </si>
  <si>
    <t>Patrick Reed</t>
  </si>
  <si>
    <t xml:space="preserve">Paul Haley II </t>
  </si>
  <si>
    <t>Peter Hanson</t>
  </si>
  <si>
    <t>Phil Mickelson</t>
  </si>
  <si>
    <t>Richard Lee</t>
  </si>
  <si>
    <t xml:space="preserve">Rickie Fowler </t>
  </si>
  <si>
    <t>Ricky Barnes</t>
  </si>
  <si>
    <t>Robert Allenby</t>
  </si>
  <si>
    <t xml:space="preserve">Robert Garrigus </t>
  </si>
  <si>
    <t xml:space="preserve">Robert Karlsson </t>
  </si>
  <si>
    <t xml:space="preserve">Robert Streb </t>
  </si>
  <si>
    <t xml:space="preserve">Roberto Castro </t>
  </si>
  <si>
    <t>Rod Pampling</t>
  </si>
  <si>
    <t>Rory McIlroy</t>
  </si>
  <si>
    <t>Rory Sabbatini</t>
  </si>
  <si>
    <t>Ross Fisher</t>
  </si>
  <si>
    <t>Russell Henley</t>
  </si>
  <si>
    <t xml:space="preserve">Ryan Moore </t>
  </si>
  <si>
    <t xml:space="preserve">Ryan Palmer </t>
  </si>
  <si>
    <t>Ryo Ishikawa</t>
  </si>
  <si>
    <t>Sang-Moon Bae</t>
  </si>
  <si>
    <t>Scott Brown</t>
  </si>
  <si>
    <t xml:space="preserve">Scott Gardiner </t>
  </si>
  <si>
    <t xml:space="preserve">Scott Langley </t>
  </si>
  <si>
    <t xml:space="preserve">Scott Piercy </t>
  </si>
  <si>
    <t xml:space="preserve">Scott Stallings </t>
  </si>
  <si>
    <t>Sean O'Hair</t>
  </si>
  <si>
    <t>Sergio Garcia</t>
  </si>
  <si>
    <t>Seung-Yul Noh</t>
  </si>
  <si>
    <t xml:space="preserve">Shawn Stefani </t>
  </si>
  <si>
    <t>Stephen Ames</t>
  </si>
  <si>
    <t>Steve LeBrun</t>
  </si>
  <si>
    <t xml:space="preserve">Steven Bowditch </t>
  </si>
  <si>
    <t>Stewart Cink</t>
  </si>
  <si>
    <t>Stuart Appleby</t>
  </si>
  <si>
    <t>Tag Ridings</t>
  </si>
  <si>
    <t xml:space="preserve">Ted Potter, Jr. </t>
  </si>
  <si>
    <t>Tiger Woods</t>
  </si>
  <si>
    <t xml:space="preserve">Tim Clark </t>
  </si>
  <si>
    <t xml:space="preserve">Tim Herron </t>
  </si>
  <si>
    <t xml:space="preserve">Tom Gillis </t>
  </si>
  <si>
    <t>Tommy Gainey</t>
  </si>
  <si>
    <t>Trevor Immelman</t>
  </si>
  <si>
    <t xml:space="preserve">Troy Matteson </t>
  </si>
  <si>
    <t xml:space="preserve">Vaughn Taylor </t>
  </si>
  <si>
    <t>Vijay Singh</t>
  </si>
  <si>
    <t xml:space="preserve">Webb Simpson </t>
  </si>
  <si>
    <t xml:space="preserve">Will Claxton </t>
  </si>
  <si>
    <t>William McGirt</t>
  </si>
  <si>
    <t>Y.E. Yang</t>
  </si>
  <si>
    <t xml:space="preserve">Zach Johnson </t>
  </si>
  <si>
    <t>Calculate the coefficient of variation for the average driving distances of the PGA Tour.</t>
  </si>
  <si>
    <t>Average Driving _x000D_
Distance (Yards)</t>
  </si>
  <si>
    <t>Coeff. of Variation</t>
  </si>
  <si>
    <t>The data set below provides information about 125 randomly selected companies from the Standard and Poor’s (S&amp;P) 1500. Calculate the average number of employees for technology companies.</t>
  </si>
  <si>
    <t>Industry Sector</t>
  </si>
  <si>
    <t># of Employees</t>
  </si>
  <si>
    <t>Conditional Mean</t>
  </si>
  <si>
    <t>3M</t>
  </si>
  <si>
    <t>Ind. Goods &amp; Services</t>
  </si>
  <si>
    <t>Technology</t>
  </si>
  <si>
    <t>ACADIA REAL.TST.SHRE. BEN INT</t>
  </si>
  <si>
    <t>Real Estate</t>
  </si>
  <si>
    <t>ADOBE SYSTEMS</t>
  </si>
  <si>
    <t>AECOM TECHNOLOGY</t>
  </si>
  <si>
    <t>Construct. &amp; Material</t>
  </si>
  <si>
    <t>ALLEGHENY EN.</t>
  </si>
  <si>
    <t>Utilities</t>
  </si>
  <si>
    <t>AMCOL INTL.</t>
  </si>
  <si>
    <t>Basic Resources</t>
  </si>
  <si>
    <t>AMER.SCI.&amp; ENGR.</t>
  </si>
  <si>
    <t>AMERICAN FINL.GP.OHIO</t>
  </si>
  <si>
    <t>Insurance</t>
  </si>
  <si>
    <t>ANALOGIC</t>
  </si>
  <si>
    <t>Healthcare</t>
  </si>
  <si>
    <t>APARTMENT INV.&amp; MAN.'A'</t>
  </si>
  <si>
    <t>APOGEE ENTS.</t>
  </si>
  <si>
    <t>APPLIED MATS.</t>
  </si>
  <si>
    <t>ARCTIC CAT</t>
  </si>
  <si>
    <t>Pers &amp; Househld Goods</t>
  </si>
  <si>
    <t>ARTHUR J GALLAGHER</t>
  </si>
  <si>
    <t>AVALONBAY COMMNS.</t>
  </si>
  <si>
    <t>BALLY TECHNOLOGIES</t>
  </si>
  <si>
    <t>Travel &amp; Leisure</t>
  </si>
  <si>
    <t>BEL FUSE 'B'</t>
  </si>
  <si>
    <t>BIOGEN IDEC</t>
  </si>
  <si>
    <t>BOSTON PROPERTIES</t>
  </si>
  <si>
    <t>BRADY 'A'</t>
  </si>
  <si>
    <t>BRUNSWICK</t>
  </si>
  <si>
    <t>CAPITAL ONE FINL.</t>
  </si>
  <si>
    <t>Financial Services(3)</t>
  </si>
  <si>
    <t>CARPENTER TECH.</t>
  </si>
  <si>
    <t>CERADYNE</t>
  </si>
  <si>
    <t>CH ENERGY GROUP</t>
  </si>
  <si>
    <t>CIENA</t>
  </si>
  <si>
    <t>DARDEN RESTAURANTS</t>
  </si>
  <si>
    <t>DEVRY</t>
  </si>
  <si>
    <t>Retail</t>
  </si>
  <si>
    <t>DISCOVERY COMMS.'A'</t>
  </si>
  <si>
    <t>Media</t>
  </si>
  <si>
    <t>DOW CHEMICAL</t>
  </si>
  <si>
    <t>Chemicals</t>
  </si>
  <si>
    <t>DREW INDS.</t>
  </si>
  <si>
    <t>EATON VANCE NV.</t>
  </si>
  <si>
    <t>EBAY</t>
  </si>
  <si>
    <t>EMC</t>
  </si>
  <si>
    <t>EMERGENT BIOSOLUTIONS</t>
  </si>
  <si>
    <t>ENERGEN</t>
  </si>
  <si>
    <t>Oil &amp; Gas</t>
  </si>
  <si>
    <t>EXELON</t>
  </si>
  <si>
    <t>FAIRCHILD SEMICON.INTL. 'A'</t>
  </si>
  <si>
    <t>FEDERAL SIGNAL</t>
  </si>
  <si>
    <t>FIDELITY NAT.FINANCIAL</t>
  </si>
  <si>
    <t>FIDELITY NAT.INFO.SVS.</t>
  </si>
  <si>
    <t>FMC</t>
  </si>
  <si>
    <t>FMC TECHNOLOGIES</t>
  </si>
  <si>
    <t>GEO GROUP</t>
  </si>
  <si>
    <t>GROUP 1 AUTOMOTIVE</t>
  </si>
  <si>
    <t>HAVERTY FRTR.COS.</t>
  </si>
  <si>
    <t>HEALTH MAN.ASSOCS.</t>
  </si>
  <si>
    <t>HEARTLAND PAYMENT SYS.</t>
  </si>
  <si>
    <t>HOLLY</t>
  </si>
  <si>
    <t>HUB GROUP 'A'</t>
  </si>
  <si>
    <t>ILLINOIS TOOL WORKS</t>
  </si>
  <si>
    <t>IMMUCOR</t>
  </si>
  <si>
    <t>INFINITY PR.&amp; CLTY.</t>
  </si>
  <si>
    <t>INFOSPACE</t>
  </si>
  <si>
    <t>J2 GLB.COMMS.NEW</t>
  </si>
  <si>
    <t>JABIL CIRCUIT</t>
  </si>
  <si>
    <t>JOHNSON CONTROLS</t>
  </si>
  <si>
    <t>Automobiles &amp; Parts</t>
  </si>
  <si>
    <t>JP MORGAN CHASE &amp; CO.</t>
  </si>
  <si>
    <t>Banks</t>
  </si>
  <si>
    <t>KAMAN 'A'</t>
  </si>
  <si>
    <t>KINETIC CONCEPTS</t>
  </si>
  <si>
    <t>KIRKLAND'S</t>
  </si>
  <si>
    <t>KNIGHT TRANSPORTATION</t>
  </si>
  <si>
    <t>LOEWS</t>
  </si>
  <si>
    <t>MARSH &amp; MCLENNAN</t>
  </si>
  <si>
    <t>MASTERCARD</t>
  </si>
  <si>
    <t>MCAFEE</t>
  </si>
  <si>
    <t>MDU RES.GP.</t>
  </si>
  <si>
    <t>MEDCO HEALTH SLTN.</t>
  </si>
  <si>
    <t>MEREDITH</t>
  </si>
  <si>
    <t>MICROSTRATEGY</t>
  </si>
  <si>
    <t>MOVADO GP.</t>
  </si>
  <si>
    <t>NATIONAL SEMICON.</t>
  </si>
  <si>
    <t>NATIONWIDE HEALTH PROPS.</t>
  </si>
  <si>
    <t>NEUSTAR 'A'</t>
  </si>
  <si>
    <t>NICOR</t>
  </si>
  <si>
    <t>NOBLE</t>
  </si>
  <si>
    <t>NORTHERN TRUST</t>
  </si>
  <si>
    <t>NVR</t>
  </si>
  <si>
    <t>OFFICEMAX</t>
  </si>
  <si>
    <t>OIL STS.INTL.</t>
  </si>
  <si>
    <t>OMNICARE</t>
  </si>
  <si>
    <t>OSHKOSH</t>
  </si>
  <si>
    <t>OWENS ILLINOIS NEW</t>
  </si>
  <si>
    <t>PAREXEL INTL.</t>
  </si>
  <si>
    <t>PERRIGO</t>
  </si>
  <si>
    <t>PETROQUEST EN.</t>
  </si>
  <si>
    <t>PF CHANG'S CHINA BISTRO</t>
  </si>
  <si>
    <t>PLAINS EXP.&amp; PRDN.</t>
  </si>
  <si>
    <t>PNC FINL.SVS.GP.</t>
  </si>
  <si>
    <t>POWELL INDS.</t>
  </si>
  <si>
    <t>PRAXAIR</t>
  </si>
  <si>
    <t>PRIDE INTL.</t>
  </si>
  <si>
    <t>PRIVATEBANCORP</t>
  </si>
  <si>
    <t>QUIKSILVER</t>
  </si>
  <si>
    <t>ROBBINS &amp; MYERS</t>
  </si>
  <si>
    <t>SANDERSON FARMS</t>
  </si>
  <si>
    <t>Food &amp; Beverage</t>
  </si>
  <si>
    <t>SCHLUMBERGER</t>
  </si>
  <si>
    <t>SCRIPPS NETWORKS INTACT. 'A'</t>
  </si>
  <si>
    <t>SEARS HOLDINGS</t>
  </si>
  <si>
    <t>SEI INVESTMENTS</t>
  </si>
  <si>
    <t>SIGMA DESIGNS</t>
  </si>
  <si>
    <t>SL GREEN REALTY</t>
  </si>
  <si>
    <t>SOLERA HOLDINGS</t>
  </si>
  <si>
    <t>STARBUCKS</t>
  </si>
  <si>
    <t>STEEL DYNAMICS</t>
  </si>
  <si>
    <t>SYNOVUS FINL.</t>
  </si>
  <si>
    <t>TECH DATA</t>
  </si>
  <si>
    <t>TELLABS</t>
  </si>
  <si>
    <t>TENET HLTHCR.</t>
  </si>
  <si>
    <t>TETRA TECH</t>
  </si>
  <si>
    <t>TORO</t>
  </si>
  <si>
    <t>TOTAL SYSTEM SERVICES</t>
  </si>
  <si>
    <t>TRIMBLE NAVIGATION</t>
  </si>
  <si>
    <t>URBAN OUTFITTERS</t>
  </si>
  <si>
    <t>USA MOBILITY</t>
  </si>
  <si>
    <t>Telecommunications</t>
  </si>
  <si>
    <t>VALERO ENERGY</t>
  </si>
  <si>
    <t>VCA ANTECH</t>
  </si>
  <si>
    <t>VERTEX PHARMS.</t>
  </si>
  <si>
    <t>VORNADO REALTY TST.</t>
  </si>
  <si>
    <t>WILSHIRE BANC.</t>
  </si>
  <si>
    <t>WINDSTREAM</t>
  </si>
  <si>
    <t>WINNEBAGO INDS.</t>
  </si>
  <si>
    <t>WINTRUST FINANCIAL</t>
  </si>
  <si>
    <t>WOLVERINE WWD.</t>
  </si>
  <si>
    <t>XILINX</t>
  </si>
  <si>
    <t>The following data set provides the 2012 revenue (in billions of dollars) for the top 75 companies as declared by the Fortune 500 rankings. What amount do 60% of the companies earn equal to or less than?</t>
  </si>
  <si>
    <t>60th percentile</t>
  </si>
  <si>
    <t>The following data set provides the acceptance rate of the top 100 U.S. MBA programs and the percent of students that are employed upon graduation. Create a scatter plot to illustrate the relationship between the acceptance rate at MBA programs and the percent of students that are employed upon graduation. Place “Percent Employed” on the y-axis and “Acceptance Rate” on the x-axis.</t>
  </si>
  <si>
    <t>Acceptance Rate (%)</t>
  </si>
  <si>
    <t>Calculate the correlation coefficient between the acceptance rate at the top 100 U.S. MBA programs and the percent of students in those programs who are employed upon graduation.</t>
  </si>
  <si>
    <t>Acceptance _x000D_
Rate (%)</t>
  </si>
  <si>
    <t>Let’s calculate the mean, median, and mode of the oil consumption data.</t>
  </si>
  <si>
    <r>
      <t>In cell </t>
    </r>
    <r>
      <rPr>
        <b/>
        <sz val="20"/>
        <color rgb="FF575B66"/>
        <rFont val="Arial"/>
        <family val="2"/>
      </rPr>
      <t>E2</t>
    </r>
    <r>
      <rPr>
        <sz val="20"/>
        <color rgb="FF575B66"/>
        <rFont val="Arial"/>
        <family val="2"/>
      </rPr>
      <t>, enter the function =AVERAGE(A2:A11) to calculate the average oil consumption.</t>
    </r>
  </si>
  <si>
    <r>
      <t>In cell </t>
    </r>
    <r>
      <rPr>
        <b/>
        <sz val="20"/>
        <color rgb="FF575B66"/>
        <rFont val="Arial"/>
        <family val="2"/>
      </rPr>
      <t>E3</t>
    </r>
    <r>
      <rPr>
        <sz val="20"/>
        <color rgb="FF575B66"/>
        <rFont val="Arial"/>
        <family val="2"/>
      </rPr>
      <t>, enter the function =MEDIAN(A2:A11) to calculate the median of the oil consumption data.</t>
    </r>
  </si>
  <si>
    <r>
      <t>In cell </t>
    </r>
    <r>
      <rPr>
        <b/>
        <sz val="20"/>
        <color rgb="FF575B66"/>
        <rFont val="Arial"/>
        <family val="2"/>
      </rPr>
      <t>E4</t>
    </r>
    <r>
      <rPr>
        <sz val="20"/>
        <color rgb="FF575B66"/>
        <rFont val="Arial"/>
        <family val="2"/>
      </rPr>
      <t>, enter the function =MODE.SNGL(A2:A11) to calculate the mode of the oil consumption data.</t>
    </r>
  </si>
  <si>
    <t>Now try it on your own. Calculate the mean, median, and mode of the following data set using the appropriate Excel functions.</t>
  </si>
  <si>
    <r>
      <t>In cell </t>
    </r>
    <r>
      <rPr>
        <b/>
        <sz val="20"/>
        <color rgb="FF575B66"/>
        <rFont val="Arial"/>
        <family val="2"/>
      </rPr>
      <t>F2</t>
    </r>
    <r>
      <rPr>
        <sz val="20"/>
        <color rgb="FF575B66"/>
        <rFont val="Arial"/>
        <family val="2"/>
      </rPr>
      <t>, enter the function =AVERAGEIF(C2:C11,E2,A2:A11).</t>
    </r>
  </si>
  <si>
    <r>
      <t>C2:C11</t>
    </r>
    <r>
      <rPr>
        <sz val="20"/>
        <color rgb="FF575B66"/>
        <rFont val="Arial"/>
        <family val="2"/>
      </rPr>
      <t> contains the data to which we want to apply the condition.</t>
    </r>
  </si>
  <si>
    <r>
      <t>E2</t>
    </r>
    <r>
      <rPr>
        <sz val="20"/>
        <color rgb="FF575B66"/>
        <rFont val="Arial"/>
        <family val="2"/>
      </rPr>
      <t> is the condition or criterion by which we choose the data points to include in the calculation of the conditional mean. In the function we have specified, we have just entered a link to cell </t>
    </r>
    <r>
      <rPr>
        <b/>
        <sz val="20"/>
        <color rgb="FF575B66"/>
        <rFont val="Arial"/>
        <family val="2"/>
      </rPr>
      <t>E2</t>
    </r>
    <r>
      <rPr>
        <sz val="20"/>
        <color rgb="FF575B66"/>
        <rFont val="Arial"/>
        <family val="2"/>
      </rPr>
      <t>, which contains “North America”. Alternatively, we could type “North America” into the function as follows: =AVERAGEIF(C2:C11,"North America",A2:A11). </t>
    </r>
  </si>
  <si>
    <r>
      <t>A2:A11</t>
    </r>
    <r>
      <rPr>
        <sz val="20"/>
        <color rgb="FF575B66"/>
        <rFont val="Arial"/>
        <family val="2"/>
      </rPr>
      <t> contains the numeric data from which the conditional mean will be calculated. Only the values that meet the criterion—in this case, data corresponding to countries in North America—will be used in the calculation. Thus, the mean oil consumption will be calculated for Canada and the United States.</t>
    </r>
  </si>
  <si>
    <t>More</t>
  </si>
  <si>
    <t>Frequency</t>
  </si>
  <si>
    <t>Kurtosis</t>
  </si>
  <si>
    <t>Skewness</t>
  </si>
  <si>
    <t>Walmart</t>
  </si>
  <si>
    <t>$611,289</t>
  </si>
  <si>
    <t>Saudi Aramco</t>
  </si>
  <si>
    <t>$603,651</t>
  </si>
  <si>
    <t>State Grid</t>
  </si>
  <si>
    <t>$530,009</t>
  </si>
  <si>
    <t>Amazon</t>
  </si>
  <si>
    <t>$513,983</t>
  </si>
  <si>
    <t>China National Petroleum</t>
  </si>
  <si>
    <t>$483,019</t>
  </si>
  <si>
    <t>Sinopec Group</t>
  </si>
  <si>
    <t>$471,154</t>
  </si>
  <si>
    <t>$413,680</t>
  </si>
  <si>
    <t>$394,328</t>
  </si>
  <si>
    <t>Shell</t>
  </si>
  <si>
    <t>$386,201</t>
  </si>
  <si>
    <t>$324,162</t>
  </si>
  <si>
    <t>CVS Health</t>
  </si>
  <si>
    <t>$322,467</t>
  </si>
  <si>
    <t>Trafigura Group</t>
  </si>
  <si>
    <t>$318,476</t>
  </si>
  <si>
    <t>China State Construction Engineering</t>
  </si>
  <si>
    <t>$305,885</t>
  </si>
  <si>
    <t>$302,089</t>
  </si>
  <si>
    <t>Volkswagen</t>
  </si>
  <si>
    <t>$293,685</t>
  </si>
  <si>
    <t>Uniper</t>
  </si>
  <si>
    <t>$288,309</t>
  </si>
  <si>
    <t>Alphabet</t>
  </si>
  <si>
    <t>$282,836</t>
  </si>
  <si>
    <t>$276,711</t>
  </si>
  <si>
    <t>Toyota Motor</t>
  </si>
  <si>
    <t>$274,491</t>
  </si>
  <si>
    <t>TotalEnergies</t>
  </si>
  <si>
    <t>$263,310</t>
  </si>
  <si>
    <t>Glencore</t>
  </si>
  <si>
    <t>$255,984</t>
  </si>
  <si>
    <t>BP</t>
  </si>
  <si>
    <t>$248,891</t>
  </si>
  <si>
    <t>$246,252</t>
  </si>
  <si>
    <t>$238,587</t>
  </si>
  <si>
    <t>Samsung Electronics</t>
  </si>
  <si>
    <t>$234,129</t>
  </si>
  <si>
    <t>$226,954</t>
  </si>
  <si>
    <t>Hon Hai Precision Industry</t>
  </si>
  <si>
    <t>$222,535</t>
  </si>
  <si>
    <t>Industrial &amp; Commercial Bank of China</t>
  </si>
  <si>
    <t>$214,766</t>
  </si>
  <si>
    <t>China Construction Bank</t>
  </si>
  <si>
    <t>$202,753</t>
  </si>
  <si>
    <t>$198,270</t>
  </si>
  <si>
    <t>Stellantis</t>
  </si>
  <si>
    <t>$188,888</t>
  </si>
  <si>
    <t>Agricultural Bank of China</t>
  </si>
  <si>
    <t>$187,061</t>
  </si>
  <si>
    <t>Ping An Insurance</t>
  </si>
  <si>
    <t>$181,566</t>
  </si>
  <si>
    <t>$181,364</t>
  </si>
  <si>
    <t>Cigna</t>
  </si>
  <si>
    <t>$180,516</t>
  </si>
  <si>
    <t>$180,012</t>
  </si>
  <si>
    <t>Phillips 66</t>
  </si>
  <si>
    <t>$175,702</t>
  </si>
  <si>
    <t>Sinochem Holdings</t>
  </si>
  <si>
    <t>$173,834</t>
  </si>
  <si>
    <t>China Railway Engineering Group</t>
  </si>
  <si>
    <t>$171,669</t>
  </si>
  <si>
    <t>$171,189</t>
  </si>
  <si>
    <t>Gazprom</t>
  </si>
  <si>
    <t>$167,832</t>
  </si>
  <si>
    <t>China National Offshore Oil</t>
  </si>
  <si>
    <t>$164,762</t>
  </si>
  <si>
    <t>China Railway Construction</t>
  </si>
  <si>
    <t>$163,037</t>
  </si>
  <si>
    <t>China Baowu Steel Group</t>
  </si>
  <si>
    <t>$161,698</t>
  </si>
  <si>
    <t>Mitsubishi</t>
  </si>
  <si>
    <t>$159,371</t>
  </si>
  <si>
    <t>$158,057</t>
  </si>
  <si>
    <t>Mercedes-Benz Group</t>
  </si>
  <si>
    <t>$157,782</t>
  </si>
  <si>
    <t>$157,403</t>
  </si>
  <si>
    <t>Bank of China</t>
  </si>
  <si>
    <t>$156,924</t>
  </si>
  <si>
    <t>$156,735</t>
  </si>
  <si>
    <t>Elevance Health</t>
  </si>
  <si>
    <t>$156,595</t>
  </si>
  <si>
    <t>JD.com</t>
  </si>
  <si>
    <t>$155,533</t>
  </si>
  <si>
    <t>JPMorgan Chase</t>
  </si>
  <si>
    <t>$154,792</t>
  </si>
  <si>
    <t>China Life Insurance</t>
  </si>
  <si>
    <t>$151,487</t>
  </si>
  <si>
    <t>Electricité de France</t>
  </si>
  <si>
    <t>$150,902</t>
  </si>
  <si>
    <t>Equinor</t>
  </si>
  <si>
    <t>$150,806</t>
  </si>
  <si>
    <t>BMW Group</t>
  </si>
  <si>
    <t>$149,991</t>
  </si>
  <si>
    <t>$148,258</t>
  </si>
  <si>
    <t>Enel</t>
  </si>
  <si>
    <t>$147,790</t>
  </si>
  <si>
    <t>Centene</t>
  </si>
  <si>
    <t>$144,547</t>
  </si>
  <si>
    <t>ENI</t>
  </si>
  <si>
    <t>$140,607</t>
  </si>
  <si>
    <t>China Mobile Communications</t>
  </si>
  <si>
    <t>$139,597</t>
  </si>
  <si>
    <t>China Communications Construction</t>
  </si>
  <si>
    <t>$138,270</t>
  </si>
  <si>
    <t>$136,835</t>
  </si>
  <si>
    <t>China Minmetals</t>
  </si>
  <si>
    <t>$133,541</t>
  </si>
  <si>
    <t>Walgreens Boots Alliance</t>
  </si>
  <si>
    <t>$132,703</t>
  </si>
  <si>
    <t>Allianz</t>
  </si>
  <si>
    <t>$129,059</t>
  </si>
  <si>
    <t>Alibaba Group Holding</t>
  </si>
  <si>
    <t>$126,813</t>
  </si>
  <si>
    <t>Xiamen C&amp;D</t>
  </si>
  <si>
    <t>$125,971</t>
  </si>
  <si>
    <t>Honda Motor</t>
  </si>
  <si>
    <t>$124,912</t>
  </si>
  <si>
    <t>Petrobras</t>
  </si>
  <si>
    <t>$124,474</t>
  </si>
  <si>
    <t>Shandong Energy Group</t>
  </si>
  <si>
    <t>$124,089</t>
  </si>
  <si>
    <t>E.ON</t>
  </si>
  <si>
    <t>$121,646</t>
  </si>
  <si>
    <t>China Resources</t>
  </si>
  <si>
    <t>$121,643</t>
  </si>
  <si>
    <t>$121,596</t>
  </si>
  <si>
    <t>China Energy Investment</t>
  </si>
  <si>
    <t>$121,584</t>
  </si>
  <si>
    <t>$121,427</t>
  </si>
  <si>
    <t>$120,741</t>
  </si>
  <si>
    <t>Deutsche Telekom</t>
  </si>
  <si>
    <t>$120,108</t>
  </si>
  <si>
    <t>Pemex</t>
  </si>
  <si>
    <t>$118,537</t>
  </si>
  <si>
    <t>Meta Platforms</t>
  </si>
  <si>
    <t>$116,609</t>
  </si>
  <si>
    <t>Bank of America</t>
  </si>
  <si>
    <t>$115,053</t>
  </si>
  <si>
    <t>China Southern Power Grid</t>
  </si>
  <si>
    <t>$113,674</t>
  </si>
  <si>
    <t>SAIC Motor</t>
  </si>
  <si>
    <t>$110,612</t>
  </si>
  <si>
    <t>Hyundai Motor</t>
  </si>
  <si>
    <t>$110,412</t>
  </si>
  <si>
    <t>China Post Group</t>
  </si>
  <si>
    <t>$110,271</t>
  </si>
  <si>
    <t>COFCO</t>
  </si>
  <si>
    <t>$110,222</t>
  </si>
  <si>
    <t>Reliance Industries</t>
  </si>
  <si>
    <t>$109,523</t>
  </si>
  <si>
    <t>Engie</t>
  </si>
  <si>
    <t>$109,175</t>
  </si>
  <si>
    <t>$109,120</t>
  </si>
  <si>
    <t>AXA</t>
  </si>
  <si>
    <t>$109,067</t>
  </si>
  <si>
    <t>SK</t>
  </si>
  <si>
    <t>$105,959</t>
  </si>
  <si>
    <t>Mitsui</t>
  </si>
  <si>
    <t>$105,694</t>
  </si>
  <si>
    <t>Indian Oil</t>
  </si>
  <si>
    <t>$105,349</t>
  </si>
  <si>
    <t>Xiamen ITG Holding Group</t>
  </si>
  <si>
    <t>$103,090</t>
  </si>
  <si>
    <t>Itochu</t>
  </si>
  <si>
    <t>$103,029</t>
  </si>
  <si>
    <t>Dell Technologies</t>
  </si>
  <si>
    <t>$102,301</t>
  </si>
  <si>
    <t>$101,556</t>
  </si>
  <si>
    <t>$101,078</t>
  </si>
  <si>
    <t>CITIC Group</t>
  </si>
  <si>
    <t>$100,769</t>
  </si>
  <si>
    <t>Rank</t>
  </si>
  <si>
    <t>Name of the Company</t>
  </si>
  <si>
    <t>2022 Revenue (in Million $)</t>
  </si>
  <si>
    <t>Question</t>
  </si>
  <si>
    <t>The following data set provides the 2022 revenue (in millions of dollars) for the top 75 companies as declared by the Fortune 500 rankings. What amount do 60% of the companies earn equal to or less than?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</si>
</sst>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_);[Red]\(&quot;$&quot;#,##0\)"/>
    <numFmt numFmtId="165" formatCode="&quot;$&quot;#,##0.00_);[Red]\(&quot;$&quot;#,##0.00\)"/>
  </numFmts>
  <fonts count="25" x14ac:knownFonts="1">
    <font>
      <sz val="11"/>
      <color theme="1"/>
      <name val="Calibri"/>
      <family val="2"/>
      <scheme val="minor"/>
    </font>
    <font>
      <sz val="18"/>
      <color rgb="FF575B66"/>
      <name val="Arial"/>
      <family val="2"/>
    </font>
    <font>
      <sz val="11"/>
      <color rgb="FF575B66"/>
      <name val="Arial"/>
      <family val="2"/>
    </font>
    <font>
      <b/>
      <sz val="11"/>
      <color rgb="FF575B66"/>
      <name val="Arial"/>
      <family val="2"/>
    </font>
    <font>
      <sz val="11"/>
      <color rgb="FF000000"/>
      <name val="Arial"/>
      <family val="2"/>
    </font>
    <font>
      <sz val="14"/>
      <color rgb="FF636363"/>
      <name val="Arial"/>
      <family val="2"/>
    </font>
    <font>
      <sz val="14"/>
      <color rgb="FF000000"/>
      <name val="Arial"/>
      <family val="2"/>
    </font>
    <font>
      <sz val="23"/>
      <color rgb="FF575B66"/>
      <name val="Arial"/>
      <family val="2"/>
    </font>
    <font>
      <vertAlign val="superscript"/>
      <sz val="8"/>
      <color rgb="FF575B66"/>
      <name val="Arial"/>
      <family val="2"/>
    </font>
    <font>
      <sz val="8"/>
      <color rgb="FF575B66"/>
      <name val="Arial"/>
      <family val="2"/>
    </font>
    <font>
      <sz val="27"/>
      <color rgb="FFA41034"/>
      <name val="Arial"/>
      <family val="2"/>
    </font>
    <font>
      <b/>
      <i/>
      <sz val="11"/>
      <color rgb="FF000000"/>
      <name val="Arial"/>
      <family val="2"/>
    </font>
    <font>
      <i/>
      <sz val="11"/>
      <color rgb="FF000000"/>
      <name val="Arial"/>
      <family val="2"/>
    </font>
    <font>
      <sz val="11"/>
      <color rgb="FFA41034"/>
      <name val="Arial"/>
      <family val="2"/>
    </font>
    <font>
      <b/>
      <sz val="11"/>
      <color rgb="FFA41034"/>
      <name val="Arial"/>
      <family val="2"/>
    </font>
    <font>
      <sz val="20"/>
      <color rgb="FF575B66"/>
      <name val="Arial"/>
      <family val="2"/>
    </font>
    <font>
      <sz val="20"/>
      <color theme="1"/>
      <name val="Calibri"/>
      <family val="2"/>
      <scheme val="minor"/>
    </font>
    <font>
      <b/>
      <sz val="20"/>
      <color rgb="FF575B66"/>
      <name val="Arial"/>
      <family val="2"/>
    </font>
    <font>
      <i/>
      <sz val="11"/>
      <color theme="1"/>
      <name val="Calibri"/>
      <family val="2"/>
      <scheme val="minor"/>
    </font>
    <font>
      <b/>
      <sz val="11"/>
      <color rgb="FFFF0000"/>
      <name val="Calibri"/>
      <family val="2"/>
      <scheme val="minor"/>
    </font>
    <font>
      <b/>
      <sz val="12"/>
      <color rgb="FF666666"/>
      <name val="Arial Narrow"/>
      <family val="2"/>
    </font>
    <font>
      <sz val="10"/>
      <color rgb="FF000000"/>
      <name val="Arial Narrow"/>
      <family val="2"/>
    </font>
    <font>
      <sz val="10"/>
      <color rgb="FF007B9D"/>
      <name val="Arial Narrow"/>
      <family val="2"/>
    </font>
    <font>
      <b/>
      <sz val="12"/>
      <color rgb="FFFF0000"/>
      <name val="Calibri"/>
      <family val="2"/>
      <scheme val="minor"/>
    </font>
    <font>
      <b/>
      <sz val="11"/>
      <color rgb="FF7030A0"/>
      <name val="Calibri"/>
      <family val="2"/>
      <scheme val="minor"/>
    </font>
  </fonts>
  <fills count="4">
    <fill>
      <patternFill patternType="none"/>
    </fill>
    <fill>
      <patternFill patternType="gray125"/>
    </fill>
    <fill>
      <patternFill patternType="solid">
        <fgColor rgb="FFFAFAFA"/>
        <bgColor indexed="64"/>
      </patternFill>
    </fill>
    <fill>
      <patternFill patternType="solid">
        <fgColor theme="4" tint="0.59999389629810485"/>
        <bgColor indexed="64"/>
      </patternFill>
    </fill>
  </fills>
  <borders count="8">
    <border>
      <left/>
      <right/>
      <top/>
      <bottom/>
      <diagonal/>
    </border>
    <border>
      <left/>
      <right/>
      <top style="medium">
        <color rgb="FFEDEDED"/>
      </top>
      <bottom style="medium">
        <color rgb="FFEDEDED"/>
      </bottom>
      <diagonal/>
    </border>
    <border>
      <left style="medium">
        <color rgb="FFD9D9D9"/>
      </left>
      <right style="medium">
        <color rgb="FFD9D9D9"/>
      </right>
      <top style="medium">
        <color rgb="FFD9D9D9"/>
      </top>
      <bottom style="medium">
        <color rgb="FFD9D9D9"/>
      </bottom>
      <diagonal/>
    </border>
    <border>
      <left style="medium">
        <color rgb="FFA1A3B3"/>
      </left>
      <right/>
      <top style="medium">
        <color rgb="FFA1A3B3"/>
      </top>
      <bottom style="medium">
        <color rgb="FFA1A3B3"/>
      </bottom>
      <diagonal/>
    </border>
    <border>
      <left style="medium">
        <color rgb="FFA1A3B3"/>
      </left>
      <right style="medium">
        <color rgb="FFA1A3B3"/>
      </right>
      <top style="medium">
        <color rgb="FFA1A3B3"/>
      </top>
      <bottom style="medium">
        <color rgb="FFA1A3B3"/>
      </bottom>
      <diagonal/>
    </border>
    <border>
      <left style="medium">
        <color rgb="FFA41034"/>
      </left>
      <right style="medium">
        <color rgb="FFA41034"/>
      </right>
      <top style="medium">
        <color rgb="FFA41034"/>
      </top>
      <bottom style="medium">
        <color rgb="FFA41034"/>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62">
    <xf numFmtId="0" fontId="0" fillId="0" borderId="0" xfId="0"/>
    <xf numFmtId="0" fontId="1" fillId="0" borderId="0" xfId="0" applyFont="1" applyAlignment="1">
      <alignment horizontal="left" vertical="center"/>
    </xf>
    <xf numFmtId="0" fontId="0" fillId="0" borderId="0" xfId="0" applyAlignment="1"/>
    <xf numFmtId="0" fontId="2" fillId="0" borderId="0" xfId="0" applyFont="1" applyAlignment="1">
      <alignment horizontal="left" vertical="center"/>
    </xf>
    <xf numFmtId="0" fontId="2" fillId="0" borderId="0" xfId="0" applyFont="1" applyAlignment="1">
      <alignment horizontal="left" vertical="center" wrapText="1"/>
    </xf>
    <xf numFmtId="0" fontId="0" fillId="0" borderId="0" xfId="0" applyAlignment="1">
      <alignment horizontal="left" vertical="center"/>
    </xf>
    <xf numFmtId="0" fontId="4" fillId="0" borderId="0" xfId="0" applyFont="1" applyAlignment="1">
      <alignment horizontal="left" vertical="center"/>
    </xf>
    <xf numFmtId="0" fontId="0" fillId="0" borderId="1" xfId="0" applyBorder="1" applyAlignment="1">
      <alignment horizontal="center" vertical="center"/>
    </xf>
    <xf numFmtId="0" fontId="3" fillId="0" borderId="2" xfId="0" applyFont="1" applyBorder="1" applyAlignment="1">
      <alignment horizontal="center" vertical="center"/>
    </xf>
    <xf numFmtId="0" fontId="0" fillId="0" borderId="0" xfId="0" applyAlignment="1">
      <alignment wrapText="1"/>
    </xf>
    <xf numFmtId="0" fontId="5" fillId="0" borderId="3" xfId="0" applyFont="1" applyBorder="1" applyAlignment="1">
      <alignment horizontal="center" vertical="center"/>
    </xf>
    <xf numFmtId="0" fontId="6" fillId="0" borderId="4" xfId="0" applyFont="1" applyBorder="1" applyAlignment="1">
      <alignment horizontal="left" vertical="center"/>
    </xf>
    <xf numFmtId="164" fontId="0" fillId="0" borderId="0" xfId="0" applyNumberFormat="1"/>
    <xf numFmtId="0" fontId="3" fillId="0" borderId="2" xfId="0" applyFont="1" applyBorder="1" applyAlignment="1"/>
    <xf numFmtId="0" fontId="0" fillId="0" borderId="0" xfId="0" applyAlignment="1">
      <alignment horizontal="left"/>
    </xf>
    <xf numFmtId="0" fontId="4" fillId="0" borderId="0" xfId="0" applyFont="1" applyAlignment="1">
      <alignment vertical="center"/>
    </xf>
    <xf numFmtId="0" fontId="0" fillId="0" borderId="0" xfId="0" applyAlignment="1">
      <alignment vertical="center"/>
    </xf>
    <xf numFmtId="0" fontId="7" fillId="0" borderId="0" xfId="0" applyFont="1" applyAlignment="1">
      <alignment vertical="center"/>
    </xf>
    <xf numFmtId="0" fontId="2" fillId="0" borderId="0" xfId="0" applyFont="1"/>
    <xf numFmtId="0" fontId="10" fillId="0" borderId="0" xfId="0" applyFont="1" applyAlignment="1">
      <alignment vertical="center"/>
    </xf>
    <xf numFmtId="0" fontId="4" fillId="2" borderId="0" xfId="0" applyFont="1" applyFill="1" applyAlignment="1">
      <alignment horizontal="left" vertical="center"/>
    </xf>
    <xf numFmtId="0" fontId="0" fillId="0" borderId="0" xfId="0" applyAlignment="1">
      <alignment horizontal="left" vertical="center" wrapText="1"/>
    </xf>
    <xf numFmtId="0" fontId="13" fillId="0" borderId="5" xfId="0" applyFont="1" applyBorder="1" applyAlignment="1">
      <alignment horizontal="center" vertical="center"/>
    </xf>
    <xf numFmtId="165" fontId="0" fillId="0" borderId="0" xfId="0" applyNumberFormat="1"/>
    <xf numFmtId="0" fontId="2" fillId="0" borderId="0" xfId="0" applyFont="1" applyAlignment="1"/>
    <xf numFmtId="0" fontId="2" fillId="0" borderId="0" xfId="0" applyFont="1" applyAlignment="1">
      <alignment wrapText="1"/>
    </xf>
    <xf numFmtId="4" fontId="0" fillId="0" borderId="0" xfId="0" applyNumberFormat="1"/>
    <xf numFmtId="3" fontId="0" fillId="0" borderId="0" xfId="0" applyNumberFormat="1"/>
    <xf numFmtId="0" fontId="0" fillId="3" borderId="0" xfId="0" applyFill="1"/>
    <xf numFmtId="0" fontId="15" fillId="0" borderId="0" xfId="0" applyFont="1" applyAlignment="1">
      <alignment horizontal="left" vertical="center" wrapText="1"/>
    </xf>
    <xf numFmtId="0" fontId="16" fillId="0" borderId="0" xfId="0" applyFont="1"/>
    <xf numFmtId="0" fontId="4" fillId="3" borderId="0" xfId="0" applyFont="1" applyFill="1"/>
    <xf numFmtId="0" fontId="15" fillId="0" borderId="0" xfId="0" applyFont="1"/>
    <xf numFmtId="0" fontId="15" fillId="0" borderId="0" xfId="0" applyFont="1" applyAlignment="1">
      <alignment wrapText="1"/>
    </xf>
    <xf numFmtId="0" fontId="16" fillId="0" borderId="0" xfId="0" applyFont="1" applyAlignment="1"/>
    <xf numFmtId="0" fontId="16" fillId="0" borderId="0" xfId="0" applyFont="1" applyAlignment="1">
      <alignment horizontal="left" vertical="center" wrapText="1"/>
    </xf>
    <xf numFmtId="0" fontId="17" fillId="0" borderId="0" xfId="0" applyFont="1" applyAlignment="1">
      <alignment horizontal="left" vertical="center" wrapText="1"/>
    </xf>
    <xf numFmtId="0" fontId="16" fillId="0" borderId="0" xfId="0" applyFont="1" applyAlignment="1">
      <alignment wrapText="1"/>
    </xf>
    <xf numFmtId="0" fontId="15" fillId="0" borderId="0" xfId="0" applyFont="1" applyAlignment="1">
      <alignment vertical="center"/>
    </xf>
    <xf numFmtId="0" fontId="17" fillId="0" borderId="2" xfId="0" applyFont="1" applyBorder="1" applyAlignment="1">
      <alignment horizontal="left"/>
    </xf>
    <xf numFmtId="164" fontId="4" fillId="3" borderId="0" xfId="0" applyNumberFormat="1" applyFont="1" applyFill="1"/>
    <xf numFmtId="0" fontId="10" fillId="0" borderId="0" xfId="0" applyFont="1" applyAlignment="1">
      <alignment vertical="center" wrapText="1"/>
    </xf>
    <xf numFmtId="0" fontId="7" fillId="0" borderId="0" xfId="0" applyFont="1" applyAlignment="1">
      <alignment vertical="center" wrapText="1"/>
    </xf>
    <xf numFmtId="4" fontId="0" fillId="3" borderId="0" xfId="0" applyNumberFormat="1" applyFill="1"/>
    <xf numFmtId="0" fontId="0" fillId="0" borderId="0" xfId="0" applyAlignment="1">
      <alignment horizontal="center"/>
    </xf>
    <xf numFmtId="0" fontId="0" fillId="0" borderId="0" xfId="0" applyNumberFormat="1" applyFill="1" applyBorder="1" applyAlignment="1"/>
    <xf numFmtId="0" fontId="0" fillId="0" borderId="0" xfId="0" applyFill="1" applyBorder="1" applyAlignment="1"/>
    <xf numFmtId="0" fontId="0" fillId="0" borderId="6" xfId="0" applyFill="1" applyBorder="1" applyAlignment="1"/>
    <xf numFmtId="0" fontId="18" fillId="0" borderId="7" xfId="0" applyFont="1" applyFill="1" applyBorder="1" applyAlignment="1">
      <alignment horizontal="center"/>
    </xf>
    <xf numFmtId="0" fontId="19" fillId="0" borderId="0" xfId="0" applyFont="1" applyAlignment="1">
      <alignment horizontal="center" vertical="center" wrapText="1"/>
    </xf>
    <xf numFmtId="0" fontId="19" fillId="0" borderId="0" xfId="0" applyFont="1" applyAlignment="1">
      <alignment horizontal="center" vertical="center"/>
    </xf>
    <xf numFmtId="0" fontId="18" fillId="0" borderId="7" xfId="0" applyFont="1" applyFill="1" applyBorder="1" applyAlignment="1">
      <alignment horizontal="centerContinuous"/>
    </xf>
    <xf numFmtId="0" fontId="21" fillId="0" borderId="0" xfId="0" applyFont="1" applyFill="1" applyAlignment="1">
      <alignment vertical="center" wrapText="1"/>
    </xf>
    <xf numFmtId="0" fontId="22" fillId="0" borderId="0" xfId="0" applyFont="1" applyFill="1" applyAlignment="1">
      <alignment vertical="center" wrapText="1"/>
    </xf>
    <xf numFmtId="0" fontId="0" fillId="0" borderId="0" xfId="0" applyAlignment="1">
      <alignment horizontal="center" wrapText="1"/>
    </xf>
    <xf numFmtId="0" fontId="23" fillId="0" borderId="0" xfId="0" applyFont="1" applyFill="1" applyAlignment="1">
      <alignment horizontal="center" vertical="center"/>
    </xf>
    <xf numFmtId="0" fontId="23" fillId="0" borderId="0" xfId="0" applyFont="1" applyFill="1" applyAlignment="1">
      <alignment horizontal="center"/>
    </xf>
    <xf numFmtId="0" fontId="20" fillId="0" borderId="0" xfId="0" applyFont="1" applyFill="1" applyAlignment="1">
      <alignment horizontal="center" wrapText="1"/>
    </xf>
    <xf numFmtId="0" fontId="21" fillId="0" borderId="0" xfId="0" applyFont="1" applyFill="1" applyAlignment="1">
      <alignment horizontal="center" wrapText="1"/>
    </xf>
    <xf numFmtId="0" fontId="22" fillId="0" borderId="0" xfId="0" applyFont="1" applyFill="1" applyAlignment="1">
      <alignment horizontal="center" wrapText="1"/>
    </xf>
    <xf numFmtId="0" fontId="24" fillId="0" borderId="0" xfId="0" applyFont="1" applyAlignment="1">
      <alignment horizontal="center" wrapText="1"/>
    </xf>
    <xf numFmtId="0" fontId="2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styles" Target="styles.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sharedStrings" Target="sharedString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calcChain" Target="calcChain.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Histogram</a:t>
            </a:r>
          </a:p>
        </c:rich>
      </c:tx>
      <c:overlay val="0"/>
    </c:title>
    <c:autoTitleDeleted val="0"/>
    <c:plotArea>
      <c:layout/>
      <c:barChart>
        <c:barDir val="col"/>
        <c:grouping val="clustered"/>
        <c:varyColors val="0"/>
        <c:ser>
          <c:idx val="0"/>
          <c:order val="0"/>
          <c:tx>
            <c:v>Frequency</c:v>
          </c:tx>
          <c:invertIfNegative val="0"/>
          <c:cat>
            <c:strRef>
              <c:f>'Lesson 1.2 Practice (ans)'!$F$6:$F$13</c:f>
              <c:strCache>
                <c:ptCount val="8"/>
                <c:pt idx="0">
                  <c:v>200000</c:v>
                </c:pt>
                <c:pt idx="1">
                  <c:v>400000</c:v>
                </c:pt>
                <c:pt idx="2">
                  <c:v>600000</c:v>
                </c:pt>
                <c:pt idx="3">
                  <c:v>800000</c:v>
                </c:pt>
                <c:pt idx="4">
                  <c:v>1000000</c:v>
                </c:pt>
                <c:pt idx="5">
                  <c:v>1200000</c:v>
                </c:pt>
                <c:pt idx="6">
                  <c:v>1400000</c:v>
                </c:pt>
                <c:pt idx="7">
                  <c:v>More</c:v>
                </c:pt>
              </c:strCache>
            </c:strRef>
          </c:cat>
          <c:val>
            <c:numRef>
              <c:f>'Lesson 1.2 Practice (ans)'!$G$6:$G$13</c:f>
              <c:numCache>
                <c:formatCode>General</c:formatCode>
                <c:ptCount val="8"/>
                <c:pt idx="0">
                  <c:v>4</c:v>
                </c:pt>
                <c:pt idx="1">
                  <c:v>11</c:v>
                </c:pt>
                <c:pt idx="2">
                  <c:v>9</c:v>
                </c:pt>
                <c:pt idx="3">
                  <c:v>2</c:v>
                </c:pt>
                <c:pt idx="4">
                  <c:v>1</c:v>
                </c:pt>
                <c:pt idx="5">
                  <c:v>2</c:v>
                </c:pt>
                <c:pt idx="6">
                  <c:v>1</c:v>
                </c:pt>
                <c:pt idx="7">
                  <c:v>0</c:v>
                </c:pt>
              </c:numCache>
            </c:numRef>
          </c:val>
          <c:extLst>
            <c:ext xmlns:c16="http://schemas.microsoft.com/office/drawing/2014/chart" uri="{C3380CC4-5D6E-409C-BE32-E72D297353CC}">
              <c16:uniqueId val="{00000001-499B-4E67-B3FD-06D30DAC18BF}"/>
            </c:ext>
          </c:extLst>
        </c:ser>
        <c:dLbls>
          <c:showLegendKey val="0"/>
          <c:showVal val="0"/>
          <c:showCatName val="0"/>
          <c:showSerName val="0"/>
          <c:showPercent val="0"/>
          <c:showBubbleSize val="0"/>
        </c:dLbls>
        <c:gapWidth val="10"/>
        <c:axId val="849462640"/>
        <c:axId val="849470960"/>
      </c:barChart>
      <c:catAx>
        <c:axId val="849462640"/>
        <c:scaling>
          <c:orientation val="minMax"/>
        </c:scaling>
        <c:delete val="0"/>
        <c:axPos val="b"/>
        <c:title>
          <c:tx>
            <c:rich>
              <a:bodyPr/>
              <a:lstStyle/>
              <a:p>
                <a:pPr>
                  <a:defRPr/>
                </a:pPr>
                <a:r>
                  <a:rPr lang="en-IN"/>
                  <a:t>Selling Price ($)</a:t>
                </a:r>
              </a:p>
            </c:rich>
          </c:tx>
          <c:overlay val="0"/>
        </c:title>
        <c:numFmt formatCode="General" sourceLinked="1"/>
        <c:majorTickMark val="out"/>
        <c:minorTickMark val="none"/>
        <c:tickLblPos val="nextTo"/>
        <c:crossAx val="849470960"/>
        <c:crosses val="autoZero"/>
        <c:auto val="1"/>
        <c:lblAlgn val="ctr"/>
        <c:lblOffset val="100"/>
        <c:noMultiLvlLbl val="0"/>
      </c:catAx>
      <c:valAx>
        <c:axId val="849470960"/>
        <c:scaling>
          <c:orientation val="minMax"/>
        </c:scaling>
        <c:delete val="0"/>
        <c:axPos val="l"/>
        <c:title>
          <c:tx>
            <c:rich>
              <a:bodyPr/>
              <a:lstStyle/>
              <a:p>
                <a:pPr>
                  <a:defRPr/>
                </a:pPr>
                <a:r>
                  <a:rPr lang="en-IN"/>
                  <a:t>Frequency</a:t>
                </a:r>
              </a:p>
            </c:rich>
          </c:tx>
          <c:overlay val="0"/>
        </c:title>
        <c:numFmt formatCode="General" sourceLinked="1"/>
        <c:majorTickMark val="out"/>
        <c:minorTickMark val="none"/>
        <c:tickLblPos val="nextTo"/>
        <c:crossAx val="849462640"/>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'1.4.1 Scatter Plots (ANS)'!$C$1</c:f>
              <c:strCache>
                <c:ptCount val="1"/>
                <c:pt idx="0">
                  <c:v>Weight (pounds)</c:v>
                </c:pt>
              </c:strCache>
            </c:strRef>
          </c:tx>
          <c:spPr>
            <a:ln w="28575">
              <a:noFill/>
            </a:ln>
          </c:spPr>
          <c:marker>
            <c:symbol val="circle"/>
            <c:size val="6"/>
          </c:marker>
          <c:xVal>
            <c:numRef>
              <c:f>'1.4.1 Scatter Plots (ANS)'!$B$2:$B$11</c:f>
              <c:numCache>
                <c:formatCode>General</c:formatCode>
                <c:ptCount val="10"/>
                <c:pt idx="0">
                  <c:v>72</c:v>
                </c:pt>
                <c:pt idx="1">
                  <c:v>73</c:v>
                </c:pt>
                <c:pt idx="2">
                  <c:v>73</c:v>
                </c:pt>
                <c:pt idx="3">
                  <c:v>75</c:v>
                </c:pt>
                <c:pt idx="4">
                  <c:v>72</c:v>
                </c:pt>
                <c:pt idx="5">
                  <c:v>76</c:v>
                </c:pt>
                <c:pt idx="6">
                  <c:v>68</c:v>
                </c:pt>
                <c:pt idx="7">
                  <c:v>76</c:v>
                </c:pt>
                <c:pt idx="8">
                  <c:v>74</c:v>
                </c:pt>
                <c:pt idx="9">
                  <c:v>69</c:v>
                </c:pt>
              </c:numCache>
            </c:numRef>
          </c:xVal>
          <c:yVal>
            <c:numRef>
              <c:f>'1.4.1 Scatter Plots (ANS)'!$C$2:$C$11</c:f>
              <c:numCache>
                <c:formatCode>General</c:formatCode>
                <c:ptCount val="10"/>
                <c:pt idx="0">
                  <c:v>190</c:v>
                </c:pt>
                <c:pt idx="1">
                  <c:v>195</c:v>
                </c:pt>
                <c:pt idx="2">
                  <c:v>230</c:v>
                </c:pt>
                <c:pt idx="3">
                  <c:v>220</c:v>
                </c:pt>
                <c:pt idx="4">
                  <c:v>220</c:v>
                </c:pt>
                <c:pt idx="5">
                  <c:v>250</c:v>
                </c:pt>
                <c:pt idx="6">
                  <c:v>165</c:v>
                </c:pt>
                <c:pt idx="7">
                  <c:v>235</c:v>
                </c:pt>
                <c:pt idx="8">
                  <c:v>195</c:v>
                </c:pt>
                <c:pt idx="9">
                  <c:v>190</c:v>
                </c:pt>
              </c:numCache>
            </c:numRef>
          </c:yVal>
          <c:smooth val="0"/>
          <c:extLst>
            <c:ext xmlns:c16="http://schemas.microsoft.com/office/drawing/2014/chart" uri="{C3380CC4-5D6E-409C-BE32-E72D297353CC}">
              <c16:uniqueId val="{00000000-FA7B-49B7-832F-F160D0EFED6F}"/>
            </c:ext>
          </c:extLst>
        </c:ser>
        <c:dLbls>
          <c:showLegendKey val="0"/>
          <c:showVal val="0"/>
          <c:showCatName val="0"/>
          <c:showSerName val="0"/>
          <c:showPercent val="0"/>
          <c:showBubbleSize val="0"/>
        </c:dLbls>
        <c:axId val="135204864"/>
        <c:axId val="135202688"/>
      </c:scatterChart>
      <c:valAx>
        <c:axId val="135204864"/>
        <c:scaling>
          <c:orientation val="minMax"/>
        </c:scaling>
        <c:delete val="0"/>
        <c:axPos val="b"/>
        <c:numFmt formatCode="General" sourceLinked="1"/>
        <c:majorTickMark val="out"/>
        <c:minorTickMark val="none"/>
        <c:tickLblPos val="nextTo"/>
        <c:crossAx val="135202688"/>
        <c:crosses val="autoZero"/>
        <c:crossBetween val="midCat"/>
      </c:valAx>
      <c:valAx>
        <c:axId val="135202688"/>
        <c:scaling>
          <c:orientation val="minMax"/>
        </c:scaling>
        <c:delete val="0"/>
        <c:axPos val="l"/>
        <c:majorGridlines/>
        <c:numFmt formatCode="General" sourceLinked="1"/>
        <c:majorTickMark val="out"/>
        <c:minorTickMark val="none"/>
        <c:tickLblPos val="nextTo"/>
        <c:crossAx val="135204864"/>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'1.4.1 Scatter Plots (ANS)'!$B$1</c:f>
              <c:strCache>
                <c:ptCount val="1"/>
                <c:pt idx="0">
                  <c:v>Height (inches)</c:v>
                </c:pt>
              </c:strCache>
            </c:strRef>
          </c:tx>
          <c:spPr>
            <a:ln w="28575">
              <a:noFill/>
            </a:ln>
          </c:spPr>
          <c:xVal>
            <c:strRef>
              <c:f>'1.4.1 Scatter Plots (ANS)'!$A$2:$A$11</c:f>
              <c:strCache>
                <c:ptCount val="10"/>
                <c:pt idx="0">
                  <c:v>Stephen Drew</c:v>
                </c:pt>
                <c:pt idx="1">
                  <c:v>Jacoby Ellsbury</c:v>
                </c:pt>
                <c:pt idx="2">
                  <c:v>Jonny Gomes</c:v>
                </c:pt>
                <c:pt idx="3">
                  <c:v>Will Middlebrooks</c:v>
                </c:pt>
                <c:pt idx="4">
                  <c:v>Mike Napoli</c:v>
                </c:pt>
                <c:pt idx="5">
                  <c:v>David Ortiz</c:v>
                </c:pt>
                <c:pt idx="6">
                  <c:v>Dustin Pedroia</c:v>
                </c:pt>
                <c:pt idx="7">
                  <c:v>Jarrod Saltalamacchia</c:v>
                </c:pt>
                <c:pt idx="8">
                  <c:v>Koji Uehara</c:v>
                </c:pt>
                <c:pt idx="9">
                  <c:v>Shane Victorino</c:v>
                </c:pt>
              </c:strCache>
            </c:strRef>
          </c:xVal>
          <c:yVal>
            <c:numRef>
              <c:f>'1.4.1 Scatter Plots (ANS)'!$B$2:$B$11</c:f>
              <c:numCache>
                <c:formatCode>General</c:formatCode>
                <c:ptCount val="10"/>
                <c:pt idx="0">
                  <c:v>72</c:v>
                </c:pt>
                <c:pt idx="1">
                  <c:v>73</c:v>
                </c:pt>
                <c:pt idx="2">
                  <c:v>73</c:v>
                </c:pt>
                <c:pt idx="3">
                  <c:v>75</c:v>
                </c:pt>
                <c:pt idx="4">
                  <c:v>72</c:v>
                </c:pt>
                <c:pt idx="5">
                  <c:v>76</c:v>
                </c:pt>
                <c:pt idx="6">
                  <c:v>68</c:v>
                </c:pt>
                <c:pt idx="7">
                  <c:v>76</c:v>
                </c:pt>
                <c:pt idx="8">
                  <c:v>74</c:v>
                </c:pt>
                <c:pt idx="9">
                  <c:v>69</c:v>
                </c:pt>
              </c:numCache>
            </c:numRef>
          </c:yVal>
          <c:smooth val="0"/>
          <c:extLst>
            <c:ext xmlns:c16="http://schemas.microsoft.com/office/drawing/2014/chart" uri="{C3380CC4-5D6E-409C-BE32-E72D297353CC}">
              <c16:uniqueId val="{00000000-6645-4CBE-BE16-C89F2EF7491F}"/>
            </c:ext>
          </c:extLst>
        </c:ser>
        <c:ser>
          <c:idx val="1"/>
          <c:order val="1"/>
          <c:tx>
            <c:strRef>
              <c:f>'1.4.1 Scatter Plots (ANS)'!$C$1</c:f>
              <c:strCache>
                <c:ptCount val="1"/>
                <c:pt idx="0">
                  <c:v>Weight (pounds)</c:v>
                </c:pt>
              </c:strCache>
            </c:strRef>
          </c:tx>
          <c:spPr>
            <a:ln w="28575">
              <a:noFill/>
            </a:ln>
          </c:spPr>
          <c:xVal>
            <c:strRef>
              <c:f>'1.4.1 Scatter Plots (ANS)'!$A$2:$A$11</c:f>
              <c:strCache>
                <c:ptCount val="10"/>
                <c:pt idx="0">
                  <c:v>Stephen Drew</c:v>
                </c:pt>
                <c:pt idx="1">
                  <c:v>Jacoby Ellsbury</c:v>
                </c:pt>
                <c:pt idx="2">
                  <c:v>Jonny Gomes</c:v>
                </c:pt>
                <c:pt idx="3">
                  <c:v>Will Middlebrooks</c:v>
                </c:pt>
                <c:pt idx="4">
                  <c:v>Mike Napoli</c:v>
                </c:pt>
                <c:pt idx="5">
                  <c:v>David Ortiz</c:v>
                </c:pt>
                <c:pt idx="6">
                  <c:v>Dustin Pedroia</c:v>
                </c:pt>
                <c:pt idx="7">
                  <c:v>Jarrod Saltalamacchia</c:v>
                </c:pt>
                <c:pt idx="8">
                  <c:v>Koji Uehara</c:v>
                </c:pt>
                <c:pt idx="9">
                  <c:v>Shane Victorino</c:v>
                </c:pt>
              </c:strCache>
            </c:strRef>
          </c:xVal>
          <c:yVal>
            <c:numRef>
              <c:f>'1.4.1 Scatter Plots (ANS)'!$C$2:$C$11</c:f>
              <c:numCache>
                <c:formatCode>General</c:formatCode>
                <c:ptCount val="10"/>
                <c:pt idx="0">
                  <c:v>190</c:v>
                </c:pt>
                <c:pt idx="1">
                  <c:v>195</c:v>
                </c:pt>
                <c:pt idx="2">
                  <c:v>230</c:v>
                </c:pt>
                <c:pt idx="3">
                  <c:v>220</c:v>
                </c:pt>
                <c:pt idx="4">
                  <c:v>220</c:v>
                </c:pt>
                <c:pt idx="5">
                  <c:v>250</c:v>
                </c:pt>
                <c:pt idx="6">
                  <c:v>165</c:v>
                </c:pt>
                <c:pt idx="7">
                  <c:v>235</c:v>
                </c:pt>
                <c:pt idx="8">
                  <c:v>195</c:v>
                </c:pt>
                <c:pt idx="9">
                  <c:v>190</c:v>
                </c:pt>
              </c:numCache>
            </c:numRef>
          </c:yVal>
          <c:smooth val="0"/>
          <c:extLst>
            <c:ext xmlns:c16="http://schemas.microsoft.com/office/drawing/2014/chart" uri="{C3380CC4-5D6E-409C-BE32-E72D297353CC}">
              <c16:uniqueId val="{00000001-6645-4CBE-BE16-C89F2EF7491F}"/>
            </c:ext>
          </c:extLst>
        </c:ser>
        <c:dLbls>
          <c:showLegendKey val="0"/>
          <c:showVal val="0"/>
          <c:showCatName val="0"/>
          <c:showSerName val="0"/>
          <c:showPercent val="0"/>
          <c:showBubbleSize val="0"/>
        </c:dLbls>
        <c:axId val="137581312"/>
        <c:axId val="137571328"/>
      </c:scatterChart>
      <c:valAx>
        <c:axId val="137581312"/>
        <c:scaling>
          <c:orientation val="minMax"/>
        </c:scaling>
        <c:delete val="0"/>
        <c:axPos val="b"/>
        <c:majorTickMark val="out"/>
        <c:minorTickMark val="none"/>
        <c:tickLblPos val="nextTo"/>
        <c:crossAx val="137571328"/>
        <c:crosses val="autoZero"/>
        <c:crossBetween val="midCat"/>
      </c:valAx>
      <c:valAx>
        <c:axId val="137571328"/>
        <c:scaling>
          <c:orientation val="minMax"/>
        </c:scaling>
        <c:delete val="0"/>
        <c:axPos val="l"/>
        <c:majorGridlines/>
        <c:numFmt formatCode="General" sourceLinked="1"/>
        <c:majorTickMark val="out"/>
        <c:minorTickMark val="none"/>
        <c:tickLblPos val="nextTo"/>
        <c:crossAx val="137581312"/>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image" Target="../media/image5.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486183</xdr:colOff>
      <xdr:row>19</xdr:row>
      <xdr:rowOff>181505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924583" cy="36562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259080</xdr:colOff>
      <xdr:row>4</xdr:row>
      <xdr:rowOff>175260</xdr:rowOff>
    </xdr:from>
    <xdr:to>
      <xdr:col>18</xdr:col>
      <xdr:colOff>152400</xdr:colOff>
      <xdr:row>23</xdr:row>
      <xdr:rowOff>68580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400446</xdr:colOff>
      <xdr:row>21</xdr:row>
      <xdr:rowOff>558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838846" cy="384103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409973</xdr:colOff>
      <xdr:row>20</xdr:row>
      <xdr:rowOff>152953</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848373" cy="381055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486183</xdr:colOff>
      <xdr:row>19</xdr:row>
      <xdr:rowOff>181505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924583" cy="36562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5</xdr:col>
      <xdr:colOff>243840</xdr:colOff>
      <xdr:row>8</xdr:row>
      <xdr:rowOff>148590</xdr:rowOff>
    </xdr:from>
    <xdr:to>
      <xdr:col>12</xdr:col>
      <xdr:colOff>548640</xdr:colOff>
      <xdr:row>23</xdr:row>
      <xdr:rowOff>148590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274320</xdr:colOff>
      <xdr:row>0</xdr:row>
      <xdr:rowOff>140970</xdr:rowOff>
    </xdr:from>
    <xdr:to>
      <xdr:col>20</xdr:col>
      <xdr:colOff>579120</xdr:colOff>
      <xdr:row>15</xdr:row>
      <xdr:rowOff>140970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533815</xdr:colOff>
      <xdr:row>21</xdr:row>
      <xdr:rowOff>162506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972215" cy="4002986"/>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457604</xdr:colOff>
      <xdr:row>21</xdr:row>
      <xdr:rowOff>105348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896004" cy="394582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371867</xdr:colOff>
      <xdr:row>20</xdr:row>
      <xdr:rowOff>152953</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810267" cy="381055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381394</xdr:colOff>
      <xdr:row>21</xdr:row>
      <xdr:rowOff>29137</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819794" cy="38696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0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19" sqref="A19"/>
    </sheetView>
  </sheetViews>
  <sheetFormatPr defaultColWidth="9.109375" defaultRowHeight="14.4" x14ac:dyDescent="0.3"/>
  <cols>
    <col min="1" max="1" width="139.44140625" style="2" bestFit="1" customWidth="1"/>
    <col min="2" max="16384" width="9.109375" style="2"/>
  </cols>
  <sheetData>
    <row r="1" spans="1:1" ht="22.8" x14ac:dyDescent="0.3">
      <c r="A1" s="1" t="s">
        <v>0</v>
      </c>
    </row>
    <row r="2" spans="1:1" x14ac:dyDescent="0.3">
      <c r="A2" s="3" t="s">
        <v>1</v>
      </c>
    </row>
    <row r="4" spans="1:1" ht="22.8" x14ac:dyDescent="0.3">
      <c r="A4" s="1" t="s">
        <v>2</v>
      </c>
    </row>
    <row r="5" spans="1:1" x14ac:dyDescent="0.3">
      <c r="A5" s="3" t="s">
        <v>3</v>
      </c>
    </row>
    <row r="7" spans="1:1" ht="22.8" x14ac:dyDescent="0.3">
      <c r="A7" s="1" t="s">
        <v>4</v>
      </c>
    </row>
    <row r="8" spans="1:1" ht="55.2" x14ac:dyDescent="0.3">
      <c r="A8" s="4" t="s">
        <v>5</v>
      </c>
    </row>
    <row r="9" spans="1:1" x14ac:dyDescent="0.3">
      <c r="A9" s="3"/>
    </row>
    <row r="10" spans="1:1" x14ac:dyDescent="0.3">
      <c r="A10"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3" zoomScale="160" zoomScaleNormal="160" workbookViewId="0">
      <selection activeCell="A14" sqref="A14"/>
    </sheetView>
  </sheetViews>
  <sheetFormatPr defaultRowHeight="14.4" x14ac:dyDescent="0.3"/>
  <cols>
    <col min="1" max="1" width="41.6640625" bestFit="1" customWidth="1"/>
    <col min="2" max="2" width="12.88671875" bestFit="1" customWidth="1"/>
    <col min="3" max="3" width="41.6640625" bestFit="1" customWidth="1"/>
  </cols>
  <sheetData>
    <row r="1" spans="1:3" x14ac:dyDescent="0.3">
      <c r="A1" t="s">
        <v>6</v>
      </c>
      <c r="B1" t="s">
        <v>7</v>
      </c>
      <c r="C1" t="s">
        <v>6</v>
      </c>
    </row>
    <row r="2" spans="1:3" x14ac:dyDescent="0.3">
      <c r="A2">
        <v>18.600000000000001</v>
      </c>
      <c r="B2" t="s">
        <v>8</v>
      </c>
      <c r="C2" s="28">
        <v>1</v>
      </c>
    </row>
    <row r="3" spans="1:3" x14ac:dyDescent="0.3">
      <c r="A3">
        <v>10.3</v>
      </c>
      <c r="B3" t="s">
        <v>9</v>
      </c>
      <c r="C3" s="28">
        <v>2</v>
      </c>
    </row>
    <row r="4" spans="1:3" x14ac:dyDescent="0.3">
      <c r="A4">
        <v>4.7</v>
      </c>
      <c r="B4" t="s">
        <v>10</v>
      </c>
      <c r="C4" s="28">
        <v>3</v>
      </c>
    </row>
    <row r="5" spans="1:3" x14ac:dyDescent="0.3">
      <c r="A5">
        <v>3.6</v>
      </c>
      <c r="B5" t="s">
        <v>11</v>
      </c>
      <c r="C5" s="28">
        <v>4</v>
      </c>
    </row>
    <row r="6" spans="1:3" x14ac:dyDescent="0.3">
      <c r="A6">
        <v>3.2</v>
      </c>
      <c r="B6" t="s">
        <v>12</v>
      </c>
      <c r="C6" s="28">
        <v>5</v>
      </c>
    </row>
    <row r="7" spans="1:3" x14ac:dyDescent="0.3">
      <c r="A7">
        <v>2.9</v>
      </c>
      <c r="B7" t="s">
        <v>13</v>
      </c>
      <c r="C7" s="28">
        <v>6</v>
      </c>
    </row>
    <row r="8" spans="1:3" x14ac:dyDescent="0.3">
      <c r="A8">
        <v>2.8</v>
      </c>
      <c r="B8" t="s">
        <v>14</v>
      </c>
      <c r="C8" s="28">
        <v>7</v>
      </c>
    </row>
    <row r="9" spans="1:3" x14ac:dyDescent="0.3">
      <c r="A9">
        <v>2.4</v>
      </c>
      <c r="B9" t="s">
        <v>15</v>
      </c>
      <c r="C9" s="28">
        <v>8</v>
      </c>
    </row>
    <row r="10" spans="1:3" x14ac:dyDescent="0.3">
      <c r="A10">
        <v>2.2999999999999998</v>
      </c>
      <c r="B10" t="s">
        <v>16</v>
      </c>
      <c r="C10" s="28">
        <v>9</v>
      </c>
    </row>
    <row r="11" spans="1:3" x14ac:dyDescent="0.3">
      <c r="A11">
        <v>2.2999999999999998</v>
      </c>
      <c r="B11" t="s">
        <v>17</v>
      </c>
      <c r="C11" s="28">
        <v>10</v>
      </c>
    </row>
    <row r="12" spans="1:3" x14ac:dyDescent="0.3">
      <c r="C12" s="28">
        <v>11</v>
      </c>
    </row>
    <row r="13" spans="1:3" x14ac:dyDescent="0.3">
      <c r="C13" s="28">
        <v>12</v>
      </c>
    </row>
    <row r="14" spans="1:3" x14ac:dyDescent="0.3">
      <c r="C14" s="28">
        <v>13</v>
      </c>
    </row>
    <row r="15" spans="1:3" x14ac:dyDescent="0.3">
      <c r="C15" s="28">
        <v>14</v>
      </c>
    </row>
    <row r="16" spans="1:3" x14ac:dyDescent="0.3">
      <c r="C16" s="28">
        <v>15</v>
      </c>
    </row>
    <row r="17" spans="3:3" x14ac:dyDescent="0.3">
      <c r="C17" s="28">
        <v>16</v>
      </c>
    </row>
    <row r="18" spans="3:3" x14ac:dyDescent="0.3">
      <c r="C18" s="28">
        <v>17</v>
      </c>
    </row>
    <row r="19" spans="3:3" x14ac:dyDescent="0.3">
      <c r="C19" s="28">
        <v>18</v>
      </c>
    </row>
    <row r="20" spans="3:3" x14ac:dyDescent="0.3">
      <c r="C20" s="28">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9" sqref="A9"/>
    </sheetView>
  </sheetViews>
  <sheetFormatPr defaultColWidth="9.109375" defaultRowHeight="14.4" x14ac:dyDescent="0.3"/>
  <cols>
    <col min="1" max="1" width="102.44140625" style="2" customWidth="1"/>
    <col min="2" max="16384" width="9.109375" style="2"/>
  </cols>
  <sheetData>
    <row r="1" spans="1:1" ht="22.8" x14ac:dyDescent="0.3">
      <c r="A1" s="1" t="s">
        <v>18</v>
      </c>
    </row>
    <row r="2" spans="1:1" x14ac:dyDescent="0.3">
      <c r="A2" s="3" t="s">
        <v>19</v>
      </c>
    </row>
    <row r="4" spans="1:1" ht="22.8" x14ac:dyDescent="0.3">
      <c r="A4" s="1" t="s">
        <v>20</v>
      </c>
    </row>
    <row r="5" spans="1:1" x14ac:dyDescent="0.3">
      <c r="A5" s="3" t="s">
        <v>21</v>
      </c>
    </row>
    <row r="6" spans="1:1" x14ac:dyDescent="0.3">
      <c r="A6" s="5"/>
    </row>
    <row r="7" spans="1:1" ht="55.2" x14ac:dyDescent="0.3">
      <c r="A7" s="4" t="s">
        <v>22</v>
      </c>
    </row>
    <row r="8" spans="1:1" x14ac:dyDescent="0.3">
      <c r="A8" s="3"/>
    </row>
    <row r="9" spans="1:1" x14ac:dyDescent="0.3">
      <c r="A9"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zoomScale="170" zoomScaleNormal="170" workbookViewId="0">
      <selection activeCell="A15" sqref="A15"/>
    </sheetView>
  </sheetViews>
  <sheetFormatPr defaultRowHeight="14.4" x14ac:dyDescent="0.3"/>
  <cols>
    <col min="1" max="1" width="23.21875" style="44" customWidth="1"/>
    <col min="2" max="2" width="12.88671875" bestFit="1" customWidth="1"/>
    <col min="3" max="3" width="25.77734375" style="44" customWidth="1"/>
  </cols>
  <sheetData>
    <row r="1" spans="1:3" ht="37.200000000000003" customHeight="1" x14ac:dyDescent="0.3">
      <c r="A1" s="49" t="s">
        <v>23</v>
      </c>
      <c r="B1" s="49" t="s">
        <v>7</v>
      </c>
      <c r="C1" s="49" t="s">
        <v>6</v>
      </c>
    </row>
    <row r="2" spans="1:3" x14ac:dyDescent="0.3">
      <c r="A2" s="44">
        <v>18.600000000000001</v>
      </c>
      <c r="B2" t="s">
        <v>8</v>
      </c>
      <c r="C2" s="44">
        <v>1</v>
      </c>
    </row>
    <row r="3" spans="1:3" x14ac:dyDescent="0.3">
      <c r="A3" s="44">
        <v>10.3</v>
      </c>
      <c r="B3" t="s">
        <v>9</v>
      </c>
      <c r="C3" s="44">
        <v>2</v>
      </c>
    </row>
    <row r="4" spans="1:3" x14ac:dyDescent="0.3">
      <c r="A4" s="44">
        <v>4.7</v>
      </c>
      <c r="B4" t="s">
        <v>10</v>
      </c>
      <c r="C4" s="44">
        <v>3</v>
      </c>
    </row>
    <row r="5" spans="1:3" x14ac:dyDescent="0.3">
      <c r="A5" s="44">
        <v>3.6</v>
      </c>
      <c r="B5" t="s">
        <v>11</v>
      </c>
      <c r="C5" s="44">
        <v>4</v>
      </c>
    </row>
    <row r="6" spans="1:3" x14ac:dyDescent="0.3">
      <c r="A6" s="44">
        <v>3.2</v>
      </c>
      <c r="B6" t="s">
        <v>12</v>
      </c>
      <c r="C6" s="44">
        <v>5</v>
      </c>
    </row>
    <row r="7" spans="1:3" x14ac:dyDescent="0.3">
      <c r="A7" s="44">
        <v>2.9</v>
      </c>
      <c r="B7" t="s">
        <v>13</v>
      </c>
      <c r="C7" s="44">
        <v>6</v>
      </c>
    </row>
    <row r="8" spans="1:3" x14ac:dyDescent="0.3">
      <c r="A8" s="44">
        <v>2.8</v>
      </c>
      <c r="B8" t="s">
        <v>14</v>
      </c>
      <c r="C8" s="44">
        <v>7</v>
      </c>
    </row>
    <row r="9" spans="1:3" x14ac:dyDescent="0.3">
      <c r="A9" s="44">
        <v>2.4</v>
      </c>
      <c r="B9" t="s">
        <v>15</v>
      </c>
      <c r="C9" s="44">
        <v>8</v>
      </c>
    </row>
    <row r="10" spans="1:3" x14ac:dyDescent="0.3">
      <c r="A10" s="44">
        <v>2.2999999999999998</v>
      </c>
      <c r="B10" t="s">
        <v>16</v>
      </c>
      <c r="C10" s="44">
        <v>9</v>
      </c>
    </row>
    <row r="11" spans="1:3" x14ac:dyDescent="0.3">
      <c r="A11" s="44">
        <v>2.2999999999999998</v>
      </c>
      <c r="B11" t="s">
        <v>17</v>
      </c>
      <c r="C11" s="44">
        <v>10</v>
      </c>
    </row>
    <row r="12" spans="1:3" x14ac:dyDescent="0.3">
      <c r="C12" s="44">
        <v>11</v>
      </c>
    </row>
    <row r="13" spans="1:3" x14ac:dyDescent="0.3">
      <c r="C13" s="44">
        <v>12</v>
      </c>
    </row>
    <row r="14" spans="1:3" x14ac:dyDescent="0.3">
      <c r="C14" s="44">
        <v>13</v>
      </c>
    </row>
    <row r="15" spans="1:3" x14ac:dyDescent="0.3">
      <c r="C15" s="44">
        <v>14</v>
      </c>
    </row>
    <row r="16" spans="1:3" x14ac:dyDescent="0.3">
      <c r="C16" s="44">
        <v>15</v>
      </c>
    </row>
    <row r="17" spans="3:3" x14ac:dyDescent="0.3">
      <c r="C17" s="44">
        <v>16</v>
      </c>
    </row>
    <row r="18" spans="3:3" x14ac:dyDescent="0.3">
      <c r="C18" s="44">
        <v>17</v>
      </c>
    </row>
    <row r="19" spans="3:3" x14ac:dyDescent="0.3">
      <c r="C19" s="44">
        <v>18</v>
      </c>
    </row>
    <row r="20" spans="3:3" x14ac:dyDescent="0.3">
      <c r="C20" s="44">
        <v>19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9" sqref="A9"/>
    </sheetView>
  </sheetViews>
  <sheetFormatPr defaultRowHeight="14.4" x14ac:dyDescent="0.3"/>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23" sqref="A23"/>
    </sheetView>
  </sheetViews>
  <sheetFormatPr defaultColWidth="9.109375" defaultRowHeight="14.4" x14ac:dyDescent="0.3"/>
  <cols>
    <col min="1" max="1" width="87.21875" style="2" customWidth="1"/>
    <col min="2" max="16384" width="9.109375" style="2"/>
  </cols>
  <sheetData>
    <row r="1" spans="1:1" ht="15" thickBot="1" x14ac:dyDescent="0.35">
      <c r="A1" s="6"/>
    </row>
    <row r="2" spans="1:1" ht="15" thickBot="1" x14ac:dyDescent="0.35">
      <c r="A2" s="7"/>
    </row>
    <row r="3" spans="1:1" ht="15" thickBot="1" x14ac:dyDescent="0.35">
      <c r="A3" s="8"/>
    </row>
    <row r="4" spans="1:1" x14ac:dyDescent="0.3">
      <c r="A4" s="5"/>
    </row>
    <row r="5" spans="1:1" s="9" customFormat="1" ht="27.6" x14ac:dyDescent="0.3">
      <c r="A5" s="4"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E22" sqref="E22"/>
    </sheetView>
  </sheetViews>
  <sheetFormatPr defaultRowHeight="14.4" x14ac:dyDescent="0.3"/>
  <cols>
    <col min="1" max="1" width="20.6640625" bestFit="1" customWidth="1"/>
    <col min="2" max="3" width="14.88671875" bestFit="1" customWidth="1"/>
  </cols>
  <sheetData>
    <row r="1" spans="1:7" ht="18" thickBot="1" x14ac:dyDescent="0.35">
      <c r="A1" s="11" t="s">
        <v>28</v>
      </c>
    </row>
    <row r="2" spans="1:7" x14ac:dyDescent="0.3">
      <c r="A2" t="s">
        <v>29</v>
      </c>
      <c r="B2" t="s">
        <v>28</v>
      </c>
      <c r="C2" t="s">
        <v>28</v>
      </c>
    </row>
    <row r="3" spans="1:7" x14ac:dyDescent="0.3">
      <c r="A3" t="s">
        <v>30</v>
      </c>
      <c r="B3" s="12">
        <v>211000</v>
      </c>
      <c r="C3" s="12">
        <v>200000</v>
      </c>
    </row>
    <row r="4" spans="1:7" ht="15" thickBot="1" x14ac:dyDescent="0.35">
      <c r="A4" t="s">
        <v>31</v>
      </c>
      <c r="B4" s="12">
        <v>183000</v>
      </c>
      <c r="C4" s="12">
        <v>400000</v>
      </c>
    </row>
    <row r="5" spans="1:7" x14ac:dyDescent="0.3">
      <c r="A5" t="s">
        <v>32</v>
      </c>
      <c r="B5" s="12">
        <v>365000</v>
      </c>
      <c r="C5" s="12">
        <v>600000</v>
      </c>
      <c r="F5" s="48" t="s">
        <v>28</v>
      </c>
      <c r="G5" s="48" t="s">
        <v>942</v>
      </c>
    </row>
    <row r="6" spans="1:7" x14ac:dyDescent="0.3">
      <c r="A6" t="s">
        <v>33</v>
      </c>
      <c r="B6" s="12">
        <v>380000</v>
      </c>
      <c r="C6" s="12">
        <v>800000</v>
      </c>
      <c r="F6" s="45">
        <v>200000</v>
      </c>
      <c r="G6" s="46">
        <v>4</v>
      </c>
    </row>
    <row r="7" spans="1:7" x14ac:dyDescent="0.3">
      <c r="A7" t="s">
        <v>34</v>
      </c>
      <c r="B7" s="12">
        <v>860000</v>
      </c>
      <c r="C7" s="12">
        <v>1000000</v>
      </c>
      <c r="F7" s="45">
        <v>400000</v>
      </c>
      <c r="G7" s="46">
        <v>11</v>
      </c>
    </row>
    <row r="8" spans="1:7" x14ac:dyDescent="0.3">
      <c r="A8" t="s">
        <v>35</v>
      </c>
      <c r="B8" s="12">
        <v>1070000</v>
      </c>
      <c r="C8" s="12">
        <v>1200000</v>
      </c>
      <c r="F8" s="45">
        <v>600000</v>
      </c>
      <c r="G8" s="46">
        <v>9</v>
      </c>
    </row>
    <row r="9" spans="1:7" x14ac:dyDescent="0.3">
      <c r="A9" t="s">
        <v>36</v>
      </c>
      <c r="B9" s="12">
        <v>1280500</v>
      </c>
      <c r="C9" s="12">
        <v>1400000</v>
      </c>
      <c r="F9" s="45">
        <v>800000</v>
      </c>
      <c r="G9" s="46">
        <v>2</v>
      </c>
    </row>
    <row r="10" spans="1:7" x14ac:dyDescent="0.3">
      <c r="A10" t="s">
        <v>37</v>
      </c>
      <c r="B10" s="12">
        <v>358000</v>
      </c>
      <c r="F10" s="45">
        <v>1000000</v>
      </c>
      <c r="G10" s="46">
        <v>1</v>
      </c>
    </row>
    <row r="11" spans="1:7" x14ac:dyDescent="0.3">
      <c r="A11" t="s">
        <v>38</v>
      </c>
      <c r="B11" s="12">
        <v>417000</v>
      </c>
      <c r="F11" s="45">
        <v>1200000</v>
      </c>
      <c r="G11" s="46">
        <v>2</v>
      </c>
    </row>
    <row r="12" spans="1:7" x14ac:dyDescent="0.3">
      <c r="A12" t="s">
        <v>39</v>
      </c>
      <c r="B12" s="12">
        <v>665000</v>
      </c>
      <c r="F12" s="45">
        <v>1400000</v>
      </c>
      <c r="G12" s="46">
        <v>1</v>
      </c>
    </row>
    <row r="13" spans="1:7" ht="15" thickBot="1" x14ac:dyDescent="0.35">
      <c r="A13" t="s">
        <v>40</v>
      </c>
      <c r="B13" s="12">
        <v>210000</v>
      </c>
      <c r="F13" s="47" t="s">
        <v>941</v>
      </c>
      <c r="G13" s="47">
        <v>0</v>
      </c>
    </row>
    <row r="14" spans="1:7" x14ac:dyDescent="0.3">
      <c r="A14" t="s">
        <v>41</v>
      </c>
      <c r="B14" s="12">
        <v>540000</v>
      </c>
    </row>
    <row r="15" spans="1:7" x14ac:dyDescent="0.3">
      <c r="A15" t="s">
        <v>42</v>
      </c>
      <c r="B15" s="12">
        <v>447000</v>
      </c>
    </row>
    <row r="16" spans="1:7" x14ac:dyDescent="0.3">
      <c r="A16" t="s">
        <v>38</v>
      </c>
      <c r="B16" s="12">
        <v>266000</v>
      </c>
    </row>
    <row r="17" spans="1:2" x14ac:dyDescent="0.3">
      <c r="A17" t="s">
        <v>43</v>
      </c>
      <c r="B17" s="12">
        <v>299000</v>
      </c>
    </row>
    <row r="18" spans="1:2" x14ac:dyDescent="0.3">
      <c r="A18" t="s">
        <v>44</v>
      </c>
      <c r="B18" s="12">
        <v>445000</v>
      </c>
    </row>
    <row r="19" spans="1:2" x14ac:dyDescent="0.3">
      <c r="A19" t="s">
        <v>45</v>
      </c>
      <c r="B19" s="12">
        <v>365000</v>
      </c>
    </row>
    <row r="20" spans="1:2" x14ac:dyDescent="0.3">
      <c r="A20" t="s">
        <v>46</v>
      </c>
      <c r="B20" s="12">
        <v>189900</v>
      </c>
    </row>
    <row r="21" spans="1:2" x14ac:dyDescent="0.3">
      <c r="A21" t="s">
        <v>47</v>
      </c>
      <c r="B21" s="12">
        <v>425000</v>
      </c>
    </row>
    <row r="22" spans="1:2" x14ac:dyDescent="0.3">
      <c r="A22" t="s">
        <v>48</v>
      </c>
      <c r="B22" s="12">
        <v>1130000</v>
      </c>
    </row>
    <row r="23" spans="1:2" x14ac:dyDescent="0.3">
      <c r="A23" t="s">
        <v>42</v>
      </c>
      <c r="B23" s="12">
        <v>415000</v>
      </c>
    </row>
    <row r="24" spans="1:2" x14ac:dyDescent="0.3">
      <c r="A24" t="s">
        <v>49</v>
      </c>
      <c r="B24" s="12">
        <v>470000</v>
      </c>
    </row>
    <row r="25" spans="1:2" x14ac:dyDescent="0.3">
      <c r="A25" t="s">
        <v>50</v>
      </c>
      <c r="B25" s="12">
        <v>314000</v>
      </c>
    </row>
    <row r="26" spans="1:2" x14ac:dyDescent="0.3">
      <c r="A26" t="s">
        <v>51</v>
      </c>
      <c r="B26" s="12">
        <v>724500</v>
      </c>
    </row>
    <row r="27" spans="1:2" x14ac:dyDescent="0.3">
      <c r="A27" t="s">
        <v>52</v>
      </c>
      <c r="B27" s="12">
        <v>420000</v>
      </c>
    </row>
    <row r="28" spans="1:2" x14ac:dyDescent="0.3">
      <c r="A28" t="s">
        <v>53</v>
      </c>
      <c r="B28" s="12">
        <v>288000</v>
      </c>
    </row>
    <row r="29" spans="1:2" x14ac:dyDescent="0.3">
      <c r="A29" t="s">
        <v>38</v>
      </c>
      <c r="B29" s="12">
        <v>150000</v>
      </c>
    </row>
    <row r="30" spans="1:2" x14ac:dyDescent="0.3">
      <c r="A30" t="s">
        <v>54</v>
      </c>
      <c r="B30" s="12">
        <v>305000</v>
      </c>
    </row>
    <row r="31" spans="1:2" x14ac:dyDescent="0.3">
      <c r="A31" t="s">
        <v>55</v>
      </c>
      <c r="B31" s="12">
        <v>407000</v>
      </c>
    </row>
    <row r="32" spans="1:2" x14ac:dyDescent="0.3">
      <c r="A32" t="s">
        <v>32</v>
      </c>
      <c r="B32" s="12">
        <v>180000</v>
      </c>
    </row>
  </sheetData>
  <sortState ref="F6:F12">
    <sortCondition ref="F6"/>
  </sortState>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9" sqref="A9"/>
    </sheetView>
  </sheetViews>
  <sheetFormatPr defaultRowHeight="14.4" x14ac:dyDescent="0.3"/>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9" sqref="A9"/>
    </sheetView>
  </sheetViews>
  <sheetFormatPr defaultColWidth="9.109375" defaultRowHeight="14.4" x14ac:dyDescent="0.3"/>
  <cols>
    <col min="1" max="1" width="149.44140625" style="2" bestFit="1" customWidth="1"/>
    <col min="2" max="16384" width="9.109375" style="2"/>
  </cols>
  <sheetData>
    <row r="1" spans="1:1" ht="15" thickBot="1" x14ac:dyDescent="0.35">
      <c r="A1" s="6" t="s">
        <v>24</v>
      </c>
    </row>
    <row r="2" spans="1:1" ht="15" thickBot="1" x14ac:dyDescent="0.35">
      <c r="A2" s="7"/>
    </row>
    <row r="3" spans="1:1" ht="15" thickBot="1" x14ac:dyDescent="0.35">
      <c r="A3" s="13" t="s">
        <v>56</v>
      </c>
    </row>
    <row r="4" spans="1:1" x14ac:dyDescent="0.3">
      <c r="A4" s="5"/>
    </row>
    <row r="5" spans="1:1" s="14" customFormat="1" x14ac:dyDescent="0.3">
      <c r="A5" s="3" t="s">
        <v>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A9" sqref="A9"/>
    </sheetView>
  </sheetViews>
  <sheetFormatPr defaultColWidth="9.109375" defaultRowHeight="14.4" x14ac:dyDescent="0.3"/>
  <cols>
    <col min="1" max="1" width="20.109375" style="2" bestFit="1" customWidth="1"/>
    <col min="2" max="2" width="14.5546875" style="2" bestFit="1" customWidth="1"/>
    <col min="3" max="16384" width="9.109375" style="2"/>
  </cols>
  <sheetData>
    <row r="1" spans="1:3" ht="18" thickBot="1" x14ac:dyDescent="0.35">
      <c r="A1" s="10" t="s">
        <v>27</v>
      </c>
    </row>
    <row r="2" spans="1:3" ht="18" thickBot="1" x14ac:dyDescent="0.35">
      <c r="A2" s="11" t="s">
        <v>58</v>
      </c>
    </row>
    <row r="3" spans="1:3" x14ac:dyDescent="0.3">
      <c r="A3" s="2" t="s">
        <v>59</v>
      </c>
      <c r="B3" s="2" t="s">
        <v>58</v>
      </c>
      <c r="C3" s="2" t="s">
        <v>58</v>
      </c>
    </row>
    <row r="4" spans="1:3" x14ac:dyDescent="0.3">
      <c r="A4" s="2" t="s">
        <v>60</v>
      </c>
      <c r="B4" s="2">
        <v>72</v>
      </c>
      <c r="C4" s="2">
        <v>68</v>
      </c>
    </row>
    <row r="5" spans="1:3" x14ac:dyDescent="0.3">
      <c r="A5" s="2" t="s">
        <v>61</v>
      </c>
      <c r="B5" s="2">
        <v>73</v>
      </c>
      <c r="C5" s="2">
        <v>72</v>
      </c>
    </row>
    <row r="6" spans="1:3" x14ac:dyDescent="0.3">
      <c r="A6" s="2" t="s">
        <v>62</v>
      </c>
      <c r="B6" s="2">
        <v>73</v>
      </c>
      <c r="C6" s="2">
        <v>76</v>
      </c>
    </row>
    <row r="7" spans="1:3" x14ac:dyDescent="0.3">
      <c r="A7" s="2" t="s">
        <v>63</v>
      </c>
      <c r="B7" s="2">
        <v>75</v>
      </c>
    </row>
    <row r="8" spans="1:3" x14ac:dyDescent="0.3">
      <c r="A8" s="2" t="s">
        <v>64</v>
      </c>
      <c r="B8" s="2">
        <v>72</v>
      </c>
    </row>
    <row r="9" spans="1:3" x14ac:dyDescent="0.3">
      <c r="A9" s="2" t="s">
        <v>65</v>
      </c>
      <c r="B9" s="2">
        <v>76</v>
      </c>
    </row>
    <row r="10" spans="1:3" x14ac:dyDescent="0.3">
      <c r="A10" s="2" t="s">
        <v>66</v>
      </c>
      <c r="B10" s="2">
        <v>68</v>
      </c>
    </row>
    <row r="11" spans="1:3" x14ac:dyDescent="0.3">
      <c r="A11" s="2" t="s">
        <v>67</v>
      </c>
      <c r="B11" s="2">
        <v>76</v>
      </c>
    </row>
    <row r="12" spans="1:3" x14ac:dyDescent="0.3">
      <c r="A12" s="2" t="s">
        <v>68</v>
      </c>
      <c r="B12" s="2">
        <v>74</v>
      </c>
    </row>
    <row r="13" spans="1:3" x14ac:dyDescent="0.3">
      <c r="A13" s="2" t="s">
        <v>69</v>
      </c>
      <c r="B13" s="2">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9" sqref="A9"/>
    </sheetView>
  </sheetViews>
  <sheetFormatPr defaultRowHeight="14.4" x14ac:dyDescent="0.3"/>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9" sqref="A9"/>
    </sheetView>
  </sheetViews>
  <sheetFormatPr defaultColWidth="9.109375" defaultRowHeight="14.4" x14ac:dyDescent="0.3"/>
  <cols>
    <col min="1" max="1" width="149.44140625" style="2" bestFit="1" customWidth="1"/>
    <col min="2" max="16384" width="9.109375" style="2"/>
  </cols>
  <sheetData>
    <row r="1" spans="1:1" ht="15" thickBot="1" x14ac:dyDescent="0.35">
      <c r="A1" s="6" t="s">
        <v>24</v>
      </c>
    </row>
    <row r="2" spans="1:1" ht="15" thickBot="1" x14ac:dyDescent="0.35">
      <c r="A2" s="7"/>
    </row>
    <row r="3" spans="1:1" ht="15" thickBot="1" x14ac:dyDescent="0.35">
      <c r="A3" s="8" t="s">
        <v>70</v>
      </c>
    </row>
    <row r="4" spans="1:1" x14ac:dyDescent="0.3">
      <c r="A4" s="5"/>
    </row>
    <row r="5" spans="1:1" x14ac:dyDescent="0.3">
      <c r="A5" s="3" t="s">
        <v>57</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A9" sqref="A9"/>
    </sheetView>
  </sheetViews>
  <sheetFormatPr defaultColWidth="9.109375" defaultRowHeight="14.4" x14ac:dyDescent="0.3"/>
  <cols>
    <col min="1" max="1" width="20.109375" style="2" bestFit="1" customWidth="1"/>
    <col min="2" max="3" width="14.5546875" style="2" bestFit="1" customWidth="1"/>
    <col min="4" max="16384" width="9.109375" style="2"/>
  </cols>
  <sheetData>
    <row r="1" spans="1:3" ht="18" thickBot="1" x14ac:dyDescent="0.35">
      <c r="A1" s="10" t="s">
        <v>27</v>
      </c>
    </row>
    <row r="2" spans="1:3" ht="18" thickBot="1" x14ac:dyDescent="0.35">
      <c r="A2" s="11" t="s">
        <v>58</v>
      </c>
    </row>
    <row r="3" spans="1:3" x14ac:dyDescent="0.3">
      <c r="A3" s="2" t="s">
        <v>59</v>
      </c>
      <c r="B3" s="2" t="s">
        <v>58</v>
      </c>
      <c r="C3" s="2" t="s">
        <v>58</v>
      </c>
    </row>
    <row r="4" spans="1:3" x14ac:dyDescent="0.3">
      <c r="A4" s="2" t="s">
        <v>60</v>
      </c>
      <c r="B4" s="2">
        <v>72</v>
      </c>
      <c r="C4" s="2">
        <v>68</v>
      </c>
    </row>
    <row r="5" spans="1:3" x14ac:dyDescent="0.3">
      <c r="A5" s="2" t="s">
        <v>61</v>
      </c>
      <c r="B5" s="2">
        <v>73</v>
      </c>
      <c r="C5" s="2">
        <v>70</v>
      </c>
    </row>
    <row r="6" spans="1:3" x14ac:dyDescent="0.3">
      <c r="A6" s="2" t="s">
        <v>62</v>
      </c>
      <c r="B6" s="2">
        <v>73</v>
      </c>
      <c r="C6" s="2">
        <v>72</v>
      </c>
    </row>
    <row r="7" spans="1:3" x14ac:dyDescent="0.3">
      <c r="A7" s="2" t="s">
        <v>63</v>
      </c>
      <c r="B7" s="2">
        <v>75</v>
      </c>
      <c r="C7" s="2">
        <v>74</v>
      </c>
    </row>
    <row r="8" spans="1:3" x14ac:dyDescent="0.3">
      <c r="A8" s="2" t="s">
        <v>64</v>
      </c>
      <c r="B8" s="2">
        <v>72</v>
      </c>
      <c r="C8" s="2">
        <v>76</v>
      </c>
    </row>
    <row r="9" spans="1:3" x14ac:dyDescent="0.3">
      <c r="A9" s="2" t="s">
        <v>65</v>
      </c>
      <c r="B9" s="2">
        <v>76</v>
      </c>
    </row>
    <row r="10" spans="1:3" x14ac:dyDescent="0.3">
      <c r="A10" s="2" t="s">
        <v>66</v>
      </c>
      <c r="B10" s="2">
        <v>68</v>
      </c>
    </row>
    <row r="11" spans="1:3" x14ac:dyDescent="0.3">
      <c r="A11" s="2" t="s">
        <v>67</v>
      </c>
      <c r="B11" s="2">
        <v>76</v>
      </c>
    </row>
    <row r="12" spans="1:3" x14ac:dyDescent="0.3">
      <c r="A12" s="2" t="s">
        <v>68</v>
      </c>
      <c r="B12" s="2">
        <v>74</v>
      </c>
    </row>
    <row r="13" spans="1:3" x14ac:dyDescent="0.3">
      <c r="A13" s="2" t="s">
        <v>69</v>
      </c>
      <c r="B13" s="2">
        <v>69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9" sqref="A9"/>
    </sheetView>
  </sheetViews>
  <sheetFormatPr defaultRowHeight="14.4" x14ac:dyDescent="0.3"/>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zoomScale="80" zoomScaleNormal="80" workbookViewId="0">
      <selection activeCell="A14" sqref="A14"/>
    </sheetView>
  </sheetViews>
  <sheetFormatPr defaultRowHeight="14.4" x14ac:dyDescent="0.3"/>
  <cols>
    <col min="1" max="1" width="119.88671875" customWidth="1"/>
  </cols>
  <sheetData>
    <row r="1" spans="1:1" ht="38.4" customHeight="1" x14ac:dyDescent="0.3">
      <c r="A1" s="29" t="s">
        <v>932</v>
      </c>
    </row>
    <row r="2" spans="1:1" ht="25.8" x14ac:dyDescent="0.5">
      <c r="A2" s="30"/>
    </row>
    <row r="3" spans="1:1" ht="24.6" x14ac:dyDescent="0.3">
      <c r="A3" s="29" t="s">
        <v>0</v>
      </c>
    </row>
    <row r="4" spans="1:1" ht="25.8" x14ac:dyDescent="0.5">
      <c r="A4" s="30"/>
    </row>
    <row r="5" spans="1:1" ht="52.8" customHeight="1" x14ac:dyDescent="0.3">
      <c r="A5" s="29" t="s">
        <v>933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B21" sqref="B21"/>
    </sheetView>
  </sheetViews>
  <sheetFormatPr defaultRowHeight="14.4" x14ac:dyDescent="0.3"/>
  <cols>
    <col min="1" max="1" width="15.21875" customWidth="1"/>
    <col min="2" max="2" width="16.109375" customWidth="1"/>
  </cols>
  <sheetData>
    <row r="1" spans="1:5" x14ac:dyDescent="0.3">
      <c r="A1" t="s">
        <v>6</v>
      </c>
      <c r="B1" t="s">
        <v>7</v>
      </c>
    </row>
    <row r="2" spans="1:5" x14ac:dyDescent="0.3">
      <c r="A2">
        <v>18.600000000000001</v>
      </c>
      <c r="B2" t="s">
        <v>8</v>
      </c>
      <c r="D2" t="s">
        <v>98</v>
      </c>
      <c r="E2" s="31">
        <f>AVERAGE(A2:A11)</f>
        <v>5.31</v>
      </c>
    </row>
    <row r="3" spans="1:5" x14ac:dyDescent="0.3">
      <c r="A3">
        <v>10.3</v>
      </c>
      <c r="B3" t="s">
        <v>9</v>
      </c>
    </row>
    <row r="4" spans="1:5" x14ac:dyDescent="0.3">
      <c r="A4">
        <v>4.7</v>
      </c>
      <c r="B4" t="s">
        <v>10</v>
      </c>
    </row>
    <row r="5" spans="1:5" x14ac:dyDescent="0.3">
      <c r="A5">
        <v>3.6</v>
      </c>
      <c r="B5" t="s">
        <v>11</v>
      </c>
    </row>
    <row r="6" spans="1:5" x14ac:dyDescent="0.3">
      <c r="A6">
        <v>3.2</v>
      </c>
      <c r="B6" t="s">
        <v>12</v>
      </c>
    </row>
    <row r="7" spans="1:5" x14ac:dyDescent="0.3">
      <c r="A7">
        <v>2.9</v>
      </c>
      <c r="B7" t="s">
        <v>13</v>
      </c>
    </row>
    <row r="8" spans="1:5" x14ac:dyDescent="0.3">
      <c r="A8">
        <v>2.8</v>
      </c>
      <c r="B8" t="s">
        <v>14</v>
      </c>
    </row>
    <row r="9" spans="1:5" x14ac:dyDescent="0.3">
      <c r="A9">
        <v>2.4</v>
      </c>
      <c r="B9" t="s">
        <v>15</v>
      </c>
    </row>
    <row r="10" spans="1:5" x14ac:dyDescent="0.3">
      <c r="A10">
        <v>2.2999999999999998</v>
      </c>
      <c r="B10" t="s">
        <v>16</v>
      </c>
    </row>
    <row r="11" spans="1:5" x14ac:dyDescent="0.3">
      <c r="A11">
        <v>2.2999999999999998</v>
      </c>
      <c r="B11"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5" sqref="A5"/>
    </sheetView>
  </sheetViews>
  <sheetFormatPr defaultRowHeight="14.4" x14ac:dyDescent="0.3"/>
  <cols>
    <col min="1" max="1" width="95.33203125" customWidth="1"/>
  </cols>
  <sheetData>
    <row r="1" spans="1:1" ht="49.2" x14ac:dyDescent="0.3">
      <c r="A1" s="29" t="s">
        <v>932</v>
      </c>
    </row>
    <row r="2" spans="1:1" ht="25.8" x14ac:dyDescent="0.5">
      <c r="A2" s="30"/>
    </row>
    <row r="3" spans="1:1" ht="24.6" x14ac:dyDescent="0.3">
      <c r="A3" s="29" t="s">
        <v>2</v>
      </c>
    </row>
    <row r="4" spans="1:1" ht="25.8" x14ac:dyDescent="0.5">
      <c r="A4" s="30"/>
    </row>
    <row r="5" spans="1:1" ht="49.2" x14ac:dyDescent="0.3">
      <c r="A5" s="29" t="s">
        <v>934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25" sqref="A25"/>
    </sheetView>
  </sheetViews>
  <sheetFormatPr defaultRowHeight="14.4" x14ac:dyDescent="0.3"/>
  <cols>
    <col min="2" max="2" width="16.77734375" customWidth="1"/>
  </cols>
  <sheetData>
    <row r="1" spans="1:5" x14ac:dyDescent="0.3">
      <c r="A1" t="s">
        <v>6</v>
      </c>
      <c r="B1" t="s">
        <v>7</v>
      </c>
    </row>
    <row r="2" spans="1:5" x14ac:dyDescent="0.3">
      <c r="A2">
        <v>18.600000000000001</v>
      </c>
      <c r="B2" t="s">
        <v>8</v>
      </c>
      <c r="D2" t="s">
        <v>98</v>
      </c>
      <c r="E2">
        <v>5.31</v>
      </c>
    </row>
    <row r="3" spans="1:5" x14ac:dyDescent="0.3">
      <c r="A3">
        <v>10.3</v>
      </c>
      <c r="B3" t="s">
        <v>9</v>
      </c>
      <c r="D3" t="s">
        <v>87</v>
      </c>
      <c r="E3" s="31">
        <f>MEDIAN(A2:A11)</f>
        <v>3.05</v>
      </c>
    </row>
    <row r="4" spans="1:5" x14ac:dyDescent="0.3">
      <c r="A4">
        <v>4.7</v>
      </c>
      <c r="B4" t="s">
        <v>10</v>
      </c>
    </row>
    <row r="5" spans="1:5" x14ac:dyDescent="0.3">
      <c r="A5">
        <v>3.6</v>
      </c>
      <c r="B5" t="s">
        <v>11</v>
      </c>
    </row>
    <row r="6" spans="1:5" x14ac:dyDescent="0.3">
      <c r="A6">
        <v>3.2</v>
      </c>
      <c r="B6" t="s">
        <v>12</v>
      </c>
    </row>
    <row r="7" spans="1:5" x14ac:dyDescent="0.3">
      <c r="A7">
        <v>2.9</v>
      </c>
      <c r="B7" t="s">
        <v>13</v>
      </c>
    </row>
    <row r="8" spans="1:5" x14ac:dyDescent="0.3">
      <c r="A8">
        <v>2.8</v>
      </c>
      <c r="B8" t="s">
        <v>14</v>
      </c>
    </row>
    <row r="9" spans="1:5" x14ac:dyDescent="0.3">
      <c r="A9">
        <v>2.4</v>
      </c>
      <c r="B9" t="s">
        <v>15</v>
      </c>
    </row>
    <row r="10" spans="1:5" x14ac:dyDescent="0.3">
      <c r="A10">
        <v>2.2999999999999998</v>
      </c>
      <c r="B10" t="s">
        <v>16</v>
      </c>
    </row>
    <row r="11" spans="1:5" x14ac:dyDescent="0.3">
      <c r="A11">
        <v>2.2999999999999998</v>
      </c>
      <c r="B11" t="s">
        <v>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zoomScale="90" zoomScaleNormal="90" workbookViewId="0">
      <selection activeCell="A13" sqref="A13"/>
    </sheetView>
  </sheetViews>
  <sheetFormatPr defaultRowHeight="14.4" x14ac:dyDescent="0.3"/>
  <cols>
    <col min="1" max="1" width="104.21875" customWidth="1"/>
  </cols>
  <sheetData>
    <row r="1" spans="1:1" ht="53.4" customHeight="1" x14ac:dyDescent="0.3">
      <c r="A1" s="29" t="s">
        <v>932</v>
      </c>
    </row>
    <row r="2" spans="1:1" ht="25.8" x14ac:dyDescent="0.5">
      <c r="A2" s="30"/>
    </row>
    <row r="3" spans="1:1" ht="24.6" x14ac:dyDescent="0.3">
      <c r="A3" s="29" t="s">
        <v>18</v>
      </c>
    </row>
    <row r="4" spans="1:1" ht="25.8" x14ac:dyDescent="0.5">
      <c r="A4" s="30"/>
    </row>
    <row r="5" spans="1:1" ht="55.8" customHeight="1" x14ac:dyDescent="0.3">
      <c r="A5" s="29" t="s">
        <v>935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F18" sqref="F18"/>
    </sheetView>
  </sheetViews>
  <sheetFormatPr defaultRowHeight="14.4" x14ac:dyDescent="0.3"/>
  <cols>
    <col min="1" max="1" width="19.109375" customWidth="1"/>
    <col min="2" max="2" width="17.77734375" customWidth="1"/>
    <col min="5" max="5" width="12.21875" customWidth="1"/>
  </cols>
  <sheetData>
    <row r="1" spans="1:5" x14ac:dyDescent="0.3">
      <c r="A1" t="s">
        <v>6</v>
      </c>
      <c r="B1" t="s">
        <v>7</v>
      </c>
    </row>
    <row r="2" spans="1:5" x14ac:dyDescent="0.3">
      <c r="A2">
        <v>18.600000000000001</v>
      </c>
      <c r="B2" t="s">
        <v>8</v>
      </c>
      <c r="D2" t="s">
        <v>98</v>
      </c>
      <c r="E2">
        <v>5.31</v>
      </c>
    </row>
    <row r="3" spans="1:5" x14ac:dyDescent="0.3">
      <c r="A3">
        <v>10.3</v>
      </c>
      <c r="B3" t="s">
        <v>9</v>
      </c>
      <c r="D3" t="s">
        <v>87</v>
      </c>
      <c r="E3">
        <v>3.05</v>
      </c>
    </row>
    <row r="4" spans="1:5" x14ac:dyDescent="0.3">
      <c r="A4">
        <v>4.7</v>
      </c>
      <c r="B4" t="s">
        <v>10</v>
      </c>
      <c r="D4" t="s">
        <v>112</v>
      </c>
      <c r="E4" s="31">
        <f>_xlfn.MODE.SNGL(A2:A11)</f>
        <v>2.2999999999999998</v>
      </c>
    </row>
    <row r="5" spans="1:5" x14ac:dyDescent="0.3">
      <c r="A5">
        <v>3.6</v>
      </c>
      <c r="B5" t="s">
        <v>11</v>
      </c>
    </row>
    <row r="6" spans="1:5" x14ac:dyDescent="0.3">
      <c r="A6">
        <v>3.2</v>
      </c>
      <c r="B6" t="s">
        <v>12</v>
      </c>
    </row>
    <row r="7" spans="1:5" x14ac:dyDescent="0.3">
      <c r="A7">
        <v>2.9</v>
      </c>
      <c r="B7" t="s">
        <v>13</v>
      </c>
    </row>
    <row r="8" spans="1:5" x14ac:dyDescent="0.3">
      <c r="A8">
        <v>2.8</v>
      </c>
      <c r="B8" t="s">
        <v>14</v>
      </c>
    </row>
    <row r="9" spans="1:5" x14ac:dyDescent="0.3">
      <c r="A9">
        <v>2.4</v>
      </c>
      <c r="B9" t="s">
        <v>15</v>
      </c>
    </row>
    <row r="10" spans="1:5" x14ac:dyDescent="0.3">
      <c r="A10">
        <v>2.2999999999999998</v>
      </c>
      <c r="B10" t="s">
        <v>16</v>
      </c>
    </row>
    <row r="11" spans="1:5" x14ac:dyDescent="0.3">
      <c r="A11">
        <v>2.2999999999999998</v>
      </c>
      <c r="B11" t="s">
        <v>17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50" zoomScaleNormal="150" workbookViewId="0">
      <selection activeCell="D11" sqref="D11"/>
    </sheetView>
  </sheetViews>
  <sheetFormatPr defaultRowHeight="14.4" x14ac:dyDescent="0.3"/>
  <cols>
    <col min="1" max="1" width="65.6640625" customWidth="1"/>
  </cols>
  <sheetData>
    <row r="1" spans="1:1" ht="98.4" x14ac:dyDescent="0.4">
      <c r="A1" s="33" t="s">
        <v>936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F14" sqref="F14"/>
    </sheetView>
  </sheetViews>
  <sheetFormatPr defaultRowHeight="14.4" x14ac:dyDescent="0.3"/>
  <sheetData>
    <row r="1" spans="1:4" x14ac:dyDescent="0.3">
      <c r="A1">
        <v>1</v>
      </c>
    </row>
    <row r="2" spans="1:4" x14ac:dyDescent="0.3">
      <c r="A2">
        <v>1</v>
      </c>
      <c r="C2" t="s">
        <v>98</v>
      </c>
      <c r="D2" s="31">
        <f>AVERAGE(A1:A12)</f>
        <v>10</v>
      </c>
    </row>
    <row r="3" spans="1:4" x14ac:dyDescent="0.3">
      <c r="A3">
        <v>2</v>
      </c>
      <c r="C3" t="s">
        <v>87</v>
      </c>
      <c r="D3" s="31">
        <f>MEDIAN(A1:A12)</f>
        <v>12</v>
      </c>
    </row>
    <row r="4" spans="1:4" x14ac:dyDescent="0.3">
      <c r="A4">
        <v>11</v>
      </c>
      <c r="C4" t="s">
        <v>112</v>
      </c>
      <c r="D4" s="31">
        <f>_xlfn.MODE.SNGL(A1:A12)</f>
        <v>12</v>
      </c>
    </row>
    <row r="5" spans="1:4" x14ac:dyDescent="0.3">
      <c r="A5">
        <v>12</v>
      </c>
    </row>
    <row r="6" spans="1:4" x14ac:dyDescent="0.3">
      <c r="A6">
        <v>12</v>
      </c>
    </row>
    <row r="7" spans="1:4" x14ac:dyDescent="0.3">
      <c r="A7">
        <v>12</v>
      </c>
    </row>
    <row r="8" spans="1:4" x14ac:dyDescent="0.3">
      <c r="A8">
        <v>12</v>
      </c>
    </row>
    <row r="9" spans="1:4" x14ac:dyDescent="0.3">
      <c r="A9">
        <v>13</v>
      </c>
    </row>
    <row r="10" spans="1:4" x14ac:dyDescent="0.3">
      <c r="A10">
        <v>14</v>
      </c>
    </row>
    <row r="11" spans="1:4" x14ac:dyDescent="0.3">
      <c r="A11">
        <v>15</v>
      </c>
    </row>
    <row r="12" spans="1:4" x14ac:dyDescent="0.3">
      <c r="A12">
        <v>15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B3" sqref="B3"/>
    </sheetView>
  </sheetViews>
  <sheetFormatPr defaultColWidth="9.109375" defaultRowHeight="25.8" x14ac:dyDescent="0.5"/>
  <cols>
    <col min="1" max="1" width="100.77734375" style="37" customWidth="1"/>
    <col min="2" max="16384" width="9.109375" style="2"/>
  </cols>
  <sheetData>
    <row r="1" spans="1:1" ht="98.4" x14ac:dyDescent="0.3">
      <c r="A1" s="29" t="s">
        <v>71</v>
      </c>
    </row>
    <row r="3" spans="1:1" ht="24.6" x14ac:dyDescent="0.3">
      <c r="A3" s="29" t="s">
        <v>0</v>
      </c>
    </row>
    <row r="4" spans="1:1" ht="49.2" x14ac:dyDescent="0.3">
      <c r="A4" s="29" t="s">
        <v>937</v>
      </c>
    </row>
    <row r="5" spans="1:1" x14ac:dyDescent="0.3">
      <c r="A5" s="35"/>
    </row>
    <row r="6" spans="1:1" ht="73.8" x14ac:dyDescent="0.3">
      <c r="A6" s="29" t="s">
        <v>72</v>
      </c>
    </row>
    <row r="7" spans="1:1" ht="49.2" x14ac:dyDescent="0.3">
      <c r="A7" s="36" t="s">
        <v>938</v>
      </c>
    </row>
    <row r="8" spans="1:1" ht="147.6" x14ac:dyDescent="0.3">
      <c r="A8" s="36" t="s">
        <v>939</v>
      </c>
    </row>
    <row r="9" spans="1:1" ht="147.6" x14ac:dyDescent="0.3">
      <c r="A9" s="36" t="s">
        <v>940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170" zoomScaleNormal="170" workbookViewId="0">
      <selection activeCell="F4" sqref="F4"/>
    </sheetView>
  </sheetViews>
  <sheetFormatPr defaultRowHeight="14.4" x14ac:dyDescent="0.3"/>
  <cols>
    <col min="1" max="1" width="26.77734375" style="44" customWidth="1"/>
    <col min="2" max="2" width="12.88671875" bestFit="1" customWidth="1"/>
    <col min="3" max="3" width="14" bestFit="1" customWidth="1"/>
    <col min="4" max="4" width="11" customWidth="1"/>
    <col min="5" max="5" width="14" bestFit="1" customWidth="1"/>
    <col min="6" max="6" width="35.109375" bestFit="1" customWidth="1"/>
  </cols>
  <sheetData>
    <row r="1" spans="1:6" ht="28.8" x14ac:dyDescent="0.3">
      <c r="A1" s="49" t="s">
        <v>6</v>
      </c>
      <c r="B1" s="50" t="s">
        <v>7</v>
      </c>
      <c r="C1" s="50" t="s">
        <v>73</v>
      </c>
      <c r="F1" t="s">
        <v>74</v>
      </c>
    </row>
    <row r="2" spans="1:6" x14ac:dyDescent="0.3">
      <c r="A2" s="44">
        <v>18.600000000000001</v>
      </c>
      <c r="B2" t="s">
        <v>8</v>
      </c>
      <c r="C2" t="s">
        <v>75</v>
      </c>
      <c r="E2" t="s">
        <v>75</v>
      </c>
      <c r="F2" s="31">
        <f>AVERAGEIF(C2:C11,E2,A2:A11)</f>
        <v>10.450000000000001</v>
      </c>
    </row>
    <row r="3" spans="1:6" x14ac:dyDescent="0.3">
      <c r="A3" s="44">
        <v>10.3</v>
      </c>
      <c r="B3" t="s">
        <v>9</v>
      </c>
      <c r="C3" t="s">
        <v>76</v>
      </c>
      <c r="E3" t="s">
        <v>76</v>
      </c>
      <c r="F3">
        <f>AVERAGEIF(C2:C11,E3,A2:A11)</f>
        <v>4.5</v>
      </c>
    </row>
    <row r="4" spans="1:6" x14ac:dyDescent="0.3">
      <c r="A4" s="44">
        <v>4.7</v>
      </c>
      <c r="B4" t="s">
        <v>10</v>
      </c>
      <c r="C4" t="s">
        <v>76</v>
      </c>
    </row>
    <row r="5" spans="1:6" x14ac:dyDescent="0.3">
      <c r="A5" s="44">
        <v>3.6</v>
      </c>
      <c r="B5" t="s">
        <v>11</v>
      </c>
      <c r="C5" t="s">
        <v>76</v>
      </c>
      <c r="F5">
        <f>AVERAGE(A2:A11)</f>
        <v>5.31</v>
      </c>
    </row>
    <row r="6" spans="1:6" x14ac:dyDescent="0.3">
      <c r="A6" s="44">
        <v>3.2</v>
      </c>
      <c r="B6" t="s">
        <v>12</v>
      </c>
      <c r="C6" t="s">
        <v>76</v>
      </c>
    </row>
    <row r="7" spans="1:6" x14ac:dyDescent="0.3">
      <c r="A7" s="44">
        <v>2.9</v>
      </c>
      <c r="B7" t="s">
        <v>13</v>
      </c>
      <c r="C7" t="s">
        <v>76</v>
      </c>
    </row>
    <row r="8" spans="1:6" x14ac:dyDescent="0.3">
      <c r="A8" s="44">
        <v>2.8</v>
      </c>
      <c r="B8" t="s">
        <v>14</v>
      </c>
      <c r="C8" t="s">
        <v>77</v>
      </c>
    </row>
    <row r="9" spans="1:6" x14ac:dyDescent="0.3">
      <c r="A9" s="44">
        <v>2.4</v>
      </c>
      <c r="B9" t="s">
        <v>15</v>
      </c>
      <c r="C9" t="s">
        <v>78</v>
      </c>
    </row>
    <row r="10" spans="1:6" x14ac:dyDescent="0.3">
      <c r="A10" s="44">
        <v>2.2999999999999998</v>
      </c>
      <c r="B10" t="s">
        <v>16</v>
      </c>
      <c r="C10" t="s">
        <v>75</v>
      </c>
    </row>
    <row r="11" spans="1:6" x14ac:dyDescent="0.3">
      <c r="A11" s="44">
        <v>2.2999999999999998</v>
      </c>
      <c r="B11" t="s">
        <v>17</v>
      </c>
      <c r="C11" t="s">
        <v>76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4"/>
  <sheetViews>
    <sheetView workbookViewId="0">
      <selection activeCell="A10" sqref="A10"/>
    </sheetView>
  </sheetViews>
  <sheetFormatPr defaultColWidth="9.109375" defaultRowHeight="25.8" x14ac:dyDescent="0.5"/>
  <cols>
    <col min="1" max="1" width="100.77734375" style="34" customWidth="1"/>
    <col min="2" max="16384" width="9.109375" style="2"/>
  </cols>
  <sheetData>
    <row r="2" spans="1:1" ht="25.2" thickBot="1" x14ac:dyDescent="0.35">
      <c r="A2" s="38" t="s">
        <v>79</v>
      </c>
    </row>
    <row r="3" spans="1:1" s="14" customFormat="1" ht="25.2" thickBot="1" x14ac:dyDescent="0.45">
      <c r="A3" s="39"/>
    </row>
    <row r="4" spans="1:1" ht="24.6" x14ac:dyDescent="0.4">
      <c r="A4" s="32" t="s">
        <v>80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D17" sqref="D17"/>
    </sheetView>
  </sheetViews>
  <sheetFormatPr defaultRowHeight="14.4" x14ac:dyDescent="0.3"/>
  <cols>
    <col min="1" max="1" width="41.88671875" bestFit="1" customWidth="1"/>
    <col min="2" max="2" width="12.88671875" bestFit="1" customWidth="1"/>
    <col min="3" max="3" width="14" bestFit="1" customWidth="1"/>
    <col min="4" max="4" width="14" customWidth="1"/>
    <col min="5" max="5" width="14" bestFit="1" customWidth="1"/>
    <col min="6" max="6" width="18.88671875" customWidth="1"/>
  </cols>
  <sheetData>
    <row r="1" spans="1:6" ht="28.8" x14ac:dyDescent="0.3">
      <c r="A1" t="s">
        <v>23</v>
      </c>
      <c r="B1" t="s">
        <v>7</v>
      </c>
      <c r="C1" t="s">
        <v>73</v>
      </c>
      <c r="F1" s="9" t="s">
        <v>81</v>
      </c>
    </row>
    <row r="2" spans="1:6" x14ac:dyDescent="0.3">
      <c r="A2">
        <v>18.600000000000001</v>
      </c>
      <c r="B2" t="s">
        <v>8</v>
      </c>
      <c r="C2" t="s">
        <v>75</v>
      </c>
      <c r="E2" t="s">
        <v>75</v>
      </c>
      <c r="F2">
        <v>10.45</v>
      </c>
    </row>
    <row r="3" spans="1:6" x14ac:dyDescent="0.3">
      <c r="A3">
        <v>10.3</v>
      </c>
      <c r="B3" t="s">
        <v>9</v>
      </c>
      <c r="C3" t="s">
        <v>76</v>
      </c>
      <c r="E3" t="s">
        <v>76</v>
      </c>
      <c r="F3" s="31">
        <f>AVERAGEIF(C2:C11,E3,A2:A11)</f>
        <v>4.5</v>
      </c>
    </row>
    <row r="4" spans="1:6" x14ac:dyDescent="0.3">
      <c r="A4">
        <v>4.7</v>
      </c>
      <c r="B4" t="s">
        <v>10</v>
      </c>
      <c r="C4" t="s">
        <v>76</v>
      </c>
    </row>
    <row r="5" spans="1:6" x14ac:dyDescent="0.3">
      <c r="A5">
        <v>3.6</v>
      </c>
      <c r="B5" t="s">
        <v>11</v>
      </c>
      <c r="C5" t="s">
        <v>76</v>
      </c>
    </row>
    <row r="6" spans="1:6" x14ac:dyDescent="0.3">
      <c r="A6">
        <v>3.2</v>
      </c>
      <c r="B6" t="s">
        <v>12</v>
      </c>
      <c r="C6" t="s">
        <v>76</v>
      </c>
    </row>
    <row r="7" spans="1:6" x14ac:dyDescent="0.3">
      <c r="A7">
        <v>2.9</v>
      </c>
      <c r="B7" t="s">
        <v>13</v>
      </c>
      <c r="C7" t="s">
        <v>76</v>
      </c>
    </row>
    <row r="8" spans="1:6" x14ac:dyDescent="0.3">
      <c r="A8">
        <v>2.8</v>
      </c>
      <c r="B8" t="s">
        <v>14</v>
      </c>
      <c r="C8" t="s">
        <v>77</v>
      </c>
    </row>
    <row r="9" spans="1:6" x14ac:dyDescent="0.3">
      <c r="A9">
        <v>2.4</v>
      </c>
      <c r="B9" t="s">
        <v>15</v>
      </c>
      <c r="C9" t="s">
        <v>78</v>
      </c>
    </row>
    <row r="10" spans="1:6" x14ac:dyDescent="0.3">
      <c r="A10">
        <v>2.2999999999999998</v>
      </c>
      <c r="B10" t="s">
        <v>16</v>
      </c>
      <c r="C10" t="s">
        <v>75</v>
      </c>
    </row>
    <row r="11" spans="1:6" x14ac:dyDescent="0.3">
      <c r="A11">
        <v>2.2999999999999998</v>
      </c>
      <c r="B11" t="s">
        <v>17</v>
      </c>
      <c r="C11" t="s">
        <v>76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election activeCell="A9" sqref="A9"/>
    </sheetView>
  </sheetViews>
  <sheetFormatPr defaultColWidth="9.109375" defaultRowHeight="14.4" x14ac:dyDescent="0.3"/>
  <cols>
    <col min="1" max="1" width="65.33203125" style="2" bestFit="1" customWidth="1"/>
    <col min="2" max="16384" width="9.109375" style="2"/>
  </cols>
  <sheetData>
    <row r="1" spans="1:1" ht="41.4" x14ac:dyDescent="0.3">
      <c r="A1" s="4" t="s">
        <v>82</v>
      </c>
    </row>
    <row r="3" spans="1:1" ht="22.8" x14ac:dyDescent="0.3">
      <c r="A3" s="1" t="s">
        <v>0</v>
      </c>
    </row>
    <row r="5" spans="1:1" x14ac:dyDescent="0.3">
      <c r="A5" s="3" t="s">
        <v>83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opLeftCell="B1" zoomScale="180" zoomScaleNormal="180" workbookViewId="0">
      <selection activeCell="I6" sqref="I6"/>
    </sheetView>
  </sheetViews>
  <sheetFormatPr defaultRowHeight="14.4" x14ac:dyDescent="0.3"/>
  <cols>
    <col min="1" max="1" width="31.21875" style="44" customWidth="1"/>
    <col min="2" max="3" width="12.88671875" customWidth="1"/>
    <col min="4" max="4" width="14.5546875" bestFit="1" customWidth="1"/>
    <col min="5" max="5" width="5" bestFit="1" customWidth="1"/>
    <col min="9" max="9" width="18.21875" customWidth="1"/>
    <col min="10" max="10" width="13.77734375" customWidth="1"/>
  </cols>
  <sheetData>
    <row r="1" spans="1:10" ht="37.799999999999997" customHeight="1" x14ac:dyDescent="0.3">
      <c r="A1" s="49" t="s">
        <v>6</v>
      </c>
      <c r="B1" s="49" t="s">
        <v>7</v>
      </c>
      <c r="C1" s="49"/>
      <c r="D1" s="49"/>
      <c r="I1" s="51" t="s">
        <v>6</v>
      </c>
      <c r="J1" s="51"/>
    </row>
    <row r="2" spans="1:10" x14ac:dyDescent="0.3">
      <c r="A2" s="44">
        <v>18.600000000000001</v>
      </c>
      <c r="B2" t="s">
        <v>8</v>
      </c>
      <c r="D2" t="s">
        <v>84</v>
      </c>
      <c r="E2" s="31">
        <f>_xlfn.PERCENTILE.INC(A2:A11,0.75)</f>
        <v>4.4249999999999998</v>
      </c>
      <c r="I2" s="46"/>
      <c r="J2" s="46"/>
    </row>
    <row r="3" spans="1:10" x14ac:dyDescent="0.3">
      <c r="A3" s="44">
        <v>10.3</v>
      </c>
      <c r="B3" t="s">
        <v>9</v>
      </c>
      <c r="I3" s="46" t="s">
        <v>98</v>
      </c>
      <c r="J3" s="46">
        <v>5.31</v>
      </c>
    </row>
    <row r="4" spans="1:10" x14ac:dyDescent="0.3">
      <c r="A4" s="44">
        <v>4.7</v>
      </c>
      <c r="B4" t="s">
        <v>10</v>
      </c>
      <c r="I4" s="46" t="s">
        <v>111</v>
      </c>
      <c r="J4" s="46">
        <v>1.6598828606594842</v>
      </c>
    </row>
    <row r="5" spans="1:10" x14ac:dyDescent="0.3">
      <c r="A5" s="44">
        <v>3.6</v>
      </c>
      <c r="B5" t="s">
        <v>11</v>
      </c>
      <c r="D5" t="s">
        <v>86</v>
      </c>
      <c r="E5">
        <f>_xlfn.PERCENTILE.INC(A2:A11,0.5)</f>
        <v>3.05</v>
      </c>
      <c r="I5" s="46" t="s">
        <v>87</v>
      </c>
      <c r="J5" s="46">
        <v>3.05</v>
      </c>
    </row>
    <row r="6" spans="1:10" x14ac:dyDescent="0.3">
      <c r="A6" s="44">
        <v>3.2</v>
      </c>
      <c r="B6" t="s">
        <v>12</v>
      </c>
      <c r="D6" t="s">
        <v>87</v>
      </c>
      <c r="E6">
        <f>MEDIAN(A2:A11)</f>
        <v>3.05</v>
      </c>
      <c r="I6" s="46" t="s">
        <v>112</v>
      </c>
      <c r="J6" s="46">
        <v>2.2999999999999998</v>
      </c>
    </row>
    <row r="7" spans="1:10" x14ac:dyDescent="0.3">
      <c r="A7" s="44">
        <v>2.9</v>
      </c>
      <c r="B7" t="s">
        <v>13</v>
      </c>
      <c r="I7" s="46" t="s">
        <v>95</v>
      </c>
      <c r="J7" s="46">
        <v>5.2490104887598701</v>
      </c>
    </row>
    <row r="8" spans="1:10" x14ac:dyDescent="0.3">
      <c r="A8" s="44">
        <v>2.8</v>
      </c>
      <c r="B8" t="s">
        <v>14</v>
      </c>
      <c r="I8" s="46" t="s">
        <v>113</v>
      </c>
      <c r="J8" s="46">
        <v>27.552111111111131</v>
      </c>
    </row>
    <row r="9" spans="1:10" x14ac:dyDescent="0.3">
      <c r="A9" s="44">
        <v>2.4</v>
      </c>
      <c r="B9" t="s">
        <v>15</v>
      </c>
      <c r="I9" s="46" t="s">
        <v>943</v>
      </c>
      <c r="J9" s="46">
        <v>4.9052707024130457</v>
      </c>
    </row>
    <row r="10" spans="1:10" x14ac:dyDescent="0.3">
      <c r="A10" s="44">
        <v>2.2999999999999998</v>
      </c>
      <c r="B10" t="s">
        <v>16</v>
      </c>
      <c r="I10" s="46" t="s">
        <v>944</v>
      </c>
      <c r="J10" s="46">
        <v>2.2549022015597795</v>
      </c>
    </row>
    <row r="11" spans="1:10" x14ac:dyDescent="0.3">
      <c r="A11" s="44">
        <v>2.2999999999999998</v>
      </c>
      <c r="B11" t="s">
        <v>17</v>
      </c>
      <c r="I11" s="46" t="s">
        <v>114</v>
      </c>
      <c r="J11" s="46">
        <v>16.3</v>
      </c>
    </row>
    <row r="12" spans="1:10" x14ac:dyDescent="0.3">
      <c r="I12" s="46" t="s">
        <v>115</v>
      </c>
      <c r="J12" s="46">
        <v>2.2999999999999998</v>
      </c>
    </row>
    <row r="13" spans="1:10" x14ac:dyDescent="0.3">
      <c r="I13" s="46" t="s">
        <v>116</v>
      </c>
      <c r="J13" s="46">
        <v>18.600000000000001</v>
      </c>
    </row>
    <row r="14" spans="1:10" x14ac:dyDescent="0.3">
      <c r="I14" s="46" t="s">
        <v>117</v>
      </c>
      <c r="J14" s="46">
        <v>53.099999999999994</v>
      </c>
    </row>
    <row r="15" spans="1:10" ht="15" thickBot="1" x14ac:dyDescent="0.35">
      <c r="I15" s="47" t="s">
        <v>118</v>
      </c>
      <c r="J15" s="47">
        <v>10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9" sqref="B19"/>
    </sheetView>
  </sheetViews>
  <sheetFormatPr defaultRowHeight="14.4" x14ac:dyDescent="0.3"/>
  <cols>
    <col min="1" max="1" width="54.77734375" customWidth="1"/>
  </cols>
  <sheetData>
    <row r="1" spans="1:1" ht="55.8" x14ac:dyDescent="0.3">
      <c r="A1" s="25" t="s">
        <v>85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21" sqref="D21"/>
    </sheetView>
  </sheetViews>
  <sheetFormatPr defaultRowHeight="14.4" x14ac:dyDescent="0.3"/>
  <cols>
    <col min="1" max="1" width="41.6640625" bestFit="1" customWidth="1"/>
    <col min="2" max="2" width="12.88671875" bestFit="1" customWidth="1"/>
    <col min="3" max="3" width="14.5546875" bestFit="1" customWidth="1"/>
    <col min="4" max="4" width="5" bestFit="1" customWidth="1"/>
  </cols>
  <sheetData>
    <row r="1" spans="1:4" x14ac:dyDescent="0.3">
      <c r="A1" t="s">
        <v>6</v>
      </c>
      <c r="B1" t="s">
        <v>7</v>
      </c>
    </row>
    <row r="2" spans="1:4" x14ac:dyDescent="0.3">
      <c r="A2">
        <v>18.600000000000001</v>
      </c>
      <c r="B2" t="s">
        <v>8</v>
      </c>
      <c r="C2" t="s">
        <v>86</v>
      </c>
      <c r="D2" s="31">
        <f>PERCENTILE(A2:A11,0.5)</f>
        <v>3.05</v>
      </c>
    </row>
    <row r="3" spans="1:4" x14ac:dyDescent="0.3">
      <c r="A3">
        <v>10.3</v>
      </c>
      <c r="B3" t="s">
        <v>9</v>
      </c>
      <c r="C3" t="s">
        <v>87</v>
      </c>
      <c r="D3" s="31">
        <f>MEDIAN(A2:A11)</f>
        <v>3.05</v>
      </c>
    </row>
    <row r="4" spans="1:4" x14ac:dyDescent="0.3">
      <c r="A4">
        <v>4.7</v>
      </c>
      <c r="B4" t="s">
        <v>10</v>
      </c>
    </row>
    <row r="5" spans="1:4" x14ac:dyDescent="0.3">
      <c r="A5">
        <v>3.6</v>
      </c>
      <c r="B5" t="s">
        <v>11</v>
      </c>
    </row>
    <row r="6" spans="1:4" x14ac:dyDescent="0.3">
      <c r="A6">
        <v>3.2</v>
      </c>
      <c r="B6" t="s">
        <v>12</v>
      </c>
    </row>
    <row r="7" spans="1:4" x14ac:dyDescent="0.3">
      <c r="A7">
        <v>2.9</v>
      </c>
      <c r="B7" t="s">
        <v>13</v>
      </c>
    </row>
    <row r="8" spans="1:4" x14ac:dyDescent="0.3">
      <c r="A8">
        <v>2.8</v>
      </c>
      <c r="B8" t="s">
        <v>14</v>
      </c>
    </row>
    <row r="9" spans="1:4" x14ac:dyDescent="0.3">
      <c r="A9">
        <v>2.4</v>
      </c>
      <c r="B9" t="s">
        <v>15</v>
      </c>
    </row>
    <row r="10" spans="1:4" x14ac:dyDescent="0.3">
      <c r="A10">
        <v>2.2999999999999998</v>
      </c>
      <c r="B10" t="s">
        <v>16</v>
      </c>
    </row>
    <row r="11" spans="1:4" x14ac:dyDescent="0.3">
      <c r="A11">
        <v>2.2999999999999998</v>
      </c>
      <c r="B11" t="s">
        <v>17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9" sqref="A9"/>
    </sheetView>
  </sheetViews>
  <sheetFormatPr defaultColWidth="9.109375" defaultRowHeight="14.4" x14ac:dyDescent="0.3"/>
  <cols>
    <col min="1" max="1" width="118.6640625" style="2" bestFit="1" customWidth="1"/>
    <col min="2" max="16384" width="9.109375" style="2"/>
  </cols>
  <sheetData>
    <row r="1" spans="1:1" ht="29.4" thickBot="1" x14ac:dyDescent="0.35">
      <c r="A1" s="17" t="s">
        <v>88</v>
      </c>
    </row>
    <row r="2" spans="1:1" ht="15" thickBot="1" x14ac:dyDescent="0.35">
      <c r="A2" s="8" t="s">
        <v>25</v>
      </c>
    </row>
    <row r="3" spans="1:1" x14ac:dyDescent="0.3">
      <c r="A3" s="5"/>
    </row>
    <row r="4" spans="1:1" x14ac:dyDescent="0.3">
      <c r="A4" s="3" t="s">
        <v>89</v>
      </c>
    </row>
    <row r="5" spans="1:1" x14ac:dyDescent="0.3">
      <c r="A5" s="5"/>
    </row>
    <row r="6" spans="1:1" ht="22.8" x14ac:dyDescent="0.3">
      <c r="A6" s="1" t="s">
        <v>0</v>
      </c>
    </row>
    <row r="7" spans="1:1" x14ac:dyDescent="0.3">
      <c r="A7" s="5"/>
    </row>
    <row r="8" spans="1:1" x14ac:dyDescent="0.3">
      <c r="A8" s="3" t="s">
        <v>90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22" sqref="E22"/>
    </sheetView>
  </sheetViews>
  <sheetFormatPr defaultRowHeight="14.4" x14ac:dyDescent="0.3"/>
  <cols>
    <col min="1" max="1" width="41.6640625" bestFit="1" customWidth="1"/>
    <col min="2" max="2" width="12.88671875" bestFit="1" customWidth="1"/>
    <col min="4" max="4" width="8.6640625" bestFit="1" customWidth="1"/>
  </cols>
  <sheetData>
    <row r="1" spans="1:5" x14ac:dyDescent="0.3">
      <c r="A1" t="s">
        <v>6</v>
      </c>
      <c r="B1" t="s">
        <v>7</v>
      </c>
    </row>
    <row r="2" spans="1:5" x14ac:dyDescent="0.3">
      <c r="A2">
        <v>18.600000000000001</v>
      </c>
      <c r="B2" t="s">
        <v>8</v>
      </c>
      <c r="D2" t="s">
        <v>91</v>
      </c>
      <c r="E2" s="31">
        <f>_xlfn.VAR.S(A2:A11)</f>
        <v>27.552111111111131</v>
      </c>
    </row>
    <row r="3" spans="1:5" x14ac:dyDescent="0.3">
      <c r="A3">
        <v>10.3</v>
      </c>
      <c r="B3" t="s">
        <v>9</v>
      </c>
    </row>
    <row r="4" spans="1:5" x14ac:dyDescent="0.3">
      <c r="A4">
        <v>4.7</v>
      </c>
      <c r="B4" t="s">
        <v>10</v>
      </c>
    </row>
    <row r="5" spans="1:5" x14ac:dyDescent="0.3">
      <c r="A5">
        <v>3.6</v>
      </c>
      <c r="B5" t="s">
        <v>11</v>
      </c>
    </row>
    <row r="6" spans="1:5" x14ac:dyDescent="0.3">
      <c r="A6">
        <v>3.2</v>
      </c>
      <c r="B6" t="s">
        <v>12</v>
      </c>
    </row>
    <row r="7" spans="1:5" x14ac:dyDescent="0.3">
      <c r="A7">
        <v>2.9</v>
      </c>
      <c r="B7" t="s">
        <v>13</v>
      </c>
    </row>
    <row r="8" spans="1:5" x14ac:dyDescent="0.3">
      <c r="A8">
        <v>2.8</v>
      </c>
      <c r="B8" t="s">
        <v>14</v>
      </c>
    </row>
    <row r="9" spans="1:5" x14ac:dyDescent="0.3">
      <c r="A9">
        <v>2.4</v>
      </c>
      <c r="B9" t="s">
        <v>15</v>
      </c>
    </row>
    <row r="10" spans="1:5" x14ac:dyDescent="0.3">
      <c r="A10">
        <v>2.2999999999999998</v>
      </c>
      <c r="B10" t="s">
        <v>16</v>
      </c>
    </row>
    <row r="11" spans="1:5" x14ac:dyDescent="0.3">
      <c r="A11">
        <v>2.2999999999999998</v>
      </c>
      <c r="B11" t="s">
        <v>17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opLeftCell="A4" workbookViewId="0">
      <selection activeCell="A9" sqref="A9"/>
    </sheetView>
  </sheetViews>
  <sheetFormatPr defaultColWidth="9.109375" defaultRowHeight="14.4" x14ac:dyDescent="0.3"/>
  <cols>
    <col min="1" max="1" width="118.6640625" style="2" bestFit="1" customWidth="1"/>
    <col min="2" max="16384" width="9.109375" style="2"/>
  </cols>
  <sheetData>
    <row r="1" spans="1:1" ht="29.4" thickBot="1" x14ac:dyDescent="0.35">
      <c r="A1" s="17" t="s">
        <v>88</v>
      </c>
    </row>
    <row r="2" spans="1:1" ht="15" thickBot="1" x14ac:dyDescent="0.35">
      <c r="A2" s="8" t="s">
        <v>92</v>
      </c>
    </row>
    <row r="3" spans="1:1" x14ac:dyDescent="0.3">
      <c r="A3" s="5"/>
    </row>
    <row r="4" spans="1:1" x14ac:dyDescent="0.3">
      <c r="A4" s="3" t="s">
        <v>89</v>
      </c>
    </row>
    <row r="5" spans="1:1" x14ac:dyDescent="0.3">
      <c r="A5" s="5"/>
    </row>
    <row r="6" spans="1:1" ht="22.8" x14ac:dyDescent="0.3">
      <c r="A6" s="1" t="s">
        <v>2</v>
      </c>
    </row>
    <row r="7" spans="1:1" x14ac:dyDescent="0.3">
      <c r="A7" s="3" t="s">
        <v>93</v>
      </c>
    </row>
    <row r="8" spans="1:1" x14ac:dyDescent="0.3">
      <c r="A8" s="5"/>
    </row>
    <row r="9" spans="1:1" ht="22.8" x14ac:dyDescent="0.3">
      <c r="A9" s="1" t="s">
        <v>4</v>
      </c>
    </row>
    <row r="10" spans="1:1" x14ac:dyDescent="0.3">
      <c r="A10" s="3" t="s">
        <v>94</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C20" sqref="C20"/>
    </sheetView>
  </sheetViews>
  <sheetFormatPr defaultRowHeight="14.4" x14ac:dyDescent="0.3"/>
  <cols>
    <col min="1" max="1" width="41.6640625" bestFit="1" customWidth="1"/>
    <col min="2" max="2" width="12.88671875" bestFit="1" customWidth="1"/>
    <col min="3" max="3" width="18.109375" bestFit="1" customWidth="1"/>
    <col min="4" max="4" width="6" bestFit="1" customWidth="1"/>
  </cols>
  <sheetData>
    <row r="1" spans="1:4" x14ac:dyDescent="0.3">
      <c r="A1" t="s">
        <v>6</v>
      </c>
      <c r="B1" t="s">
        <v>7</v>
      </c>
    </row>
    <row r="2" spans="1:4" x14ac:dyDescent="0.3">
      <c r="A2">
        <v>18.600000000000001</v>
      </c>
      <c r="B2" t="s">
        <v>8</v>
      </c>
      <c r="C2" t="s">
        <v>91</v>
      </c>
      <c r="D2">
        <v>27.55</v>
      </c>
    </row>
    <row r="3" spans="1:4" x14ac:dyDescent="0.3">
      <c r="A3">
        <v>10.3</v>
      </c>
      <c r="B3" t="s">
        <v>9</v>
      </c>
      <c r="C3" t="s">
        <v>95</v>
      </c>
      <c r="D3" s="31">
        <f>_xlfn.STDEV.S(A2:A11)</f>
        <v>5.2490104887598701</v>
      </c>
    </row>
    <row r="4" spans="1:4" x14ac:dyDescent="0.3">
      <c r="A4">
        <v>4.7</v>
      </c>
      <c r="B4" t="s">
        <v>10</v>
      </c>
    </row>
    <row r="5" spans="1:4" x14ac:dyDescent="0.3">
      <c r="A5">
        <v>3.6</v>
      </c>
      <c r="B5" t="s">
        <v>11</v>
      </c>
    </row>
    <row r="6" spans="1:4" x14ac:dyDescent="0.3">
      <c r="A6">
        <v>3.2</v>
      </c>
      <c r="B6" t="s">
        <v>12</v>
      </c>
    </row>
    <row r="7" spans="1:4" x14ac:dyDescent="0.3">
      <c r="A7">
        <v>2.9</v>
      </c>
      <c r="B7" t="s">
        <v>13</v>
      </c>
    </row>
    <row r="8" spans="1:4" x14ac:dyDescent="0.3">
      <c r="A8">
        <v>2.8</v>
      </c>
      <c r="B8" t="s">
        <v>14</v>
      </c>
    </row>
    <row r="9" spans="1:4" x14ac:dyDescent="0.3">
      <c r="A9">
        <v>2.4</v>
      </c>
      <c r="B9" t="s">
        <v>15</v>
      </c>
    </row>
    <row r="10" spans="1:4" x14ac:dyDescent="0.3">
      <c r="A10">
        <v>2.2999999999999998</v>
      </c>
      <c r="B10" t="s">
        <v>16</v>
      </c>
    </row>
    <row r="11" spans="1:4" x14ac:dyDescent="0.3">
      <c r="A11">
        <v>2.2999999999999998</v>
      </c>
      <c r="B11" t="s">
        <v>17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9" sqref="A9"/>
    </sheetView>
  </sheetViews>
  <sheetFormatPr defaultColWidth="9.109375" defaultRowHeight="14.4" x14ac:dyDescent="0.3"/>
  <cols>
    <col min="1" max="1" width="118.6640625" style="2" bestFit="1" customWidth="1"/>
    <col min="2" max="16384" width="9.109375" style="2"/>
  </cols>
  <sheetData>
    <row r="1" spans="1:1" ht="29.4" thickBot="1" x14ac:dyDescent="0.35">
      <c r="A1" s="17" t="s">
        <v>88</v>
      </c>
    </row>
    <row r="2" spans="1:1" ht="15" thickBot="1" x14ac:dyDescent="0.35">
      <c r="A2" s="8" t="s">
        <v>96</v>
      </c>
    </row>
    <row r="3" spans="1:1" x14ac:dyDescent="0.3">
      <c r="A3" s="5"/>
    </row>
    <row r="4" spans="1:1" x14ac:dyDescent="0.3">
      <c r="A4" s="3" t="s">
        <v>97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E8" sqref="E8"/>
    </sheetView>
  </sheetViews>
  <sheetFormatPr defaultRowHeight="14.4" x14ac:dyDescent="0.3"/>
  <cols>
    <col min="1" max="1" width="20.109375" bestFit="1" customWidth="1"/>
    <col min="2" max="2" width="14.5546875" bestFit="1" customWidth="1"/>
    <col min="3" max="3" width="18.109375" bestFit="1" customWidth="1"/>
    <col min="4" max="4" width="6.77734375" customWidth="1"/>
  </cols>
  <sheetData>
    <row r="1" spans="1:4" x14ac:dyDescent="0.3">
      <c r="A1" t="s">
        <v>59</v>
      </c>
      <c r="B1" t="s">
        <v>58</v>
      </c>
    </row>
    <row r="2" spans="1:4" x14ac:dyDescent="0.3">
      <c r="A2" t="s">
        <v>60</v>
      </c>
      <c r="B2">
        <v>72</v>
      </c>
      <c r="C2" t="s">
        <v>98</v>
      </c>
      <c r="D2" s="31">
        <f>AVERAGE(B2:B11)</f>
        <v>72.8</v>
      </c>
    </row>
    <row r="3" spans="1:4" x14ac:dyDescent="0.3">
      <c r="A3" t="s">
        <v>61</v>
      </c>
      <c r="B3">
        <v>73</v>
      </c>
      <c r="C3" t="s">
        <v>95</v>
      </c>
      <c r="D3" s="31">
        <f>_xlfn.STDEV.S(B2:B11)</f>
        <v>2.6997942308422114</v>
      </c>
    </row>
    <row r="4" spans="1:4" x14ac:dyDescent="0.3">
      <c r="A4" t="s">
        <v>62</v>
      </c>
      <c r="B4">
        <v>73</v>
      </c>
    </row>
    <row r="5" spans="1:4" x14ac:dyDescent="0.3">
      <c r="A5" t="s">
        <v>63</v>
      </c>
      <c r="B5">
        <v>75</v>
      </c>
    </row>
    <row r="6" spans="1:4" x14ac:dyDescent="0.3">
      <c r="A6" t="s">
        <v>64</v>
      </c>
      <c r="B6">
        <v>72</v>
      </c>
    </row>
    <row r="7" spans="1:4" x14ac:dyDescent="0.3">
      <c r="A7" t="s">
        <v>65</v>
      </c>
      <c r="B7">
        <v>76</v>
      </c>
    </row>
    <row r="8" spans="1:4" x14ac:dyDescent="0.3">
      <c r="A8" t="s">
        <v>66</v>
      </c>
      <c r="B8">
        <v>68</v>
      </c>
    </row>
    <row r="9" spans="1:4" x14ac:dyDescent="0.3">
      <c r="A9" t="s">
        <v>67</v>
      </c>
      <c r="B9">
        <v>76</v>
      </c>
    </row>
    <row r="10" spans="1:4" x14ac:dyDescent="0.3">
      <c r="A10" t="s">
        <v>68</v>
      </c>
      <c r="B10">
        <v>74</v>
      </c>
    </row>
    <row r="11" spans="1:4" x14ac:dyDescent="0.3">
      <c r="A11" t="s">
        <v>69</v>
      </c>
      <c r="B11">
        <v>69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9" sqref="A9"/>
    </sheetView>
  </sheetViews>
  <sheetFormatPr defaultColWidth="9.109375" defaultRowHeight="14.4" x14ac:dyDescent="0.3"/>
  <cols>
    <col min="1" max="1" width="118.6640625" style="2" bestFit="1" customWidth="1"/>
    <col min="2" max="16384" width="9.109375" style="2"/>
  </cols>
  <sheetData>
    <row r="1" spans="1:1" ht="29.4" thickBot="1" x14ac:dyDescent="0.35">
      <c r="A1" s="17" t="s">
        <v>88</v>
      </c>
    </row>
    <row r="2" spans="1:1" ht="15" thickBot="1" x14ac:dyDescent="0.35">
      <c r="A2" s="8" t="s">
        <v>99</v>
      </c>
    </row>
    <row r="3" spans="1:1" x14ac:dyDescent="0.3">
      <c r="A3" s="5"/>
    </row>
    <row r="4" spans="1:1" x14ac:dyDescent="0.3">
      <c r="A4" s="3" t="s">
        <v>100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E13" sqref="E13"/>
    </sheetView>
  </sheetViews>
  <sheetFormatPr defaultRowHeight="14.4" x14ac:dyDescent="0.3"/>
  <cols>
    <col min="1" max="1" width="18.109375" bestFit="1" customWidth="1"/>
    <col min="2" max="2" width="7.44140625" customWidth="1"/>
  </cols>
  <sheetData>
    <row r="1" spans="1:2" x14ac:dyDescent="0.3">
      <c r="A1" t="s">
        <v>91</v>
      </c>
      <c r="B1">
        <v>145.4</v>
      </c>
    </row>
    <row r="2" spans="1:2" x14ac:dyDescent="0.3">
      <c r="A2" t="s">
        <v>95</v>
      </c>
      <c r="B2" s="31">
        <f>SQRT(B1)</f>
        <v>12.058192235986288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A9" sqref="A9"/>
    </sheetView>
  </sheetViews>
  <sheetFormatPr defaultColWidth="9.109375" defaultRowHeight="14.4" x14ac:dyDescent="0.3"/>
  <cols>
    <col min="1" max="1" width="176.109375" style="2" bestFit="1" customWidth="1"/>
    <col min="2" max="16384" width="9.109375" style="2"/>
  </cols>
  <sheetData>
    <row r="1" spans="1:1" ht="33.6" x14ac:dyDescent="0.3">
      <c r="A1" s="19" t="s">
        <v>101</v>
      </c>
    </row>
    <row r="2" spans="1:1" ht="28.8" x14ac:dyDescent="0.3">
      <c r="A2" s="17" t="s">
        <v>102</v>
      </c>
    </row>
    <row r="3" spans="1:1" x14ac:dyDescent="0.3">
      <c r="A3" s="16"/>
    </row>
    <row r="4" spans="1:1" x14ac:dyDescent="0.3">
      <c r="A4" s="15" t="s">
        <v>103</v>
      </c>
    </row>
    <row r="5" spans="1:1" x14ac:dyDescent="0.3">
      <c r="A5" s="5"/>
    </row>
    <row r="6" spans="1:1" ht="22.8" x14ac:dyDescent="0.3">
      <c r="A6" s="1" t="s">
        <v>0</v>
      </c>
    </row>
    <row r="7" spans="1:1" x14ac:dyDescent="0.3">
      <c r="A7" s="3" t="s">
        <v>104</v>
      </c>
    </row>
    <row r="8" spans="1:1" x14ac:dyDescent="0.3">
      <c r="A8" s="5"/>
    </row>
    <row r="9" spans="1:1" ht="22.8" x14ac:dyDescent="0.3">
      <c r="A9" s="1" t="s">
        <v>2</v>
      </c>
    </row>
    <row r="10" spans="1:1" x14ac:dyDescent="0.3">
      <c r="A10" s="3" t="s">
        <v>105</v>
      </c>
    </row>
    <row r="11" spans="1:1" x14ac:dyDescent="0.3">
      <c r="A11" s="5"/>
    </row>
    <row r="12" spans="1:1" x14ac:dyDescent="0.3">
      <c r="A12" s="3" t="s">
        <v>106</v>
      </c>
    </row>
    <row r="13" spans="1:1" x14ac:dyDescent="0.3">
      <c r="A13" s="3" t="s">
        <v>107</v>
      </c>
    </row>
    <row r="14" spans="1:1" x14ac:dyDescent="0.3">
      <c r="A14" s="5"/>
    </row>
    <row r="15" spans="1:1" ht="22.8" x14ac:dyDescent="0.3">
      <c r="A15" s="1" t="s">
        <v>18</v>
      </c>
    </row>
    <row r="16" spans="1:1" x14ac:dyDescent="0.3">
      <c r="A16" s="3" t="s">
        <v>108</v>
      </c>
    </row>
    <row r="17" spans="1:1" x14ac:dyDescent="0.3">
      <c r="A17" s="3" t="s">
        <v>109</v>
      </c>
    </row>
    <row r="18" spans="1:1" x14ac:dyDescent="0.3">
      <c r="A18" s="5"/>
    </row>
    <row r="19" spans="1:1" ht="22.8" x14ac:dyDescent="0.3">
      <c r="A19" s="1" t="s">
        <v>20</v>
      </c>
    </row>
    <row r="20" spans="1:1" x14ac:dyDescent="0.3">
      <c r="A20" s="3" t="s">
        <v>110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16" sqref="C16"/>
    </sheetView>
  </sheetViews>
  <sheetFormatPr defaultRowHeight="14.4" x14ac:dyDescent="0.3"/>
  <cols>
    <col min="1" max="1" width="41.6640625" bestFit="1" customWidth="1"/>
    <col min="2" max="2" width="12.88671875" bestFit="1" customWidth="1"/>
    <col min="4" max="4" width="41.6640625" bestFit="1" customWidth="1"/>
    <col min="5" max="5" width="6" bestFit="1" customWidth="1"/>
  </cols>
  <sheetData>
    <row r="1" spans="1:5" x14ac:dyDescent="0.3">
      <c r="A1" t="s">
        <v>6</v>
      </c>
      <c r="B1" t="s">
        <v>7</v>
      </c>
      <c r="D1" t="s">
        <v>6</v>
      </c>
    </row>
    <row r="2" spans="1:5" x14ac:dyDescent="0.3">
      <c r="A2">
        <v>18.600000000000001</v>
      </c>
      <c r="B2" t="s">
        <v>8</v>
      </c>
      <c r="D2" t="s">
        <v>98</v>
      </c>
      <c r="E2" s="28">
        <v>5.31</v>
      </c>
    </row>
    <row r="3" spans="1:5" x14ac:dyDescent="0.3">
      <c r="A3">
        <v>10.3</v>
      </c>
      <c r="B3" t="s">
        <v>9</v>
      </c>
      <c r="D3" t="s">
        <v>111</v>
      </c>
      <c r="E3" s="28">
        <v>1.66</v>
      </c>
    </row>
    <row r="4" spans="1:5" x14ac:dyDescent="0.3">
      <c r="A4">
        <v>4.7</v>
      </c>
      <c r="B4" t="s">
        <v>10</v>
      </c>
      <c r="D4" t="s">
        <v>87</v>
      </c>
      <c r="E4" s="28">
        <v>3.05</v>
      </c>
    </row>
    <row r="5" spans="1:5" x14ac:dyDescent="0.3">
      <c r="A5">
        <v>3.6</v>
      </c>
      <c r="B5" t="s">
        <v>11</v>
      </c>
      <c r="D5" t="s">
        <v>112</v>
      </c>
      <c r="E5" s="28">
        <v>2.2999999999999998</v>
      </c>
    </row>
    <row r="6" spans="1:5" x14ac:dyDescent="0.3">
      <c r="A6">
        <v>3.2</v>
      </c>
      <c r="B6" t="s">
        <v>12</v>
      </c>
      <c r="D6" t="s">
        <v>95</v>
      </c>
      <c r="E6" s="28">
        <v>5.25</v>
      </c>
    </row>
    <row r="7" spans="1:5" x14ac:dyDescent="0.3">
      <c r="A7">
        <v>2.9</v>
      </c>
      <c r="B7" t="s">
        <v>13</v>
      </c>
      <c r="D7" t="s">
        <v>113</v>
      </c>
      <c r="E7" s="28">
        <v>27.55</v>
      </c>
    </row>
    <row r="8" spans="1:5" x14ac:dyDescent="0.3">
      <c r="A8">
        <v>2.8</v>
      </c>
      <c r="B8" t="s">
        <v>14</v>
      </c>
      <c r="D8" t="s">
        <v>114</v>
      </c>
      <c r="E8" s="28">
        <v>16.3</v>
      </c>
    </row>
    <row r="9" spans="1:5" x14ac:dyDescent="0.3">
      <c r="A9">
        <v>2.4</v>
      </c>
      <c r="B9" t="s">
        <v>15</v>
      </c>
      <c r="D9" t="s">
        <v>115</v>
      </c>
      <c r="E9" s="28">
        <v>2.2999999999999998</v>
      </c>
    </row>
    <row r="10" spans="1:5" x14ac:dyDescent="0.3">
      <c r="A10">
        <v>2.2999999999999998</v>
      </c>
      <c r="B10" t="s">
        <v>16</v>
      </c>
      <c r="D10" t="s">
        <v>116</v>
      </c>
      <c r="E10" s="28">
        <v>18.600000000000001</v>
      </c>
    </row>
    <row r="11" spans="1:5" x14ac:dyDescent="0.3">
      <c r="A11">
        <v>2.2999999999999998</v>
      </c>
      <c r="B11" t="s">
        <v>17</v>
      </c>
      <c r="D11" t="s">
        <v>117</v>
      </c>
      <c r="E11" s="28">
        <v>53.1</v>
      </c>
    </row>
    <row r="12" spans="1:5" x14ac:dyDescent="0.3">
      <c r="D12" t="s">
        <v>118</v>
      </c>
      <c r="E12" s="28">
        <v>10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9" sqref="A9"/>
    </sheetView>
  </sheetViews>
  <sheetFormatPr defaultRowHeight="14.4" x14ac:dyDescent="0.3"/>
  <cols>
    <col min="1" max="1" width="150.6640625" bestFit="1" customWidth="1"/>
  </cols>
  <sheetData>
    <row r="1" spans="1:1" ht="28.8" x14ac:dyDescent="0.3">
      <c r="A1" s="17" t="s">
        <v>119</v>
      </c>
    </row>
    <row r="2" spans="1:1" x14ac:dyDescent="0.3">
      <c r="A2" s="5"/>
    </row>
    <row r="3" spans="1:1" x14ac:dyDescent="0.3">
      <c r="A3" s="3" t="s">
        <v>120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D21" sqref="D21"/>
    </sheetView>
  </sheetViews>
  <sheetFormatPr defaultRowHeight="14.4" x14ac:dyDescent="0.3"/>
  <cols>
    <col min="1" max="1" width="20.109375" bestFit="1" customWidth="1"/>
    <col min="2" max="2" width="14.5546875" bestFit="1" customWidth="1"/>
    <col min="3" max="3" width="18.109375" bestFit="1" customWidth="1"/>
    <col min="4" max="4" width="5" bestFit="1" customWidth="1"/>
  </cols>
  <sheetData>
    <row r="1" spans="1:4" x14ac:dyDescent="0.3">
      <c r="A1" t="s">
        <v>59</v>
      </c>
      <c r="B1" t="s">
        <v>58</v>
      </c>
      <c r="C1" t="s">
        <v>58</v>
      </c>
    </row>
    <row r="2" spans="1:4" x14ac:dyDescent="0.3">
      <c r="A2" t="s">
        <v>60</v>
      </c>
      <c r="B2">
        <v>72</v>
      </c>
      <c r="C2" t="s">
        <v>98</v>
      </c>
      <c r="D2" s="28">
        <v>72.8</v>
      </c>
    </row>
    <row r="3" spans="1:4" x14ac:dyDescent="0.3">
      <c r="A3" t="s">
        <v>61</v>
      </c>
      <c r="B3">
        <v>73</v>
      </c>
      <c r="C3" t="s">
        <v>111</v>
      </c>
      <c r="D3" s="28">
        <v>0.85</v>
      </c>
    </row>
    <row r="4" spans="1:4" x14ac:dyDescent="0.3">
      <c r="A4" t="s">
        <v>62</v>
      </c>
      <c r="B4">
        <v>73</v>
      </c>
      <c r="C4" t="s">
        <v>87</v>
      </c>
      <c r="D4" s="28">
        <v>73</v>
      </c>
    </row>
    <row r="5" spans="1:4" x14ac:dyDescent="0.3">
      <c r="A5" t="s">
        <v>63</v>
      </c>
      <c r="B5">
        <v>75</v>
      </c>
      <c r="C5" t="s">
        <v>112</v>
      </c>
      <c r="D5" s="28">
        <v>72</v>
      </c>
    </row>
    <row r="6" spans="1:4" x14ac:dyDescent="0.3">
      <c r="A6" t="s">
        <v>64</v>
      </c>
      <c r="B6">
        <v>72</v>
      </c>
      <c r="C6" t="s">
        <v>95</v>
      </c>
      <c r="D6" s="28">
        <v>2.7</v>
      </c>
    </row>
    <row r="7" spans="1:4" x14ac:dyDescent="0.3">
      <c r="A7" t="s">
        <v>65</v>
      </c>
      <c r="B7">
        <v>76</v>
      </c>
      <c r="C7" t="s">
        <v>113</v>
      </c>
      <c r="D7" s="28">
        <v>7.29</v>
      </c>
    </row>
    <row r="8" spans="1:4" x14ac:dyDescent="0.3">
      <c r="A8" t="s">
        <v>66</v>
      </c>
      <c r="B8">
        <v>68</v>
      </c>
      <c r="C8" t="s">
        <v>114</v>
      </c>
      <c r="D8" s="28">
        <v>8</v>
      </c>
    </row>
    <row r="9" spans="1:4" x14ac:dyDescent="0.3">
      <c r="A9" t="s">
        <v>67</v>
      </c>
      <c r="B9">
        <v>76</v>
      </c>
      <c r="C9" t="s">
        <v>115</v>
      </c>
      <c r="D9" s="28">
        <v>68</v>
      </c>
    </row>
    <row r="10" spans="1:4" x14ac:dyDescent="0.3">
      <c r="A10" t="s">
        <v>68</v>
      </c>
      <c r="B10">
        <v>74</v>
      </c>
      <c r="C10" t="s">
        <v>116</v>
      </c>
      <c r="D10" s="28">
        <v>76</v>
      </c>
    </row>
    <row r="11" spans="1:4" x14ac:dyDescent="0.3">
      <c r="A11" t="s">
        <v>69</v>
      </c>
      <c r="B11">
        <v>69</v>
      </c>
      <c r="C11" t="s">
        <v>117</v>
      </c>
      <c r="D11" s="28">
        <v>728</v>
      </c>
    </row>
    <row r="12" spans="1:4" x14ac:dyDescent="0.3">
      <c r="C12" t="s">
        <v>118</v>
      </c>
      <c r="D12" s="28">
        <v>10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9" sqref="A9"/>
    </sheetView>
  </sheetViews>
  <sheetFormatPr defaultColWidth="9.109375" defaultRowHeight="14.4" x14ac:dyDescent="0.3"/>
  <cols>
    <col min="1" max="1" width="187.109375" style="2" bestFit="1" customWidth="1"/>
    <col min="2" max="16384" width="9.109375" style="2"/>
  </cols>
  <sheetData>
    <row r="1" spans="1:1" ht="28.8" x14ac:dyDescent="0.3">
      <c r="A1" s="17" t="s">
        <v>121</v>
      </c>
    </row>
    <row r="2" spans="1:1" x14ac:dyDescent="0.3">
      <c r="A2" s="16"/>
    </row>
    <row r="3" spans="1:1" x14ac:dyDescent="0.3">
      <c r="A3" s="15" t="s">
        <v>122</v>
      </c>
    </row>
    <row r="4" spans="1:1" x14ac:dyDescent="0.3">
      <c r="A4" s="5"/>
    </row>
    <row r="5" spans="1:1" x14ac:dyDescent="0.3">
      <c r="A5" s="6"/>
    </row>
    <row r="6" spans="1:1" ht="22.8" x14ac:dyDescent="0.3">
      <c r="A6" s="1" t="s">
        <v>123</v>
      </c>
    </row>
    <row r="7" spans="1:1" x14ac:dyDescent="0.3">
      <c r="A7" s="6"/>
    </row>
    <row r="8" spans="1:1" x14ac:dyDescent="0.3">
      <c r="A8" s="16"/>
    </row>
    <row r="9" spans="1:1" ht="15" thickBot="1" x14ac:dyDescent="0.35">
      <c r="A9" s="15" t="s">
        <v>124</v>
      </c>
    </row>
    <row r="10" spans="1:1" ht="15" thickBot="1" x14ac:dyDescent="0.35">
      <c r="A10" s="7"/>
    </row>
    <row r="11" spans="1:1" ht="15" thickBot="1" x14ac:dyDescent="0.35">
      <c r="A11" s="8" t="s">
        <v>25</v>
      </c>
    </row>
    <row r="12" spans="1:1" x14ac:dyDescent="0.3">
      <c r="A12" s="5"/>
    </row>
    <row r="13" spans="1:1" x14ac:dyDescent="0.3">
      <c r="A13" s="3" t="s">
        <v>125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E10" sqref="E10"/>
    </sheetView>
  </sheetViews>
  <sheetFormatPr defaultRowHeight="14.4" x14ac:dyDescent="0.3"/>
  <cols>
    <col min="1" max="1" width="13.88671875" bestFit="1" customWidth="1"/>
    <col min="2" max="2" width="14.88671875" bestFit="1" customWidth="1"/>
    <col min="3" max="3" width="7.6640625" bestFit="1" customWidth="1"/>
    <col min="4" max="4" width="14.44140625" customWidth="1"/>
  </cols>
  <sheetData>
    <row r="1" spans="1:4" x14ac:dyDescent="0.3">
      <c r="A1" t="s">
        <v>29</v>
      </c>
      <c r="B1" t="s">
        <v>28</v>
      </c>
    </row>
    <row r="2" spans="1:4" x14ac:dyDescent="0.3">
      <c r="A2" t="s">
        <v>50</v>
      </c>
      <c r="B2" s="12">
        <v>150000</v>
      </c>
      <c r="C2" t="s">
        <v>98</v>
      </c>
      <c r="D2" s="40">
        <f>AVERAGE(B2:B31)</f>
        <v>459330</v>
      </c>
    </row>
    <row r="3" spans="1:4" x14ac:dyDescent="0.3">
      <c r="A3" t="s">
        <v>52</v>
      </c>
      <c r="B3" s="12">
        <v>180000</v>
      </c>
      <c r="C3" t="s">
        <v>87</v>
      </c>
      <c r="D3" s="40">
        <f>MEDIAN(B2:B31)</f>
        <v>393500</v>
      </c>
    </row>
    <row r="4" spans="1:4" x14ac:dyDescent="0.3">
      <c r="A4" t="s">
        <v>31</v>
      </c>
      <c r="B4" s="12">
        <v>183000</v>
      </c>
      <c r="C4" t="s">
        <v>112</v>
      </c>
      <c r="D4" s="31">
        <f>_xlfn.MODE.SNGL(B2:B31)</f>
        <v>365000</v>
      </c>
    </row>
    <row r="5" spans="1:4" x14ac:dyDescent="0.3">
      <c r="A5" t="s">
        <v>44</v>
      </c>
      <c r="B5" s="12">
        <v>189900</v>
      </c>
    </row>
    <row r="6" spans="1:4" x14ac:dyDescent="0.3">
      <c r="A6" t="s">
        <v>38</v>
      </c>
      <c r="B6" s="12">
        <v>210000</v>
      </c>
    </row>
    <row r="7" spans="1:4" x14ac:dyDescent="0.3">
      <c r="A7" t="s">
        <v>30</v>
      </c>
      <c r="B7" s="12">
        <v>211000</v>
      </c>
    </row>
    <row r="8" spans="1:4" x14ac:dyDescent="0.3">
      <c r="A8" t="s">
        <v>41</v>
      </c>
      <c r="B8" s="12">
        <v>266000</v>
      </c>
    </row>
    <row r="9" spans="1:4" x14ac:dyDescent="0.3">
      <c r="A9" t="s">
        <v>49</v>
      </c>
      <c r="B9" s="12">
        <v>288000</v>
      </c>
    </row>
    <row r="10" spans="1:4" x14ac:dyDescent="0.3">
      <c r="A10" t="s">
        <v>42</v>
      </c>
      <c r="B10" s="12">
        <v>299000</v>
      </c>
    </row>
    <row r="11" spans="1:4" x14ac:dyDescent="0.3">
      <c r="A11" t="s">
        <v>32</v>
      </c>
      <c r="B11" s="12">
        <v>305000</v>
      </c>
    </row>
    <row r="12" spans="1:4" x14ac:dyDescent="0.3">
      <c r="A12" t="s">
        <v>47</v>
      </c>
      <c r="B12" s="12">
        <v>314000</v>
      </c>
    </row>
    <row r="13" spans="1:4" x14ac:dyDescent="0.3">
      <c r="A13" t="s">
        <v>35</v>
      </c>
      <c r="B13" s="12">
        <v>358000</v>
      </c>
    </row>
    <row r="14" spans="1:4" x14ac:dyDescent="0.3">
      <c r="A14" t="s">
        <v>32</v>
      </c>
      <c r="B14" s="12">
        <v>365000</v>
      </c>
    </row>
    <row r="15" spans="1:4" x14ac:dyDescent="0.3">
      <c r="A15" t="s">
        <v>43</v>
      </c>
      <c r="B15" s="12">
        <v>365000</v>
      </c>
    </row>
    <row r="16" spans="1:4" x14ac:dyDescent="0.3">
      <c r="A16" t="s">
        <v>33</v>
      </c>
      <c r="B16" s="12">
        <v>380000</v>
      </c>
    </row>
    <row r="17" spans="1:2" x14ac:dyDescent="0.3">
      <c r="A17" t="s">
        <v>51</v>
      </c>
      <c r="B17" s="12">
        <v>407000</v>
      </c>
    </row>
    <row r="18" spans="1:2" x14ac:dyDescent="0.3">
      <c r="A18" t="s">
        <v>46</v>
      </c>
      <c r="B18" s="12">
        <v>415000</v>
      </c>
    </row>
    <row r="19" spans="1:2" x14ac:dyDescent="0.3">
      <c r="A19" t="s">
        <v>36</v>
      </c>
      <c r="B19" s="12">
        <v>417000</v>
      </c>
    </row>
    <row r="20" spans="1:2" x14ac:dyDescent="0.3">
      <c r="A20" t="s">
        <v>42</v>
      </c>
      <c r="B20" s="12">
        <v>420000</v>
      </c>
    </row>
    <row r="21" spans="1:2" x14ac:dyDescent="0.3">
      <c r="A21" t="s">
        <v>45</v>
      </c>
      <c r="B21" s="12">
        <v>425000</v>
      </c>
    </row>
    <row r="22" spans="1:2" x14ac:dyDescent="0.3">
      <c r="A22" t="s">
        <v>38</v>
      </c>
      <c r="B22" s="12">
        <v>445000</v>
      </c>
    </row>
    <row r="23" spans="1:2" x14ac:dyDescent="0.3">
      <c r="A23" t="s">
        <v>40</v>
      </c>
      <c r="B23" s="12">
        <v>447000</v>
      </c>
    </row>
    <row r="24" spans="1:2" x14ac:dyDescent="0.3">
      <c r="A24" t="s">
        <v>55</v>
      </c>
      <c r="B24" s="12">
        <v>470000</v>
      </c>
    </row>
    <row r="25" spans="1:2" x14ac:dyDescent="0.3">
      <c r="A25" t="s">
        <v>39</v>
      </c>
      <c r="B25" s="12">
        <v>540000</v>
      </c>
    </row>
    <row r="26" spans="1:2" x14ac:dyDescent="0.3">
      <c r="A26" t="s">
        <v>37</v>
      </c>
      <c r="B26" s="12">
        <v>665000</v>
      </c>
    </row>
    <row r="27" spans="1:2" x14ac:dyDescent="0.3">
      <c r="A27" t="s">
        <v>48</v>
      </c>
      <c r="B27" s="12">
        <v>724500</v>
      </c>
    </row>
    <row r="28" spans="1:2" x14ac:dyDescent="0.3">
      <c r="A28" t="s">
        <v>53</v>
      </c>
      <c r="B28" s="12">
        <v>860000</v>
      </c>
    </row>
    <row r="29" spans="1:2" x14ac:dyDescent="0.3">
      <c r="A29" t="s">
        <v>34</v>
      </c>
      <c r="B29" s="12">
        <v>1070000</v>
      </c>
    </row>
    <row r="30" spans="1:2" x14ac:dyDescent="0.3">
      <c r="A30" t="s">
        <v>54</v>
      </c>
      <c r="B30" s="12">
        <v>1130000</v>
      </c>
    </row>
    <row r="31" spans="1:2" x14ac:dyDescent="0.3">
      <c r="A31" t="s">
        <v>38</v>
      </c>
      <c r="B31" s="12">
        <v>1280500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9" sqref="A9"/>
    </sheetView>
  </sheetViews>
  <sheetFormatPr defaultColWidth="9.109375" defaultRowHeight="14.4" x14ac:dyDescent="0.3"/>
  <cols>
    <col min="1" max="1" width="187.109375" style="2" bestFit="1" customWidth="1"/>
    <col min="2" max="16384" width="9.109375" style="2"/>
  </cols>
  <sheetData>
    <row r="1" spans="1:1" ht="28.8" x14ac:dyDescent="0.3">
      <c r="A1" s="17" t="s">
        <v>121</v>
      </c>
    </row>
    <row r="2" spans="1:1" x14ac:dyDescent="0.3">
      <c r="A2" s="16"/>
    </row>
    <row r="3" spans="1:1" x14ac:dyDescent="0.3">
      <c r="A3" s="15" t="s">
        <v>122</v>
      </c>
    </row>
    <row r="4" spans="1:1" x14ac:dyDescent="0.3">
      <c r="A4" s="5"/>
    </row>
    <row r="5" spans="1:1" x14ac:dyDescent="0.3">
      <c r="A5" s="6"/>
    </row>
    <row r="6" spans="1:1" ht="22.8" x14ac:dyDescent="0.3">
      <c r="A6" s="1" t="s">
        <v>123</v>
      </c>
    </row>
    <row r="7" spans="1:1" x14ac:dyDescent="0.3">
      <c r="A7" s="6"/>
    </row>
    <row r="8" spans="1:1" x14ac:dyDescent="0.3">
      <c r="A8" s="16"/>
    </row>
    <row r="9" spans="1:1" ht="15" thickBot="1" x14ac:dyDescent="0.35">
      <c r="A9" s="15" t="s">
        <v>124</v>
      </c>
    </row>
    <row r="10" spans="1:1" ht="15" thickBot="1" x14ac:dyDescent="0.35">
      <c r="A10" s="7"/>
    </row>
    <row r="11" spans="1:1" ht="15" thickBot="1" x14ac:dyDescent="0.35">
      <c r="A11" s="8" t="s">
        <v>92</v>
      </c>
    </row>
    <row r="12" spans="1:1" x14ac:dyDescent="0.3">
      <c r="A12" s="5"/>
    </row>
    <row r="13" spans="1:1" x14ac:dyDescent="0.3">
      <c r="A13" s="3" t="s">
        <v>126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E11" sqref="E11"/>
    </sheetView>
  </sheetViews>
  <sheetFormatPr defaultRowHeight="14.4" x14ac:dyDescent="0.3"/>
  <cols>
    <col min="1" max="1" width="20.109375" bestFit="1" customWidth="1"/>
    <col min="2" max="2" width="16.6640625" bestFit="1" customWidth="1"/>
    <col min="3" max="3" width="16" bestFit="1" customWidth="1"/>
    <col min="6" max="6" width="26.44140625" bestFit="1" customWidth="1"/>
  </cols>
  <sheetData>
    <row r="1" spans="1:6" x14ac:dyDescent="0.3">
      <c r="A1" t="s">
        <v>59</v>
      </c>
      <c r="B1" t="s">
        <v>127</v>
      </c>
      <c r="C1" t="s">
        <v>128</v>
      </c>
      <c r="F1" t="s">
        <v>129</v>
      </c>
    </row>
    <row r="2" spans="1:6" x14ac:dyDescent="0.3">
      <c r="A2" t="s">
        <v>60</v>
      </c>
      <c r="B2" t="s">
        <v>130</v>
      </c>
      <c r="C2">
        <v>190</v>
      </c>
      <c r="E2" t="s">
        <v>130</v>
      </c>
      <c r="F2" s="31">
        <f>AVERAGEIF(B2:B11,E2,C2:C11)</f>
        <v>198</v>
      </c>
    </row>
    <row r="3" spans="1:6" x14ac:dyDescent="0.3">
      <c r="A3" t="s">
        <v>61</v>
      </c>
      <c r="B3" t="s">
        <v>131</v>
      </c>
      <c r="C3">
        <v>195</v>
      </c>
    </row>
    <row r="4" spans="1:6" x14ac:dyDescent="0.3">
      <c r="A4" t="s">
        <v>62</v>
      </c>
      <c r="B4" t="s">
        <v>132</v>
      </c>
      <c r="C4">
        <v>230</v>
      </c>
    </row>
    <row r="5" spans="1:6" x14ac:dyDescent="0.3">
      <c r="A5" t="s">
        <v>63</v>
      </c>
      <c r="B5" t="s">
        <v>130</v>
      </c>
      <c r="C5">
        <v>220</v>
      </c>
    </row>
    <row r="6" spans="1:6" x14ac:dyDescent="0.3">
      <c r="A6" t="s">
        <v>64</v>
      </c>
      <c r="B6" t="s">
        <v>130</v>
      </c>
      <c r="C6">
        <v>220</v>
      </c>
    </row>
    <row r="7" spans="1:6" x14ac:dyDescent="0.3">
      <c r="A7" t="s">
        <v>65</v>
      </c>
      <c r="B7" t="s">
        <v>133</v>
      </c>
      <c r="C7">
        <v>250</v>
      </c>
    </row>
    <row r="8" spans="1:6" x14ac:dyDescent="0.3">
      <c r="A8" t="s">
        <v>66</v>
      </c>
      <c r="B8" t="s">
        <v>130</v>
      </c>
      <c r="C8">
        <v>165</v>
      </c>
    </row>
    <row r="9" spans="1:6" x14ac:dyDescent="0.3">
      <c r="A9" t="s">
        <v>67</v>
      </c>
      <c r="B9" t="s">
        <v>134</v>
      </c>
      <c r="C9">
        <v>235</v>
      </c>
    </row>
    <row r="10" spans="1:6" x14ac:dyDescent="0.3">
      <c r="A10" t="s">
        <v>68</v>
      </c>
      <c r="B10" t="s">
        <v>130</v>
      </c>
      <c r="C10">
        <v>195</v>
      </c>
    </row>
    <row r="11" spans="1:6" x14ac:dyDescent="0.3">
      <c r="A11" t="s">
        <v>69</v>
      </c>
      <c r="B11" t="s">
        <v>131</v>
      </c>
      <c r="C11">
        <v>190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9" sqref="A9"/>
    </sheetView>
  </sheetViews>
  <sheetFormatPr defaultColWidth="9.109375" defaultRowHeight="14.4" x14ac:dyDescent="0.3"/>
  <cols>
    <col min="1" max="1" width="187.109375" style="2" bestFit="1" customWidth="1"/>
    <col min="2" max="16384" width="9.109375" style="2"/>
  </cols>
  <sheetData>
    <row r="1" spans="1:1" ht="28.8" x14ac:dyDescent="0.3">
      <c r="A1" s="17" t="s">
        <v>121</v>
      </c>
    </row>
    <row r="2" spans="1:1" x14ac:dyDescent="0.3">
      <c r="A2" s="16"/>
    </row>
    <row r="3" spans="1:1" x14ac:dyDescent="0.3">
      <c r="A3" s="15" t="s">
        <v>122</v>
      </c>
    </row>
    <row r="4" spans="1:1" x14ac:dyDescent="0.3">
      <c r="A4" s="5"/>
    </row>
    <row r="5" spans="1:1" x14ac:dyDescent="0.3">
      <c r="A5" s="6"/>
    </row>
    <row r="6" spans="1:1" ht="22.8" x14ac:dyDescent="0.3">
      <c r="A6" s="1" t="s">
        <v>123</v>
      </c>
    </row>
    <row r="7" spans="1:1" x14ac:dyDescent="0.3">
      <c r="A7" s="6"/>
    </row>
    <row r="8" spans="1:1" x14ac:dyDescent="0.3">
      <c r="A8" s="16"/>
    </row>
    <row r="9" spans="1:1" ht="15" thickBot="1" x14ac:dyDescent="0.35">
      <c r="A9" s="15" t="s">
        <v>124</v>
      </c>
    </row>
    <row r="10" spans="1:1" ht="15" thickBot="1" x14ac:dyDescent="0.35">
      <c r="A10" s="7"/>
    </row>
    <row r="11" spans="1:1" ht="15" thickBot="1" x14ac:dyDescent="0.35">
      <c r="A11" s="8" t="s">
        <v>135</v>
      </c>
    </row>
    <row r="12" spans="1:1" x14ac:dyDescent="0.3">
      <c r="A12" s="5"/>
    </row>
    <row r="13" spans="1:1" x14ac:dyDescent="0.3">
      <c r="A13" s="3" t="s">
        <v>136</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E14" sqref="E14"/>
    </sheetView>
  </sheetViews>
  <sheetFormatPr defaultRowHeight="14.4" x14ac:dyDescent="0.3"/>
  <cols>
    <col min="1" max="1" width="20.109375" bestFit="1" customWidth="1"/>
    <col min="2" max="2" width="16.6640625" bestFit="1" customWidth="1"/>
    <col min="3" max="3" width="16" bestFit="1" customWidth="1"/>
    <col min="4" max="4" width="16" customWidth="1"/>
    <col min="5" max="5" width="10.33203125" bestFit="1" customWidth="1"/>
    <col min="6" max="6" width="26.44140625" bestFit="1" customWidth="1"/>
  </cols>
  <sheetData>
    <row r="1" spans="1:6" x14ac:dyDescent="0.3">
      <c r="A1" t="s">
        <v>59</v>
      </c>
      <c r="B1" t="s">
        <v>127</v>
      </c>
      <c r="C1" t="s">
        <v>128</v>
      </c>
      <c r="F1" t="s">
        <v>129</v>
      </c>
    </row>
    <row r="2" spans="1:6" x14ac:dyDescent="0.3">
      <c r="A2" t="s">
        <v>60</v>
      </c>
      <c r="B2" t="s">
        <v>130</v>
      </c>
      <c r="C2">
        <v>190</v>
      </c>
      <c r="E2" t="s">
        <v>131</v>
      </c>
      <c r="F2" s="31">
        <f>AVERAGEIF(B2:B11,E2,C2:C11)</f>
        <v>192.5</v>
      </c>
    </row>
    <row r="3" spans="1:6" x14ac:dyDescent="0.3">
      <c r="A3" t="s">
        <v>61</v>
      </c>
      <c r="B3" t="s">
        <v>131</v>
      </c>
      <c r="C3">
        <v>195</v>
      </c>
    </row>
    <row r="4" spans="1:6" x14ac:dyDescent="0.3">
      <c r="A4" t="s">
        <v>62</v>
      </c>
      <c r="B4" t="s">
        <v>132</v>
      </c>
      <c r="C4">
        <v>230</v>
      </c>
    </row>
    <row r="5" spans="1:6" x14ac:dyDescent="0.3">
      <c r="A5" t="s">
        <v>63</v>
      </c>
      <c r="B5" t="s">
        <v>130</v>
      </c>
      <c r="C5">
        <v>220</v>
      </c>
    </row>
    <row r="6" spans="1:6" x14ac:dyDescent="0.3">
      <c r="A6" t="s">
        <v>64</v>
      </c>
      <c r="B6" t="s">
        <v>130</v>
      </c>
      <c r="C6">
        <v>220</v>
      </c>
    </row>
    <row r="7" spans="1:6" x14ac:dyDescent="0.3">
      <c r="A7" t="s">
        <v>65</v>
      </c>
      <c r="B7" t="s">
        <v>133</v>
      </c>
      <c r="C7">
        <v>250</v>
      </c>
    </row>
    <row r="8" spans="1:6" x14ac:dyDescent="0.3">
      <c r="A8" t="s">
        <v>66</v>
      </c>
      <c r="B8" t="s">
        <v>130</v>
      </c>
      <c r="C8">
        <v>165</v>
      </c>
    </row>
    <row r="9" spans="1:6" x14ac:dyDescent="0.3">
      <c r="A9" t="s">
        <v>67</v>
      </c>
      <c r="B9" t="s">
        <v>134</v>
      </c>
      <c r="C9">
        <v>235</v>
      </c>
    </row>
    <row r="10" spans="1:6" x14ac:dyDescent="0.3">
      <c r="A10" t="s">
        <v>68</v>
      </c>
      <c r="B10" t="s">
        <v>130</v>
      </c>
      <c r="C10">
        <v>195</v>
      </c>
    </row>
    <row r="11" spans="1:6" x14ac:dyDescent="0.3">
      <c r="A11" t="s">
        <v>69</v>
      </c>
      <c r="B11" t="s">
        <v>131</v>
      </c>
      <c r="C11">
        <v>190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9" sqref="A9"/>
    </sheetView>
  </sheetViews>
  <sheetFormatPr defaultColWidth="9.109375" defaultRowHeight="14.4" x14ac:dyDescent="0.3"/>
  <cols>
    <col min="1" max="1" width="187.109375" style="2" bestFit="1" customWidth="1"/>
    <col min="2" max="16384" width="9.109375" style="2"/>
  </cols>
  <sheetData>
    <row r="1" spans="1:1" ht="28.8" x14ac:dyDescent="0.3">
      <c r="A1" s="17" t="s">
        <v>121</v>
      </c>
    </row>
    <row r="2" spans="1:1" x14ac:dyDescent="0.3">
      <c r="A2" s="16"/>
    </row>
    <row r="3" spans="1:1" x14ac:dyDescent="0.3">
      <c r="A3" s="15" t="s">
        <v>122</v>
      </c>
    </row>
    <row r="4" spans="1:1" x14ac:dyDescent="0.3">
      <c r="A4" s="5"/>
    </row>
    <row r="5" spans="1:1" x14ac:dyDescent="0.3">
      <c r="A5" s="6"/>
    </row>
    <row r="6" spans="1:1" ht="22.8" x14ac:dyDescent="0.3">
      <c r="A6" s="1" t="s">
        <v>123</v>
      </c>
    </row>
    <row r="7" spans="1:1" x14ac:dyDescent="0.3">
      <c r="A7" s="6"/>
    </row>
    <row r="8" spans="1:1" x14ac:dyDescent="0.3">
      <c r="A8" s="16"/>
    </row>
    <row r="9" spans="1:1" ht="15" thickBot="1" x14ac:dyDescent="0.35">
      <c r="A9" s="15" t="s">
        <v>124</v>
      </c>
    </row>
    <row r="10" spans="1:1" ht="15" thickBot="1" x14ac:dyDescent="0.35">
      <c r="A10" s="7"/>
    </row>
    <row r="11" spans="1:1" ht="15" thickBot="1" x14ac:dyDescent="0.35">
      <c r="A11" s="8" t="s">
        <v>99</v>
      </c>
    </row>
    <row r="12" spans="1:1" x14ac:dyDescent="0.3">
      <c r="A12" s="5"/>
    </row>
    <row r="13" spans="1:1" x14ac:dyDescent="0.3">
      <c r="A13" s="3" t="s">
        <v>137</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D13" sqref="D13"/>
    </sheetView>
  </sheetViews>
  <sheetFormatPr defaultRowHeight="14.4" x14ac:dyDescent="0.3"/>
  <cols>
    <col min="1" max="1" width="41.6640625" bestFit="1" customWidth="1"/>
    <col min="2" max="2" width="14.5546875" bestFit="1" customWidth="1"/>
    <col min="3" max="3" width="5" bestFit="1" customWidth="1"/>
  </cols>
  <sheetData>
    <row r="1" spans="1:3" x14ac:dyDescent="0.3">
      <c r="A1" t="s">
        <v>6</v>
      </c>
    </row>
    <row r="2" spans="1:3" x14ac:dyDescent="0.3">
      <c r="A2">
        <v>18.600000000000001</v>
      </c>
      <c r="B2" t="s">
        <v>138</v>
      </c>
      <c r="C2" s="31">
        <f>_xlfn.PERCENTILE.INC(A2:A11,0.33)</f>
        <v>2.7879999999999998</v>
      </c>
    </row>
    <row r="3" spans="1:3" x14ac:dyDescent="0.3">
      <c r="A3">
        <v>10.3</v>
      </c>
    </row>
    <row r="4" spans="1:3" x14ac:dyDescent="0.3">
      <c r="A4">
        <v>4.7</v>
      </c>
    </row>
    <row r="5" spans="1:3" x14ac:dyDescent="0.3">
      <c r="A5">
        <v>3.6</v>
      </c>
    </row>
    <row r="6" spans="1:3" x14ac:dyDescent="0.3">
      <c r="A6">
        <v>3.2</v>
      </c>
    </row>
    <row r="7" spans="1:3" x14ac:dyDescent="0.3">
      <c r="A7">
        <v>2.9</v>
      </c>
    </row>
    <row r="8" spans="1:3" x14ac:dyDescent="0.3">
      <c r="A8">
        <v>2.8</v>
      </c>
    </row>
    <row r="9" spans="1:3" x14ac:dyDescent="0.3">
      <c r="A9">
        <v>2.4</v>
      </c>
    </row>
    <row r="10" spans="1:3" x14ac:dyDescent="0.3">
      <c r="A10">
        <v>2.2999999999999998</v>
      </c>
    </row>
    <row r="11" spans="1:3" x14ac:dyDescent="0.3">
      <c r="A11">
        <v>2.2999999999999998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9" sqref="A9"/>
    </sheetView>
  </sheetViews>
  <sheetFormatPr defaultColWidth="9.109375" defaultRowHeight="14.4" x14ac:dyDescent="0.3"/>
  <cols>
    <col min="1" max="1" width="187.109375" style="2" bestFit="1" customWidth="1"/>
    <col min="2" max="16384" width="9.109375" style="2"/>
  </cols>
  <sheetData>
    <row r="1" spans="1:1" ht="28.8" x14ac:dyDescent="0.3">
      <c r="A1" s="17" t="s">
        <v>121</v>
      </c>
    </row>
    <row r="2" spans="1:1" x14ac:dyDescent="0.3">
      <c r="A2" s="16"/>
    </row>
    <row r="3" spans="1:1" x14ac:dyDescent="0.3">
      <c r="A3" s="15" t="s">
        <v>122</v>
      </c>
    </row>
    <row r="4" spans="1:1" x14ac:dyDescent="0.3">
      <c r="A4" s="5"/>
    </row>
    <row r="5" spans="1:1" x14ac:dyDescent="0.3">
      <c r="A5" s="6"/>
    </row>
    <row r="6" spans="1:1" ht="22.8" x14ac:dyDescent="0.3">
      <c r="A6" s="1" t="s">
        <v>123</v>
      </c>
    </row>
    <row r="7" spans="1:1" x14ac:dyDescent="0.3">
      <c r="A7" s="6"/>
    </row>
    <row r="8" spans="1:1" x14ac:dyDescent="0.3">
      <c r="A8" s="16"/>
    </row>
    <row r="9" spans="1:1" ht="15" thickBot="1" x14ac:dyDescent="0.35">
      <c r="A9" s="15" t="s">
        <v>124</v>
      </c>
    </row>
    <row r="10" spans="1:1" ht="15" thickBot="1" x14ac:dyDescent="0.35">
      <c r="A10" s="7"/>
    </row>
    <row r="11" spans="1:1" ht="15" thickBot="1" x14ac:dyDescent="0.35">
      <c r="A11" s="8" t="s">
        <v>139</v>
      </c>
    </row>
    <row r="12" spans="1:1" x14ac:dyDescent="0.3">
      <c r="A12" s="5"/>
    </row>
    <row r="13" spans="1:1" x14ac:dyDescent="0.3">
      <c r="A13" s="3" t="s">
        <v>140</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H17" sqref="H17"/>
    </sheetView>
  </sheetViews>
  <sheetFormatPr defaultRowHeight="14.4" x14ac:dyDescent="0.3"/>
  <cols>
    <col min="1" max="1" width="5" bestFit="1" customWidth="1"/>
    <col min="2" max="2" width="14.5546875" bestFit="1" customWidth="1"/>
    <col min="3" max="3" width="6" bestFit="1" customWidth="1"/>
  </cols>
  <sheetData>
    <row r="1" spans="1:3" x14ac:dyDescent="0.3">
      <c r="A1" t="s">
        <v>141</v>
      </c>
    </row>
    <row r="2" spans="1:3" x14ac:dyDescent="0.3">
      <c r="A2">
        <v>1</v>
      </c>
      <c r="B2" t="s">
        <v>142</v>
      </c>
      <c r="C2" s="31">
        <f>_xlfn.PERCENTILE.INC(A2:A13,0.66)</f>
        <v>12.260000000000002</v>
      </c>
    </row>
    <row r="3" spans="1:3" x14ac:dyDescent="0.3">
      <c r="A3">
        <v>1</v>
      </c>
    </row>
    <row r="4" spans="1:3" x14ac:dyDescent="0.3">
      <c r="A4">
        <v>2</v>
      </c>
    </row>
    <row r="5" spans="1:3" x14ac:dyDescent="0.3">
      <c r="A5">
        <v>11</v>
      </c>
    </row>
    <row r="6" spans="1:3" x14ac:dyDescent="0.3">
      <c r="A6">
        <v>12</v>
      </c>
    </row>
    <row r="7" spans="1:3" x14ac:dyDescent="0.3">
      <c r="A7">
        <v>12</v>
      </c>
    </row>
    <row r="8" spans="1:3" x14ac:dyDescent="0.3">
      <c r="A8">
        <v>12</v>
      </c>
    </row>
    <row r="9" spans="1:3" x14ac:dyDescent="0.3">
      <c r="A9">
        <v>12</v>
      </c>
    </row>
    <row r="10" spans="1:3" x14ac:dyDescent="0.3">
      <c r="A10">
        <v>13</v>
      </c>
    </row>
    <row r="11" spans="1:3" x14ac:dyDescent="0.3">
      <c r="A11">
        <v>14</v>
      </c>
    </row>
    <row r="12" spans="1:3" x14ac:dyDescent="0.3">
      <c r="A12">
        <v>15</v>
      </c>
    </row>
    <row r="13" spans="1:3" x14ac:dyDescent="0.3">
      <c r="A13">
        <v>15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9" sqref="A9"/>
    </sheetView>
  </sheetViews>
  <sheetFormatPr defaultColWidth="9.109375" defaultRowHeight="14.4" x14ac:dyDescent="0.3"/>
  <cols>
    <col min="1" max="1" width="187.109375" style="2" bestFit="1" customWidth="1"/>
    <col min="2" max="16384" width="9.109375" style="2"/>
  </cols>
  <sheetData>
    <row r="1" spans="1:1" ht="28.8" x14ac:dyDescent="0.3">
      <c r="A1" s="17" t="s">
        <v>121</v>
      </c>
    </row>
    <row r="2" spans="1:1" x14ac:dyDescent="0.3">
      <c r="A2" s="16"/>
    </row>
    <row r="3" spans="1:1" x14ac:dyDescent="0.3">
      <c r="A3" s="15" t="s">
        <v>122</v>
      </c>
    </row>
    <row r="4" spans="1:1" x14ac:dyDescent="0.3">
      <c r="A4" s="5"/>
    </row>
    <row r="5" spans="1:1" x14ac:dyDescent="0.3">
      <c r="A5" s="6"/>
    </row>
    <row r="6" spans="1:1" ht="22.8" x14ac:dyDescent="0.3">
      <c r="A6" s="1" t="s">
        <v>123</v>
      </c>
    </row>
    <row r="7" spans="1:1" x14ac:dyDescent="0.3">
      <c r="A7" s="6"/>
    </row>
    <row r="8" spans="1:1" x14ac:dyDescent="0.3">
      <c r="A8" s="16"/>
    </row>
    <row r="9" spans="1:1" ht="15" thickBot="1" x14ac:dyDescent="0.35">
      <c r="A9" s="15" t="s">
        <v>124</v>
      </c>
    </row>
    <row r="10" spans="1:1" ht="15" thickBot="1" x14ac:dyDescent="0.35">
      <c r="A10" s="7"/>
    </row>
    <row r="11" spans="1:1" ht="15" thickBot="1" x14ac:dyDescent="0.35">
      <c r="A11" s="8" t="s">
        <v>143</v>
      </c>
    </row>
    <row r="12" spans="1:1" x14ac:dyDescent="0.3">
      <c r="A12" s="5"/>
    </row>
    <row r="13" spans="1:1" x14ac:dyDescent="0.3">
      <c r="A13" s="3" t="s">
        <v>144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G19" sqref="G19"/>
    </sheetView>
  </sheetViews>
  <sheetFormatPr defaultRowHeight="14.4" x14ac:dyDescent="0.3"/>
  <cols>
    <col min="1" max="1" width="13.88671875" bestFit="1" customWidth="1"/>
    <col min="2" max="2" width="14.88671875" bestFit="1" customWidth="1"/>
    <col min="3" max="3" width="14.5546875" bestFit="1" customWidth="1"/>
    <col min="4" max="4" width="11.77734375" customWidth="1"/>
  </cols>
  <sheetData>
    <row r="1" spans="1:4" x14ac:dyDescent="0.3">
      <c r="A1" t="s">
        <v>29</v>
      </c>
      <c r="B1" t="s">
        <v>28</v>
      </c>
    </row>
    <row r="2" spans="1:4" x14ac:dyDescent="0.3">
      <c r="A2" t="s">
        <v>50</v>
      </c>
      <c r="B2" s="12">
        <v>150000</v>
      </c>
      <c r="C2" t="s">
        <v>145</v>
      </c>
      <c r="D2" s="31">
        <f>_xlfn.PERCENTILE.INC(B2:B31,0.25)</f>
        <v>290750</v>
      </c>
    </row>
    <row r="3" spans="1:4" x14ac:dyDescent="0.3">
      <c r="A3" t="s">
        <v>52</v>
      </c>
      <c r="B3" s="12">
        <v>180000</v>
      </c>
    </row>
    <row r="4" spans="1:4" x14ac:dyDescent="0.3">
      <c r="A4" t="s">
        <v>31</v>
      </c>
      <c r="B4" s="12">
        <v>183000</v>
      </c>
    </row>
    <row r="5" spans="1:4" x14ac:dyDescent="0.3">
      <c r="A5" t="s">
        <v>44</v>
      </c>
      <c r="B5" s="12">
        <v>189900</v>
      </c>
    </row>
    <row r="6" spans="1:4" x14ac:dyDescent="0.3">
      <c r="A6" t="s">
        <v>38</v>
      </c>
      <c r="B6" s="12">
        <v>210000</v>
      </c>
    </row>
    <row r="7" spans="1:4" x14ac:dyDescent="0.3">
      <c r="A7" t="s">
        <v>30</v>
      </c>
      <c r="B7" s="12">
        <v>211000</v>
      </c>
    </row>
    <row r="8" spans="1:4" x14ac:dyDescent="0.3">
      <c r="A8" t="s">
        <v>41</v>
      </c>
      <c r="B8" s="12">
        <v>266000</v>
      </c>
    </row>
    <row r="9" spans="1:4" x14ac:dyDescent="0.3">
      <c r="A9" t="s">
        <v>49</v>
      </c>
      <c r="B9" s="12">
        <v>288000</v>
      </c>
    </row>
    <row r="10" spans="1:4" x14ac:dyDescent="0.3">
      <c r="A10" t="s">
        <v>42</v>
      </c>
      <c r="B10" s="12">
        <v>299000</v>
      </c>
    </row>
    <row r="11" spans="1:4" x14ac:dyDescent="0.3">
      <c r="A11" t="s">
        <v>32</v>
      </c>
      <c r="B11" s="12">
        <v>305000</v>
      </c>
    </row>
    <row r="12" spans="1:4" x14ac:dyDescent="0.3">
      <c r="A12" t="s">
        <v>47</v>
      </c>
      <c r="B12" s="12">
        <v>314000</v>
      </c>
    </row>
    <row r="13" spans="1:4" x14ac:dyDescent="0.3">
      <c r="A13" t="s">
        <v>35</v>
      </c>
      <c r="B13" s="12">
        <v>358000</v>
      </c>
    </row>
    <row r="14" spans="1:4" x14ac:dyDescent="0.3">
      <c r="A14" t="s">
        <v>32</v>
      </c>
      <c r="B14" s="12">
        <v>365000</v>
      </c>
    </row>
    <row r="15" spans="1:4" x14ac:dyDescent="0.3">
      <c r="A15" t="s">
        <v>43</v>
      </c>
      <c r="B15" s="12">
        <v>365000</v>
      </c>
    </row>
    <row r="16" spans="1:4" x14ac:dyDescent="0.3">
      <c r="A16" t="s">
        <v>33</v>
      </c>
      <c r="B16" s="12">
        <v>380000</v>
      </c>
    </row>
    <row r="17" spans="1:2" x14ac:dyDescent="0.3">
      <c r="A17" t="s">
        <v>51</v>
      </c>
      <c r="B17" s="12">
        <v>407000</v>
      </c>
    </row>
    <row r="18" spans="1:2" x14ac:dyDescent="0.3">
      <c r="A18" t="s">
        <v>46</v>
      </c>
      <c r="B18" s="12">
        <v>415000</v>
      </c>
    </row>
    <row r="19" spans="1:2" x14ac:dyDescent="0.3">
      <c r="A19" t="s">
        <v>36</v>
      </c>
      <c r="B19" s="12">
        <v>417000</v>
      </c>
    </row>
    <row r="20" spans="1:2" x14ac:dyDescent="0.3">
      <c r="A20" t="s">
        <v>42</v>
      </c>
      <c r="B20" s="12">
        <v>420000</v>
      </c>
    </row>
    <row r="21" spans="1:2" x14ac:dyDescent="0.3">
      <c r="A21" t="s">
        <v>45</v>
      </c>
      <c r="B21" s="12">
        <v>425000</v>
      </c>
    </row>
    <row r="22" spans="1:2" x14ac:dyDescent="0.3">
      <c r="A22" t="s">
        <v>38</v>
      </c>
      <c r="B22" s="12">
        <v>445000</v>
      </c>
    </row>
    <row r="23" spans="1:2" x14ac:dyDescent="0.3">
      <c r="A23" t="s">
        <v>40</v>
      </c>
      <c r="B23" s="12">
        <v>447000</v>
      </c>
    </row>
    <row r="24" spans="1:2" x14ac:dyDescent="0.3">
      <c r="A24" t="s">
        <v>55</v>
      </c>
      <c r="B24" s="12">
        <v>470000</v>
      </c>
    </row>
    <row r="25" spans="1:2" x14ac:dyDescent="0.3">
      <c r="A25" t="s">
        <v>39</v>
      </c>
      <c r="B25" s="12">
        <v>540000</v>
      </c>
    </row>
    <row r="26" spans="1:2" x14ac:dyDescent="0.3">
      <c r="A26" t="s">
        <v>37</v>
      </c>
      <c r="B26" s="12">
        <v>665000</v>
      </c>
    </row>
    <row r="27" spans="1:2" x14ac:dyDescent="0.3">
      <c r="A27" t="s">
        <v>48</v>
      </c>
      <c r="B27" s="12">
        <v>724500</v>
      </c>
    </row>
    <row r="28" spans="1:2" x14ac:dyDescent="0.3">
      <c r="A28" t="s">
        <v>53</v>
      </c>
      <c r="B28" s="12">
        <v>860000</v>
      </c>
    </row>
    <row r="29" spans="1:2" x14ac:dyDescent="0.3">
      <c r="A29" t="s">
        <v>34</v>
      </c>
      <c r="B29" s="12">
        <v>1070000</v>
      </c>
    </row>
    <row r="30" spans="1:2" x14ac:dyDescent="0.3">
      <c r="A30" t="s">
        <v>54</v>
      </c>
      <c r="B30" s="12">
        <v>1130000</v>
      </c>
    </row>
    <row r="31" spans="1:2" x14ac:dyDescent="0.3">
      <c r="A31" t="s">
        <v>38</v>
      </c>
      <c r="B31" s="12">
        <v>1280500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9" sqref="A9"/>
    </sheetView>
  </sheetViews>
  <sheetFormatPr defaultColWidth="9.109375" defaultRowHeight="14.4" x14ac:dyDescent="0.3"/>
  <cols>
    <col min="1" max="1" width="187.109375" style="2" bestFit="1" customWidth="1"/>
    <col min="2" max="16384" width="9.109375" style="2"/>
  </cols>
  <sheetData>
    <row r="1" spans="1:1" ht="28.8" x14ac:dyDescent="0.3">
      <c r="A1" s="17" t="s">
        <v>121</v>
      </c>
    </row>
    <row r="2" spans="1:1" x14ac:dyDescent="0.3">
      <c r="A2" s="16"/>
    </row>
    <row r="3" spans="1:1" x14ac:dyDescent="0.3">
      <c r="A3" s="15" t="s">
        <v>122</v>
      </c>
    </row>
    <row r="4" spans="1:1" x14ac:dyDescent="0.3">
      <c r="A4" s="5"/>
    </row>
    <row r="5" spans="1:1" x14ac:dyDescent="0.3">
      <c r="A5" s="6"/>
    </row>
    <row r="6" spans="1:1" ht="22.8" x14ac:dyDescent="0.3">
      <c r="A6" s="1" t="s">
        <v>123</v>
      </c>
    </row>
    <row r="7" spans="1:1" x14ac:dyDescent="0.3">
      <c r="A7" s="6"/>
    </row>
    <row r="8" spans="1:1" x14ac:dyDescent="0.3">
      <c r="A8" s="16"/>
    </row>
    <row r="9" spans="1:1" ht="15" thickBot="1" x14ac:dyDescent="0.35">
      <c r="A9" s="15" t="s">
        <v>124</v>
      </c>
    </row>
    <row r="10" spans="1:1" ht="15" thickBot="1" x14ac:dyDescent="0.35">
      <c r="A10" s="7"/>
    </row>
    <row r="11" spans="1:1" ht="15" thickBot="1" x14ac:dyDescent="0.35">
      <c r="A11" s="8" t="s">
        <v>146</v>
      </c>
    </row>
    <row r="12" spans="1:1" x14ac:dyDescent="0.3">
      <c r="A12" s="5"/>
    </row>
    <row r="13" spans="1:1" x14ac:dyDescent="0.3">
      <c r="A13" s="3" t="s">
        <v>147</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F18" sqref="F18"/>
    </sheetView>
  </sheetViews>
  <sheetFormatPr defaultRowHeight="14.4" x14ac:dyDescent="0.3"/>
  <cols>
    <col min="1" max="1" width="13.88671875" bestFit="1" customWidth="1"/>
    <col min="2" max="2" width="14.88671875" bestFit="1" customWidth="1"/>
    <col min="3" max="3" width="8.6640625" bestFit="1" customWidth="1"/>
    <col min="4" max="4" width="15.5546875" bestFit="1" customWidth="1"/>
  </cols>
  <sheetData>
    <row r="1" spans="1:4" x14ac:dyDescent="0.3">
      <c r="A1" t="s">
        <v>29</v>
      </c>
      <c r="B1" t="s">
        <v>28</v>
      </c>
    </row>
    <row r="2" spans="1:4" x14ac:dyDescent="0.3">
      <c r="A2" t="s">
        <v>50</v>
      </c>
      <c r="B2" s="12">
        <v>150000</v>
      </c>
      <c r="C2" t="s">
        <v>91</v>
      </c>
      <c r="D2" s="31">
        <f>_xlfn.VAR.S(B2:B31)</f>
        <v>82917725620.689651</v>
      </c>
    </row>
    <row r="3" spans="1:4" x14ac:dyDescent="0.3">
      <c r="A3" t="s">
        <v>52</v>
      </c>
      <c r="B3" s="12">
        <v>180000</v>
      </c>
    </row>
    <row r="4" spans="1:4" x14ac:dyDescent="0.3">
      <c r="A4" t="s">
        <v>31</v>
      </c>
      <c r="B4" s="12">
        <v>183000</v>
      </c>
    </row>
    <row r="5" spans="1:4" x14ac:dyDescent="0.3">
      <c r="A5" t="s">
        <v>44</v>
      </c>
      <c r="B5" s="12">
        <v>189900</v>
      </c>
    </row>
    <row r="6" spans="1:4" x14ac:dyDescent="0.3">
      <c r="A6" t="s">
        <v>38</v>
      </c>
      <c r="B6" s="12">
        <v>210000</v>
      </c>
    </row>
    <row r="7" spans="1:4" x14ac:dyDescent="0.3">
      <c r="A7" t="s">
        <v>30</v>
      </c>
      <c r="B7" s="12">
        <v>211000</v>
      </c>
    </row>
    <row r="8" spans="1:4" x14ac:dyDescent="0.3">
      <c r="A8" t="s">
        <v>41</v>
      </c>
      <c r="B8" s="12">
        <v>266000</v>
      </c>
    </row>
    <row r="9" spans="1:4" x14ac:dyDescent="0.3">
      <c r="A9" t="s">
        <v>49</v>
      </c>
      <c r="B9" s="12">
        <v>288000</v>
      </c>
    </row>
    <row r="10" spans="1:4" x14ac:dyDescent="0.3">
      <c r="A10" t="s">
        <v>42</v>
      </c>
      <c r="B10" s="12">
        <v>299000</v>
      </c>
    </row>
    <row r="11" spans="1:4" x14ac:dyDescent="0.3">
      <c r="A11" t="s">
        <v>32</v>
      </c>
      <c r="B11" s="12">
        <v>305000</v>
      </c>
    </row>
    <row r="12" spans="1:4" x14ac:dyDescent="0.3">
      <c r="A12" t="s">
        <v>47</v>
      </c>
      <c r="B12" s="12">
        <v>314000</v>
      </c>
    </row>
    <row r="13" spans="1:4" x14ac:dyDescent="0.3">
      <c r="A13" t="s">
        <v>35</v>
      </c>
      <c r="B13" s="12">
        <v>358000</v>
      </c>
    </row>
    <row r="14" spans="1:4" x14ac:dyDescent="0.3">
      <c r="A14" t="s">
        <v>32</v>
      </c>
      <c r="B14" s="12">
        <v>365000</v>
      </c>
    </row>
    <row r="15" spans="1:4" x14ac:dyDescent="0.3">
      <c r="A15" t="s">
        <v>43</v>
      </c>
      <c r="B15" s="12">
        <v>365000</v>
      </c>
    </row>
    <row r="16" spans="1:4" x14ac:dyDescent="0.3">
      <c r="A16" t="s">
        <v>33</v>
      </c>
      <c r="B16" s="12">
        <v>380000</v>
      </c>
    </row>
    <row r="17" spans="1:2" x14ac:dyDescent="0.3">
      <c r="A17" t="s">
        <v>51</v>
      </c>
      <c r="B17" s="12">
        <v>407000</v>
      </c>
    </row>
    <row r="18" spans="1:2" x14ac:dyDescent="0.3">
      <c r="A18" t="s">
        <v>46</v>
      </c>
      <c r="B18" s="12">
        <v>415000</v>
      </c>
    </row>
    <row r="19" spans="1:2" x14ac:dyDescent="0.3">
      <c r="A19" t="s">
        <v>36</v>
      </c>
      <c r="B19" s="12">
        <v>417000</v>
      </c>
    </row>
    <row r="20" spans="1:2" x14ac:dyDescent="0.3">
      <c r="A20" t="s">
        <v>42</v>
      </c>
      <c r="B20" s="12">
        <v>420000</v>
      </c>
    </row>
    <row r="21" spans="1:2" x14ac:dyDescent="0.3">
      <c r="A21" t="s">
        <v>45</v>
      </c>
      <c r="B21" s="12">
        <v>425000</v>
      </c>
    </row>
    <row r="22" spans="1:2" x14ac:dyDescent="0.3">
      <c r="A22" t="s">
        <v>38</v>
      </c>
      <c r="B22" s="12">
        <v>445000</v>
      </c>
    </row>
    <row r="23" spans="1:2" x14ac:dyDescent="0.3">
      <c r="A23" t="s">
        <v>40</v>
      </c>
      <c r="B23" s="12">
        <v>447000</v>
      </c>
    </row>
    <row r="24" spans="1:2" x14ac:dyDescent="0.3">
      <c r="A24" t="s">
        <v>55</v>
      </c>
      <c r="B24" s="12">
        <v>470000</v>
      </c>
    </row>
    <row r="25" spans="1:2" x14ac:dyDescent="0.3">
      <c r="A25" t="s">
        <v>39</v>
      </c>
      <c r="B25" s="12">
        <v>540000</v>
      </c>
    </row>
    <row r="26" spans="1:2" x14ac:dyDescent="0.3">
      <c r="A26" t="s">
        <v>37</v>
      </c>
      <c r="B26" s="12">
        <v>665000</v>
      </c>
    </row>
    <row r="27" spans="1:2" x14ac:dyDescent="0.3">
      <c r="A27" t="s">
        <v>48</v>
      </c>
      <c r="B27" s="12">
        <v>724500</v>
      </c>
    </row>
    <row r="28" spans="1:2" x14ac:dyDescent="0.3">
      <c r="A28" t="s">
        <v>53</v>
      </c>
      <c r="B28" s="12">
        <v>860000</v>
      </c>
    </row>
    <row r="29" spans="1:2" x14ac:dyDescent="0.3">
      <c r="A29" t="s">
        <v>34</v>
      </c>
      <c r="B29" s="12">
        <v>1070000</v>
      </c>
    </row>
    <row r="30" spans="1:2" x14ac:dyDescent="0.3">
      <c r="A30" t="s">
        <v>54</v>
      </c>
      <c r="B30" s="12">
        <v>1130000</v>
      </c>
    </row>
    <row r="31" spans="1:2" x14ac:dyDescent="0.3">
      <c r="A31" t="s">
        <v>38</v>
      </c>
      <c r="B31" s="12">
        <v>1280500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9" sqref="A9"/>
    </sheetView>
  </sheetViews>
  <sheetFormatPr defaultColWidth="9.109375" defaultRowHeight="14.4" x14ac:dyDescent="0.3"/>
  <cols>
    <col min="1" max="1" width="187.109375" style="2" bestFit="1" customWidth="1"/>
    <col min="2" max="16384" width="9.109375" style="2"/>
  </cols>
  <sheetData>
    <row r="1" spans="1:1" ht="28.8" x14ac:dyDescent="0.3">
      <c r="A1" s="17" t="s">
        <v>121</v>
      </c>
    </row>
    <row r="2" spans="1:1" x14ac:dyDescent="0.3">
      <c r="A2" s="16"/>
    </row>
    <row r="3" spans="1:1" x14ac:dyDescent="0.3">
      <c r="A3" s="15" t="s">
        <v>122</v>
      </c>
    </row>
    <row r="4" spans="1:1" x14ac:dyDescent="0.3">
      <c r="A4" s="5"/>
    </row>
    <row r="5" spans="1:1" x14ac:dyDescent="0.3">
      <c r="A5" s="6"/>
    </row>
    <row r="6" spans="1:1" ht="22.8" x14ac:dyDescent="0.3">
      <c r="A6" s="1" t="s">
        <v>123</v>
      </c>
    </row>
    <row r="7" spans="1:1" x14ac:dyDescent="0.3">
      <c r="A7" s="6"/>
    </row>
    <row r="8" spans="1:1" x14ac:dyDescent="0.3">
      <c r="A8" s="16"/>
    </row>
    <row r="9" spans="1:1" ht="15" thickBot="1" x14ac:dyDescent="0.35">
      <c r="A9" s="15" t="s">
        <v>124</v>
      </c>
    </row>
    <row r="10" spans="1:1" ht="15" thickBot="1" x14ac:dyDescent="0.35">
      <c r="A10" s="7"/>
    </row>
    <row r="11" spans="1:1" ht="15" thickBot="1" x14ac:dyDescent="0.35">
      <c r="A11" s="8" t="s">
        <v>148</v>
      </c>
    </row>
    <row r="12" spans="1:1" x14ac:dyDescent="0.3">
      <c r="A12" s="5"/>
    </row>
    <row r="13" spans="1:1" x14ac:dyDescent="0.3">
      <c r="A13" s="3" t="s">
        <v>149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4.4" x14ac:dyDescent="0.3"/>
  <cols>
    <col min="1" max="1" width="18.109375" bestFit="1" customWidth="1"/>
    <col min="2" max="2" width="15.5546875" bestFit="1" customWidth="1"/>
  </cols>
  <sheetData>
    <row r="1" spans="1:2" x14ac:dyDescent="0.3">
      <c r="A1" t="s">
        <v>91</v>
      </c>
      <c r="B1" s="12">
        <v>82917725621</v>
      </c>
    </row>
    <row r="2" spans="1:2" x14ac:dyDescent="0.3">
      <c r="A2" t="s">
        <v>95</v>
      </c>
      <c r="B2" s="31">
        <f>SQRT(B1)</f>
        <v>287954.3811456947</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9" sqref="A9"/>
    </sheetView>
  </sheetViews>
  <sheetFormatPr defaultRowHeight="14.4" x14ac:dyDescent="0.3"/>
  <cols>
    <col min="1" max="1" width="187.109375" bestFit="1" customWidth="1"/>
  </cols>
  <sheetData>
    <row r="1" spans="1:1" ht="28.8" x14ac:dyDescent="0.3">
      <c r="A1" s="17" t="s">
        <v>121</v>
      </c>
    </row>
    <row r="2" spans="1:1" x14ac:dyDescent="0.3">
      <c r="A2" s="16"/>
    </row>
    <row r="3" spans="1:1" x14ac:dyDescent="0.3">
      <c r="A3" s="15" t="s">
        <v>122</v>
      </c>
    </row>
    <row r="4" spans="1:1" x14ac:dyDescent="0.3">
      <c r="A4" s="5"/>
    </row>
    <row r="5" spans="1:1" x14ac:dyDescent="0.3">
      <c r="A5" s="6"/>
    </row>
    <row r="6" spans="1:1" ht="22.8" x14ac:dyDescent="0.3">
      <c r="A6" s="1" t="s">
        <v>123</v>
      </c>
    </row>
    <row r="7" spans="1:1" x14ac:dyDescent="0.3">
      <c r="A7" s="6"/>
    </row>
    <row r="8" spans="1:1" x14ac:dyDescent="0.3">
      <c r="A8" s="16"/>
    </row>
    <row r="9" spans="1:1" ht="15" thickBot="1" x14ac:dyDescent="0.35">
      <c r="A9" s="15" t="s">
        <v>124</v>
      </c>
    </row>
    <row r="10" spans="1:1" ht="15" thickBot="1" x14ac:dyDescent="0.35">
      <c r="A10" s="7"/>
    </row>
    <row r="11" spans="1:1" ht="15" thickBot="1" x14ac:dyDescent="0.35">
      <c r="A11" s="8" t="s">
        <v>150</v>
      </c>
    </row>
    <row r="12" spans="1:1" x14ac:dyDescent="0.3">
      <c r="A12" s="5"/>
    </row>
    <row r="13" spans="1:1" x14ac:dyDescent="0.3">
      <c r="A13" s="3" t="s">
        <v>151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H23" sqref="H23"/>
    </sheetView>
  </sheetViews>
  <sheetFormatPr defaultRowHeight="14.4" x14ac:dyDescent="0.3"/>
  <cols>
    <col min="1" max="1" width="5" bestFit="1" customWidth="1"/>
    <col min="3" max="3" width="18.109375" bestFit="1" customWidth="1"/>
    <col min="4" max="4" width="6" bestFit="1" customWidth="1"/>
  </cols>
  <sheetData>
    <row r="1" spans="1:4" x14ac:dyDescent="0.3">
      <c r="A1" t="s">
        <v>141</v>
      </c>
      <c r="C1" t="s">
        <v>141</v>
      </c>
    </row>
    <row r="2" spans="1:4" x14ac:dyDescent="0.3">
      <c r="A2">
        <v>1</v>
      </c>
      <c r="C2" t="s">
        <v>98</v>
      </c>
      <c r="D2" s="28">
        <v>10</v>
      </c>
    </row>
    <row r="3" spans="1:4" x14ac:dyDescent="0.3">
      <c r="A3">
        <v>1</v>
      </c>
      <c r="C3" t="s">
        <v>111</v>
      </c>
      <c r="D3" s="28">
        <v>1.55</v>
      </c>
    </row>
    <row r="4" spans="1:4" x14ac:dyDescent="0.3">
      <c r="A4">
        <v>2</v>
      </c>
      <c r="C4" t="s">
        <v>87</v>
      </c>
      <c r="D4" s="28">
        <v>12</v>
      </c>
    </row>
    <row r="5" spans="1:4" x14ac:dyDescent="0.3">
      <c r="A5">
        <v>11</v>
      </c>
      <c r="C5" t="s">
        <v>112</v>
      </c>
      <c r="D5" s="28">
        <v>12</v>
      </c>
    </row>
    <row r="6" spans="1:4" x14ac:dyDescent="0.3">
      <c r="A6">
        <v>12</v>
      </c>
      <c r="C6" t="s">
        <v>95</v>
      </c>
      <c r="D6" s="28">
        <v>5.38</v>
      </c>
    </row>
    <row r="7" spans="1:4" x14ac:dyDescent="0.3">
      <c r="A7">
        <v>12</v>
      </c>
      <c r="C7" t="s">
        <v>113</v>
      </c>
      <c r="D7" s="28">
        <v>28.91</v>
      </c>
    </row>
    <row r="8" spans="1:4" x14ac:dyDescent="0.3">
      <c r="A8">
        <v>12</v>
      </c>
      <c r="C8" t="s">
        <v>114</v>
      </c>
      <c r="D8" s="28">
        <v>14</v>
      </c>
    </row>
    <row r="9" spans="1:4" x14ac:dyDescent="0.3">
      <c r="A9">
        <v>12</v>
      </c>
      <c r="C9" t="s">
        <v>115</v>
      </c>
      <c r="D9" s="28">
        <v>1</v>
      </c>
    </row>
    <row r="10" spans="1:4" x14ac:dyDescent="0.3">
      <c r="A10">
        <v>13</v>
      </c>
      <c r="C10" t="s">
        <v>116</v>
      </c>
      <c r="D10" s="28">
        <v>15</v>
      </c>
    </row>
    <row r="11" spans="1:4" x14ac:dyDescent="0.3">
      <c r="A11">
        <v>14</v>
      </c>
      <c r="C11" t="s">
        <v>117</v>
      </c>
      <c r="D11" s="28">
        <v>120</v>
      </c>
    </row>
    <row r="12" spans="1:4" x14ac:dyDescent="0.3">
      <c r="A12">
        <v>15</v>
      </c>
      <c r="C12" t="s">
        <v>118</v>
      </c>
      <c r="D12" s="28">
        <v>12</v>
      </c>
    </row>
    <row r="13" spans="1:4" x14ac:dyDescent="0.3">
      <c r="A13">
        <v>15</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9" sqref="A9"/>
    </sheetView>
  </sheetViews>
  <sheetFormatPr defaultColWidth="9.109375" defaultRowHeight="14.4" x14ac:dyDescent="0.3"/>
  <cols>
    <col min="1" max="1" width="187.109375" style="2" bestFit="1" customWidth="1"/>
    <col min="2" max="16384" width="9.109375" style="2"/>
  </cols>
  <sheetData>
    <row r="1" spans="1:1" ht="28.8" x14ac:dyDescent="0.3">
      <c r="A1" s="17" t="s">
        <v>121</v>
      </c>
    </row>
    <row r="2" spans="1:1" x14ac:dyDescent="0.3">
      <c r="A2" s="16"/>
    </row>
    <row r="3" spans="1:1" x14ac:dyDescent="0.3">
      <c r="A3" s="15" t="s">
        <v>122</v>
      </c>
    </row>
    <row r="4" spans="1:1" x14ac:dyDescent="0.3">
      <c r="A4" s="5"/>
    </row>
    <row r="5" spans="1:1" x14ac:dyDescent="0.3">
      <c r="A5" s="6"/>
    </row>
    <row r="6" spans="1:1" ht="22.8" x14ac:dyDescent="0.3">
      <c r="A6" s="1" t="s">
        <v>123</v>
      </c>
    </row>
    <row r="7" spans="1:1" x14ac:dyDescent="0.3">
      <c r="A7" s="6"/>
    </row>
    <row r="8" spans="1:1" x14ac:dyDescent="0.3">
      <c r="A8" s="16"/>
    </row>
    <row r="9" spans="1:1" ht="15" thickBot="1" x14ac:dyDescent="0.35">
      <c r="A9" s="15" t="s">
        <v>124</v>
      </c>
    </row>
    <row r="10" spans="1:1" ht="15" thickBot="1" x14ac:dyDescent="0.35">
      <c r="A10" s="7"/>
    </row>
    <row r="11" spans="1:1" ht="15" thickBot="1" x14ac:dyDescent="0.35">
      <c r="A11" s="8" t="s">
        <v>152</v>
      </c>
    </row>
    <row r="12" spans="1:1" x14ac:dyDescent="0.3">
      <c r="A12" s="5"/>
    </row>
    <row r="13" spans="1:1" x14ac:dyDescent="0.3">
      <c r="A13" s="3" t="s">
        <v>153</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E2" sqref="E2"/>
    </sheetView>
  </sheetViews>
  <sheetFormatPr defaultRowHeight="14.4" x14ac:dyDescent="0.3"/>
  <cols>
    <col min="1" max="1" width="13.88671875" bestFit="1" customWidth="1"/>
    <col min="2" max="2" width="14.88671875" bestFit="1" customWidth="1"/>
    <col min="3" max="3" width="13.33203125" bestFit="1" customWidth="1"/>
    <col min="4" max="4" width="14.88671875" bestFit="1" customWidth="1"/>
    <col min="5" max="5" width="22.109375" bestFit="1" customWidth="1"/>
  </cols>
  <sheetData>
    <row r="1" spans="1:5" x14ac:dyDescent="0.3">
      <c r="A1" t="s">
        <v>29</v>
      </c>
      <c r="B1" t="s">
        <v>28</v>
      </c>
      <c r="C1" t="s">
        <v>154</v>
      </c>
      <c r="E1" t="s">
        <v>155</v>
      </c>
    </row>
    <row r="2" spans="1:5" x14ac:dyDescent="0.3">
      <c r="A2" t="s">
        <v>30</v>
      </c>
      <c r="B2" s="12">
        <v>211000</v>
      </c>
      <c r="C2">
        <v>6531</v>
      </c>
      <c r="D2" t="s">
        <v>28</v>
      </c>
      <c r="E2" s="31">
        <f>_xlfn.STDEV.S(B2:B31)/AVERAGE(B2:B31)</f>
        <v>0.62690087985795795</v>
      </c>
    </row>
    <row r="3" spans="1:5" x14ac:dyDescent="0.3">
      <c r="A3" t="s">
        <v>31</v>
      </c>
      <c r="B3" s="12">
        <v>183000</v>
      </c>
      <c r="C3">
        <v>40000</v>
      </c>
    </row>
    <row r="4" spans="1:5" x14ac:dyDescent="0.3">
      <c r="A4" t="s">
        <v>32</v>
      </c>
      <c r="B4" s="12">
        <v>365000</v>
      </c>
      <c r="C4">
        <v>4735</v>
      </c>
    </row>
    <row r="5" spans="1:5" x14ac:dyDescent="0.3">
      <c r="A5" t="s">
        <v>33</v>
      </c>
      <c r="B5" s="12">
        <v>380000</v>
      </c>
      <c r="C5">
        <v>8418</v>
      </c>
    </row>
    <row r="6" spans="1:5" x14ac:dyDescent="0.3">
      <c r="A6" t="s">
        <v>34</v>
      </c>
      <c r="B6" s="12">
        <v>860000</v>
      </c>
      <c r="C6">
        <v>16988</v>
      </c>
    </row>
    <row r="7" spans="1:5" x14ac:dyDescent="0.3">
      <c r="A7" t="s">
        <v>35</v>
      </c>
      <c r="B7" s="12">
        <v>1070000</v>
      </c>
      <c r="C7">
        <v>6450</v>
      </c>
    </row>
    <row r="8" spans="1:5" x14ac:dyDescent="0.3">
      <c r="A8" t="s">
        <v>36</v>
      </c>
      <c r="B8" s="12">
        <v>1280500</v>
      </c>
      <c r="C8">
        <v>22000</v>
      </c>
    </row>
    <row r="9" spans="1:5" x14ac:dyDescent="0.3">
      <c r="A9" t="s">
        <v>37</v>
      </c>
      <c r="B9" s="12">
        <v>358000</v>
      </c>
      <c r="C9">
        <v>21647</v>
      </c>
    </row>
    <row r="10" spans="1:5" x14ac:dyDescent="0.3">
      <c r="A10" t="s">
        <v>38</v>
      </c>
      <c r="B10" s="12">
        <v>417000</v>
      </c>
      <c r="C10">
        <v>5500</v>
      </c>
    </row>
    <row r="11" spans="1:5" x14ac:dyDescent="0.3">
      <c r="A11" t="s">
        <v>39</v>
      </c>
      <c r="B11" s="12">
        <v>665000</v>
      </c>
      <c r="C11">
        <v>27878</v>
      </c>
    </row>
    <row r="12" spans="1:5" x14ac:dyDescent="0.3">
      <c r="A12" t="s">
        <v>40</v>
      </c>
      <c r="B12" s="12">
        <v>210000</v>
      </c>
      <c r="C12">
        <v>2272</v>
      </c>
    </row>
    <row r="13" spans="1:5" x14ac:dyDescent="0.3">
      <c r="A13" t="s">
        <v>41</v>
      </c>
      <c r="B13" s="12">
        <v>540000</v>
      </c>
      <c r="C13">
        <v>31102</v>
      </c>
    </row>
    <row r="14" spans="1:5" x14ac:dyDescent="0.3">
      <c r="A14" t="s">
        <v>42</v>
      </c>
      <c r="B14" s="12">
        <v>447000</v>
      </c>
      <c r="C14">
        <v>22216</v>
      </c>
    </row>
    <row r="15" spans="1:5" x14ac:dyDescent="0.3">
      <c r="A15" t="s">
        <v>38</v>
      </c>
      <c r="B15" s="12">
        <v>266000</v>
      </c>
      <c r="C15">
        <v>5100</v>
      </c>
    </row>
    <row r="16" spans="1:5" x14ac:dyDescent="0.3">
      <c r="A16" t="s">
        <v>43</v>
      </c>
      <c r="B16" s="12">
        <v>299000</v>
      </c>
      <c r="C16">
        <v>7244</v>
      </c>
    </row>
    <row r="17" spans="1:3" x14ac:dyDescent="0.3">
      <c r="A17" t="s">
        <v>44</v>
      </c>
      <c r="B17" s="12">
        <v>445000</v>
      </c>
      <c r="C17">
        <v>5800</v>
      </c>
    </row>
    <row r="18" spans="1:3" x14ac:dyDescent="0.3">
      <c r="A18" t="s">
        <v>45</v>
      </c>
      <c r="B18" s="12">
        <v>365000</v>
      </c>
      <c r="C18">
        <v>9020</v>
      </c>
    </row>
    <row r="19" spans="1:3" x14ac:dyDescent="0.3">
      <c r="A19" t="s">
        <v>46</v>
      </c>
      <c r="B19" s="12">
        <v>189900</v>
      </c>
      <c r="C19">
        <v>23502</v>
      </c>
    </row>
    <row r="20" spans="1:3" x14ac:dyDescent="0.3">
      <c r="A20" t="s">
        <v>47</v>
      </c>
      <c r="B20" s="12">
        <v>425000</v>
      </c>
      <c r="C20">
        <v>7500</v>
      </c>
    </row>
    <row r="21" spans="1:3" x14ac:dyDescent="0.3">
      <c r="A21" t="s">
        <v>48</v>
      </c>
      <c r="B21" s="12">
        <v>1130000</v>
      </c>
      <c r="C21">
        <v>26092</v>
      </c>
    </row>
    <row r="22" spans="1:3" x14ac:dyDescent="0.3">
      <c r="A22" t="s">
        <v>42</v>
      </c>
      <c r="B22" s="12">
        <v>415000</v>
      </c>
      <c r="C22">
        <v>10019</v>
      </c>
    </row>
    <row r="23" spans="1:3" x14ac:dyDescent="0.3">
      <c r="A23" t="s">
        <v>49</v>
      </c>
      <c r="B23" s="12">
        <v>470000</v>
      </c>
      <c r="C23">
        <v>9150</v>
      </c>
    </row>
    <row r="24" spans="1:3" x14ac:dyDescent="0.3">
      <c r="A24" t="s">
        <v>50</v>
      </c>
      <c r="B24" s="12">
        <v>314000</v>
      </c>
      <c r="C24">
        <v>18295</v>
      </c>
    </row>
    <row r="25" spans="1:3" x14ac:dyDescent="0.3">
      <c r="A25" t="s">
        <v>51</v>
      </c>
      <c r="B25" s="12">
        <v>724500</v>
      </c>
      <c r="C25">
        <v>31373</v>
      </c>
    </row>
    <row r="26" spans="1:3" x14ac:dyDescent="0.3">
      <c r="A26" t="s">
        <v>52</v>
      </c>
      <c r="B26" s="12">
        <v>420000</v>
      </c>
      <c r="C26">
        <v>19602</v>
      </c>
    </row>
    <row r="27" spans="1:3" x14ac:dyDescent="0.3">
      <c r="A27" t="s">
        <v>53</v>
      </c>
      <c r="B27" s="12">
        <v>288000</v>
      </c>
      <c r="C27">
        <v>44133</v>
      </c>
    </row>
    <row r="28" spans="1:3" x14ac:dyDescent="0.3">
      <c r="A28" t="s">
        <v>38</v>
      </c>
      <c r="B28" s="12">
        <v>150000</v>
      </c>
      <c r="C28">
        <v>9176</v>
      </c>
    </row>
    <row r="29" spans="1:3" x14ac:dyDescent="0.3">
      <c r="A29" t="s">
        <v>54</v>
      </c>
      <c r="B29" s="12">
        <v>305000</v>
      </c>
      <c r="C29">
        <v>9502</v>
      </c>
    </row>
    <row r="30" spans="1:3" x14ac:dyDescent="0.3">
      <c r="A30" t="s">
        <v>55</v>
      </c>
      <c r="B30" s="12">
        <v>407000</v>
      </c>
      <c r="C30">
        <v>9104</v>
      </c>
    </row>
    <row r="31" spans="1:3" x14ac:dyDescent="0.3">
      <c r="A31" t="s">
        <v>32</v>
      </c>
      <c r="B31" s="12">
        <v>180000</v>
      </c>
      <c r="C31">
        <v>6534</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9" sqref="A9"/>
    </sheetView>
  </sheetViews>
  <sheetFormatPr defaultColWidth="9.109375" defaultRowHeight="14.4" x14ac:dyDescent="0.3"/>
  <cols>
    <col min="1" max="1" width="187.109375" style="2" bestFit="1" customWidth="1"/>
    <col min="2" max="16384" width="9.109375" style="2"/>
  </cols>
  <sheetData>
    <row r="1" spans="1:1" x14ac:dyDescent="0.3">
      <c r="A1" s="15" t="s">
        <v>122</v>
      </c>
    </row>
    <row r="2" spans="1:1" x14ac:dyDescent="0.3">
      <c r="A2" s="5"/>
    </row>
    <row r="3" spans="1:1" x14ac:dyDescent="0.3">
      <c r="A3" s="6"/>
    </row>
    <row r="4" spans="1:1" ht="22.8" x14ac:dyDescent="0.3">
      <c r="A4" s="1" t="s">
        <v>123</v>
      </c>
    </row>
    <row r="5" spans="1:1" x14ac:dyDescent="0.3">
      <c r="A5" s="6"/>
    </row>
    <row r="6" spans="1:1" x14ac:dyDescent="0.3">
      <c r="A6" s="16"/>
    </row>
    <row r="7" spans="1:1" ht="15" thickBot="1" x14ac:dyDescent="0.35">
      <c r="A7" s="15" t="s">
        <v>124</v>
      </c>
    </row>
    <row r="8" spans="1:1" ht="15" thickBot="1" x14ac:dyDescent="0.35">
      <c r="A8" s="7"/>
    </row>
    <row r="9" spans="1:1" ht="15" thickBot="1" x14ac:dyDescent="0.35">
      <c r="A9" s="8" t="s">
        <v>156</v>
      </c>
    </row>
    <row r="10" spans="1:1" x14ac:dyDescent="0.3">
      <c r="A10" s="5"/>
    </row>
    <row r="11" spans="1:1" x14ac:dyDescent="0.3">
      <c r="A11" s="3" t="s">
        <v>157</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E13" sqref="E13"/>
    </sheetView>
  </sheetViews>
  <sheetFormatPr defaultRowHeight="14.4" x14ac:dyDescent="0.3"/>
  <cols>
    <col min="1" max="1" width="13.88671875" bestFit="1" customWidth="1"/>
    <col min="2" max="2" width="14.88671875" bestFit="1" customWidth="1"/>
    <col min="3" max="4" width="13.33203125" bestFit="1" customWidth="1"/>
    <col min="5" max="5" width="22.109375" bestFit="1" customWidth="1"/>
  </cols>
  <sheetData>
    <row r="1" spans="1:5" x14ac:dyDescent="0.3">
      <c r="A1" t="s">
        <v>29</v>
      </c>
      <c r="B1" t="s">
        <v>28</v>
      </c>
      <c r="C1" t="s">
        <v>154</v>
      </c>
      <c r="E1" t="s">
        <v>155</v>
      </c>
    </row>
    <row r="2" spans="1:5" x14ac:dyDescent="0.3">
      <c r="A2" t="s">
        <v>30</v>
      </c>
      <c r="B2" s="12">
        <v>211000</v>
      </c>
      <c r="C2">
        <v>6531</v>
      </c>
      <c r="D2" t="s">
        <v>154</v>
      </c>
      <c r="E2" s="31">
        <f>_xlfn.STDEV.S(C2:C31)/AVERAGE(C2:C31)</f>
        <v>0.72030147752914497</v>
      </c>
    </row>
    <row r="3" spans="1:5" x14ac:dyDescent="0.3">
      <c r="A3" t="s">
        <v>31</v>
      </c>
      <c r="B3" s="12">
        <v>183000</v>
      </c>
      <c r="C3">
        <v>40000</v>
      </c>
    </row>
    <row r="4" spans="1:5" x14ac:dyDescent="0.3">
      <c r="A4" t="s">
        <v>32</v>
      </c>
      <c r="B4" s="12">
        <v>365000</v>
      </c>
      <c r="C4">
        <v>4735</v>
      </c>
    </row>
    <row r="5" spans="1:5" x14ac:dyDescent="0.3">
      <c r="A5" t="s">
        <v>33</v>
      </c>
      <c r="B5" s="12">
        <v>380000</v>
      </c>
      <c r="C5">
        <v>8418</v>
      </c>
    </row>
    <row r="6" spans="1:5" x14ac:dyDescent="0.3">
      <c r="A6" t="s">
        <v>34</v>
      </c>
      <c r="B6" s="12">
        <v>860000</v>
      </c>
      <c r="C6">
        <v>16988</v>
      </c>
    </row>
    <row r="7" spans="1:5" x14ac:dyDescent="0.3">
      <c r="A7" t="s">
        <v>35</v>
      </c>
      <c r="B7" s="12">
        <v>1070000</v>
      </c>
      <c r="C7">
        <v>6450</v>
      </c>
    </row>
    <row r="8" spans="1:5" x14ac:dyDescent="0.3">
      <c r="A8" t="s">
        <v>36</v>
      </c>
      <c r="B8" s="12">
        <v>1280500</v>
      </c>
      <c r="C8">
        <v>22000</v>
      </c>
    </row>
    <row r="9" spans="1:5" x14ac:dyDescent="0.3">
      <c r="A9" t="s">
        <v>37</v>
      </c>
      <c r="B9" s="12">
        <v>358000</v>
      </c>
      <c r="C9">
        <v>21647</v>
      </c>
    </row>
    <row r="10" spans="1:5" x14ac:dyDescent="0.3">
      <c r="A10" t="s">
        <v>38</v>
      </c>
      <c r="B10" s="12">
        <v>417000</v>
      </c>
      <c r="C10">
        <v>5500</v>
      </c>
    </row>
    <row r="11" spans="1:5" x14ac:dyDescent="0.3">
      <c r="A11" t="s">
        <v>39</v>
      </c>
      <c r="B11" s="12">
        <v>665000</v>
      </c>
      <c r="C11">
        <v>27878</v>
      </c>
    </row>
    <row r="12" spans="1:5" x14ac:dyDescent="0.3">
      <c r="A12" t="s">
        <v>40</v>
      </c>
      <c r="B12" s="12">
        <v>210000</v>
      </c>
      <c r="C12">
        <v>2272</v>
      </c>
    </row>
    <row r="13" spans="1:5" x14ac:dyDescent="0.3">
      <c r="A13" t="s">
        <v>41</v>
      </c>
      <c r="B13" s="12">
        <v>540000</v>
      </c>
      <c r="C13">
        <v>31102</v>
      </c>
    </row>
    <row r="14" spans="1:5" x14ac:dyDescent="0.3">
      <c r="A14" t="s">
        <v>42</v>
      </c>
      <c r="B14" s="12">
        <v>447000</v>
      </c>
      <c r="C14">
        <v>22216</v>
      </c>
    </row>
    <row r="15" spans="1:5" x14ac:dyDescent="0.3">
      <c r="A15" t="s">
        <v>38</v>
      </c>
      <c r="B15" s="12">
        <v>266000</v>
      </c>
      <c r="C15">
        <v>5100</v>
      </c>
    </row>
    <row r="16" spans="1:5" x14ac:dyDescent="0.3">
      <c r="A16" t="s">
        <v>43</v>
      </c>
      <c r="B16" s="12">
        <v>299000</v>
      </c>
      <c r="C16">
        <v>7244</v>
      </c>
    </row>
    <row r="17" spans="1:3" x14ac:dyDescent="0.3">
      <c r="A17" t="s">
        <v>44</v>
      </c>
      <c r="B17" s="12">
        <v>445000</v>
      </c>
      <c r="C17">
        <v>5800</v>
      </c>
    </row>
    <row r="18" spans="1:3" x14ac:dyDescent="0.3">
      <c r="A18" t="s">
        <v>45</v>
      </c>
      <c r="B18" s="12">
        <v>365000</v>
      </c>
      <c r="C18">
        <v>9020</v>
      </c>
    </row>
    <row r="19" spans="1:3" x14ac:dyDescent="0.3">
      <c r="A19" t="s">
        <v>46</v>
      </c>
      <c r="B19" s="12">
        <v>189900</v>
      </c>
      <c r="C19">
        <v>23502</v>
      </c>
    </row>
    <row r="20" spans="1:3" x14ac:dyDescent="0.3">
      <c r="A20" t="s">
        <v>47</v>
      </c>
      <c r="B20" s="12">
        <v>425000</v>
      </c>
      <c r="C20">
        <v>7500</v>
      </c>
    </row>
    <row r="21" spans="1:3" x14ac:dyDescent="0.3">
      <c r="A21" t="s">
        <v>48</v>
      </c>
      <c r="B21" s="12">
        <v>1130000</v>
      </c>
      <c r="C21">
        <v>26092</v>
      </c>
    </row>
    <row r="22" spans="1:3" x14ac:dyDescent="0.3">
      <c r="A22" t="s">
        <v>42</v>
      </c>
      <c r="B22" s="12">
        <v>415000</v>
      </c>
      <c r="C22">
        <v>10019</v>
      </c>
    </row>
    <row r="23" spans="1:3" x14ac:dyDescent="0.3">
      <c r="A23" t="s">
        <v>49</v>
      </c>
      <c r="B23" s="12">
        <v>470000</v>
      </c>
      <c r="C23">
        <v>9150</v>
      </c>
    </row>
    <row r="24" spans="1:3" x14ac:dyDescent="0.3">
      <c r="A24" t="s">
        <v>50</v>
      </c>
      <c r="B24" s="12">
        <v>314000</v>
      </c>
      <c r="C24">
        <v>18295</v>
      </c>
    </row>
    <row r="25" spans="1:3" x14ac:dyDescent="0.3">
      <c r="A25" t="s">
        <v>51</v>
      </c>
      <c r="B25" s="12">
        <v>724500</v>
      </c>
      <c r="C25">
        <v>31373</v>
      </c>
    </row>
    <row r="26" spans="1:3" x14ac:dyDescent="0.3">
      <c r="A26" t="s">
        <v>52</v>
      </c>
      <c r="B26" s="12">
        <v>420000</v>
      </c>
      <c r="C26">
        <v>19602</v>
      </c>
    </row>
    <row r="27" spans="1:3" x14ac:dyDescent="0.3">
      <c r="A27" t="s">
        <v>53</v>
      </c>
      <c r="B27" s="12">
        <v>288000</v>
      </c>
      <c r="C27">
        <v>44133</v>
      </c>
    </row>
    <row r="28" spans="1:3" x14ac:dyDescent="0.3">
      <c r="A28" t="s">
        <v>38</v>
      </c>
      <c r="B28" s="12">
        <v>150000</v>
      </c>
      <c r="C28">
        <v>9176</v>
      </c>
    </row>
    <row r="29" spans="1:3" x14ac:dyDescent="0.3">
      <c r="A29" t="s">
        <v>54</v>
      </c>
      <c r="B29" s="12">
        <v>305000</v>
      </c>
      <c r="C29">
        <v>9502</v>
      </c>
    </row>
    <row r="30" spans="1:3" x14ac:dyDescent="0.3">
      <c r="A30" t="s">
        <v>55</v>
      </c>
      <c r="B30" s="12">
        <v>407000</v>
      </c>
      <c r="C30">
        <v>9104</v>
      </c>
    </row>
    <row r="31" spans="1:3" x14ac:dyDescent="0.3">
      <c r="A31" t="s">
        <v>32</v>
      </c>
      <c r="B31" s="12">
        <v>180000</v>
      </c>
      <c r="C31">
        <v>6534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9" sqref="A9"/>
    </sheetView>
  </sheetViews>
  <sheetFormatPr defaultColWidth="9.109375" defaultRowHeight="14.4" x14ac:dyDescent="0.3"/>
  <cols>
    <col min="1" max="1" width="255.6640625" style="2" bestFit="1" customWidth="1"/>
    <col min="2" max="16384" width="9.109375" style="2"/>
  </cols>
  <sheetData>
    <row r="1" spans="1:1" ht="33.6" x14ac:dyDescent="0.3">
      <c r="A1" s="19" t="s">
        <v>158</v>
      </c>
    </row>
    <row r="2" spans="1:1" x14ac:dyDescent="0.3">
      <c r="A2" s="16"/>
    </row>
    <row r="3" spans="1:1" x14ac:dyDescent="0.3">
      <c r="A3" s="15" t="s">
        <v>159</v>
      </c>
    </row>
    <row r="4" spans="1:1" x14ac:dyDescent="0.3">
      <c r="A4" s="16"/>
    </row>
    <row r="5" spans="1:1" ht="28.8" x14ac:dyDescent="0.3">
      <c r="A5" s="17" t="s">
        <v>160</v>
      </c>
    </row>
    <row r="6" spans="1:1" x14ac:dyDescent="0.3">
      <c r="A6" s="5"/>
    </row>
    <row r="7" spans="1:1" x14ac:dyDescent="0.3">
      <c r="A7" s="3" t="s">
        <v>161</v>
      </c>
    </row>
    <row r="8" spans="1:1" x14ac:dyDescent="0.3">
      <c r="A8" s="5"/>
    </row>
    <row r="9" spans="1:1" ht="22.8" x14ac:dyDescent="0.3">
      <c r="A9" s="1" t="s">
        <v>0</v>
      </c>
    </row>
    <row r="10" spans="1:1" x14ac:dyDescent="0.3">
      <c r="A10" s="5"/>
    </row>
    <row r="11" spans="1:1" x14ac:dyDescent="0.3">
      <c r="A11" s="3" t="s">
        <v>162</v>
      </c>
    </row>
    <row r="12" spans="1:1" x14ac:dyDescent="0.3">
      <c r="A12" s="5"/>
    </row>
    <row r="13" spans="1:1" ht="22.8" x14ac:dyDescent="0.3">
      <c r="A13" s="1" t="s">
        <v>2</v>
      </c>
    </row>
    <row r="14" spans="1:1" x14ac:dyDescent="0.3">
      <c r="A14" s="5"/>
    </row>
    <row r="15" spans="1:1" x14ac:dyDescent="0.3">
      <c r="A15" s="3" t="s">
        <v>163</v>
      </c>
    </row>
    <row r="16" spans="1:1" x14ac:dyDescent="0.3">
      <c r="A16" s="5"/>
    </row>
    <row r="17" spans="1:1" x14ac:dyDescent="0.3">
      <c r="A17" s="3" t="s">
        <v>164</v>
      </c>
    </row>
    <row r="18" spans="1:1" x14ac:dyDescent="0.3">
      <c r="A18" s="3" t="s">
        <v>165</v>
      </c>
    </row>
    <row r="19" spans="1:1" x14ac:dyDescent="0.3">
      <c r="A19" s="3" t="s">
        <v>166</v>
      </c>
    </row>
    <row r="20" spans="1:1" x14ac:dyDescent="0.3">
      <c r="A20" s="5"/>
    </row>
    <row r="21" spans="1:1" ht="22.8" x14ac:dyDescent="0.3">
      <c r="A21" s="1" t="s">
        <v>4</v>
      </c>
    </row>
    <row r="22" spans="1:1" x14ac:dyDescent="0.3">
      <c r="A22" s="5"/>
    </row>
    <row r="23" spans="1:1" x14ac:dyDescent="0.3">
      <c r="A23" s="3" t="s">
        <v>167</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I28" sqref="I28"/>
    </sheetView>
  </sheetViews>
  <sheetFormatPr defaultRowHeight="14.4" x14ac:dyDescent="0.3"/>
  <cols>
    <col min="1" max="1" width="20.109375" bestFit="1" customWidth="1"/>
    <col min="2" max="2" width="14.5546875" bestFit="1" customWidth="1"/>
    <col min="3" max="3" width="16" bestFit="1" customWidth="1"/>
  </cols>
  <sheetData>
    <row r="1" spans="1:3" x14ac:dyDescent="0.3">
      <c r="A1" t="s">
        <v>59</v>
      </c>
      <c r="B1" t="s">
        <v>58</v>
      </c>
      <c r="C1" t="s">
        <v>128</v>
      </c>
    </row>
    <row r="2" spans="1:3" x14ac:dyDescent="0.3">
      <c r="A2" t="s">
        <v>60</v>
      </c>
      <c r="B2">
        <v>72</v>
      </c>
      <c r="C2">
        <v>190</v>
      </c>
    </row>
    <row r="3" spans="1:3" x14ac:dyDescent="0.3">
      <c r="A3" t="s">
        <v>61</v>
      </c>
      <c r="B3">
        <v>73</v>
      </c>
      <c r="C3">
        <v>195</v>
      </c>
    </row>
    <row r="4" spans="1:3" x14ac:dyDescent="0.3">
      <c r="A4" t="s">
        <v>62</v>
      </c>
      <c r="B4">
        <v>73</v>
      </c>
      <c r="C4">
        <v>230</v>
      </c>
    </row>
    <row r="5" spans="1:3" x14ac:dyDescent="0.3">
      <c r="A5" t="s">
        <v>63</v>
      </c>
      <c r="B5">
        <v>75</v>
      </c>
      <c r="C5">
        <v>220</v>
      </c>
    </row>
    <row r="6" spans="1:3" x14ac:dyDescent="0.3">
      <c r="A6" t="s">
        <v>64</v>
      </c>
      <c r="B6">
        <v>72</v>
      </c>
      <c r="C6">
        <v>220</v>
      </c>
    </row>
    <row r="7" spans="1:3" x14ac:dyDescent="0.3">
      <c r="A7" t="s">
        <v>65</v>
      </c>
      <c r="B7">
        <v>76</v>
      </c>
      <c r="C7">
        <v>250</v>
      </c>
    </row>
    <row r="8" spans="1:3" x14ac:dyDescent="0.3">
      <c r="A8" t="s">
        <v>66</v>
      </c>
      <c r="B8">
        <v>68</v>
      </c>
      <c r="C8">
        <v>165</v>
      </c>
    </row>
    <row r="9" spans="1:3" x14ac:dyDescent="0.3">
      <c r="A9" t="s">
        <v>67</v>
      </c>
      <c r="B9">
        <v>76</v>
      </c>
      <c r="C9">
        <v>235</v>
      </c>
    </row>
    <row r="10" spans="1:3" x14ac:dyDescent="0.3">
      <c r="A10" t="s">
        <v>68</v>
      </c>
      <c r="B10">
        <v>74</v>
      </c>
      <c r="C10">
        <v>195</v>
      </c>
    </row>
    <row r="11" spans="1:3" x14ac:dyDescent="0.3">
      <c r="A11" t="s">
        <v>69</v>
      </c>
      <c r="B11">
        <v>69</v>
      </c>
      <c r="C11">
        <v>190</v>
      </c>
    </row>
  </sheetData>
  <pageMargins left="0.7" right="0.7" top="0.75" bottom="0.75" header="0.3" footer="0.3"/>
  <drawing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22" sqref="A22"/>
    </sheetView>
  </sheetViews>
  <sheetFormatPr defaultColWidth="9.109375" defaultRowHeight="14.4" x14ac:dyDescent="0.3"/>
  <cols>
    <col min="1" max="1" width="255.6640625" style="2" bestFit="1" customWidth="1"/>
    <col min="2" max="16384" width="9.109375" style="2"/>
  </cols>
  <sheetData>
    <row r="1" spans="1:1" ht="28.8" x14ac:dyDescent="0.3">
      <c r="A1" s="17" t="s">
        <v>168</v>
      </c>
    </row>
    <row r="2" spans="1:1" x14ac:dyDescent="0.3">
      <c r="A2" s="5"/>
    </row>
    <row r="3" spans="1:1" x14ac:dyDescent="0.3">
      <c r="A3" s="3" t="s">
        <v>169</v>
      </c>
    </row>
    <row r="4" spans="1:1" x14ac:dyDescent="0.3">
      <c r="A4" s="5"/>
    </row>
    <row r="5" spans="1:1" ht="22.8" x14ac:dyDescent="0.3">
      <c r="A5" s="1" t="s">
        <v>0</v>
      </c>
    </row>
    <row r="6" spans="1:1" x14ac:dyDescent="0.3">
      <c r="A6" s="5"/>
    </row>
    <row r="7" spans="1:1" x14ac:dyDescent="0.3">
      <c r="A7" s="3" t="s">
        <v>170</v>
      </c>
    </row>
    <row r="8" spans="1:1" x14ac:dyDescent="0.3">
      <c r="A8" s="5"/>
    </row>
    <row r="9" spans="1:1" ht="22.8" x14ac:dyDescent="0.3">
      <c r="A9" s="1" t="s">
        <v>4</v>
      </c>
    </row>
    <row r="10" spans="1:1" x14ac:dyDescent="0.3">
      <c r="A10" s="5"/>
    </row>
    <row r="11" spans="1:1" x14ac:dyDescent="0.3">
      <c r="A11" s="3" t="s">
        <v>171</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8" sqref="E8"/>
    </sheetView>
  </sheetViews>
  <sheetFormatPr defaultRowHeight="14.4" x14ac:dyDescent="0.3"/>
  <cols>
    <col min="1" max="1" width="20.109375" bestFit="1" customWidth="1"/>
    <col min="2" max="2" width="14.5546875" bestFit="1" customWidth="1"/>
    <col min="3" max="3" width="16" bestFit="1" customWidth="1"/>
    <col min="4" max="4" width="11" bestFit="1" customWidth="1"/>
  </cols>
  <sheetData>
    <row r="1" spans="1:5" x14ac:dyDescent="0.3">
      <c r="A1" t="s">
        <v>59</v>
      </c>
      <c r="B1" t="s">
        <v>58</v>
      </c>
      <c r="C1" t="s">
        <v>128</v>
      </c>
    </row>
    <row r="2" spans="1:5" x14ac:dyDescent="0.3">
      <c r="A2" t="s">
        <v>60</v>
      </c>
      <c r="B2">
        <v>72</v>
      </c>
      <c r="C2">
        <v>190</v>
      </c>
      <c r="D2" t="s">
        <v>172</v>
      </c>
      <c r="E2" s="31">
        <f>CORREL(B2:B11,C2:C11)</f>
        <v>0.81162758502751975</v>
      </c>
    </row>
    <row r="3" spans="1:5" x14ac:dyDescent="0.3">
      <c r="A3" t="s">
        <v>61</v>
      </c>
      <c r="B3">
        <v>73</v>
      </c>
      <c r="C3">
        <v>195</v>
      </c>
    </row>
    <row r="4" spans="1:5" x14ac:dyDescent="0.3">
      <c r="A4" t="s">
        <v>62</v>
      </c>
      <c r="B4">
        <v>73</v>
      </c>
      <c r="C4">
        <v>230</v>
      </c>
    </row>
    <row r="5" spans="1:5" x14ac:dyDescent="0.3">
      <c r="A5" t="s">
        <v>63</v>
      </c>
      <c r="B5">
        <v>75</v>
      </c>
      <c r="C5">
        <v>220</v>
      </c>
    </row>
    <row r="6" spans="1:5" x14ac:dyDescent="0.3">
      <c r="A6" t="s">
        <v>64</v>
      </c>
      <c r="B6">
        <v>72</v>
      </c>
      <c r="C6">
        <v>220</v>
      </c>
    </row>
    <row r="7" spans="1:5" x14ac:dyDescent="0.3">
      <c r="A7" t="s">
        <v>65</v>
      </c>
      <c r="B7">
        <v>76</v>
      </c>
      <c r="C7">
        <v>250</v>
      </c>
    </row>
    <row r="8" spans="1:5" x14ac:dyDescent="0.3">
      <c r="A8" t="s">
        <v>66</v>
      </c>
      <c r="B8">
        <v>68</v>
      </c>
      <c r="C8">
        <v>165</v>
      </c>
    </row>
    <row r="9" spans="1:5" x14ac:dyDescent="0.3">
      <c r="A9" t="s">
        <v>67</v>
      </c>
      <c r="B9">
        <v>76</v>
      </c>
      <c r="C9">
        <v>235</v>
      </c>
    </row>
    <row r="10" spans="1:5" x14ac:dyDescent="0.3">
      <c r="A10" t="s">
        <v>68</v>
      </c>
      <c r="B10">
        <v>74</v>
      </c>
      <c r="C10">
        <v>195</v>
      </c>
    </row>
    <row r="11" spans="1:5" x14ac:dyDescent="0.3">
      <c r="A11" t="s">
        <v>69</v>
      </c>
      <c r="B11">
        <v>69</v>
      </c>
      <c r="C11">
        <v>190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10" sqref="A10"/>
    </sheetView>
  </sheetViews>
  <sheetFormatPr defaultColWidth="9.109375" defaultRowHeight="14.4" x14ac:dyDescent="0.3"/>
  <cols>
    <col min="1" max="1" width="100.77734375" style="9" customWidth="1"/>
    <col min="2" max="16384" width="9.109375" style="2"/>
  </cols>
  <sheetData>
    <row r="1" spans="1:1" ht="33.6" x14ac:dyDescent="0.3">
      <c r="A1" s="41" t="s">
        <v>173</v>
      </c>
    </row>
    <row r="2" spans="1:1" ht="28.8" x14ac:dyDescent="0.3">
      <c r="A2" s="42" t="s">
        <v>119</v>
      </c>
    </row>
    <row r="3" spans="1:1" x14ac:dyDescent="0.3">
      <c r="A3" s="21"/>
    </row>
    <row r="4" spans="1:1" ht="55.2" x14ac:dyDescent="0.3">
      <c r="A4" s="4" t="s">
        <v>174</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9" sqref="A9"/>
    </sheetView>
  </sheetViews>
  <sheetFormatPr defaultRowHeight="14.4" x14ac:dyDescent="0.3"/>
  <cols>
    <col min="1" max="1" width="5" bestFit="1" customWidth="1"/>
    <col min="2" max="2" width="41.88671875" bestFit="1" customWidth="1"/>
  </cols>
  <sheetData>
    <row r="1" spans="1:2" x14ac:dyDescent="0.3">
      <c r="A1" t="s">
        <v>175</v>
      </c>
      <c r="B1" t="s">
        <v>23</v>
      </c>
    </row>
    <row r="2" spans="1:2" x14ac:dyDescent="0.3">
      <c r="A2">
        <v>2002</v>
      </c>
      <c r="B2">
        <v>19.8</v>
      </c>
    </row>
    <row r="3" spans="1:2" x14ac:dyDescent="0.3">
      <c r="A3">
        <v>2003</v>
      </c>
      <c r="B3">
        <v>20</v>
      </c>
    </row>
    <row r="4" spans="1:2" x14ac:dyDescent="0.3">
      <c r="A4">
        <v>2004</v>
      </c>
      <c r="B4">
        <v>20.7</v>
      </c>
    </row>
    <row r="5" spans="1:2" x14ac:dyDescent="0.3">
      <c r="A5">
        <v>2005</v>
      </c>
      <c r="B5">
        <v>20.8</v>
      </c>
    </row>
    <row r="6" spans="1:2" x14ac:dyDescent="0.3">
      <c r="A6">
        <v>2006</v>
      </c>
      <c r="B6">
        <v>20.7</v>
      </c>
    </row>
    <row r="7" spans="1:2" x14ac:dyDescent="0.3">
      <c r="A7">
        <v>2007</v>
      </c>
      <c r="B7">
        <v>20.7</v>
      </c>
    </row>
    <row r="8" spans="1:2" x14ac:dyDescent="0.3">
      <c r="A8">
        <v>2008</v>
      </c>
      <c r="B8">
        <v>19.5</v>
      </c>
    </row>
    <row r="9" spans="1:2" x14ac:dyDescent="0.3">
      <c r="A9">
        <v>2009</v>
      </c>
      <c r="B9">
        <v>18.8</v>
      </c>
    </row>
    <row r="10" spans="1:2" x14ac:dyDescent="0.3">
      <c r="A10">
        <v>2010</v>
      </c>
      <c r="B10">
        <v>19.2</v>
      </c>
    </row>
    <row r="11" spans="1:2" x14ac:dyDescent="0.3">
      <c r="A11">
        <v>2011</v>
      </c>
      <c r="B11">
        <v>18.899999999999999</v>
      </c>
    </row>
    <row r="12" spans="1:2" x14ac:dyDescent="0.3">
      <c r="A12">
        <v>2012</v>
      </c>
      <c r="B12">
        <v>18.600000000000001</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26" sqref="A26"/>
    </sheetView>
  </sheetViews>
  <sheetFormatPr defaultColWidth="9.109375" defaultRowHeight="14.4" x14ac:dyDescent="0.3"/>
  <cols>
    <col min="1" max="1" width="145.88671875" style="2" bestFit="1" customWidth="1"/>
    <col min="2" max="16384" width="9.109375" style="2"/>
  </cols>
  <sheetData>
    <row r="1" spans="1:1" x14ac:dyDescent="0.3">
      <c r="A1" s="6"/>
    </row>
    <row r="2" spans="1:1" ht="22.8" x14ac:dyDescent="0.3">
      <c r="A2" s="1" t="s">
        <v>123</v>
      </c>
    </row>
    <row r="3" spans="1:1" x14ac:dyDescent="0.3">
      <c r="A3" s="20"/>
    </row>
    <row r="4" spans="1:1" x14ac:dyDescent="0.3">
      <c r="A4" s="5"/>
    </row>
    <row r="5" spans="1:1" ht="15" thickBot="1" x14ac:dyDescent="0.35">
      <c r="A5" s="6" t="s">
        <v>176</v>
      </c>
    </row>
    <row r="6" spans="1:1" ht="15" thickBot="1" x14ac:dyDescent="0.35">
      <c r="A6" s="7"/>
    </row>
    <row r="7" spans="1:1" ht="15" thickBot="1" x14ac:dyDescent="0.35">
      <c r="A7" s="8" t="s">
        <v>25</v>
      </c>
    </row>
    <row r="8" spans="1:1" x14ac:dyDescent="0.3">
      <c r="A8" s="5"/>
    </row>
    <row r="9" spans="1:1" x14ac:dyDescent="0.3">
      <c r="A9" s="3" t="s">
        <v>177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A9" sqref="A9"/>
    </sheetView>
  </sheetViews>
  <sheetFormatPr defaultRowHeight="14.4" x14ac:dyDescent="0.3"/>
  <cols>
    <col min="1" max="1" width="13.5546875" bestFit="1" customWidth="1"/>
    <col min="2" max="2" width="6.33203125" bestFit="1" customWidth="1"/>
  </cols>
  <sheetData>
    <row r="1" spans="1:2" x14ac:dyDescent="0.3">
      <c r="A1" t="s">
        <v>178</v>
      </c>
      <c r="B1" t="s">
        <v>179</v>
      </c>
    </row>
    <row r="2" spans="1:2" x14ac:dyDescent="0.3">
      <c r="A2">
        <v>0.53</v>
      </c>
      <c r="B2">
        <v>44</v>
      </c>
    </row>
    <row r="3" spans="1:2" x14ac:dyDescent="0.3">
      <c r="A3">
        <v>1.2</v>
      </c>
      <c r="B3">
        <v>44</v>
      </c>
    </row>
    <row r="4" spans="1:2" x14ac:dyDescent="0.3">
      <c r="A4">
        <v>2.27</v>
      </c>
      <c r="B4">
        <v>37</v>
      </c>
    </row>
    <row r="5" spans="1:2" x14ac:dyDescent="0.3">
      <c r="A5">
        <v>2.73</v>
      </c>
      <c r="B5">
        <v>36</v>
      </c>
    </row>
    <row r="6" spans="1:2" x14ac:dyDescent="0.3">
      <c r="A6">
        <v>2.86</v>
      </c>
      <c r="B6">
        <v>47</v>
      </c>
    </row>
    <row r="7" spans="1:2" x14ac:dyDescent="0.3">
      <c r="A7">
        <v>3.02</v>
      </c>
      <c r="B7">
        <v>47</v>
      </c>
    </row>
    <row r="8" spans="1:2" x14ac:dyDescent="0.3">
      <c r="A8">
        <v>4.3899999999999997</v>
      </c>
      <c r="B8">
        <v>41</v>
      </c>
    </row>
    <row r="9" spans="1:2" x14ac:dyDescent="0.3">
      <c r="A9">
        <v>4.6399999999999997</v>
      </c>
      <c r="B9">
        <v>34</v>
      </c>
    </row>
    <row r="10" spans="1:2" x14ac:dyDescent="0.3">
      <c r="A10">
        <v>4.96</v>
      </c>
      <c r="B10">
        <v>43</v>
      </c>
    </row>
    <row r="11" spans="1:2" x14ac:dyDescent="0.3">
      <c r="A11">
        <v>5.08</v>
      </c>
      <c r="B11">
        <v>65</v>
      </c>
    </row>
    <row r="12" spans="1:2" x14ac:dyDescent="0.3">
      <c r="A12">
        <v>6.15</v>
      </c>
      <c r="B12">
        <v>79</v>
      </c>
    </row>
    <row r="13" spans="1:2" x14ac:dyDescent="0.3">
      <c r="A13">
        <v>6.24</v>
      </c>
      <c r="B13">
        <v>53</v>
      </c>
    </row>
    <row r="14" spans="1:2" x14ac:dyDescent="0.3">
      <c r="A14">
        <v>6.9</v>
      </c>
      <c r="B14">
        <v>59</v>
      </c>
    </row>
    <row r="15" spans="1:2" x14ac:dyDescent="0.3">
      <c r="A15">
        <v>7.15</v>
      </c>
      <c r="B15">
        <v>68</v>
      </c>
    </row>
    <row r="16" spans="1:2" x14ac:dyDescent="0.3">
      <c r="A16">
        <v>7.7</v>
      </c>
      <c r="B16">
        <v>66</v>
      </c>
    </row>
    <row r="17" spans="1:2" x14ac:dyDescent="0.3">
      <c r="A17">
        <v>8.02</v>
      </c>
      <c r="B17">
        <v>61</v>
      </c>
    </row>
    <row r="18" spans="1:2" x14ac:dyDescent="0.3">
      <c r="A18">
        <v>8.6199999999999992</v>
      </c>
      <c r="B18">
        <v>46</v>
      </c>
    </row>
    <row r="19" spans="1:2" x14ac:dyDescent="0.3">
      <c r="A19">
        <v>8.7100000000000009</v>
      </c>
      <c r="B19">
        <v>82</v>
      </c>
    </row>
    <row r="20" spans="1:2" x14ac:dyDescent="0.3">
      <c r="A20">
        <v>9.32</v>
      </c>
      <c r="B20">
        <v>46</v>
      </c>
    </row>
    <row r="21" spans="1:2" x14ac:dyDescent="0.3">
      <c r="A21">
        <v>9.32</v>
      </c>
      <c r="B21">
        <v>37</v>
      </c>
    </row>
    <row r="22" spans="1:2" x14ac:dyDescent="0.3">
      <c r="A22">
        <v>10.15</v>
      </c>
      <c r="B22">
        <v>61</v>
      </c>
    </row>
    <row r="23" spans="1:2" x14ac:dyDescent="0.3">
      <c r="A23">
        <v>11.53</v>
      </c>
      <c r="B23">
        <v>60</v>
      </c>
    </row>
    <row r="24" spans="1:2" x14ac:dyDescent="0.3">
      <c r="A24">
        <v>13.64</v>
      </c>
      <c r="B24">
        <v>94</v>
      </c>
    </row>
    <row r="25" spans="1:2" x14ac:dyDescent="0.3">
      <c r="A25">
        <v>15.31</v>
      </c>
      <c r="B25">
        <v>86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9" sqref="A9"/>
    </sheetView>
  </sheetViews>
  <sheetFormatPr defaultRowHeight="14.4" x14ac:dyDescent="0.3"/>
  <sheetData/>
  <pageMargins left="0.7" right="0.7" top="0.75" bottom="0.75" header="0.3" footer="0.3"/>
  <drawing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9" sqref="A9"/>
    </sheetView>
  </sheetViews>
  <sheetFormatPr defaultColWidth="9.109375" defaultRowHeight="14.4" x14ac:dyDescent="0.3"/>
  <cols>
    <col min="1" max="1" width="177.6640625" style="2" bestFit="1" customWidth="1"/>
    <col min="2" max="16384" width="9.109375" style="2"/>
  </cols>
  <sheetData>
    <row r="1" spans="1:1" x14ac:dyDescent="0.3">
      <c r="A1" s="6"/>
    </row>
    <row r="2" spans="1:1" ht="22.8" x14ac:dyDescent="0.3">
      <c r="A2" s="1" t="s">
        <v>123</v>
      </c>
    </row>
    <row r="3" spans="1:1" x14ac:dyDescent="0.3">
      <c r="A3" s="20"/>
    </row>
    <row r="4" spans="1:1" x14ac:dyDescent="0.3">
      <c r="A4" s="5"/>
    </row>
    <row r="5" spans="1:1" ht="15" thickBot="1" x14ac:dyDescent="0.35">
      <c r="A5" s="6" t="s">
        <v>176</v>
      </c>
    </row>
    <row r="6" spans="1:1" ht="15" thickBot="1" x14ac:dyDescent="0.35">
      <c r="A6" s="7"/>
    </row>
    <row r="7" spans="1:1" ht="15" thickBot="1" x14ac:dyDescent="0.35">
      <c r="A7" s="8" t="s">
        <v>92</v>
      </c>
    </row>
    <row r="8" spans="1:1" x14ac:dyDescent="0.3">
      <c r="A8" s="5"/>
    </row>
    <row r="9" spans="1:1" x14ac:dyDescent="0.3">
      <c r="A9" s="3" t="s">
        <v>180</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A9" sqref="A9"/>
    </sheetView>
  </sheetViews>
  <sheetFormatPr defaultRowHeight="14.4" x14ac:dyDescent="0.3"/>
  <cols>
    <col min="1" max="1" width="16.44140625" bestFit="1" customWidth="1"/>
    <col min="2" max="2" width="17.88671875" bestFit="1" customWidth="1"/>
  </cols>
  <sheetData>
    <row r="1" spans="1:2" x14ac:dyDescent="0.3">
      <c r="A1" t="s">
        <v>181</v>
      </c>
      <c r="B1" t="s">
        <v>182</v>
      </c>
    </row>
    <row r="2" spans="1:2" x14ac:dyDescent="0.3">
      <c r="A2">
        <v>37.68</v>
      </c>
      <c r="B2">
        <v>92</v>
      </c>
    </row>
    <row r="3" spans="1:2" x14ac:dyDescent="0.3">
      <c r="A3">
        <v>41.4</v>
      </c>
      <c r="B3">
        <v>64</v>
      </c>
    </row>
    <row r="4" spans="1:2" x14ac:dyDescent="0.3">
      <c r="A4">
        <v>42.11</v>
      </c>
      <c r="B4">
        <v>83</v>
      </c>
    </row>
    <row r="5" spans="1:2" x14ac:dyDescent="0.3">
      <c r="A5">
        <v>42.25</v>
      </c>
      <c r="B5">
        <v>57</v>
      </c>
    </row>
    <row r="6" spans="1:2" x14ac:dyDescent="0.3">
      <c r="A6">
        <v>42.84</v>
      </c>
      <c r="B6">
        <v>92</v>
      </c>
    </row>
    <row r="7" spans="1:2" x14ac:dyDescent="0.3">
      <c r="A7">
        <v>43.29</v>
      </c>
      <c r="B7">
        <v>70</v>
      </c>
    </row>
    <row r="8" spans="1:2" x14ac:dyDescent="0.3">
      <c r="A8">
        <v>43.85</v>
      </c>
      <c r="B8">
        <v>61</v>
      </c>
    </row>
    <row r="9" spans="1:2" x14ac:dyDescent="0.3">
      <c r="A9">
        <v>44.16</v>
      </c>
      <c r="B9">
        <v>55</v>
      </c>
    </row>
    <row r="10" spans="1:2" x14ac:dyDescent="0.3">
      <c r="A10">
        <v>45</v>
      </c>
      <c r="B10">
        <v>42</v>
      </c>
    </row>
    <row r="11" spans="1:2" x14ac:dyDescent="0.3">
      <c r="A11">
        <v>45.5</v>
      </c>
      <c r="B11">
        <v>51</v>
      </c>
    </row>
    <row r="12" spans="1:2" x14ac:dyDescent="0.3">
      <c r="A12">
        <v>45.51</v>
      </c>
      <c r="B12">
        <v>38</v>
      </c>
    </row>
    <row r="13" spans="1:2" x14ac:dyDescent="0.3">
      <c r="A13">
        <v>45.88</v>
      </c>
      <c r="B13">
        <v>43</v>
      </c>
    </row>
    <row r="14" spans="1:2" x14ac:dyDescent="0.3">
      <c r="A14">
        <v>46.85</v>
      </c>
      <c r="B14">
        <v>60</v>
      </c>
    </row>
    <row r="15" spans="1:2" x14ac:dyDescent="0.3">
      <c r="A15">
        <v>47.18</v>
      </c>
      <c r="B15">
        <v>59</v>
      </c>
    </row>
    <row r="16" spans="1:2" x14ac:dyDescent="0.3">
      <c r="A16">
        <v>47.61</v>
      </c>
      <c r="B16">
        <v>36</v>
      </c>
    </row>
    <row r="17" spans="1:2" x14ac:dyDescent="0.3">
      <c r="A17">
        <v>50.2</v>
      </c>
      <c r="B17">
        <v>29</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9" sqref="A9"/>
    </sheetView>
  </sheetViews>
  <sheetFormatPr defaultRowHeight="14.4" x14ac:dyDescent="0.3"/>
  <sheetData/>
  <pageMargins left="0.7" right="0.7" top="0.75" bottom="0.75" header="0.3" footer="0.3"/>
  <drawing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9" sqref="A9"/>
    </sheetView>
  </sheetViews>
  <sheetFormatPr defaultColWidth="9.109375" defaultRowHeight="14.4" x14ac:dyDescent="0.3"/>
  <cols>
    <col min="1" max="1" width="62.88671875" style="2" bestFit="1" customWidth="1"/>
    <col min="2" max="16384" width="9.109375" style="2"/>
  </cols>
  <sheetData>
    <row r="1" spans="1:1" ht="22.8" x14ac:dyDescent="0.3">
      <c r="A1" s="1" t="s">
        <v>123</v>
      </c>
    </row>
    <row r="2" spans="1:1" x14ac:dyDescent="0.3">
      <c r="A2" s="20"/>
    </row>
    <row r="3" spans="1:1" x14ac:dyDescent="0.3">
      <c r="A3" s="5"/>
    </row>
    <row r="4" spans="1:1" ht="15" thickBot="1" x14ac:dyDescent="0.35">
      <c r="A4" s="6" t="s">
        <v>176</v>
      </c>
    </row>
    <row r="5" spans="1:1" ht="15" thickBot="1" x14ac:dyDescent="0.35">
      <c r="A5" s="7"/>
    </row>
    <row r="6" spans="1:1" ht="15" thickBot="1" x14ac:dyDescent="0.35">
      <c r="A6" s="8" t="s">
        <v>135</v>
      </c>
    </row>
    <row r="7" spans="1:1" x14ac:dyDescent="0.3">
      <c r="A7" s="5"/>
    </row>
    <row r="8" spans="1:1" x14ac:dyDescent="0.3">
      <c r="A8" s="3" t="s">
        <v>183</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E12" sqref="E12"/>
    </sheetView>
  </sheetViews>
  <sheetFormatPr defaultRowHeight="14.4" x14ac:dyDescent="0.3"/>
  <cols>
    <col min="1" max="1" width="13.5546875" bestFit="1" customWidth="1"/>
    <col min="2" max="2" width="6.33203125" bestFit="1" customWidth="1"/>
    <col min="3" max="3" width="11" bestFit="1" customWidth="1"/>
  </cols>
  <sheetData>
    <row r="1" spans="1:4" x14ac:dyDescent="0.3">
      <c r="A1" t="s">
        <v>178</v>
      </c>
      <c r="B1" t="s">
        <v>179</v>
      </c>
    </row>
    <row r="2" spans="1:4" x14ac:dyDescent="0.3">
      <c r="A2">
        <v>0.53</v>
      </c>
      <c r="B2">
        <v>44</v>
      </c>
      <c r="C2" t="s">
        <v>172</v>
      </c>
      <c r="D2" s="31">
        <f>CORREL(A2:A25,B2:B25)</f>
        <v>0.66826556692092809</v>
      </c>
    </row>
    <row r="3" spans="1:4" x14ac:dyDescent="0.3">
      <c r="A3">
        <v>1.2</v>
      </c>
      <c r="B3">
        <v>44</v>
      </c>
    </row>
    <row r="4" spans="1:4" x14ac:dyDescent="0.3">
      <c r="A4">
        <v>2.27</v>
      </c>
      <c r="B4">
        <v>37</v>
      </c>
    </row>
    <row r="5" spans="1:4" x14ac:dyDescent="0.3">
      <c r="A5">
        <v>2.73</v>
      </c>
      <c r="B5">
        <v>36</v>
      </c>
    </row>
    <row r="6" spans="1:4" x14ac:dyDescent="0.3">
      <c r="A6">
        <v>2.86</v>
      </c>
      <c r="B6">
        <v>47</v>
      </c>
    </row>
    <row r="7" spans="1:4" x14ac:dyDescent="0.3">
      <c r="A7">
        <v>3.02</v>
      </c>
      <c r="B7">
        <v>47</v>
      </c>
    </row>
    <row r="8" spans="1:4" x14ac:dyDescent="0.3">
      <c r="A8">
        <v>4.3899999999999997</v>
      </c>
      <c r="B8">
        <v>41</v>
      </c>
    </row>
    <row r="9" spans="1:4" x14ac:dyDescent="0.3">
      <c r="A9">
        <v>4.6399999999999997</v>
      </c>
      <c r="B9">
        <v>34</v>
      </c>
    </row>
    <row r="10" spans="1:4" x14ac:dyDescent="0.3">
      <c r="A10">
        <v>4.96</v>
      </c>
      <c r="B10">
        <v>43</v>
      </c>
    </row>
    <row r="11" spans="1:4" x14ac:dyDescent="0.3">
      <c r="A11">
        <v>5.08</v>
      </c>
      <c r="B11">
        <v>65</v>
      </c>
    </row>
    <row r="12" spans="1:4" x14ac:dyDescent="0.3">
      <c r="A12">
        <v>6.15</v>
      </c>
      <c r="B12">
        <v>79</v>
      </c>
    </row>
    <row r="13" spans="1:4" x14ac:dyDescent="0.3">
      <c r="A13">
        <v>6.24</v>
      </c>
      <c r="B13">
        <v>53</v>
      </c>
    </row>
    <row r="14" spans="1:4" x14ac:dyDescent="0.3">
      <c r="A14">
        <v>6.9</v>
      </c>
      <c r="B14">
        <v>59</v>
      </c>
    </row>
    <row r="15" spans="1:4" x14ac:dyDescent="0.3">
      <c r="A15">
        <v>7.15</v>
      </c>
      <c r="B15">
        <v>68</v>
      </c>
    </row>
    <row r="16" spans="1:4" x14ac:dyDescent="0.3">
      <c r="A16">
        <v>7.7</v>
      </c>
      <c r="B16">
        <v>66</v>
      </c>
    </row>
    <row r="17" spans="1:2" x14ac:dyDescent="0.3">
      <c r="A17">
        <v>8.02</v>
      </c>
      <c r="B17">
        <v>61</v>
      </c>
    </row>
    <row r="18" spans="1:2" x14ac:dyDescent="0.3">
      <c r="A18">
        <v>8.6199999999999992</v>
      </c>
      <c r="B18">
        <v>46</v>
      </c>
    </row>
    <row r="19" spans="1:2" x14ac:dyDescent="0.3">
      <c r="A19">
        <v>8.7100000000000009</v>
      </c>
      <c r="B19">
        <v>82</v>
      </c>
    </row>
    <row r="20" spans="1:2" x14ac:dyDescent="0.3">
      <c r="A20">
        <v>9.32</v>
      </c>
      <c r="B20">
        <v>46</v>
      </c>
    </row>
    <row r="21" spans="1:2" x14ac:dyDescent="0.3">
      <c r="A21">
        <v>9.32</v>
      </c>
      <c r="B21">
        <v>37</v>
      </c>
    </row>
    <row r="22" spans="1:2" x14ac:dyDescent="0.3">
      <c r="A22">
        <v>10.15</v>
      </c>
      <c r="B22">
        <v>61</v>
      </c>
    </row>
    <row r="23" spans="1:2" x14ac:dyDescent="0.3">
      <c r="A23">
        <v>11.53</v>
      </c>
      <c r="B23">
        <v>60</v>
      </c>
    </row>
    <row r="24" spans="1:2" x14ac:dyDescent="0.3">
      <c r="A24">
        <v>13.64</v>
      </c>
      <c r="B24">
        <v>94</v>
      </c>
    </row>
    <row r="25" spans="1:2" x14ac:dyDescent="0.3">
      <c r="A25">
        <v>15.31</v>
      </c>
      <c r="B25">
        <v>86</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9" sqref="A9"/>
    </sheetView>
  </sheetViews>
  <sheetFormatPr defaultColWidth="9.109375" defaultRowHeight="14.4" x14ac:dyDescent="0.3"/>
  <cols>
    <col min="1" max="1" width="64.44140625" style="2" bestFit="1" customWidth="1"/>
    <col min="2" max="16384" width="9.109375" style="2"/>
  </cols>
  <sheetData>
    <row r="1" spans="1:1" ht="22.8" x14ac:dyDescent="0.3">
      <c r="A1" s="1" t="s">
        <v>123</v>
      </c>
    </row>
    <row r="2" spans="1:1" x14ac:dyDescent="0.3">
      <c r="A2" s="20"/>
    </row>
    <row r="3" spans="1:1" x14ac:dyDescent="0.3">
      <c r="A3" s="5"/>
    </row>
    <row r="4" spans="1:1" ht="15" thickBot="1" x14ac:dyDescent="0.35">
      <c r="A4" s="6" t="s">
        <v>176</v>
      </c>
    </row>
    <row r="5" spans="1:1" ht="15" thickBot="1" x14ac:dyDescent="0.35">
      <c r="A5" s="7"/>
    </row>
    <row r="6" spans="1:1" ht="15" thickBot="1" x14ac:dyDescent="0.35">
      <c r="A6" s="8" t="s">
        <v>99</v>
      </c>
    </row>
    <row r="7" spans="1:1" x14ac:dyDescent="0.3">
      <c r="A7" s="5"/>
    </row>
    <row r="8" spans="1:1" x14ac:dyDescent="0.3">
      <c r="A8" s="3" t="s">
        <v>184</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F14" sqref="F14"/>
    </sheetView>
  </sheetViews>
  <sheetFormatPr defaultRowHeight="14.4" x14ac:dyDescent="0.3"/>
  <cols>
    <col min="1" max="1" width="16.44140625" bestFit="1" customWidth="1"/>
    <col min="2" max="2" width="17.88671875" bestFit="1" customWidth="1"/>
    <col min="3" max="3" width="11" bestFit="1" customWidth="1"/>
    <col min="4" max="4" width="7.88671875" customWidth="1"/>
  </cols>
  <sheetData>
    <row r="1" spans="1:4" x14ac:dyDescent="0.3">
      <c r="A1" t="s">
        <v>181</v>
      </c>
      <c r="B1" t="s">
        <v>182</v>
      </c>
    </row>
    <row r="2" spans="1:4" x14ac:dyDescent="0.3">
      <c r="A2">
        <v>37.68</v>
      </c>
      <c r="B2">
        <v>92</v>
      </c>
      <c r="C2" t="s">
        <v>172</v>
      </c>
      <c r="D2" s="31">
        <f>CORREL(A2:A17,B2:B17)</f>
        <v>-0.78838628215232431</v>
      </c>
    </row>
    <row r="3" spans="1:4" x14ac:dyDescent="0.3">
      <c r="A3">
        <v>41.4</v>
      </c>
      <c r="B3">
        <v>64</v>
      </c>
    </row>
    <row r="4" spans="1:4" x14ac:dyDescent="0.3">
      <c r="A4">
        <v>42.11</v>
      </c>
      <c r="B4">
        <v>83</v>
      </c>
    </row>
    <row r="5" spans="1:4" x14ac:dyDescent="0.3">
      <c r="A5">
        <v>42.25</v>
      </c>
      <c r="B5">
        <v>57</v>
      </c>
    </row>
    <row r="6" spans="1:4" x14ac:dyDescent="0.3">
      <c r="A6">
        <v>42.84</v>
      </c>
      <c r="B6">
        <v>92</v>
      </c>
    </row>
    <row r="7" spans="1:4" x14ac:dyDescent="0.3">
      <c r="A7">
        <v>43.29</v>
      </c>
      <c r="B7">
        <v>70</v>
      </c>
    </row>
    <row r="8" spans="1:4" x14ac:dyDescent="0.3">
      <c r="A8">
        <v>43.85</v>
      </c>
      <c r="B8">
        <v>61</v>
      </c>
    </row>
    <row r="9" spans="1:4" x14ac:dyDescent="0.3">
      <c r="A9">
        <v>44.16</v>
      </c>
      <c r="B9">
        <v>55</v>
      </c>
    </row>
    <row r="10" spans="1:4" x14ac:dyDescent="0.3">
      <c r="A10">
        <v>45</v>
      </c>
      <c r="B10">
        <v>42</v>
      </c>
    </row>
    <row r="11" spans="1:4" x14ac:dyDescent="0.3">
      <c r="A11">
        <v>45.5</v>
      </c>
      <c r="B11">
        <v>51</v>
      </c>
    </row>
    <row r="12" spans="1:4" x14ac:dyDescent="0.3">
      <c r="A12">
        <v>45.51</v>
      </c>
      <c r="B12">
        <v>38</v>
      </c>
    </row>
    <row r="13" spans="1:4" x14ac:dyDescent="0.3">
      <c r="A13">
        <v>45.88</v>
      </c>
      <c r="B13">
        <v>43</v>
      </c>
    </row>
    <row r="14" spans="1:4" x14ac:dyDescent="0.3">
      <c r="A14">
        <v>46.85</v>
      </c>
      <c r="B14">
        <v>60</v>
      </c>
    </row>
    <row r="15" spans="1:4" x14ac:dyDescent="0.3">
      <c r="A15">
        <v>47.18</v>
      </c>
      <c r="B15">
        <v>59</v>
      </c>
    </row>
    <row r="16" spans="1:4" x14ac:dyDescent="0.3">
      <c r="A16">
        <v>47.61</v>
      </c>
      <c r="B16">
        <v>36</v>
      </c>
    </row>
    <row r="17" spans="1:2" x14ac:dyDescent="0.3">
      <c r="A17">
        <v>50.2</v>
      </c>
      <c r="B17">
        <v>29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21" sqref="A21"/>
    </sheetView>
  </sheetViews>
  <sheetFormatPr defaultColWidth="9.109375" defaultRowHeight="14.4" x14ac:dyDescent="0.3"/>
  <cols>
    <col min="1" max="1" width="139.109375" style="2" bestFit="1" customWidth="1"/>
    <col min="2" max="16384" width="9.109375" style="2"/>
  </cols>
  <sheetData>
    <row r="1" spans="1:1" ht="15" thickBot="1" x14ac:dyDescent="0.35">
      <c r="A1" s="22" t="s">
        <v>185</v>
      </c>
    </row>
    <row r="2" spans="1:1" x14ac:dyDescent="0.3">
      <c r="A2" s="5"/>
    </row>
    <row r="3" spans="1:1" x14ac:dyDescent="0.3">
      <c r="A3" s="3" t="s">
        <v>186</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3"/>
  <sheetViews>
    <sheetView workbookViewId="0">
      <selection activeCell="A9" sqref="A9"/>
    </sheetView>
  </sheetViews>
  <sheetFormatPr defaultRowHeight="14.4" x14ac:dyDescent="0.3"/>
  <cols>
    <col min="1" max="1" width="28.88671875" bestFit="1" customWidth="1"/>
    <col min="2" max="2" width="44.88671875" bestFit="1" customWidth="1"/>
    <col min="3" max="3" width="49.109375" bestFit="1" customWidth="1"/>
  </cols>
  <sheetData>
    <row r="1" spans="1:3" x14ac:dyDescent="0.3">
      <c r="A1" t="s">
        <v>7</v>
      </c>
      <c r="B1" t="s">
        <v>187</v>
      </c>
      <c r="C1" t="s">
        <v>188</v>
      </c>
    </row>
    <row r="2" spans="1:3" x14ac:dyDescent="0.3">
      <c r="A2" t="s">
        <v>189</v>
      </c>
      <c r="B2" s="23">
        <v>56.57</v>
      </c>
      <c r="C2" s="23">
        <v>1000</v>
      </c>
    </row>
    <row r="3" spans="1:3" x14ac:dyDescent="0.3">
      <c r="A3" t="s">
        <v>190</v>
      </c>
      <c r="B3" s="23">
        <v>272.2</v>
      </c>
      <c r="C3" s="23">
        <v>2000</v>
      </c>
    </row>
    <row r="4" spans="1:3" x14ac:dyDescent="0.3">
      <c r="A4" t="s">
        <v>191</v>
      </c>
      <c r="B4" s="23">
        <v>361.73</v>
      </c>
      <c r="C4" s="23">
        <v>3000</v>
      </c>
    </row>
    <row r="5" spans="1:3" x14ac:dyDescent="0.3">
      <c r="A5" t="s">
        <v>192</v>
      </c>
      <c r="B5" s="23">
        <v>3746.33</v>
      </c>
      <c r="C5" s="23">
        <v>4000</v>
      </c>
    </row>
    <row r="6" spans="1:3" x14ac:dyDescent="0.3">
      <c r="A6" t="s">
        <v>193</v>
      </c>
      <c r="B6" s="23">
        <v>179.36</v>
      </c>
      <c r="C6" s="23">
        <v>5000</v>
      </c>
    </row>
    <row r="7" spans="1:3" x14ac:dyDescent="0.3">
      <c r="A7" t="s">
        <v>194</v>
      </c>
      <c r="B7" s="23">
        <v>773.71</v>
      </c>
      <c r="C7" s="23">
        <v>6000</v>
      </c>
    </row>
    <row r="8" spans="1:3" x14ac:dyDescent="0.3">
      <c r="A8" t="s">
        <v>195</v>
      </c>
      <c r="B8" s="23">
        <v>352.93</v>
      </c>
      <c r="C8" s="23">
        <v>7000</v>
      </c>
    </row>
    <row r="9" spans="1:3" x14ac:dyDescent="0.3">
      <c r="A9" t="s">
        <v>196</v>
      </c>
      <c r="B9" s="23">
        <v>605.19000000000005</v>
      </c>
      <c r="C9" s="23">
        <v>8000</v>
      </c>
    </row>
    <row r="10" spans="1:3" x14ac:dyDescent="0.3">
      <c r="A10" t="s">
        <v>197</v>
      </c>
      <c r="B10" s="23">
        <v>161.55000000000001</v>
      </c>
      <c r="C10" s="23">
        <v>9000</v>
      </c>
    </row>
    <row r="11" spans="1:3" x14ac:dyDescent="0.3">
      <c r="A11" t="s">
        <v>198</v>
      </c>
      <c r="B11" s="23">
        <v>6031.11</v>
      </c>
      <c r="C11" s="23">
        <v>10000</v>
      </c>
    </row>
    <row r="12" spans="1:3" x14ac:dyDescent="0.3">
      <c r="A12" t="s">
        <v>199</v>
      </c>
      <c r="B12" s="23">
        <v>5580.49</v>
      </c>
    </row>
    <row r="13" spans="1:3" x14ac:dyDescent="0.3">
      <c r="A13" t="s">
        <v>200</v>
      </c>
      <c r="B13" s="23">
        <v>471.41</v>
      </c>
    </row>
    <row r="14" spans="1:3" x14ac:dyDescent="0.3">
      <c r="A14" t="s">
        <v>201</v>
      </c>
      <c r="B14" s="23">
        <v>1720.16</v>
      </c>
    </row>
    <row r="15" spans="1:3" x14ac:dyDescent="0.3">
      <c r="A15" t="s">
        <v>202</v>
      </c>
      <c r="B15" s="23">
        <v>1242.8399999999999</v>
      </c>
    </row>
    <row r="16" spans="1:3" x14ac:dyDescent="0.3">
      <c r="A16" t="s">
        <v>203</v>
      </c>
      <c r="B16" s="23">
        <v>30.83</v>
      </c>
    </row>
    <row r="17" spans="1:2" x14ac:dyDescent="0.3">
      <c r="A17" t="s">
        <v>204</v>
      </c>
      <c r="B17" s="23">
        <v>1146.04</v>
      </c>
    </row>
    <row r="18" spans="1:2" x14ac:dyDescent="0.3">
      <c r="A18" t="s">
        <v>205</v>
      </c>
      <c r="B18" s="23">
        <v>450.21</v>
      </c>
    </row>
    <row r="19" spans="1:2" x14ac:dyDescent="0.3">
      <c r="A19" t="s">
        <v>206</v>
      </c>
      <c r="B19" s="23">
        <v>4884.07</v>
      </c>
    </row>
    <row r="20" spans="1:2" x14ac:dyDescent="0.3">
      <c r="A20" t="s">
        <v>207</v>
      </c>
      <c r="B20" s="23">
        <v>278.58</v>
      </c>
    </row>
    <row r="21" spans="1:2" x14ac:dyDescent="0.3">
      <c r="A21" t="s">
        <v>208</v>
      </c>
      <c r="B21" s="23">
        <v>37.89</v>
      </c>
    </row>
    <row r="22" spans="1:2" x14ac:dyDescent="0.3">
      <c r="A22" t="s">
        <v>209</v>
      </c>
      <c r="B22" s="23">
        <v>88.79</v>
      </c>
    </row>
    <row r="23" spans="1:2" x14ac:dyDescent="0.3">
      <c r="A23" t="s">
        <v>210</v>
      </c>
      <c r="B23" s="23">
        <v>208.78</v>
      </c>
    </row>
    <row r="24" spans="1:2" x14ac:dyDescent="0.3">
      <c r="A24" t="s">
        <v>211</v>
      </c>
      <c r="B24" s="23">
        <v>463.64</v>
      </c>
    </row>
    <row r="25" spans="1:2" x14ac:dyDescent="0.3">
      <c r="A25" t="s">
        <v>212</v>
      </c>
      <c r="B25" s="23">
        <v>385.31</v>
      </c>
    </row>
    <row r="26" spans="1:2" x14ac:dyDescent="0.3">
      <c r="A26" t="s">
        <v>14</v>
      </c>
      <c r="B26" s="23">
        <v>947.43</v>
      </c>
    </row>
    <row r="27" spans="1:2" x14ac:dyDescent="0.3">
      <c r="A27" t="s">
        <v>213</v>
      </c>
      <c r="B27" s="23">
        <v>957.61</v>
      </c>
    </row>
    <row r="28" spans="1:2" x14ac:dyDescent="0.3">
      <c r="A28" t="s">
        <v>214</v>
      </c>
      <c r="B28" s="23">
        <v>661.85</v>
      </c>
    </row>
    <row r="29" spans="1:2" x14ac:dyDescent="0.3">
      <c r="A29" t="s">
        <v>215</v>
      </c>
      <c r="B29" s="23">
        <v>35.200000000000003</v>
      </c>
    </row>
    <row r="30" spans="1:2" x14ac:dyDescent="0.3">
      <c r="A30" t="s">
        <v>216</v>
      </c>
      <c r="B30" s="23">
        <v>21.55</v>
      </c>
    </row>
    <row r="31" spans="1:2" x14ac:dyDescent="0.3">
      <c r="A31" t="s">
        <v>217</v>
      </c>
      <c r="B31" s="23">
        <v>173.31</v>
      </c>
    </row>
    <row r="32" spans="1:2" x14ac:dyDescent="0.3">
      <c r="A32" t="s">
        <v>218</v>
      </c>
      <c r="B32" s="23">
        <v>61.28</v>
      </c>
    </row>
    <row r="33" spans="1:2" x14ac:dyDescent="0.3">
      <c r="A33" t="s">
        <v>219</v>
      </c>
      <c r="B33" s="23">
        <v>58.65</v>
      </c>
    </row>
    <row r="34" spans="1:2" x14ac:dyDescent="0.3">
      <c r="A34" t="s">
        <v>16</v>
      </c>
      <c r="B34" s="23">
        <v>5291.75</v>
      </c>
    </row>
    <row r="35" spans="1:2" x14ac:dyDescent="0.3">
      <c r="A35" t="s">
        <v>220</v>
      </c>
      <c r="B35" s="23">
        <v>15.59</v>
      </c>
    </row>
    <row r="36" spans="1:2" x14ac:dyDescent="0.3">
      <c r="A36" t="s">
        <v>221</v>
      </c>
      <c r="B36" s="23">
        <v>37.1</v>
      </c>
    </row>
    <row r="37" spans="1:2" x14ac:dyDescent="0.3">
      <c r="A37" t="s">
        <v>222</v>
      </c>
      <c r="B37" s="23">
        <v>1137.3599999999999</v>
      </c>
    </row>
    <row r="38" spans="1:2" x14ac:dyDescent="0.3">
      <c r="A38" t="s">
        <v>9</v>
      </c>
      <c r="B38" s="23">
        <v>419.73</v>
      </c>
    </row>
    <row r="39" spans="1:2" x14ac:dyDescent="0.3">
      <c r="A39" t="s">
        <v>223</v>
      </c>
      <c r="B39" s="23">
        <v>569.19000000000005</v>
      </c>
    </row>
    <row r="40" spans="1:2" x14ac:dyDescent="0.3">
      <c r="A40" t="s">
        <v>224</v>
      </c>
      <c r="B40" s="23">
        <v>56.76</v>
      </c>
    </row>
    <row r="41" spans="1:2" x14ac:dyDescent="0.3">
      <c r="A41" t="s">
        <v>225</v>
      </c>
      <c r="B41" s="23">
        <v>11.64</v>
      </c>
    </row>
    <row r="42" spans="1:2" x14ac:dyDescent="0.3">
      <c r="A42" t="s">
        <v>226</v>
      </c>
      <c r="B42" s="23">
        <v>161.63999999999999</v>
      </c>
    </row>
    <row r="43" spans="1:2" x14ac:dyDescent="0.3">
      <c r="A43" t="s">
        <v>227</v>
      </c>
      <c r="B43" s="23">
        <v>970</v>
      </c>
    </row>
    <row r="44" spans="1:2" x14ac:dyDescent="0.3">
      <c r="A44" t="s">
        <v>228</v>
      </c>
      <c r="B44" s="23">
        <v>88.37</v>
      </c>
    </row>
    <row r="45" spans="1:2" x14ac:dyDescent="0.3">
      <c r="A45" t="s">
        <v>229</v>
      </c>
      <c r="B45" s="23">
        <v>1050.33</v>
      </c>
    </row>
    <row r="46" spans="1:2" x14ac:dyDescent="0.3">
      <c r="A46" t="s">
        <v>230</v>
      </c>
      <c r="B46" s="23">
        <v>816.62</v>
      </c>
    </row>
    <row r="47" spans="1:2" x14ac:dyDescent="0.3">
      <c r="A47" t="s">
        <v>231</v>
      </c>
      <c r="B47" s="23">
        <v>1819.11</v>
      </c>
    </row>
    <row r="48" spans="1:2" x14ac:dyDescent="0.3">
      <c r="A48" t="s">
        <v>232</v>
      </c>
      <c r="B48" s="23">
        <v>1378.52</v>
      </c>
    </row>
    <row r="49" spans="1:2" x14ac:dyDescent="0.3">
      <c r="A49" t="s">
        <v>233</v>
      </c>
      <c r="B49" s="23">
        <v>6463.24</v>
      </c>
    </row>
    <row r="50" spans="1:2" x14ac:dyDescent="0.3">
      <c r="A50" t="s">
        <v>234</v>
      </c>
      <c r="B50" s="23">
        <v>190.76</v>
      </c>
    </row>
    <row r="51" spans="1:2" x14ac:dyDescent="0.3">
      <c r="A51" t="s">
        <v>235</v>
      </c>
      <c r="B51" s="23">
        <v>407.81</v>
      </c>
    </row>
    <row r="52" spans="1:2" x14ac:dyDescent="0.3">
      <c r="A52" t="s">
        <v>236</v>
      </c>
      <c r="B52" s="23">
        <v>268.99</v>
      </c>
    </row>
    <row r="53" spans="1:2" x14ac:dyDescent="0.3">
      <c r="A53" t="s">
        <v>237</v>
      </c>
      <c r="B53" s="23">
        <v>579.19000000000005</v>
      </c>
    </row>
    <row r="54" spans="1:2" x14ac:dyDescent="0.3">
      <c r="A54" t="s">
        <v>238</v>
      </c>
      <c r="B54" s="23">
        <v>177.77</v>
      </c>
    </row>
    <row r="55" spans="1:2" x14ac:dyDescent="0.3">
      <c r="A55" t="s">
        <v>239</v>
      </c>
      <c r="B55" s="23">
        <v>279.64999999999998</v>
      </c>
    </row>
    <row r="56" spans="1:2" x14ac:dyDescent="0.3">
      <c r="A56" t="s">
        <v>240</v>
      </c>
      <c r="B56" s="23">
        <v>663.05</v>
      </c>
    </row>
    <row r="57" spans="1:2" x14ac:dyDescent="0.3">
      <c r="A57" t="s">
        <v>241</v>
      </c>
      <c r="B57" s="23">
        <v>25.2</v>
      </c>
    </row>
    <row r="58" spans="1:2" x14ac:dyDescent="0.3">
      <c r="A58" t="s">
        <v>242</v>
      </c>
      <c r="B58" s="23">
        <v>1248.28</v>
      </c>
    </row>
    <row r="59" spans="1:2" x14ac:dyDescent="0.3">
      <c r="A59" t="s">
        <v>243</v>
      </c>
      <c r="B59" s="23">
        <v>26.65</v>
      </c>
    </row>
    <row r="60" spans="1:2" x14ac:dyDescent="0.3">
      <c r="A60" t="s">
        <v>244</v>
      </c>
      <c r="B60" s="23">
        <v>204.01</v>
      </c>
    </row>
    <row r="61" spans="1:2" x14ac:dyDescent="0.3">
      <c r="A61" t="s">
        <v>245</v>
      </c>
      <c r="B61" s="23">
        <v>4612.29</v>
      </c>
    </row>
    <row r="62" spans="1:2" x14ac:dyDescent="0.3">
      <c r="A62" t="s">
        <v>246</v>
      </c>
      <c r="B62" s="23">
        <v>4958.99</v>
      </c>
    </row>
    <row r="63" spans="1:2" x14ac:dyDescent="0.3">
      <c r="A63" t="s">
        <v>247</v>
      </c>
      <c r="B63" s="23">
        <v>321.33</v>
      </c>
    </row>
    <row r="64" spans="1:2" x14ac:dyDescent="0.3">
      <c r="A64" t="s">
        <v>248</v>
      </c>
      <c r="B64" s="23">
        <v>30.72</v>
      </c>
    </row>
    <row r="65" spans="1:2" x14ac:dyDescent="0.3">
      <c r="A65" t="s">
        <v>249</v>
      </c>
      <c r="B65" s="23">
        <v>302.60000000000002</v>
      </c>
    </row>
    <row r="66" spans="1:2" x14ac:dyDescent="0.3">
      <c r="A66" t="s">
        <v>15</v>
      </c>
      <c r="B66" s="23">
        <v>5410.63</v>
      </c>
    </row>
    <row r="67" spans="1:2" x14ac:dyDescent="0.3">
      <c r="A67" t="s">
        <v>250</v>
      </c>
      <c r="B67" s="23">
        <v>57.89</v>
      </c>
    </row>
    <row r="68" spans="1:2" x14ac:dyDescent="0.3">
      <c r="A68" t="s">
        <v>251</v>
      </c>
      <c r="B68" s="23">
        <v>1743.04</v>
      </c>
    </row>
    <row r="69" spans="1:2" x14ac:dyDescent="0.3">
      <c r="A69" t="s">
        <v>252</v>
      </c>
      <c r="B69" s="23">
        <v>505.83</v>
      </c>
    </row>
    <row r="70" spans="1:2" x14ac:dyDescent="0.3">
      <c r="A70" t="s">
        <v>253</v>
      </c>
      <c r="B70" s="23">
        <v>232.63</v>
      </c>
    </row>
    <row r="71" spans="1:2" x14ac:dyDescent="0.3">
      <c r="A71" t="s">
        <v>254</v>
      </c>
      <c r="B71" s="23">
        <v>30.46</v>
      </c>
    </row>
    <row r="72" spans="1:2" x14ac:dyDescent="0.3">
      <c r="A72" t="s">
        <v>255</v>
      </c>
      <c r="B72" s="23">
        <v>37.28</v>
      </c>
    </row>
    <row r="73" spans="1:2" x14ac:dyDescent="0.3">
      <c r="A73" t="s">
        <v>256</v>
      </c>
      <c r="B73" s="23">
        <v>221.78</v>
      </c>
    </row>
    <row r="74" spans="1:2" x14ac:dyDescent="0.3">
      <c r="A74" t="s">
        <v>257</v>
      </c>
      <c r="B74" s="23">
        <v>107.5</v>
      </c>
    </row>
    <row r="75" spans="1:2" x14ac:dyDescent="0.3">
      <c r="A75" t="s">
        <v>258</v>
      </c>
      <c r="B75" s="23">
        <v>212.32</v>
      </c>
    </row>
    <row r="76" spans="1:2" x14ac:dyDescent="0.3">
      <c r="A76" t="s">
        <v>259</v>
      </c>
      <c r="B76" s="23">
        <v>1036.6199999999999</v>
      </c>
    </row>
    <row r="77" spans="1:2" x14ac:dyDescent="0.3">
      <c r="A77" t="s">
        <v>260</v>
      </c>
      <c r="B77" s="23">
        <v>4661.62</v>
      </c>
    </row>
    <row r="78" spans="1:2" x14ac:dyDescent="0.3">
      <c r="A78" t="s">
        <v>11</v>
      </c>
      <c r="B78" s="23">
        <v>74.989999999999995</v>
      </c>
    </row>
    <row r="79" spans="1:2" x14ac:dyDescent="0.3">
      <c r="A79" t="s">
        <v>261</v>
      </c>
      <c r="B79" s="23">
        <v>99.41</v>
      </c>
    </row>
    <row r="80" spans="1:2" x14ac:dyDescent="0.3">
      <c r="A80" t="s">
        <v>262</v>
      </c>
      <c r="B80" s="23">
        <v>350.74</v>
      </c>
    </row>
    <row r="81" spans="1:2" x14ac:dyDescent="0.3">
      <c r="A81" t="s">
        <v>263</v>
      </c>
      <c r="B81" s="23">
        <v>292</v>
      </c>
    </row>
    <row r="82" spans="1:2" x14ac:dyDescent="0.3">
      <c r="A82" t="s">
        <v>264</v>
      </c>
      <c r="B82" s="23">
        <v>4239.1499999999996</v>
      </c>
    </row>
    <row r="83" spans="1:2" x14ac:dyDescent="0.3">
      <c r="A83" t="s">
        <v>265</v>
      </c>
      <c r="B83" s="23">
        <v>2910.29</v>
      </c>
    </row>
    <row r="84" spans="1:2" x14ac:dyDescent="0.3">
      <c r="A84" t="s">
        <v>266</v>
      </c>
      <c r="B84" s="23">
        <v>3257.75</v>
      </c>
    </row>
    <row r="85" spans="1:2" x14ac:dyDescent="0.3">
      <c r="A85" t="s">
        <v>267</v>
      </c>
      <c r="B85" s="23">
        <v>266.19</v>
      </c>
    </row>
    <row r="86" spans="1:2" x14ac:dyDescent="0.3">
      <c r="A86" t="s">
        <v>10</v>
      </c>
      <c r="B86" s="23">
        <v>3702.95</v>
      </c>
    </row>
    <row r="87" spans="1:2" x14ac:dyDescent="0.3">
      <c r="A87" t="s">
        <v>268</v>
      </c>
      <c r="B87" s="23">
        <v>358.91</v>
      </c>
    </row>
    <row r="88" spans="1:2" x14ac:dyDescent="0.3">
      <c r="A88" t="s">
        <v>269</v>
      </c>
      <c r="B88" s="23">
        <v>538.78</v>
      </c>
    </row>
    <row r="89" spans="1:2" x14ac:dyDescent="0.3">
      <c r="A89" t="s">
        <v>270</v>
      </c>
      <c r="B89" s="23">
        <v>77.7</v>
      </c>
    </row>
    <row r="90" spans="1:2" x14ac:dyDescent="0.3">
      <c r="A90" t="s">
        <v>271</v>
      </c>
      <c r="B90" s="23">
        <v>154.16999999999999</v>
      </c>
    </row>
    <row r="91" spans="1:2" x14ac:dyDescent="0.3">
      <c r="A91" t="s">
        <v>272</v>
      </c>
      <c r="B91" s="23">
        <v>2060.25</v>
      </c>
    </row>
    <row r="92" spans="1:2" x14ac:dyDescent="0.3">
      <c r="A92" t="s">
        <v>273</v>
      </c>
      <c r="B92" s="23">
        <v>1385.78</v>
      </c>
    </row>
    <row r="93" spans="1:2" x14ac:dyDescent="0.3">
      <c r="A93" t="s">
        <v>274</v>
      </c>
      <c r="B93" s="23">
        <v>81.569999999999993</v>
      </c>
    </row>
    <row r="94" spans="1:2" x14ac:dyDescent="0.3">
      <c r="A94" t="s">
        <v>275</v>
      </c>
      <c r="B94" s="23">
        <v>32.57</v>
      </c>
    </row>
    <row r="95" spans="1:2" x14ac:dyDescent="0.3">
      <c r="A95" t="s">
        <v>276</v>
      </c>
      <c r="B95" s="23">
        <v>920.7</v>
      </c>
    </row>
    <row r="96" spans="1:2" x14ac:dyDescent="0.3">
      <c r="A96" t="s">
        <v>277</v>
      </c>
      <c r="B96" s="23">
        <v>568.71</v>
      </c>
    </row>
    <row r="97" spans="1:2" x14ac:dyDescent="0.3">
      <c r="A97" t="s">
        <v>278</v>
      </c>
      <c r="B97" s="23">
        <v>105.11</v>
      </c>
    </row>
    <row r="98" spans="1:2" x14ac:dyDescent="0.3">
      <c r="A98" t="s">
        <v>279</v>
      </c>
      <c r="B98" s="23">
        <v>46.27</v>
      </c>
    </row>
    <row r="99" spans="1:2" x14ac:dyDescent="0.3">
      <c r="A99" t="s">
        <v>280</v>
      </c>
      <c r="B99" s="23">
        <v>371.72</v>
      </c>
    </row>
    <row r="100" spans="1:2" x14ac:dyDescent="0.3">
      <c r="A100" t="s">
        <v>281</v>
      </c>
      <c r="B100" s="23">
        <v>1063.42</v>
      </c>
    </row>
    <row r="101" spans="1:2" x14ac:dyDescent="0.3">
      <c r="A101" t="s">
        <v>282</v>
      </c>
      <c r="B101" s="23">
        <v>8137.52</v>
      </c>
    </row>
    <row r="102" spans="1:2" x14ac:dyDescent="0.3">
      <c r="A102" t="s">
        <v>283</v>
      </c>
      <c r="B102" s="23">
        <v>353.93</v>
      </c>
    </row>
    <row r="103" spans="1:2" x14ac:dyDescent="0.3">
      <c r="A103" t="s">
        <v>284</v>
      </c>
      <c r="B103" s="23">
        <v>13.67</v>
      </c>
    </row>
    <row r="104" spans="1:2" x14ac:dyDescent="0.3">
      <c r="A104" t="s">
        <v>285</v>
      </c>
      <c r="B104" s="23">
        <v>24.39</v>
      </c>
    </row>
    <row r="105" spans="1:2" x14ac:dyDescent="0.3">
      <c r="A105" t="s">
        <v>286</v>
      </c>
      <c r="B105" s="23">
        <v>455.83</v>
      </c>
    </row>
    <row r="106" spans="1:2" x14ac:dyDescent="0.3">
      <c r="A106" t="s">
        <v>287</v>
      </c>
      <c r="B106" s="23">
        <v>1165.1300000000001</v>
      </c>
    </row>
    <row r="107" spans="1:2" x14ac:dyDescent="0.3">
      <c r="A107" t="s">
        <v>288</v>
      </c>
      <c r="B107" s="23">
        <v>47.77</v>
      </c>
    </row>
    <row r="108" spans="1:2" x14ac:dyDescent="0.3">
      <c r="A108" t="s">
        <v>289</v>
      </c>
      <c r="B108" s="23">
        <v>2470.6</v>
      </c>
    </row>
    <row r="109" spans="1:2" x14ac:dyDescent="0.3">
      <c r="A109" t="s">
        <v>290</v>
      </c>
      <c r="B109" s="23">
        <v>625.20000000000005</v>
      </c>
    </row>
    <row r="110" spans="1:2" x14ac:dyDescent="0.3">
      <c r="A110" t="s">
        <v>291</v>
      </c>
      <c r="B110" s="23">
        <v>48.84</v>
      </c>
    </row>
    <row r="111" spans="1:2" x14ac:dyDescent="0.3">
      <c r="A111" t="s">
        <v>292</v>
      </c>
      <c r="B111" s="23">
        <v>482.45</v>
      </c>
    </row>
    <row r="112" spans="1:2" x14ac:dyDescent="0.3">
      <c r="A112" t="s">
        <v>293</v>
      </c>
      <c r="B112" s="23">
        <v>677.19</v>
      </c>
    </row>
    <row r="113" spans="1:2" x14ac:dyDescent="0.3">
      <c r="A113" t="s">
        <v>294</v>
      </c>
      <c r="B113" s="23">
        <v>414.99</v>
      </c>
    </row>
    <row r="114" spans="1:2" x14ac:dyDescent="0.3">
      <c r="A114" t="s">
        <v>295</v>
      </c>
      <c r="B114" s="23">
        <v>228.85</v>
      </c>
    </row>
    <row r="115" spans="1:2" x14ac:dyDescent="0.3">
      <c r="A115" t="s">
        <v>296</v>
      </c>
      <c r="B115" s="23">
        <v>8148.81</v>
      </c>
    </row>
    <row r="116" spans="1:2" x14ac:dyDescent="0.3">
      <c r="A116" t="s">
        <v>297</v>
      </c>
      <c r="B116" s="23">
        <v>195.33</v>
      </c>
    </row>
    <row r="117" spans="1:2" x14ac:dyDescent="0.3">
      <c r="A117" t="s">
        <v>298</v>
      </c>
      <c r="B117" s="23">
        <v>457.66</v>
      </c>
    </row>
    <row r="118" spans="1:2" x14ac:dyDescent="0.3">
      <c r="A118" t="s">
        <v>299</v>
      </c>
      <c r="B118" s="23">
        <v>190.05</v>
      </c>
    </row>
    <row r="119" spans="1:2" x14ac:dyDescent="0.3">
      <c r="A119" t="s">
        <v>300</v>
      </c>
      <c r="B119" s="23">
        <v>42</v>
      </c>
    </row>
    <row r="120" spans="1:2" x14ac:dyDescent="0.3">
      <c r="A120" t="s">
        <v>301</v>
      </c>
      <c r="B120" s="23">
        <v>20.29</v>
      </c>
    </row>
    <row r="121" spans="1:2" x14ac:dyDescent="0.3">
      <c r="A121" t="s">
        <v>302</v>
      </c>
      <c r="B121" s="23">
        <v>499.02</v>
      </c>
    </row>
    <row r="122" spans="1:2" x14ac:dyDescent="0.3">
      <c r="A122" t="s">
        <v>303</v>
      </c>
      <c r="B122" s="23">
        <v>39.869999999999997</v>
      </c>
    </row>
    <row r="123" spans="1:2" x14ac:dyDescent="0.3">
      <c r="A123" t="s">
        <v>304</v>
      </c>
      <c r="B123" s="23">
        <v>5693.86</v>
      </c>
    </row>
    <row r="124" spans="1:2" x14ac:dyDescent="0.3">
      <c r="A124" t="s">
        <v>305</v>
      </c>
      <c r="B124" s="23">
        <v>4896.3500000000004</v>
      </c>
    </row>
    <row r="125" spans="1:2" x14ac:dyDescent="0.3">
      <c r="A125" t="s">
        <v>306</v>
      </c>
      <c r="B125" s="23">
        <v>177.46</v>
      </c>
    </row>
    <row r="126" spans="1:2" x14ac:dyDescent="0.3">
      <c r="A126" t="s">
        <v>307</v>
      </c>
      <c r="B126" s="23">
        <v>24.4</v>
      </c>
    </row>
    <row r="127" spans="1:2" x14ac:dyDescent="0.3">
      <c r="A127" t="s">
        <v>308</v>
      </c>
      <c r="B127" s="23">
        <v>117.52</v>
      </c>
    </row>
    <row r="128" spans="1:2" x14ac:dyDescent="0.3">
      <c r="A128" t="s">
        <v>75</v>
      </c>
      <c r="B128" s="23">
        <v>8990.26</v>
      </c>
    </row>
    <row r="129" spans="1:2" x14ac:dyDescent="0.3">
      <c r="A129" t="s">
        <v>309</v>
      </c>
      <c r="B129" s="23">
        <v>9522.2199999999993</v>
      </c>
    </row>
    <row r="130" spans="1:2" x14ac:dyDescent="0.3">
      <c r="A130" t="s">
        <v>310</v>
      </c>
      <c r="B130" s="23">
        <v>675.04</v>
      </c>
    </row>
    <row r="131" spans="1:2" x14ac:dyDescent="0.3">
      <c r="A131" t="s">
        <v>311</v>
      </c>
      <c r="B131" s="23">
        <v>36.15</v>
      </c>
    </row>
    <row r="132" spans="1:2" x14ac:dyDescent="0.3">
      <c r="A132" t="s">
        <v>312</v>
      </c>
      <c r="B132" s="23">
        <v>1150.3</v>
      </c>
    </row>
    <row r="133" spans="1:2" x14ac:dyDescent="0.3">
      <c r="A133" t="s">
        <v>313</v>
      </c>
      <c r="B133" s="23">
        <v>958.98</v>
      </c>
    </row>
    <row r="134" spans="1:2" x14ac:dyDescent="0.3">
      <c r="A134" t="s">
        <v>314</v>
      </c>
      <c r="B134" s="23">
        <v>92.36</v>
      </c>
    </row>
    <row r="135" spans="1:2" x14ac:dyDescent="0.3">
      <c r="A135" t="s">
        <v>315</v>
      </c>
      <c r="B135" s="23">
        <v>464.09</v>
      </c>
    </row>
    <row r="136" spans="1:2" x14ac:dyDescent="0.3">
      <c r="A136" t="s">
        <v>316</v>
      </c>
      <c r="B136" s="23">
        <v>358.58</v>
      </c>
    </row>
    <row r="137" spans="1:2" x14ac:dyDescent="0.3">
      <c r="A137" t="s">
        <v>317</v>
      </c>
      <c r="B137" s="23">
        <v>135.19999999999999</v>
      </c>
    </row>
    <row r="138" spans="1:2" x14ac:dyDescent="0.3">
      <c r="A138" t="s">
        <v>318</v>
      </c>
      <c r="B138" s="23">
        <v>910.28</v>
      </c>
    </row>
    <row r="139" spans="1:2" x14ac:dyDescent="0.3">
      <c r="A139" t="s">
        <v>319</v>
      </c>
      <c r="B139" s="23">
        <v>2096.8200000000002</v>
      </c>
    </row>
    <row r="140" spans="1:2" x14ac:dyDescent="0.3">
      <c r="A140" t="s">
        <v>320</v>
      </c>
      <c r="B140" s="23">
        <v>2106.36</v>
      </c>
    </row>
    <row r="141" spans="1:2" x14ac:dyDescent="0.3">
      <c r="A141" t="s">
        <v>321</v>
      </c>
      <c r="B141" s="23">
        <v>556.80999999999995</v>
      </c>
    </row>
    <row r="142" spans="1:2" x14ac:dyDescent="0.3">
      <c r="A142" t="s">
        <v>322</v>
      </c>
      <c r="B142" s="23">
        <v>892.85</v>
      </c>
    </row>
    <row r="143" spans="1:2" x14ac:dyDescent="0.3">
      <c r="A143" t="s">
        <v>323</v>
      </c>
      <c r="B143" s="23">
        <v>52.48</v>
      </c>
    </row>
    <row r="144" spans="1:2" x14ac:dyDescent="0.3">
      <c r="A144" t="s">
        <v>324</v>
      </c>
      <c r="B144" s="23">
        <v>301.10000000000002</v>
      </c>
    </row>
    <row r="145" spans="1:2" x14ac:dyDescent="0.3">
      <c r="A145" t="s">
        <v>325</v>
      </c>
      <c r="B145" s="23">
        <v>3459.07</v>
      </c>
    </row>
    <row r="146" spans="1:2" x14ac:dyDescent="0.3">
      <c r="A146" t="s">
        <v>326</v>
      </c>
      <c r="B146" s="23">
        <v>165.55</v>
      </c>
    </row>
    <row r="147" spans="1:2" x14ac:dyDescent="0.3">
      <c r="A147" t="s">
        <v>13</v>
      </c>
      <c r="B147" s="23">
        <v>1147.45</v>
      </c>
    </row>
    <row r="148" spans="1:2" x14ac:dyDescent="0.3">
      <c r="A148" t="s">
        <v>327</v>
      </c>
      <c r="B148" s="23">
        <v>49.53</v>
      </c>
    </row>
    <row r="149" spans="1:2" x14ac:dyDescent="0.3">
      <c r="A149" t="s">
        <v>328</v>
      </c>
      <c r="B149" s="23">
        <v>632.91999999999996</v>
      </c>
    </row>
    <row r="150" spans="1:2" x14ac:dyDescent="0.3">
      <c r="A150" t="s">
        <v>329</v>
      </c>
      <c r="B150" s="23">
        <v>494.13</v>
      </c>
    </row>
    <row r="151" spans="1:2" x14ac:dyDescent="0.3">
      <c r="A151" t="s">
        <v>330</v>
      </c>
      <c r="B151" s="23">
        <v>85.91</v>
      </c>
    </row>
    <row r="152" spans="1:2" x14ac:dyDescent="0.3">
      <c r="A152" t="s">
        <v>331</v>
      </c>
      <c r="B152" s="23">
        <v>2752.32</v>
      </c>
    </row>
    <row r="153" spans="1:2" x14ac:dyDescent="0.3">
      <c r="A153" t="s">
        <v>332</v>
      </c>
      <c r="B153" s="23">
        <v>1454.81</v>
      </c>
    </row>
    <row r="154" spans="1:2" x14ac:dyDescent="0.3">
      <c r="A154" t="s">
        <v>333</v>
      </c>
      <c r="B154" s="23">
        <v>2160.75</v>
      </c>
    </row>
    <row r="155" spans="1:2" x14ac:dyDescent="0.3">
      <c r="A155" t="s">
        <v>334</v>
      </c>
      <c r="B155" s="23">
        <v>102.24</v>
      </c>
    </row>
    <row r="156" spans="1:2" x14ac:dyDescent="0.3">
      <c r="A156" t="s">
        <v>335</v>
      </c>
      <c r="B156" s="23">
        <v>570.21</v>
      </c>
    </row>
    <row r="157" spans="1:2" x14ac:dyDescent="0.3">
      <c r="A157" t="s">
        <v>336</v>
      </c>
      <c r="B157" s="23">
        <v>66.72</v>
      </c>
    </row>
    <row r="158" spans="1:2" x14ac:dyDescent="0.3">
      <c r="A158" t="s">
        <v>337</v>
      </c>
      <c r="B158" s="23">
        <v>29.93</v>
      </c>
    </row>
    <row r="159" spans="1:2" x14ac:dyDescent="0.3">
      <c r="A159" t="s">
        <v>338</v>
      </c>
      <c r="B159" s="23">
        <v>2658.27</v>
      </c>
    </row>
    <row r="160" spans="1:2" x14ac:dyDescent="0.3">
      <c r="A160" t="s">
        <v>339</v>
      </c>
      <c r="B160" s="23">
        <v>127.33</v>
      </c>
    </row>
    <row r="161" spans="1:2" x14ac:dyDescent="0.3">
      <c r="A161" t="s">
        <v>340</v>
      </c>
      <c r="B161" s="23">
        <v>770.54</v>
      </c>
    </row>
    <row r="162" spans="1:2" x14ac:dyDescent="0.3">
      <c r="A162" t="s">
        <v>341</v>
      </c>
      <c r="B162" s="23">
        <v>499.57</v>
      </c>
    </row>
    <row r="163" spans="1:2" x14ac:dyDescent="0.3">
      <c r="A163" t="s">
        <v>342</v>
      </c>
      <c r="B163" s="23">
        <v>575.05999999999995</v>
      </c>
    </row>
    <row r="164" spans="1:2" x14ac:dyDescent="0.3">
      <c r="A164" t="s">
        <v>343</v>
      </c>
      <c r="B164" s="23">
        <v>129.84</v>
      </c>
    </row>
    <row r="165" spans="1:2" x14ac:dyDescent="0.3">
      <c r="A165" t="s">
        <v>344</v>
      </c>
      <c r="B165" s="23">
        <v>588.63</v>
      </c>
    </row>
    <row r="166" spans="1:2" x14ac:dyDescent="0.3">
      <c r="A166" t="s">
        <v>345</v>
      </c>
      <c r="B166" s="23">
        <v>247.9</v>
      </c>
    </row>
    <row r="167" spans="1:2" x14ac:dyDescent="0.3">
      <c r="A167" t="s">
        <v>346</v>
      </c>
      <c r="B167" s="23">
        <v>6807.72</v>
      </c>
    </row>
    <row r="168" spans="1:2" x14ac:dyDescent="0.3">
      <c r="A168" t="s">
        <v>347</v>
      </c>
      <c r="B168" s="23">
        <v>9673.52</v>
      </c>
    </row>
    <row r="169" spans="1:2" x14ac:dyDescent="0.3">
      <c r="A169" t="s">
        <v>348</v>
      </c>
      <c r="B169" s="23">
        <v>66.45</v>
      </c>
    </row>
    <row r="170" spans="1:2" x14ac:dyDescent="0.3">
      <c r="A170" t="s">
        <v>349</v>
      </c>
      <c r="B170" s="23">
        <v>76.39</v>
      </c>
    </row>
    <row r="171" spans="1:2" x14ac:dyDescent="0.3">
      <c r="A171" t="s">
        <v>350</v>
      </c>
      <c r="B171" s="23">
        <v>51.72</v>
      </c>
    </row>
    <row r="172" spans="1:2" x14ac:dyDescent="0.3">
      <c r="A172" t="s">
        <v>351</v>
      </c>
      <c r="B172" s="23">
        <v>360.38</v>
      </c>
    </row>
    <row r="173" spans="1:2" x14ac:dyDescent="0.3">
      <c r="A173" t="s">
        <v>352</v>
      </c>
      <c r="B173" s="23">
        <v>57.08</v>
      </c>
    </row>
    <row r="174" spans="1:2" x14ac:dyDescent="0.3">
      <c r="A174" t="s">
        <v>353</v>
      </c>
      <c r="B174" s="23">
        <v>33.89</v>
      </c>
    </row>
    <row r="175" spans="1:2" x14ac:dyDescent="0.3">
      <c r="A175" t="s">
        <v>354</v>
      </c>
      <c r="B175" s="23">
        <v>212.98</v>
      </c>
    </row>
    <row r="176" spans="1:2" x14ac:dyDescent="0.3">
      <c r="A176" t="s">
        <v>355</v>
      </c>
      <c r="B176" s="23">
        <v>1090.99</v>
      </c>
    </row>
    <row r="177" spans="1:2" x14ac:dyDescent="0.3">
      <c r="A177" t="s">
        <v>356</v>
      </c>
      <c r="B177" s="23">
        <v>305.31</v>
      </c>
    </row>
    <row r="178" spans="1:2" x14ac:dyDescent="0.3">
      <c r="A178" t="s">
        <v>357</v>
      </c>
      <c r="B178" s="23">
        <v>567.63</v>
      </c>
    </row>
    <row r="179" spans="1:2" x14ac:dyDescent="0.3">
      <c r="A179" t="s">
        <v>358</v>
      </c>
      <c r="B179" s="23">
        <v>186.72</v>
      </c>
    </row>
    <row r="180" spans="1:2" x14ac:dyDescent="0.3">
      <c r="A180" t="s">
        <v>359</v>
      </c>
      <c r="B180" s="23">
        <v>632.84</v>
      </c>
    </row>
    <row r="181" spans="1:2" x14ac:dyDescent="0.3">
      <c r="A181" t="s">
        <v>360</v>
      </c>
      <c r="B181" s="23">
        <v>52.29</v>
      </c>
    </row>
    <row r="182" spans="1:2" x14ac:dyDescent="0.3">
      <c r="A182" t="s">
        <v>361</v>
      </c>
      <c r="B182" s="23">
        <v>202.66</v>
      </c>
    </row>
    <row r="183" spans="1:2" x14ac:dyDescent="0.3">
      <c r="A183" t="s">
        <v>362</v>
      </c>
      <c r="B183" s="23">
        <v>1610.8</v>
      </c>
    </row>
    <row r="184" spans="1:2" x14ac:dyDescent="0.3">
      <c r="A184" t="s">
        <v>363</v>
      </c>
      <c r="B184" s="23">
        <v>3934.82</v>
      </c>
    </row>
    <row r="185" spans="1:2" x14ac:dyDescent="0.3">
      <c r="A185" t="s">
        <v>8</v>
      </c>
      <c r="B185" s="23">
        <v>9402.5400000000009</v>
      </c>
    </row>
    <row r="186" spans="1:2" x14ac:dyDescent="0.3">
      <c r="A186" t="s">
        <v>364</v>
      </c>
      <c r="B186" s="23">
        <v>1442.28</v>
      </c>
    </row>
    <row r="187" spans="1:2" x14ac:dyDescent="0.3">
      <c r="A187" t="s">
        <v>365</v>
      </c>
      <c r="B187" s="23">
        <v>124.11</v>
      </c>
    </row>
    <row r="188" spans="1:2" x14ac:dyDescent="0.3">
      <c r="A188" t="s">
        <v>366</v>
      </c>
      <c r="B188" s="23">
        <v>157.51</v>
      </c>
    </row>
    <row r="189" spans="1:2" x14ac:dyDescent="0.3">
      <c r="A189" t="s">
        <v>367</v>
      </c>
      <c r="B189" s="23">
        <v>873.38</v>
      </c>
    </row>
    <row r="190" spans="1:2" x14ac:dyDescent="0.3">
      <c r="A190" t="s">
        <v>368</v>
      </c>
      <c r="B190" s="23">
        <v>142.37</v>
      </c>
    </row>
    <row r="191" spans="1:2" x14ac:dyDescent="0.3">
      <c r="A191" t="s">
        <v>369</v>
      </c>
      <c r="B191" s="23">
        <v>79.94</v>
      </c>
    </row>
    <row r="192" spans="1:2" x14ac:dyDescent="0.3">
      <c r="A192" t="s">
        <v>370</v>
      </c>
      <c r="B192" s="23">
        <v>85.85</v>
      </c>
    </row>
    <row r="193" spans="1:2" x14ac:dyDescent="0.3">
      <c r="A193" t="s">
        <v>371</v>
      </c>
      <c r="B193" s="23">
        <v>57.71</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9" sqref="A9"/>
    </sheetView>
  </sheetViews>
  <sheetFormatPr defaultColWidth="9.109375" defaultRowHeight="14.4" x14ac:dyDescent="0.3"/>
  <cols>
    <col min="1" max="1" width="81.33203125" style="2" bestFit="1" customWidth="1"/>
    <col min="2" max="16384" width="9.109375" style="2"/>
  </cols>
  <sheetData>
    <row r="1" spans="1:1" ht="15" thickBot="1" x14ac:dyDescent="0.35">
      <c r="A1" s="22" t="s">
        <v>372</v>
      </c>
    </row>
    <row r="2" spans="1:1" x14ac:dyDescent="0.3">
      <c r="A2" s="5"/>
    </row>
    <row r="3" spans="1:1" x14ac:dyDescent="0.3">
      <c r="A3" s="3" t="s">
        <v>373</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workbookViewId="0">
      <selection activeCell="E16" sqref="E16"/>
    </sheetView>
  </sheetViews>
  <sheetFormatPr defaultRowHeight="14.4" x14ac:dyDescent="0.3"/>
  <cols>
    <col min="1" max="1" width="30.33203125" bestFit="1" customWidth="1"/>
    <col min="2" max="2" width="23.5546875" bestFit="1" customWidth="1"/>
    <col min="3" max="3" width="18.109375" bestFit="1" customWidth="1"/>
    <col min="4" max="4" width="7.33203125" bestFit="1" customWidth="1"/>
  </cols>
  <sheetData>
    <row r="1" spans="1:4" x14ac:dyDescent="0.3">
      <c r="A1" t="s">
        <v>374</v>
      </c>
      <c r="B1" t="s">
        <v>375</v>
      </c>
    </row>
    <row r="2" spans="1:4" x14ac:dyDescent="0.3">
      <c r="A2" t="s">
        <v>376</v>
      </c>
      <c r="B2" s="23">
        <v>38.85</v>
      </c>
      <c r="C2" t="s">
        <v>95</v>
      </c>
      <c r="D2" s="31">
        <f>_xlfn.STDEV.S(B2:B101)</f>
        <v>67.317311430960501</v>
      </c>
    </row>
    <row r="3" spans="1:4" x14ac:dyDescent="0.3">
      <c r="A3" t="s">
        <v>377</v>
      </c>
      <c r="B3" s="23">
        <v>33.78</v>
      </c>
    </row>
    <row r="4" spans="1:4" x14ac:dyDescent="0.3">
      <c r="A4" t="s">
        <v>378</v>
      </c>
      <c r="B4" s="23">
        <v>32.65</v>
      </c>
    </row>
    <row r="5" spans="1:4" x14ac:dyDescent="0.3">
      <c r="A5" t="s">
        <v>379</v>
      </c>
      <c r="B5" s="23">
        <v>48.08</v>
      </c>
    </row>
    <row r="6" spans="1:4" x14ac:dyDescent="0.3">
      <c r="A6" t="s">
        <v>380</v>
      </c>
      <c r="B6" s="23">
        <v>32.28</v>
      </c>
    </row>
    <row r="7" spans="1:4" x14ac:dyDescent="0.3">
      <c r="A7" t="s">
        <v>381</v>
      </c>
      <c r="B7" s="23">
        <v>71.73</v>
      </c>
    </row>
    <row r="8" spans="1:4" x14ac:dyDescent="0.3">
      <c r="A8" t="s">
        <v>382</v>
      </c>
      <c r="B8" s="23">
        <v>80.22</v>
      </c>
    </row>
    <row r="9" spans="1:4" x14ac:dyDescent="0.3">
      <c r="A9" t="s">
        <v>383</v>
      </c>
      <c r="B9" s="23">
        <v>108.25</v>
      </c>
    </row>
    <row r="10" spans="1:4" x14ac:dyDescent="0.3">
      <c r="A10" t="s">
        <v>384</v>
      </c>
      <c r="B10" s="23">
        <v>80.680000000000007</v>
      </c>
    </row>
    <row r="11" spans="1:4" x14ac:dyDescent="0.3">
      <c r="A11" t="s">
        <v>385</v>
      </c>
      <c r="B11" s="23">
        <v>126.72</v>
      </c>
    </row>
    <row r="12" spans="1:4" x14ac:dyDescent="0.3">
      <c r="A12" t="s">
        <v>386</v>
      </c>
      <c r="B12" s="23">
        <v>115.07</v>
      </c>
    </row>
    <row r="13" spans="1:4" x14ac:dyDescent="0.3">
      <c r="A13" t="s">
        <v>387</v>
      </c>
      <c r="B13" s="23">
        <v>143.69</v>
      </c>
    </row>
    <row r="14" spans="1:4" x14ac:dyDescent="0.3">
      <c r="A14" t="s">
        <v>388</v>
      </c>
      <c r="B14" s="23">
        <v>50.27</v>
      </c>
    </row>
    <row r="15" spans="1:4" x14ac:dyDescent="0.3">
      <c r="A15" t="s">
        <v>389</v>
      </c>
      <c r="B15" s="23">
        <v>68.739999999999995</v>
      </c>
    </row>
    <row r="16" spans="1:4" x14ac:dyDescent="0.3">
      <c r="A16" t="s">
        <v>390</v>
      </c>
      <c r="B16" s="23">
        <v>102.64</v>
      </c>
    </row>
    <row r="17" spans="1:2" x14ac:dyDescent="0.3">
      <c r="A17" t="s">
        <v>391</v>
      </c>
      <c r="B17" s="23">
        <v>60.14</v>
      </c>
    </row>
    <row r="18" spans="1:2" x14ac:dyDescent="0.3">
      <c r="A18" t="s">
        <v>392</v>
      </c>
      <c r="B18" s="23">
        <v>245.62</v>
      </c>
    </row>
    <row r="19" spans="1:2" x14ac:dyDescent="0.3">
      <c r="A19" t="s">
        <v>393</v>
      </c>
      <c r="B19" s="23">
        <v>36.92</v>
      </c>
    </row>
    <row r="20" spans="1:2" x14ac:dyDescent="0.3">
      <c r="A20" t="s">
        <v>394</v>
      </c>
      <c r="B20" s="23">
        <v>43.22</v>
      </c>
    </row>
    <row r="21" spans="1:2" x14ac:dyDescent="0.3">
      <c r="A21" t="s">
        <v>395</v>
      </c>
      <c r="B21" s="23">
        <v>102.94</v>
      </c>
    </row>
    <row r="22" spans="1:2" x14ac:dyDescent="0.3">
      <c r="A22" t="s">
        <v>396</v>
      </c>
      <c r="B22" s="23">
        <v>46.54</v>
      </c>
    </row>
    <row r="23" spans="1:2" x14ac:dyDescent="0.3">
      <c r="A23" t="s">
        <v>397</v>
      </c>
      <c r="B23" s="23">
        <v>55.84</v>
      </c>
    </row>
    <row r="24" spans="1:2" x14ac:dyDescent="0.3">
      <c r="A24" t="s">
        <v>398</v>
      </c>
      <c r="B24" s="23">
        <v>237.27</v>
      </c>
    </row>
    <row r="25" spans="1:2" x14ac:dyDescent="0.3">
      <c r="A25" t="s">
        <v>399</v>
      </c>
      <c r="B25" s="23">
        <v>88.92</v>
      </c>
    </row>
    <row r="26" spans="1:2" x14ac:dyDescent="0.3">
      <c r="A26" t="s">
        <v>400</v>
      </c>
      <c r="B26" s="23">
        <v>107.75</v>
      </c>
    </row>
    <row r="27" spans="1:2" x14ac:dyDescent="0.3">
      <c r="A27" t="s">
        <v>401</v>
      </c>
      <c r="B27" s="23">
        <v>32.01</v>
      </c>
    </row>
    <row r="28" spans="1:2" x14ac:dyDescent="0.3">
      <c r="A28" t="s">
        <v>402</v>
      </c>
      <c r="B28" s="23">
        <v>62.07</v>
      </c>
    </row>
    <row r="29" spans="1:2" x14ac:dyDescent="0.3">
      <c r="A29" t="s">
        <v>403</v>
      </c>
      <c r="B29" s="23">
        <v>35.119999999999997</v>
      </c>
    </row>
    <row r="30" spans="1:2" x14ac:dyDescent="0.3">
      <c r="A30" t="s">
        <v>404</v>
      </c>
      <c r="B30" s="23">
        <v>59.99</v>
      </c>
    </row>
    <row r="31" spans="1:2" x14ac:dyDescent="0.3">
      <c r="A31" t="s">
        <v>405</v>
      </c>
      <c r="B31" s="23">
        <v>38.72</v>
      </c>
    </row>
    <row r="32" spans="1:2" x14ac:dyDescent="0.3">
      <c r="A32" t="s">
        <v>406</v>
      </c>
      <c r="B32" s="23">
        <v>44.31</v>
      </c>
    </row>
    <row r="33" spans="1:2" x14ac:dyDescent="0.3">
      <c r="A33" t="s">
        <v>407</v>
      </c>
      <c r="B33" s="23">
        <v>46.13</v>
      </c>
    </row>
    <row r="34" spans="1:2" x14ac:dyDescent="0.3">
      <c r="A34" t="s">
        <v>408</v>
      </c>
      <c r="B34" s="23">
        <v>452.93</v>
      </c>
    </row>
    <row r="35" spans="1:2" x14ac:dyDescent="0.3">
      <c r="A35" t="s">
        <v>409</v>
      </c>
      <c r="B35" s="23">
        <v>137.44999999999999</v>
      </c>
    </row>
    <row r="36" spans="1:2" x14ac:dyDescent="0.3">
      <c r="A36" t="s">
        <v>410</v>
      </c>
      <c r="B36" s="23">
        <v>39.299999999999997</v>
      </c>
    </row>
    <row r="37" spans="1:2" x14ac:dyDescent="0.3">
      <c r="A37" t="s">
        <v>411</v>
      </c>
      <c r="B37" s="23">
        <v>136.26</v>
      </c>
    </row>
    <row r="38" spans="1:2" x14ac:dyDescent="0.3">
      <c r="A38" t="s">
        <v>412</v>
      </c>
      <c r="B38" s="23">
        <v>88.26</v>
      </c>
    </row>
    <row r="39" spans="1:2" x14ac:dyDescent="0.3">
      <c r="A39" t="s">
        <v>413</v>
      </c>
      <c r="B39" s="23">
        <v>32.68</v>
      </c>
    </row>
    <row r="40" spans="1:2" x14ac:dyDescent="0.3">
      <c r="A40" t="s">
        <v>414</v>
      </c>
      <c r="B40" s="23">
        <v>147.62</v>
      </c>
    </row>
    <row r="41" spans="1:2" x14ac:dyDescent="0.3">
      <c r="A41" t="s">
        <v>415</v>
      </c>
      <c r="B41" s="23">
        <v>150.28</v>
      </c>
    </row>
    <row r="42" spans="1:2" x14ac:dyDescent="0.3">
      <c r="A42" t="s">
        <v>416</v>
      </c>
      <c r="B42" s="23">
        <v>36.79</v>
      </c>
    </row>
    <row r="43" spans="1:2" x14ac:dyDescent="0.3">
      <c r="A43" t="s">
        <v>417</v>
      </c>
      <c r="B43" s="23">
        <v>37.909999999999997</v>
      </c>
    </row>
    <row r="44" spans="1:2" x14ac:dyDescent="0.3">
      <c r="A44" t="s">
        <v>418</v>
      </c>
      <c r="B44" s="23">
        <v>32.51</v>
      </c>
    </row>
    <row r="45" spans="1:2" x14ac:dyDescent="0.3">
      <c r="A45" t="s">
        <v>419</v>
      </c>
      <c r="B45" s="23">
        <v>37.869999999999997</v>
      </c>
    </row>
    <row r="46" spans="1:2" x14ac:dyDescent="0.3">
      <c r="A46" t="s">
        <v>420</v>
      </c>
      <c r="B46" s="23">
        <v>127.25</v>
      </c>
    </row>
    <row r="47" spans="1:2" x14ac:dyDescent="0.3">
      <c r="A47" t="s">
        <v>421</v>
      </c>
      <c r="B47" s="23">
        <v>70.400000000000006</v>
      </c>
    </row>
    <row r="48" spans="1:2" x14ac:dyDescent="0.3">
      <c r="A48" t="s">
        <v>422</v>
      </c>
      <c r="B48" s="23">
        <v>37.06</v>
      </c>
    </row>
    <row r="49" spans="1:2" x14ac:dyDescent="0.3">
      <c r="A49" t="s">
        <v>423</v>
      </c>
      <c r="B49" s="23">
        <v>36.83</v>
      </c>
    </row>
    <row r="50" spans="1:2" x14ac:dyDescent="0.3">
      <c r="A50" t="s">
        <v>424</v>
      </c>
      <c r="B50" s="23">
        <v>36.33</v>
      </c>
    </row>
    <row r="51" spans="1:2" x14ac:dyDescent="0.3">
      <c r="A51" t="s">
        <v>425</v>
      </c>
      <c r="B51" s="23">
        <v>54</v>
      </c>
    </row>
    <row r="52" spans="1:2" x14ac:dyDescent="0.3">
      <c r="A52" t="s">
        <v>426</v>
      </c>
      <c r="B52" s="23">
        <v>106.92</v>
      </c>
    </row>
    <row r="53" spans="1:2" x14ac:dyDescent="0.3">
      <c r="A53" t="s">
        <v>427</v>
      </c>
      <c r="B53" s="23">
        <v>75.5</v>
      </c>
    </row>
    <row r="54" spans="1:2" x14ac:dyDescent="0.3">
      <c r="A54" t="s">
        <v>428</v>
      </c>
      <c r="B54" s="23">
        <v>110.84</v>
      </c>
    </row>
    <row r="55" spans="1:2" x14ac:dyDescent="0.3">
      <c r="A55" t="s">
        <v>429</v>
      </c>
      <c r="B55" s="23">
        <v>65.03</v>
      </c>
    </row>
    <row r="56" spans="1:2" x14ac:dyDescent="0.3">
      <c r="A56" t="s">
        <v>430</v>
      </c>
      <c r="B56" s="23">
        <v>40.83</v>
      </c>
    </row>
    <row r="57" spans="1:2" x14ac:dyDescent="0.3">
      <c r="A57" t="s">
        <v>431</v>
      </c>
      <c r="B57" s="23">
        <v>54.37</v>
      </c>
    </row>
    <row r="58" spans="1:2" x14ac:dyDescent="0.3">
      <c r="A58" t="s">
        <v>432</v>
      </c>
      <c r="B58" s="23">
        <v>90.37</v>
      </c>
    </row>
    <row r="59" spans="1:2" x14ac:dyDescent="0.3">
      <c r="A59" t="s">
        <v>433</v>
      </c>
      <c r="B59" s="23">
        <v>34.67</v>
      </c>
    </row>
    <row r="60" spans="1:2" x14ac:dyDescent="0.3">
      <c r="A60" t="s">
        <v>434</v>
      </c>
      <c r="B60" s="23">
        <v>46.69</v>
      </c>
    </row>
    <row r="61" spans="1:2" x14ac:dyDescent="0.3">
      <c r="A61" t="s">
        <v>435</v>
      </c>
      <c r="B61" s="23">
        <v>50.21</v>
      </c>
    </row>
    <row r="62" spans="1:2" x14ac:dyDescent="0.3">
      <c r="A62" t="s">
        <v>436</v>
      </c>
      <c r="B62" s="23">
        <v>73.650000000000006</v>
      </c>
    </row>
    <row r="63" spans="1:2" x14ac:dyDescent="0.3">
      <c r="A63" t="s">
        <v>437</v>
      </c>
      <c r="B63" s="23">
        <v>112.08</v>
      </c>
    </row>
    <row r="64" spans="1:2" x14ac:dyDescent="0.3">
      <c r="A64" t="s">
        <v>438</v>
      </c>
      <c r="B64" s="23">
        <v>70.06</v>
      </c>
    </row>
    <row r="65" spans="1:2" x14ac:dyDescent="0.3">
      <c r="A65" t="s">
        <v>439</v>
      </c>
      <c r="B65" s="23">
        <v>48.05</v>
      </c>
    </row>
    <row r="66" spans="1:2" x14ac:dyDescent="0.3">
      <c r="A66" t="s">
        <v>440</v>
      </c>
      <c r="B66" s="23">
        <v>70.64</v>
      </c>
    </row>
    <row r="67" spans="1:2" x14ac:dyDescent="0.3">
      <c r="A67" t="s">
        <v>441</v>
      </c>
      <c r="B67" s="23">
        <v>69.94</v>
      </c>
    </row>
    <row r="68" spans="1:2" x14ac:dyDescent="0.3">
      <c r="A68" t="s">
        <v>442</v>
      </c>
      <c r="B68" s="23">
        <v>39.380000000000003</v>
      </c>
    </row>
    <row r="69" spans="1:2" x14ac:dyDescent="0.3">
      <c r="A69" t="s">
        <v>443</v>
      </c>
      <c r="B69" s="23">
        <v>31.45</v>
      </c>
    </row>
    <row r="70" spans="1:2" x14ac:dyDescent="0.3">
      <c r="A70" t="s">
        <v>444</v>
      </c>
      <c r="B70" s="23">
        <v>30.7</v>
      </c>
    </row>
    <row r="71" spans="1:2" x14ac:dyDescent="0.3">
      <c r="A71" t="s">
        <v>445</v>
      </c>
      <c r="B71" s="23">
        <v>34.39</v>
      </c>
    </row>
    <row r="72" spans="1:2" x14ac:dyDescent="0.3">
      <c r="A72" t="s">
        <v>446</v>
      </c>
      <c r="B72" s="23">
        <v>33.409999999999997</v>
      </c>
    </row>
    <row r="73" spans="1:2" x14ac:dyDescent="0.3">
      <c r="A73" t="s">
        <v>447</v>
      </c>
      <c r="B73" s="23">
        <v>35.619999999999997</v>
      </c>
    </row>
    <row r="74" spans="1:2" x14ac:dyDescent="0.3">
      <c r="A74" t="s">
        <v>448</v>
      </c>
      <c r="B74" s="23">
        <v>66.5</v>
      </c>
    </row>
    <row r="75" spans="1:2" x14ac:dyDescent="0.3">
      <c r="A75" t="s">
        <v>449</v>
      </c>
      <c r="B75" s="23">
        <v>67.930000000000007</v>
      </c>
    </row>
    <row r="76" spans="1:2" x14ac:dyDescent="0.3">
      <c r="A76" t="s">
        <v>450</v>
      </c>
      <c r="B76" s="23">
        <v>31.1</v>
      </c>
    </row>
    <row r="77" spans="1:2" x14ac:dyDescent="0.3">
      <c r="A77" t="s">
        <v>451</v>
      </c>
      <c r="B77" s="23">
        <v>34.28</v>
      </c>
    </row>
    <row r="78" spans="1:2" x14ac:dyDescent="0.3">
      <c r="A78" t="s">
        <v>452</v>
      </c>
      <c r="B78" s="23">
        <v>82.56</v>
      </c>
    </row>
    <row r="79" spans="1:2" x14ac:dyDescent="0.3">
      <c r="A79" t="s">
        <v>453</v>
      </c>
      <c r="B79" s="23">
        <v>49.05</v>
      </c>
    </row>
    <row r="80" spans="1:2" x14ac:dyDescent="0.3">
      <c r="A80" t="s">
        <v>454</v>
      </c>
      <c r="B80" s="23">
        <v>43.63</v>
      </c>
    </row>
    <row r="81" spans="1:2" x14ac:dyDescent="0.3">
      <c r="A81" t="s">
        <v>455</v>
      </c>
      <c r="B81" s="23">
        <v>41.57</v>
      </c>
    </row>
    <row r="82" spans="1:2" x14ac:dyDescent="0.3">
      <c r="A82" t="s">
        <v>456</v>
      </c>
      <c r="B82" s="23">
        <v>33.68</v>
      </c>
    </row>
    <row r="83" spans="1:2" x14ac:dyDescent="0.3">
      <c r="A83" t="s">
        <v>457</v>
      </c>
      <c r="B83" s="23">
        <v>64.31</v>
      </c>
    </row>
    <row r="84" spans="1:2" x14ac:dyDescent="0.3">
      <c r="A84" t="s">
        <v>458</v>
      </c>
      <c r="B84" s="23">
        <v>45.77</v>
      </c>
    </row>
    <row r="85" spans="1:2" x14ac:dyDescent="0.3">
      <c r="A85" t="s">
        <v>459</v>
      </c>
      <c r="B85" s="23">
        <v>37.53</v>
      </c>
    </row>
    <row r="86" spans="1:2" x14ac:dyDescent="0.3">
      <c r="A86" t="s">
        <v>460</v>
      </c>
      <c r="B86" s="23">
        <v>39.32</v>
      </c>
    </row>
    <row r="87" spans="1:2" x14ac:dyDescent="0.3">
      <c r="A87" t="s">
        <v>461</v>
      </c>
      <c r="B87" s="23">
        <v>69.86</v>
      </c>
    </row>
    <row r="88" spans="1:2" x14ac:dyDescent="0.3">
      <c r="A88" t="s">
        <v>462</v>
      </c>
      <c r="B88" s="23">
        <v>34.08</v>
      </c>
    </row>
    <row r="89" spans="1:2" x14ac:dyDescent="0.3">
      <c r="A89" t="s">
        <v>463</v>
      </c>
      <c r="B89" s="23">
        <v>32.270000000000003</v>
      </c>
    </row>
    <row r="90" spans="1:2" x14ac:dyDescent="0.3">
      <c r="A90" t="s">
        <v>464</v>
      </c>
      <c r="B90" s="23">
        <v>37.11</v>
      </c>
    </row>
    <row r="91" spans="1:2" x14ac:dyDescent="0.3">
      <c r="A91" t="s">
        <v>465</v>
      </c>
      <c r="B91" s="23">
        <v>53.11</v>
      </c>
    </row>
    <row r="92" spans="1:2" x14ac:dyDescent="0.3">
      <c r="A92" t="s">
        <v>466</v>
      </c>
      <c r="B92" s="23">
        <v>58.19</v>
      </c>
    </row>
    <row r="93" spans="1:2" x14ac:dyDescent="0.3">
      <c r="A93" t="s">
        <v>467</v>
      </c>
      <c r="B93" s="23">
        <v>101.86</v>
      </c>
    </row>
    <row r="94" spans="1:2" x14ac:dyDescent="0.3">
      <c r="A94" t="s">
        <v>468</v>
      </c>
      <c r="B94" s="23">
        <v>125.1</v>
      </c>
    </row>
    <row r="95" spans="1:2" x14ac:dyDescent="0.3">
      <c r="A95" t="s">
        <v>469</v>
      </c>
      <c r="B95" s="23">
        <v>110.88</v>
      </c>
    </row>
    <row r="96" spans="1:2" x14ac:dyDescent="0.3">
      <c r="A96" t="s">
        <v>470</v>
      </c>
      <c r="B96" s="23">
        <v>72.180000000000007</v>
      </c>
    </row>
    <row r="97" spans="1:2" x14ac:dyDescent="0.3">
      <c r="A97" t="s">
        <v>471</v>
      </c>
      <c r="B97" s="23">
        <v>446.95</v>
      </c>
    </row>
    <row r="98" spans="1:2" x14ac:dyDescent="0.3">
      <c r="A98" t="s">
        <v>472</v>
      </c>
      <c r="B98" s="23">
        <v>40.89</v>
      </c>
    </row>
    <row r="99" spans="1:2" x14ac:dyDescent="0.3">
      <c r="A99" t="s">
        <v>473</v>
      </c>
      <c r="B99" s="23">
        <v>60.71</v>
      </c>
    </row>
    <row r="100" spans="1:2" x14ac:dyDescent="0.3">
      <c r="A100" t="s">
        <v>474</v>
      </c>
      <c r="B100" s="23">
        <v>87.6</v>
      </c>
    </row>
    <row r="101" spans="1:2" x14ac:dyDescent="0.3">
      <c r="A101" t="s">
        <v>475</v>
      </c>
      <c r="B101" s="23">
        <v>34.619999999999997</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9" sqref="A9"/>
    </sheetView>
  </sheetViews>
  <sheetFormatPr defaultRowHeight="14.4" x14ac:dyDescent="0.3"/>
  <cols>
    <col min="1" max="1" width="204" bestFit="1" customWidth="1"/>
  </cols>
  <sheetData>
    <row r="1" spans="1:1" x14ac:dyDescent="0.3">
      <c r="A1" s="24" t="s">
        <v>476</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workbookViewId="0">
      <selection activeCell="A9" sqref="A9"/>
    </sheetView>
  </sheetViews>
  <sheetFormatPr defaultRowHeight="14.4" x14ac:dyDescent="0.3"/>
  <cols>
    <col min="1" max="1" width="66.109375" bestFit="1" customWidth="1"/>
    <col min="2" max="2" width="17.44140625" bestFit="1" customWidth="1"/>
    <col min="3" max="3" width="21.6640625" bestFit="1" customWidth="1"/>
  </cols>
  <sheetData>
    <row r="1" spans="1:3" x14ac:dyDescent="0.3">
      <c r="A1" t="s">
        <v>477</v>
      </c>
      <c r="B1" t="s">
        <v>478</v>
      </c>
      <c r="C1" t="s">
        <v>479</v>
      </c>
    </row>
    <row r="2" spans="1:3" x14ac:dyDescent="0.3">
      <c r="A2" t="s">
        <v>480</v>
      </c>
      <c r="B2">
        <v>78.8</v>
      </c>
      <c r="C2">
        <v>25</v>
      </c>
    </row>
    <row r="3" spans="1:3" x14ac:dyDescent="0.3">
      <c r="A3" t="s">
        <v>481</v>
      </c>
      <c r="B3">
        <v>59.3</v>
      </c>
      <c r="C3">
        <v>30</v>
      </c>
    </row>
    <row r="4" spans="1:3" x14ac:dyDescent="0.3">
      <c r="A4" t="s">
        <v>482</v>
      </c>
      <c r="B4">
        <v>55.2</v>
      </c>
      <c r="C4">
        <v>35</v>
      </c>
    </row>
    <row r="5" spans="1:3" x14ac:dyDescent="0.3">
      <c r="A5" t="s">
        <v>483</v>
      </c>
      <c r="B5">
        <v>65.7</v>
      </c>
      <c r="C5">
        <v>40</v>
      </c>
    </row>
    <row r="6" spans="1:3" x14ac:dyDescent="0.3">
      <c r="A6" t="s">
        <v>484</v>
      </c>
      <c r="B6">
        <v>68.2</v>
      </c>
      <c r="C6">
        <v>45</v>
      </c>
    </row>
    <row r="7" spans="1:3" x14ac:dyDescent="0.3">
      <c r="A7" t="s">
        <v>485</v>
      </c>
      <c r="B7">
        <v>70.400000000000006</v>
      </c>
      <c r="C7">
        <v>50</v>
      </c>
    </row>
    <row r="8" spans="1:3" x14ac:dyDescent="0.3">
      <c r="A8" t="s">
        <v>486</v>
      </c>
      <c r="B8">
        <v>58</v>
      </c>
      <c r="C8">
        <v>55</v>
      </c>
    </row>
    <row r="9" spans="1:3" x14ac:dyDescent="0.3">
      <c r="A9" t="s">
        <v>487</v>
      </c>
      <c r="B9">
        <v>66.7</v>
      </c>
      <c r="C9">
        <v>60</v>
      </c>
    </row>
    <row r="10" spans="1:3" x14ac:dyDescent="0.3">
      <c r="A10" t="s">
        <v>488</v>
      </c>
      <c r="B10">
        <v>81.5</v>
      </c>
      <c r="C10">
        <v>65</v>
      </c>
    </row>
    <row r="11" spans="1:3" x14ac:dyDescent="0.3">
      <c r="A11" t="s">
        <v>489</v>
      </c>
      <c r="B11">
        <v>52.1</v>
      </c>
      <c r="C11">
        <v>70</v>
      </c>
    </row>
    <row r="12" spans="1:3" x14ac:dyDescent="0.3">
      <c r="A12" t="s">
        <v>490</v>
      </c>
      <c r="B12">
        <v>75.7</v>
      </c>
      <c r="C12">
        <v>75</v>
      </c>
    </row>
    <row r="13" spans="1:3" x14ac:dyDescent="0.3">
      <c r="A13" t="s">
        <v>491</v>
      </c>
      <c r="B13">
        <v>63.5</v>
      </c>
      <c r="C13">
        <v>80</v>
      </c>
    </row>
    <row r="14" spans="1:3" x14ac:dyDescent="0.3">
      <c r="A14" t="s">
        <v>492</v>
      </c>
      <c r="B14">
        <v>56.9</v>
      </c>
      <c r="C14">
        <v>85</v>
      </c>
    </row>
    <row r="15" spans="1:3" x14ac:dyDescent="0.3">
      <c r="A15" t="s">
        <v>493</v>
      </c>
      <c r="B15">
        <v>77</v>
      </c>
      <c r="C15">
        <v>90</v>
      </c>
    </row>
    <row r="16" spans="1:3" x14ac:dyDescent="0.3">
      <c r="A16" t="s">
        <v>494</v>
      </c>
      <c r="B16">
        <v>82</v>
      </c>
    </row>
    <row r="17" spans="1:2" x14ac:dyDescent="0.3">
      <c r="A17" t="s">
        <v>495</v>
      </c>
      <c r="B17">
        <v>85.8</v>
      </c>
    </row>
    <row r="18" spans="1:2" x14ac:dyDescent="0.3">
      <c r="A18" t="s">
        <v>496</v>
      </c>
      <c r="B18">
        <v>53.5</v>
      </c>
    </row>
    <row r="19" spans="1:2" x14ac:dyDescent="0.3">
      <c r="A19" t="s">
        <v>497</v>
      </c>
      <c r="B19">
        <v>86.5</v>
      </c>
    </row>
    <row r="20" spans="1:2" x14ac:dyDescent="0.3">
      <c r="A20" t="s">
        <v>498</v>
      </c>
      <c r="B20">
        <v>86.1</v>
      </c>
    </row>
    <row r="21" spans="1:2" x14ac:dyDescent="0.3">
      <c r="A21" t="s">
        <v>499</v>
      </c>
      <c r="B21">
        <v>44.5</v>
      </c>
    </row>
    <row r="22" spans="1:2" x14ac:dyDescent="0.3">
      <c r="A22" t="s">
        <v>500</v>
      </c>
      <c r="B22">
        <v>55.7</v>
      </c>
    </row>
    <row r="23" spans="1:2" x14ac:dyDescent="0.3">
      <c r="A23" t="s">
        <v>501</v>
      </c>
      <c r="B23">
        <v>67.900000000000006</v>
      </c>
    </row>
    <row r="24" spans="1:2" x14ac:dyDescent="0.3">
      <c r="A24" t="s">
        <v>502</v>
      </c>
      <c r="B24">
        <v>77.8</v>
      </c>
    </row>
    <row r="25" spans="1:2" x14ac:dyDescent="0.3">
      <c r="A25" t="s">
        <v>503</v>
      </c>
      <c r="B25">
        <v>77.400000000000006</v>
      </c>
    </row>
    <row r="26" spans="1:2" x14ac:dyDescent="0.3">
      <c r="A26" t="s">
        <v>504</v>
      </c>
      <c r="B26">
        <v>76.099999999999994</v>
      </c>
    </row>
    <row r="27" spans="1:2" x14ac:dyDescent="0.3">
      <c r="A27" t="s">
        <v>505</v>
      </c>
      <c r="B27">
        <v>77.3</v>
      </c>
    </row>
    <row r="28" spans="1:2" x14ac:dyDescent="0.3">
      <c r="A28" t="s">
        <v>506</v>
      </c>
      <c r="B28">
        <v>74.599999999999994</v>
      </c>
    </row>
    <row r="29" spans="1:2" x14ac:dyDescent="0.3">
      <c r="A29" t="s">
        <v>507</v>
      </c>
      <c r="B29">
        <v>84.5</v>
      </c>
    </row>
    <row r="30" spans="1:2" x14ac:dyDescent="0.3">
      <c r="A30" t="s">
        <v>508</v>
      </c>
      <c r="B30">
        <v>75.900000000000006</v>
      </c>
    </row>
    <row r="31" spans="1:2" x14ac:dyDescent="0.3">
      <c r="A31" t="s">
        <v>509</v>
      </c>
      <c r="B31">
        <v>79.5</v>
      </c>
    </row>
    <row r="32" spans="1:2" x14ac:dyDescent="0.3">
      <c r="A32" t="s">
        <v>510</v>
      </c>
      <c r="B32">
        <v>55</v>
      </c>
    </row>
    <row r="33" spans="1:2" x14ac:dyDescent="0.3">
      <c r="A33" t="s">
        <v>511</v>
      </c>
      <c r="B33">
        <v>59</v>
      </c>
    </row>
    <row r="34" spans="1:2" x14ac:dyDescent="0.3">
      <c r="A34" t="s">
        <v>512</v>
      </c>
      <c r="B34">
        <v>76.900000000000006</v>
      </c>
    </row>
    <row r="35" spans="1:2" x14ac:dyDescent="0.3">
      <c r="A35" t="s">
        <v>513</v>
      </c>
      <c r="B35">
        <v>76.7</v>
      </c>
    </row>
    <row r="36" spans="1:2" x14ac:dyDescent="0.3">
      <c r="A36" t="s">
        <v>514</v>
      </c>
      <c r="B36">
        <v>90.5</v>
      </c>
    </row>
    <row r="37" spans="1:2" x14ac:dyDescent="0.3">
      <c r="A37" t="s">
        <v>515</v>
      </c>
      <c r="B37">
        <v>54.4</v>
      </c>
    </row>
    <row r="38" spans="1:2" x14ac:dyDescent="0.3">
      <c r="A38" t="s">
        <v>516</v>
      </c>
      <c r="B38">
        <v>37.6</v>
      </c>
    </row>
    <row r="39" spans="1:2" x14ac:dyDescent="0.3">
      <c r="A39" t="s">
        <v>517</v>
      </c>
      <c r="B39">
        <v>70.8</v>
      </c>
    </row>
    <row r="40" spans="1:2" x14ac:dyDescent="0.3">
      <c r="A40" t="s">
        <v>518</v>
      </c>
      <c r="B40">
        <v>33.299999999999997</v>
      </c>
    </row>
    <row r="41" spans="1:2" x14ac:dyDescent="0.3">
      <c r="A41" t="s">
        <v>519</v>
      </c>
      <c r="B41">
        <v>77.099999999999994</v>
      </c>
    </row>
    <row r="42" spans="1:2" x14ac:dyDescent="0.3">
      <c r="A42" t="s">
        <v>520</v>
      </c>
      <c r="B42">
        <v>60</v>
      </c>
    </row>
    <row r="43" spans="1:2" x14ac:dyDescent="0.3">
      <c r="A43" t="s">
        <v>521</v>
      </c>
      <c r="B43">
        <v>76.5</v>
      </c>
    </row>
    <row r="44" spans="1:2" x14ac:dyDescent="0.3">
      <c r="A44" t="s">
        <v>522</v>
      </c>
      <c r="B44">
        <v>52.3</v>
      </c>
    </row>
    <row r="45" spans="1:2" x14ac:dyDescent="0.3">
      <c r="A45" t="s">
        <v>523</v>
      </c>
      <c r="B45">
        <v>40.700000000000003</v>
      </c>
    </row>
    <row r="46" spans="1:2" x14ac:dyDescent="0.3">
      <c r="A46" t="s">
        <v>524</v>
      </c>
      <c r="B46">
        <v>71.3</v>
      </c>
    </row>
    <row r="47" spans="1:2" x14ac:dyDescent="0.3">
      <c r="A47" t="s">
        <v>525</v>
      </c>
      <c r="B47">
        <v>37.9</v>
      </c>
    </row>
    <row r="48" spans="1:2" x14ac:dyDescent="0.3">
      <c r="A48" t="s">
        <v>526</v>
      </c>
      <c r="B48">
        <v>74.400000000000006</v>
      </c>
    </row>
    <row r="49" spans="1:2" x14ac:dyDescent="0.3">
      <c r="A49" t="s">
        <v>527</v>
      </c>
      <c r="B49">
        <v>73.5</v>
      </c>
    </row>
    <row r="50" spans="1:2" x14ac:dyDescent="0.3">
      <c r="A50" t="s">
        <v>528</v>
      </c>
      <c r="B50">
        <v>62.2</v>
      </c>
    </row>
    <row r="51" spans="1:2" x14ac:dyDescent="0.3">
      <c r="A51" t="s">
        <v>529</v>
      </c>
      <c r="B51">
        <v>23.9</v>
      </c>
    </row>
    <row r="52" spans="1:2" x14ac:dyDescent="0.3">
      <c r="A52" t="s">
        <v>530</v>
      </c>
      <c r="B52">
        <v>54.9</v>
      </c>
    </row>
    <row r="53" spans="1:2" x14ac:dyDescent="0.3">
      <c r="A53" t="s">
        <v>531</v>
      </c>
      <c r="B53">
        <v>49.2</v>
      </c>
    </row>
    <row r="54" spans="1:2" x14ac:dyDescent="0.3">
      <c r="A54" t="s">
        <v>532</v>
      </c>
      <c r="B54">
        <v>77.3</v>
      </c>
    </row>
    <row r="55" spans="1:2" x14ac:dyDescent="0.3">
      <c r="A55" t="s">
        <v>533</v>
      </c>
      <c r="B55">
        <v>73.3</v>
      </c>
    </row>
    <row r="56" spans="1:2" x14ac:dyDescent="0.3">
      <c r="A56" t="s">
        <v>534</v>
      </c>
      <c r="B56">
        <v>67.599999999999994</v>
      </c>
    </row>
    <row r="57" spans="1:2" x14ac:dyDescent="0.3">
      <c r="A57" t="s">
        <v>535</v>
      </c>
      <c r="B57">
        <v>90.5</v>
      </c>
    </row>
    <row r="58" spans="1:2" x14ac:dyDescent="0.3">
      <c r="A58" t="s">
        <v>536</v>
      </c>
      <c r="B58">
        <v>63.4</v>
      </c>
    </row>
    <row r="59" spans="1:2" x14ac:dyDescent="0.3">
      <c r="A59" t="s">
        <v>537</v>
      </c>
      <c r="B59">
        <v>69.400000000000006</v>
      </c>
    </row>
    <row r="60" spans="1:2" x14ac:dyDescent="0.3">
      <c r="A60" t="s">
        <v>538</v>
      </c>
      <c r="B60">
        <v>37.799999999999997</v>
      </c>
    </row>
    <row r="61" spans="1:2" x14ac:dyDescent="0.3">
      <c r="A61" t="s">
        <v>539</v>
      </c>
      <c r="B61">
        <v>74.400000000000006</v>
      </c>
    </row>
    <row r="62" spans="1:2" x14ac:dyDescent="0.3">
      <c r="A62" t="s">
        <v>540</v>
      </c>
      <c r="B62">
        <v>71.900000000000006</v>
      </c>
    </row>
    <row r="63" spans="1:2" x14ac:dyDescent="0.3">
      <c r="A63" t="s">
        <v>541</v>
      </c>
      <c r="B63">
        <v>84.1</v>
      </c>
    </row>
    <row r="64" spans="1:2" x14ac:dyDescent="0.3">
      <c r="A64" t="s">
        <v>542</v>
      </c>
      <c r="B64">
        <v>68.8</v>
      </c>
    </row>
    <row r="65" spans="1:2" x14ac:dyDescent="0.3">
      <c r="A65" t="s">
        <v>543</v>
      </c>
      <c r="B65">
        <v>50</v>
      </c>
    </row>
    <row r="66" spans="1:2" x14ac:dyDescent="0.3">
      <c r="A66" t="s">
        <v>544</v>
      </c>
      <c r="B66">
        <v>62.5</v>
      </c>
    </row>
    <row r="67" spans="1:2" x14ac:dyDescent="0.3">
      <c r="A67" t="s">
        <v>545</v>
      </c>
      <c r="B67">
        <v>63.9</v>
      </c>
    </row>
    <row r="68" spans="1:2" x14ac:dyDescent="0.3">
      <c r="A68" t="s">
        <v>546</v>
      </c>
      <c r="B68">
        <v>65.8</v>
      </c>
    </row>
    <row r="69" spans="1:2" x14ac:dyDescent="0.3">
      <c r="A69" t="s">
        <v>547</v>
      </c>
      <c r="B69">
        <v>55.3</v>
      </c>
    </row>
    <row r="70" spans="1:2" x14ac:dyDescent="0.3">
      <c r="A70" t="s">
        <v>548</v>
      </c>
      <c r="B70">
        <v>70.7</v>
      </c>
    </row>
    <row r="71" spans="1:2" x14ac:dyDescent="0.3">
      <c r="A71" t="s">
        <v>549</v>
      </c>
      <c r="B71">
        <v>72.900000000000006</v>
      </c>
    </row>
    <row r="72" spans="1:2" x14ac:dyDescent="0.3">
      <c r="A72" t="s">
        <v>550</v>
      </c>
      <c r="B72">
        <v>54.9</v>
      </c>
    </row>
    <row r="73" spans="1:2" x14ac:dyDescent="0.3">
      <c r="A73" t="s">
        <v>551</v>
      </c>
      <c r="B73">
        <v>58.5</v>
      </c>
    </row>
    <row r="74" spans="1:2" x14ac:dyDescent="0.3">
      <c r="A74" t="s">
        <v>552</v>
      </c>
      <c r="B74">
        <v>55</v>
      </c>
    </row>
    <row r="75" spans="1:2" x14ac:dyDescent="0.3">
      <c r="A75" t="s">
        <v>553</v>
      </c>
      <c r="B75">
        <v>51</v>
      </c>
    </row>
    <row r="76" spans="1:2" x14ac:dyDescent="0.3">
      <c r="A76" t="s">
        <v>554</v>
      </c>
      <c r="B76">
        <v>74.3</v>
      </c>
    </row>
    <row r="77" spans="1:2" x14ac:dyDescent="0.3">
      <c r="A77" t="s">
        <v>555</v>
      </c>
      <c r="B77">
        <v>83.6</v>
      </c>
    </row>
    <row r="78" spans="1:2" x14ac:dyDescent="0.3">
      <c r="A78" t="s">
        <v>556</v>
      </c>
      <c r="B78">
        <v>79.7</v>
      </c>
    </row>
    <row r="79" spans="1:2" x14ac:dyDescent="0.3">
      <c r="A79" t="s">
        <v>557</v>
      </c>
      <c r="B79">
        <v>72.2</v>
      </c>
    </row>
    <row r="80" spans="1:2" x14ac:dyDescent="0.3">
      <c r="A80" t="s">
        <v>558</v>
      </c>
      <c r="B80">
        <v>75.099999999999994</v>
      </c>
    </row>
    <row r="81" spans="1:2" x14ac:dyDescent="0.3">
      <c r="A81" t="s">
        <v>559</v>
      </c>
      <c r="B81">
        <v>63.6</v>
      </c>
    </row>
    <row r="82" spans="1:2" x14ac:dyDescent="0.3">
      <c r="A82" t="s">
        <v>560</v>
      </c>
      <c r="B82">
        <v>34.700000000000003</v>
      </c>
    </row>
    <row r="83" spans="1:2" x14ac:dyDescent="0.3">
      <c r="A83" t="s">
        <v>561</v>
      </c>
      <c r="B83">
        <v>79.7</v>
      </c>
    </row>
    <row r="84" spans="1:2" x14ac:dyDescent="0.3">
      <c r="A84" t="s">
        <v>562</v>
      </c>
      <c r="B84">
        <v>69.3</v>
      </c>
    </row>
    <row r="85" spans="1:2" x14ac:dyDescent="0.3">
      <c r="A85" t="s">
        <v>563</v>
      </c>
      <c r="B85">
        <v>65</v>
      </c>
    </row>
    <row r="86" spans="1:2" x14ac:dyDescent="0.3">
      <c r="A86" t="s">
        <v>564</v>
      </c>
      <c r="B86">
        <v>39.1</v>
      </c>
    </row>
    <row r="87" spans="1:2" x14ac:dyDescent="0.3">
      <c r="A87" t="s">
        <v>565</v>
      </c>
      <c r="B87">
        <v>51.6</v>
      </c>
    </row>
    <row r="88" spans="1:2" x14ac:dyDescent="0.3">
      <c r="A88" t="s">
        <v>566</v>
      </c>
      <c r="B88">
        <v>66.3</v>
      </c>
    </row>
    <row r="89" spans="1:2" x14ac:dyDescent="0.3">
      <c r="A89" t="s">
        <v>567</v>
      </c>
      <c r="B89">
        <v>65.2</v>
      </c>
    </row>
    <row r="90" spans="1:2" x14ac:dyDescent="0.3">
      <c r="A90" t="s">
        <v>568</v>
      </c>
      <c r="B90">
        <v>80.7</v>
      </c>
    </row>
    <row r="91" spans="1:2" x14ac:dyDescent="0.3">
      <c r="A91" t="s">
        <v>569</v>
      </c>
      <c r="B91">
        <v>50</v>
      </c>
    </row>
    <row r="92" spans="1:2" x14ac:dyDescent="0.3">
      <c r="A92" t="s">
        <v>570</v>
      </c>
      <c r="B92">
        <v>90</v>
      </c>
    </row>
    <row r="93" spans="1:2" x14ac:dyDescent="0.3">
      <c r="A93" t="s">
        <v>571</v>
      </c>
      <c r="B93">
        <v>75.5</v>
      </c>
    </row>
    <row r="94" spans="1:2" x14ac:dyDescent="0.3">
      <c r="A94" t="s">
        <v>572</v>
      </c>
      <c r="B94">
        <v>81.5</v>
      </c>
    </row>
    <row r="95" spans="1:2" x14ac:dyDescent="0.3">
      <c r="A95" t="s">
        <v>573</v>
      </c>
      <c r="B95">
        <v>80.599999999999994</v>
      </c>
    </row>
    <row r="96" spans="1:2" x14ac:dyDescent="0.3">
      <c r="A96" t="s">
        <v>574</v>
      </c>
      <c r="B96">
        <v>69.900000000000006</v>
      </c>
    </row>
    <row r="97" spans="1:2" x14ac:dyDescent="0.3">
      <c r="A97" t="s">
        <v>575</v>
      </c>
      <c r="B97">
        <v>71.099999999999994</v>
      </c>
    </row>
    <row r="98" spans="1:2" x14ac:dyDescent="0.3">
      <c r="A98" t="s">
        <v>576</v>
      </c>
      <c r="B98">
        <v>52.6</v>
      </c>
    </row>
    <row r="99" spans="1:2" x14ac:dyDescent="0.3">
      <c r="A99" t="s">
        <v>577</v>
      </c>
      <c r="B99">
        <v>75.900000000000006</v>
      </c>
    </row>
    <row r="100" spans="1:2" x14ac:dyDescent="0.3">
      <c r="A100" t="s">
        <v>578</v>
      </c>
      <c r="B100">
        <v>79</v>
      </c>
    </row>
    <row r="101" spans="1:2" x14ac:dyDescent="0.3">
      <c r="A101" t="s">
        <v>579</v>
      </c>
      <c r="B101">
        <v>66.5</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9" sqref="A9"/>
    </sheetView>
  </sheetViews>
  <sheetFormatPr defaultRowHeight="14.4" x14ac:dyDescent="0.3"/>
  <sheetData/>
  <pageMargins left="0.7" right="0.7" top="0.75" bottom="0.75" header="0.3" footer="0.3"/>
  <drawing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9" sqref="A9"/>
    </sheetView>
  </sheetViews>
  <sheetFormatPr defaultColWidth="9.109375" defaultRowHeight="14.4" x14ac:dyDescent="0.3"/>
  <cols>
    <col min="1" max="1" width="204.5546875" style="9" bestFit="1" customWidth="1"/>
    <col min="2" max="16384" width="9.109375" style="9"/>
  </cols>
  <sheetData>
    <row r="1" spans="1:1" x14ac:dyDescent="0.3">
      <c r="A1" s="25" t="s">
        <v>580</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workbookViewId="0">
      <selection activeCell="G18" sqref="G18"/>
    </sheetView>
  </sheetViews>
  <sheetFormatPr defaultRowHeight="14.4" x14ac:dyDescent="0.3"/>
  <cols>
    <col min="1" max="1" width="7.33203125" bestFit="1" customWidth="1"/>
    <col min="3" max="3" width="18.109375" bestFit="1" customWidth="1"/>
    <col min="4" max="4" width="6.5546875" customWidth="1"/>
  </cols>
  <sheetData>
    <row r="1" spans="1:4" x14ac:dyDescent="0.3">
      <c r="A1" t="s">
        <v>581</v>
      </c>
    </row>
    <row r="2" spans="1:4" x14ac:dyDescent="0.3">
      <c r="A2">
        <v>1.7</v>
      </c>
      <c r="C2" t="s">
        <v>98</v>
      </c>
      <c r="D2" s="31">
        <f>AVERAGE(A2:A100)</f>
        <v>0.98222222222222189</v>
      </c>
    </row>
    <row r="3" spans="1:4" x14ac:dyDescent="0.3">
      <c r="A3">
        <v>2.0299999999999998</v>
      </c>
      <c r="C3" t="s">
        <v>95</v>
      </c>
      <c r="D3" s="31">
        <f>_xlfn.STDEV.S(A2:A100)</f>
        <v>0.42161631545792677</v>
      </c>
    </row>
    <row r="4" spans="1:4" x14ac:dyDescent="0.3">
      <c r="A4">
        <v>0.53</v>
      </c>
    </row>
    <row r="5" spans="1:4" x14ac:dyDescent="0.3">
      <c r="A5">
        <v>1</v>
      </c>
    </row>
    <row r="6" spans="1:4" x14ac:dyDescent="0.3">
      <c r="A6">
        <v>1.31</v>
      </c>
    </row>
    <row r="7" spans="1:4" x14ac:dyDescent="0.3">
      <c r="A7">
        <v>1.24</v>
      </c>
    </row>
    <row r="8" spans="1:4" x14ac:dyDescent="0.3">
      <c r="A8">
        <v>1.3</v>
      </c>
    </row>
    <row r="9" spans="1:4" x14ac:dyDescent="0.3">
      <c r="A9">
        <v>1.25</v>
      </c>
    </row>
    <row r="10" spans="1:4" x14ac:dyDescent="0.3">
      <c r="A10">
        <v>1.03</v>
      </c>
    </row>
    <row r="11" spans="1:4" x14ac:dyDescent="0.3">
      <c r="A11">
        <v>0.39</v>
      </c>
    </row>
    <row r="12" spans="1:4" x14ac:dyDescent="0.3">
      <c r="A12">
        <v>0.81</v>
      </c>
    </row>
    <row r="13" spans="1:4" x14ac:dyDescent="0.3">
      <c r="A13">
        <v>1.3</v>
      </c>
    </row>
    <row r="14" spans="1:4" x14ac:dyDescent="0.3">
      <c r="A14">
        <v>1.42</v>
      </c>
    </row>
    <row r="15" spans="1:4" x14ac:dyDescent="0.3">
      <c r="A15">
        <v>0.72</v>
      </c>
    </row>
    <row r="16" spans="1:4" x14ac:dyDescent="0.3">
      <c r="A16">
        <v>0.71</v>
      </c>
    </row>
    <row r="17" spans="1:1" x14ac:dyDescent="0.3">
      <c r="A17">
        <v>2.2000000000000002</v>
      </c>
    </row>
    <row r="18" spans="1:1" x14ac:dyDescent="0.3">
      <c r="A18">
        <v>1.1000000000000001</v>
      </c>
    </row>
    <row r="19" spans="1:1" x14ac:dyDescent="0.3">
      <c r="A19">
        <v>1.26</v>
      </c>
    </row>
    <row r="20" spans="1:1" x14ac:dyDescent="0.3">
      <c r="A20">
        <v>0.46</v>
      </c>
    </row>
    <row r="21" spans="1:1" x14ac:dyDescent="0.3">
      <c r="A21">
        <v>0.56999999999999995</v>
      </c>
    </row>
    <row r="22" spans="1:1" x14ac:dyDescent="0.3">
      <c r="A22">
        <v>0.8</v>
      </c>
    </row>
    <row r="23" spans="1:1" x14ac:dyDescent="0.3">
      <c r="A23">
        <v>1.72</v>
      </c>
    </row>
    <row r="24" spans="1:1" x14ac:dyDescent="0.3">
      <c r="A24">
        <v>0.88</v>
      </c>
    </row>
    <row r="25" spans="1:1" x14ac:dyDescent="0.3">
      <c r="A25">
        <v>0.4</v>
      </c>
    </row>
    <row r="26" spans="1:1" x14ac:dyDescent="0.3">
      <c r="A26">
        <v>0.9</v>
      </c>
    </row>
    <row r="27" spans="1:1" x14ac:dyDescent="0.3">
      <c r="A27">
        <v>0.38</v>
      </c>
    </row>
    <row r="28" spans="1:1" x14ac:dyDescent="0.3">
      <c r="A28">
        <v>0.37</v>
      </c>
    </row>
    <row r="29" spans="1:1" x14ac:dyDescent="0.3">
      <c r="A29">
        <v>1.21</v>
      </c>
    </row>
    <row r="30" spans="1:1" x14ac:dyDescent="0.3">
      <c r="A30">
        <v>0.86</v>
      </c>
    </row>
    <row r="31" spans="1:1" x14ac:dyDescent="0.3">
      <c r="A31">
        <v>0.9</v>
      </c>
    </row>
    <row r="32" spans="1:1" x14ac:dyDescent="0.3">
      <c r="A32">
        <v>1.2</v>
      </c>
    </row>
    <row r="33" spans="1:1" x14ac:dyDescent="0.3">
      <c r="A33">
        <v>0.74</v>
      </c>
    </row>
    <row r="34" spans="1:1" x14ac:dyDescent="0.3">
      <c r="A34">
        <v>0.8</v>
      </c>
    </row>
    <row r="35" spans="1:1" x14ac:dyDescent="0.3">
      <c r="A35">
        <v>0.8</v>
      </c>
    </row>
    <row r="36" spans="1:1" x14ac:dyDescent="0.3">
      <c r="A36">
        <v>0.47</v>
      </c>
    </row>
    <row r="37" spans="1:1" x14ac:dyDescent="0.3">
      <c r="A37">
        <v>0.46</v>
      </c>
    </row>
    <row r="38" spans="1:1" x14ac:dyDescent="0.3">
      <c r="A38">
        <v>0.9</v>
      </c>
    </row>
    <row r="39" spans="1:1" x14ac:dyDescent="0.3">
      <c r="A39">
        <v>0.93</v>
      </c>
    </row>
    <row r="40" spans="1:1" x14ac:dyDescent="0.3">
      <c r="A40">
        <v>1.2</v>
      </c>
    </row>
    <row r="41" spans="1:1" x14ac:dyDescent="0.3">
      <c r="A41">
        <v>2.25</v>
      </c>
    </row>
    <row r="42" spans="1:1" x14ac:dyDescent="0.3">
      <c r="A42">
        <v>1.05</v>
      </c>
    </row>
    <row r="43" spans="1:1" x14ac:dyDescent="0.3">
      <c r="A43">
        <v>0.7</v>
      </c>
    </row>
    <row r="44" spans="1:1" x14ac:dyDescent="0.3">
      <c r="A44">
        <v>1.2</v>
      </c>
    </row>
    <row r="45" spans="1:1" x14ac:dyDescent="0.3">
      <c r="A45">
        <v>0.59</v>
      </c>
    </row>
    <row r="46" spans="1:1" x14ac:dyDescent="0.3">
      <c r="A46">
        <v>0.94</v>
      </c>
    </row>
    <row r="47" spans="1:1" x14ac:dyDescent="0.3">
      <c r="A47">
        <v>0.8</v>
      </c>
    </row>
    <row r="48" spans="1:1" x14ac:dyDescent="0.3">
      <c r="A48">
        <v>1.82</v>
      </c>
    </row>
    <row r="49" spans="1:1" x14ac:dyDescent="0.3">
      <c r="A49">
        <v>1.51</v>
      </c>
    </row>
    <row r="50" spans="1:1" x14ac:dyDescent="0.3">
      <c r="A50">
        <v>0.77</v>
      </c>
    </row>
    <row r="51" spans="1:1" x14ac:dyDescent="0.3">
      <c r="A51">
        <v>0.32</v>
      </c>
    </row>
    <row r="52" spans="1:1" x14ac:dyDescent="0.3">
      <c r="A52">
        <v>1.01</v>
      </c>
    </row>
    <row r="53" spans="1:1" x14ac:dyDescent="0.3">
      <c r="A53">
        <v>0.6</v>
      </c>
    </row>
    <row r="54" spans="1:1" x14ac:dyDescent="0.3">
      <c r="A54">
        <v>0.77</v>
      </c>
    </row>
    <row r="55" spans="1:1" x14ac:dyDescent="0.3">
      <c r="A55">
        <v>0.8</v>
      </c>
    </row>
    <row r="56" spans="1:1" x14ac:dyDescent="0.3">
      <c r="A56">
        <v>0.9</v>
      </c>
    </row>
    <row r="57" spans="1:1" x14ac:dyDescent="0.3">
      <c r="A57">
        <v>0.78</v>
      </c>
    </row>
    <row r="58" spans="1:1" x14ac:dyDescent="0.3">
      <c r="A58">
        <v>0.7</v>
      </c>
    </row>
    <row r="59" spans="1:1" x14ac:dyDescent="0.3">
      <c r="A59">
        <v>1.31</v>
      </c>
    </row>
    <row r="60" spans="1:1" x14ac:dyDescent="0.3">
      <c r="A60">
        <v>1.21</v>
      </c>
    </row>
    <row r="61" spans="1:1" x14ac:dyDescent="0.3">
      <c r="A61">
        <v>1.21</v>
      </c>
    </row>
    <row r="62" spans="1:1" x14ac:dyDescent="0.3">
      <c r="A62">
        <v>1.37</v>
      </c>
    </row>
    <row r="63" spans="1:1" x14ac:dyDescent="0.3">
      <c r="A63">
        <v>0.64</v>
      </c>
    </row>
    <row r="64" spans="1:1" x14ac:dyDescent="0.3">
      <c r="A64">
        <v>1.52</v>
      </c>
    </row>
    <row r="65" spans="1:1" x14ac:dyDescent="0.3">
      <c r="A65">
        <v>1.31</v>
      </c>
    </row>
    <row r="66" spans="1:1" x14ac:dyDescent="0.3">
      <c r="A66">
        <v>1.1499999999999999</v>
      </c>
    </row>
    <row r="67" spans="1:1" x14ac:dyDescent="0.3">
      <c r="A67">
        <v>1.3</v>
      </c>
    </row>
    <row r="68" spans="1:1" x14ac:dyDescent="0.3">
      <c r="A68">
        <v>1.65</v>
      </c>
    </row>
    <row r="69" spans="1:1" x14ac:dyDescent="0.3">
      <c r="A69">
        <v>0.39</v>
      </c>
    </row>
    <row r="70" spans="1:1" x14ac:dyDescent="0.3">
      <c r="A70">
        <v>1.52</v>
      </c>
    </row>
    <row r="71" spans="1:1" x14ac:dyDescent="0.3">
      <c r="A71">
        <v>1.25</v>
      </c>
    </row>
    <row r="72" spans="1:1" x14ac:dyDescent="0.3">
      <c r="A72">
        <v>1.72</v>
      </c>
    </row>
    <row r="73" spans="1:1" x14ac:dyDescent="0.3">
      <c r="A73">
        <v>1.22</v>
      </c>
    </row>
    <row r="74" spans="1:1" x14ac:dyDescent="0.3">
      <c r="A74">
        <v>0.8</v>
      </c>
    </row>
    <row r="75" spans="1:1" x14ac:dyDescent="0.3">
      <c r="A75">
        <v>0.81</v>
      </c>
    </row>
    <row r="76" spans="1:1" x14ac:dyDescent="0.3">
      <c r="A76">
        <v>0.5</v>
      </c>
    </row>
    <row r="77" spans="1:1" x14ac:dyDescent="0.3">
      <c r="A77">
        <v>0.54</v>
      </c>
    </row>
    <row r="78" spans="1:1" x14ac:dyDescent="0.3">
      <c r="A78">
        <v>1.5</v>
      </c>
    </row>
    <row r="79" spans="1:1" x14ac:dyDescent="0.3">
      <c r="A79">
        <v>0.71</v>
      </c>
    </row>
    <row r="80" spans="1:1" x14ac:dyDescent="0.3">
      <c r="A80">
        <v>1.21</v>
      </c>
    </row>
    <row r="81" spans="1:1" x14ac:dyDescent="0.3">
      <c r="A81">
        <v>0.71</v>
      </c>
    </row>
    <row r="82" spans="1:1" x14ac:dyDescent="0.3">
      <c r="A82">
        <v>0.35</v>
      </c>
    </row>
    <row r="83" spans="1:1" x14ac:dyDescent="0.3">
      <c r="A83">
        <v>1.1299999999999999</v>
      </c>
    </row>
    <row r="84" spans="1:1" x14ac:dyDescent="0.3">
      <c r="A84">
        <v>1.25</v>
      </c>
    </row>
    <row r="85" spans="1:1" x14ac:dyDescent="0.3">
      <c r="A85">
        <v>1.04</v>
      </c>
    </row>
    <row r="86" spans="1:1" x14ac:dyDescent="0.3">
      <c r="A86">
        <v>0.71</v>
      </c>
    </row>
    <row r="87" spans="1:1" x14ac:dyDescent="0.3">
      <c r="A87">
        <v>0.78</v>
      </c>
    </row>
    <row r="88" spans="1:1" x14ac:dyDescent="0.3">
      <c r="A88">
        <v>0.72</v>
      </c>
    </row>
    <row r="89" spans="1:1" x14ac:dyDescent="0.3">
      <c r="A89">
        <v>0.54</v>
      </c>
    </row>
    <row r="90" spans="1:1" x14ac:dyDescent="0.3">
      <c r="A90">
        <v>0.72</v>
      </c>
    </row>
    <row r="91" spans="1:1" x14ac:dyDescent="0.3">
      <c r="A91">
        <v>0.91</v>
      </c>
    </row>
    <row r="92" spans="1:1" x14ac:dyDescent="0.3">
      <c r="A92">
        <v>0.57999999999999996</v>
      </c>
    </row>
    <row r="93" spans="1:1" x14ac:dyDescent="0.3">
      <c r="A93">
        <v>0.77</v>
      </c>
    </row>
    <row r="94" spans="1:1" x14ac:dyDescent="0.3">
      <c r="A94">
        <v>1.72</v>
      </c>
    </row>
    <row r="95" spans="1:1" x14ac:dyDescent="0.3">
      <c r="A95">
        <v>1.0900000000000001</v>
      </c>
    </row>
    <row r="96" spans="1:1" x14ac:dyDescent="0.3">
      <c r="A96">
        <v>0.74</v>
      </c>
    </row>
    <row r="97" spans="1:1" x14ac:dyDescent="0.3">
      <c r="A97">
        <v>0.41</v>
      </c>
    </row>
    <row r="98" spans="1:1" x14ac:dyDescent="0.3">
      <c r="A98">
        <v>1</v>
      </c>
    </row>
    <row r="99" spans="1:1" x14ac:dyDescent="0.3">
      <c r="A99">
        <v>0.4</v>
      </c>
    </row>
    <row r="100" spans="1:1" x14ac:dyDescent="0.3">
      <c r="A100">
        <v>1.07</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1048576"/>
    </sheetView>
  </sheetViews>
  <sheetFormatPr defaultRowHeight="14.4" x14ac:dyDescent="0.3"/>
  <cols>
    <col min="1" max="1" width="100.77734375" style="9" customWidth="1"/>
  </cols>
  <sheetData>
    <row r="1" spans="1:1" ht="42" x14ac:dyDescent="0.3">
      <c r="A1" s="25" t="s">
        <v>582</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E15" sqref="E15"/>
    </sheetView>
  </sheetViews>
  <sheetFormatPr defaultRowHeight="14.4" x14ac:dyDescent="0.3"/>
  <cols>
    <col min="1" max="1" width="13.88671875" bestFit="1" customWidth="1"/>
    <col min="2" max="2" width="7.5546875" bestFit="1" customWidth="1"/>
    <col min="3" max="3" width="7.5546875" customWidth="1"/>
    <col min="4" max="4" width="5.109375" bestFit="1" customWidth="1"/>
    <col min="5" max="5" width="26.88671875" bestFit="1" customWidth="1"/>
  </cols>
  <sheetData>
    <row r="1" spans="1:5" x14ac:dyDescent="0.3">
      <c r="A1" t="s">
        <v>583</v>
      </c>
      <c r="B1" t="s">
        <v>584</v>
      </c>
      <c r="E1" t="s">
        <v>585</v>
      </c>
    </row>
    <row r="2" spans="1:5" x14ac:dyDescent="0.3">
      <c r="A2">
        <v>7</v>
      </c>
      <c r="B2" t="s">
        <v>586</v>
      </c>
      <c r="D2" t="s">
        <v>586</v>
      </c>
      <c r="E2" s="31">
        <f>AVERAGEIF(B2:B61,D2,A2:A61)</f>
        <v>4.4827586206896548</v>
      </c>
    </row>
    <row r="3" spans="1:5" x14ac:dyDescent="0.3">
      <c r="A3">
        <v>9</v>
      </c>
      <c r="B3" t="s">
        <v>587</v>
      </c>
      <c r="D3" t="s">
        <v>587</v>
      </c>
      <c r="E3" s="31">
        <f>AVERAGEIF(B2:B61,D3,A2:A61)</f>
        <v>5.5483870967741939</v>
      </c>
    </row>
    <row r="4" spans="1:5" x14ac:dyDescent="0.3">
      <c r="A4">
        <v>4</v>
      </c>
      <c r="B4" t="s">
        <v>587</v>
      </c>
    </row>
    <row r="5" spans="1:5" x14ac:dyDescent="0.3">
      <c r="A5">
        <v>4</v>
      </c>
      <c r="B5" t="s">
        <v>587</v>
      </c>
    </row>
    <row r="6" spans="1:5" x14ac:dyDescent="0.3">
      <c r="A6">
        <v>1</v>
      </c>
      <c r="B6" t="s">
        <v>586</v>
      </c>
    </row>
    <row r="7" spans="1:5" x14ac:dyDescent="0.3">
      <c r="A7">
        <v>4</v>
      </c>
      <c r="B7" t="s">
        <v>587</v>
      </c>
    </row>
    <row r="8" spans="1:5" x14ac:dyDescent="0.3">
      <c r="A8">
        <v>8</v>
      </c>
      <c r="B8" t="s">
        <v>587</v>
      </c>
    </row>
    <row r="9" spans="1:5" x14ac:dyDescent="0.3">
      <c r="A9">
        <v>4</v>
      </c>
      <c r="B9" t="s">
        <v>587</v>
      </c>
    </row>
    <row r="10" spans="1:5" x14ac:dyDescent="0.3">
      <c r="A10">
        <v>6</v>
      </c>
      <c r="B10" t="s">
        <v>587</v>
      </c>
    </row>
    <row r="11" spans="1:5" x14ac:dyDescent="0.3">
      <c r="A11">
        <v>6</v>
      </c>
      <c r="B11" t="s">
        <v>587</v>
      </c>
    </row>
    <row r="12" spans="1:5" x14ac:dyDescent="0.3">
      <c r="A12">
        <v>4</v>
      </c>
      <c r="B12" t="s">
        <v>587</v>
      </c>
    </row>
    <row r="13" spans="1:5" x14ac:dyDescent="0.3">
      <c r="A13">
        <v>7</v>
      </c>
      <c r="B13" t="s">
        <v>586</v>
      </c>
    </row>
    <row r="14" spans="1:5" x14ac:dyDescent="0.3">
      <c r="A14">
        <v>2</v>
      </c>
      <c r="B14" t="s">
        <v>587</v>
      </c>
    </row>
    <row r="15" spans="1:5" x14ac:dyDescent="0.3">
      <c r="A15">
        <v>2</v>
      </c>
      <c r="B15" t="s">
        <v>586</v>
      </c>
    </row>
    <row r="16" spans="1:5" x14ac:dyDescent="0.3">
      <c r="A16">
        <v>3</v>
      </c>
      <c r="B16" t="s">
        <v>586</v>
      </c>
    </row>
    <row r="17" spans="1:2" x14ac:dyDescent="0.3">
      <c r="A17">
        <v>4</v>
      </c>
      <c r="B17" t="s">
        <v>586</v>
      </c>
    </row>
    <row r="18" spans="1:2" x14ac:dyDescent="0.3">
      <c r="A18">
        <v>6</v>
      </c>
      <c r="B18" t="s">
        <v>587</v>
      </c>
    </row>
    <row r="19" spans="1:2" x14ac:dyDescent="0.3">
      <c r="A19">
        <v>7</v>
      </c>
      <c r="B19" t="s">
        <v>587</v>
      </c>
    </row>
    <row r="20" spans="1:2" x14ac:dyDescent="0.3">
      <c r="A20">
        <v>5</v>
      </c>
      <c r="B20" t="s">
        <v>587</v>
      </c>
    </row>
    <row r="21" spans="1:2" x14ac:dyDescent="0.3">
      <c r="A21">
        <v>3</v>
      </c>
      <c r="B21" t="s">
        <v>586</v>
      </c>
    </row>
    <row r="22" spans="1:2" x14ac:dyDescent="0.3">
      <c r="A22">
        <v>8</v>
      </c>
      <c r="B22" t="s">
        <v>586</v>
      </c>
    </row>
    <row r="23" spans="1:2" x14ac:dyDescent="0.3">
      <c r="A23">
        <v>8</v>
      </c>
      <c r="B23" t="s">
        <v>587</v>
      </c>
    </row>
    <row r="24" spans="1:2" x14ac:dyDescent="0.3">
      <c r="A24">
        <v>9</v>
      </c>
      <c r="B24" t="s">
        <v>586</v>
      </c>
    </row>
    <row r="25" spans="1:2" x14ac:dyDescent="0.3">
      <c r="A25">
        <v>2</v>
      </c>
      <c r="B25" t="s">
        <v>586</v>
      </c>
    </row>
    <row r="26" spans="1:2" x14ac:dyDescent="0.3">
      <c r="A26">
        <v>2</v>
      </c>
      <c r="B26" t="s">
        <v>586</v>
      </c>
    </row>
    <row r="27" spans="1:2" x14ac:dyDescent="0.3">
      <c r="A27">
        <v>6</v>
      </c>
      <c r="B27" t="s">
        <v>587</v>
      </c>
    </row>
    <row r="28" spans="1:2" x14ac:dyDescent="0.3">
      <c r="A28">
        <v>4</v>
      </c>
      <c r="B28" t="s">
        <v>586</v>
      </c>
    </row>
    <row r="29" spans="1:2" x14ac:dyDescent="0.3">
      <c r="A29">
        <v>5</v>
      </c>
      <c r="B29" t="s">
        <v>586</v>
      </c>
    </row>
    <row r="30" spans="1:2" x14ac:dyDescent="0.3">
      <c r="A30">
        <v>4</v>
      </c>
      <c r="B30" t="s">
        <v>586</v>
      </c>
    </row>
    <row r="31" spans="1:2" x14ac:dyDescent="0.3">
      <c r="A31">
        <v>6</v>
      </c>
      <c r="B31" t="s">
        <v>587</v>
      </c>
    </row>
    <row r="32" spans="1:2" x14ac:dyDescent="0.3">
      <c r="A32">
        <v>5</v>
      </c>
      <c r="B32" t="s">
        <v>587</v>
      </c>
    </row>
    <row r="33" spans="1:2" x14ac:dyDescent="0.3">
      <c r="A33">
        <v>4</v>
      </c>
      <c r="B33" t="s">
        <v>586</v>
      </c>
    </row>
    <row r="34" spans="1:2" x14ac:dyDescent="0.3">
      <c r="A34">
        <v>2</v>
      </c>
      <c r="B34" t="s">
        <v>586</v>
      </c>
    </row>
    <row r="35" spans="1:2" x14ac:dyDescent="0.3">
      <c r="A35">
        <v>3</v>
      </c>
      <c r="B35" t="s">
        <v>587</v>
      </c>
    </row>
    <row r="36" spans="1:2" x14ac:dyDescent="0.3">
      <c r="A36">
        <v>6</v>
      </c>
      <c r="B36" t="s">
        <v>587</v>
      </c>
    </row>
    <row r="37" spans="1:2" x14ac:dyDescent="0.3">
      <c r="A37">
        <v>8</v>
      </c>
      <c r="B37" t="s">
        <v>587</v>
      </c>
    </row>
    <row r="38" spans="1:2" x14ac:dyDescent="0.3">
      <c r="A38">
        <v>6</v>
      </c>
      <c r="B38" t="s">
        <v>586</v>
      </c>
    </row>
    <row r="39" spans="1:2" x14ac:dyDescent="0.3">
      <c r="A39">
        <v>6</v>
      </c>
      <c r="B39" t="s">
        <v>587</v>
      </c>
    </row>
    <row r="40" spans="1:2" x14ac:dyDescent="0.3">
      <c r="A40">
        <v>6</v>
      </c>
      <c r="B40" t="s">
        <v>586</v>
      </c>
    </row>
    <row r="41" spans="1:2" x14ac:dyDescent="0.3">
      <c r="A41">
        <v>5</v>
      </c>
      <c r="B41" t="s">
        <v>586</v>
      </c>
    </row>
    <row r="42" spans="1:2" x14ac:dyDescent="0.3">
      <c r="A42">
        <v>8</v>
      </c>
      <c r="B42" t="s">
        <v>587</v>
      </c>
    </row>
    <row r="43" spans="1:2" x14ac:dyDescent="0.3">
      <c r="A43">
        <v>6</v>
      </c>
      <c r="B43" t="s">
        <v>587</v>
      </c>
    </row>
    <row r="44" spans="1:2" x14ac:dyDescent="0.3">
      <c r="A44">
        <v>6</v>
      </c>
      <c r="B44" t="s">
        <v>586</v>
      </c>
    </row>
    <row r="45" spans="1:2" x14ac:dyDescent="0.3">
      <c r="A45">
        <v>7</v>
      </c>
      <c r="B45" t="s">
        <v>586</v>
      </c>
    </row>
    <row r="46" spans="1:2" x14ac:dyDescent="0.3">
      <c r="A46">
        <v>5</v>
      </c>
      <c r="B46" t="s">
        <v>586</v>
      </c>
    </row>
    <row r="47" spans="1:2" x14ac:dyDescent="0.3">
      <c r="A47">
        <v>5</v>
      </c>
      <c r="B47" t="s">
        <v>586</v>
      </c>
    </row>
    <row r="48" spans="1:2" x14ac:dyDescent="0.3">
      <c r="A48">
        <v>3</v>
      </c>
      <c r="B48" t="s">
        <v>587</v>
      </c>
    </row>
    <row r="49" spans="1:2" x14ac:dyDescent="0.3">
      <c r="A49">
        <v>5</v>
      </c>
      <c r="B49" t="s">
        <v>586</v>
      </c>
    </row>
    <row r="50" spans="1:2" x14ac:dyDescent="0.3">
      <c r="A50">
        <v>5</v>
      </c>
      <c r="B50" t="s">
        <v>586</v>
      </c>
    </row>
    <row r="51" spans="1:2" x14ac:dyDescent="0.3">
      <c r="A51">
        <v>6</v>
      </c>
      <c r="B51" t="s">
        <v>587</v>
      </c>
    </row>
    <row r="52" spans="1:2" x14ac:dyDescent="0.3">
      <c r="A52">
        <v>2</v>
      </c>
      <c r="B52" t="s">
        <v>586</v>
      </c>
    </row>
    <row r="53" spans="1:2" x14ac:dyDescent="0.3">
      <c r="A53">
        <v>7</v>
      </c>
      <c r="B53" t="s">
        <v>587</v>
      </c>
    </row>
    <row r="54" spans="1:2" x14ac:dyDescent="0.3">
      <c r="A54">
        <v>6</v>
      </c>
      <c r="B54" t="s">
        <v>587</v>
      </c>
    </row>
    <row r="55" spans="1:2" x14ac:dyDescent="0.3">
      <c r="A55">
        <v>7</v>
      </c>
      <c r="B55" t="s">
        <v>587</v>
      </c>
    </row>
    <row r="56" spans="1:2" x14ac:dyDescent="0.3">
      <c r="A56">
        <v>3</v>
      </c>
      <c r="B56" t="s">
        <v>587</v>
      </c>
    </row>
    <row r="57" spans="1:2" x14ac:dyDescent="0.3">
      <c r="A57">
        <v>7</v>
      </c>
      <c r="B57" t="s">
        <v>587</v>
      </c>
    </row>
    <row r="58" spans="1:2" x14ac:dyDescent="0.3">
      <c r="A58">
        <v>2</v>
      </c>
      <c r="B58" t="s">
        <v>586</v>
      </c>
    </row>
    <row r="59" spans="1:2" x14ac:dyDescent="0.3">
      <c r="A59">
        <v>4</v>
      </c>
      <c r="B59" t="s">
        <v>586</v>
      </c>
    </row>
    <row r="60" spans="1:2" x14ac:dyDescent="0.3">
      <c r="A60">
        <v>5</v>
      </c>
      <c r="B60" t="s">
        <v>586</v>
      </c>
    </row>
    <row r="61" spans="1:2" x14ac:dyDescent="0.3">
      <c r="A61">
        <v>2</v>
      </c>
      <c r="B61" t="s">
        <v>587</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2" sqref="A22"/>
    </sheetView>
  </sheetViews>
  <sheetFormatPr defaultColWidth="9.109375" defaultRowHeight="14.4" x14ac:dyDescent="0.3"/>
  <cols>
    <col min="1" max="1" width="102.5546875" style="9" customWidth="1"/>
    <col min="2" max="16384" width="9.109375" style="2"/>
  </cols>
  <sheetData>
    <row r="1" spans="1:1" ht="42" x14ac:dyDescent="0.3">
      <c r="A1" s="25" t="s">
        <v>588</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6"/>
  <sheetViews>
    <sheetView workbookViewId="0">
      <selection activeCell="C20" sqref="C20"/>
    </sheetView>
  </sheetViews>
  <sheetFormatPr defaultRowHeight="14.4" x14ac:dyDescent="0.3"/>
  <cols>
    <col min="1" max="1" width="19.33203125" bestFit="1" customWidth="1"/>
    <col min="2" max="3" width="30.33203125" bestFit="1" customWidth="1"/>
  </cols>
  <sheetData>
    <row r="1" spans="1:4" x14ac:dyDescent="0.3">
      <c r="A1" t="s">
        <v>59</v>
      </c>
      <c r="B1" t="s">
        <v>589</v>
      </c>
      <c r="C1" t="s">
        <v>589</v>
      </c>
    </row>
    <row r="2" spans="1:4" x14ac:dyDescent="0.3">
      <c r="A2" t="s">
        <v>590</v>
      </c>
      <c r="B2">
        <v>288.5</v>
      </c>
      <c r="C2" t="s">
        <v>98</v>
      </c>
      <c r="D2" s="28">
        <v>288.24</v>
      </c>
    </row>
    <row r="3" spans="1:4" x14ac:dyDescent="0.3">
      <c r="A3" t="s">
        <v>591</v>
      </c>
      <c r="B3">
        <v>277.10000000000002</v>
      </c>
      <c r="C3" t="s">
        <v>111</v>
      </c>
      <c r="D3" s="28">
        <v>0.57999999999999996</v>
      </c>
    </row>
    <row r="4" spans="1:4" x14ac:dyDescent="0.3">
      <c r="A4" t="s">
        <v>592</v>
      </c>
      <c r="B4">
        <v>297.3</v>
      </c>
      <c r="C4" t="s">
        <v>87</v>
      </c>
      <c r="D4" s="28">
        <v>288.39999999999998</v>
      </c>
    </row>
    <row r="5" spans="1:4" x14ac:dyDescent="0.3">
      <c r="A5" t="s">
        <v>593</v>
      </c>
      <c r="B5">
        <v>284.60000000000002</v>
      </c>
      <c r="C5" t="s">
        <v>112</v>
      </c>
      <c r="D5" s="28">
        <v>287.5</v>
      </c>
    </row>
    <row r="6" spans="1:4" x14ac:dyDescent="0.3">
      <c r="A6" t="s">
        <v>594</v>
      </c>
      <c r="B6">
        <v>287.8</v>
      </c>
      <c r="C6" t="s">
        <v>95</v>
      </c>
      <c r="D6" s="28">
        <v>7.86</v>
      </c>
    </row>
    <row r="7" spans="1:4" x14ac:dyDescent="0.3">
      <c r="A7" t="s">
        <v>595</v>
      </c>
      <c r="B7">
        <v>293.10000000000002</v>
      </c>
      <c r="C7" t="s">
        <v>113</v>
      </c>
      <c r="D7" s="28">
        <v>61.82</v>
      </c>
    </row>
    <row r="8" spans="1:4" x14ac:dyDescent="0.3">
      <c r="A8" t="s">
        <v>596</v>
      </c>
      <c r="B8">
        <v>290.10000000000002</v>
      </c>
      <c r="C8" t="s">
        <v>114</v>
      </c>
      <c r="D8" s="28">
        <v>35.799999999999997</v>
      </c>
    </row>
    <row r="9" spans="1:4" x14ac:dyDescent="0.3">
      <c r="A9" t="s">
        <v>597</v>
      </c>
      <c r="B9">
        <v>295.39999999999998</v>
      </c>
      <c r="C9" t="s">
        <v>115</v>
      </c>
      <c r="D9" s="28">
        <v>270.5</v>
      </c>
    </row>
    <row r="10" spans="1:4" x14ac:dyDescent="0.3">
      <c r="A10" t="s">
        <v>598</v>
      </c>
      <c r="B10">
        <v>281</v>
      </c>
      <c r="C10" t="s">
        <v>116</v>
      </c>
      <c r="D10" s="28">
        <v>306.3</v>
      </c>
    </row>
    <row r="11" spans="1:4" x14ac:dyDescent="0.3">
      <c r="A11" t="s">
        <v>599</v>
      </c>
      <c r="B11">
        <v>274.89999999999998</v>
      </c>
      <c r="C11" t="s">
        <v>117</v>
      </c>
      <c r="D11" s="43">
        <v>53324.9</v>
      </c>
    </row>
    <row r="12" spans="1:4" x14ac:dyDescent="0.3">
      <c r="A12" t="s">
        <v>600</v>
      </c>
      <c r="B12">
        <v>279</v>
      </c>
      <c r="C12" t="s">
        <v>118</v>
      </c>
      <c r="D12" s="28">
        <v>185</v>
      </c>
    </row>
    <row r="13" spans="1:4" x14ac:dyDescent="0.3">
      <c r="A13" t="s">
        <v>601</v>
      </c>
      <c r="B13">
        <v>288.7</v>
      </c>
    </row>
    <row r="14" spans="1:4" x14ac:dyDescent="0.3">
      <c r="A14" t="s">
        <v>602</v>
      </c>
      <c r="B14">
        <v>293.10000000000002</v>
      </c>
    </row>
    <row r="15" spans="1:4" x14ac:dyDescent="0.3">
      <c r="A15" t="s">
        <v>603</v>
      </c>
      <c r="B15">
        <v>285.5</v>
      </c>
    </row>
    <row r="16" spans="1:4" x14ac:dyDescent="0.3">
      <c r="A16" t="s">
        <v>604</v>
      </c>
      <c r="B16">
        <v>285.3</v>
      </c>
    </row>
    <row r="17" spans="1:2" x14ac:dyDescent="0.3">
      <c r="A17" t="s">
        <v>605</v>
      </c>
      <c r="B17">
        <v>296.2</v>
      </c>
    </row>
    <row r="18" spans="1:2" x14ac:dyDescent="0.3">
      <c r="A18" t="s">
        <v>606</v>
      </c>
      <c r="B18">
        <v>292.10000000000002</v>
      </c>
    </row>
    <row r="19" spans="1:2" x14ac:dyDescent="0.3">
      <c r="A19" t="s">
        <v>607</v>
      </c>
      <c r="B19">
        <v>297</v>
      </c>
    </row>
    <row r="20" spans="1:2" x14ac:dyDescent="0.3">
      <c r="A20" t="s">
        <v>608</v>
      </c>
      <c r="B20">
        <v>292.10000000000002</v>
      </c>
    </row>
    <row r="21" spans="1:2" x14ac:dyDescent="0.3">
      <c r="A21" t="s">
        <v>609</v>
      </c>
      <c r="B21">
        <v>281.5</v>
      </c>
    </row>
    <row r="22" spans="1:2" x14ac:dyDescent="0.3">
      <c r="A22" t="s">
        <v>610</v>
      </c>
      <c r="B22">
        <v>291.5</v>
      </c>
    </row>
    <row r="23" spans="1:2" x14ac:dyDescent="0.3">
      <c r="A23" t="s">
        <v>611</v>
      </c>
      <c r="B23">
        <v>287.60000000000002</v>
      </c>
    </row>
    <row r="24" spans="1:2" x14ac:dyDescent="0.3">
      <c r="A24" t="s">
        <v>612</v>
      </c>
      <c r="B24">
        <v>279.7</v>
      </c>
    </row>
    <row r="25" spans="1:2" x14ac:dyDescent="0.3">
      <c r="A25" t="s">
        <v>613</v>
      </c>
      <c r="B25">
        <v>276.89999999999998</v>
      </c>
    </row>
    <row r="26" spans="1:2" x14ac:dyDescent="0.3">
      <c r="A26" t="s">
        <v>614</v>
      </c>
      <c r="B26">
        <v>287.5</v>
      </c>
    </row>
    <row r="27" spans="1:2" x14ac:dyDescent="0.3">
      <c r="A27" t="s">
        <v>615</v>
      </c>
      <c r="B27">
        <v>282</v>
      </c>
    </row>
    <row r="28" spans="1:2" x14ac:dyDescent="0.3">
      <c r="A28" t="s">
        <v>616</v>
      </c>
      <c r="B28">
        <v>275</v>
      </c>
    </row>
    <row r="29" spans="1:2" x14ac:dyDescent="0.3">
      <c r="A29" t="s">
        <v>617</v>
      </c>
      <c r="B29">
        <v>303.89999999999998</v>
      </c>
    </row>
    <row r="30" spans="1:2" x14ac:dyDescent="0.3">
      <c r="A30" t="s">
        <v>618</v>
      </c>
      <c r="B30">
        <v>287.5</v>
      </c>
    </row>
    <row r="31" spans="1:2" x14ac:dyDescent="0.3">
      <c r="A31" t="s">
        <v>619</v>
      </c>
      <c r="B31">
        <v>293.60000000000002</v>
      </c>
    </row>
    <row r="32" spans="1:2" x14ac:dyDescent="0.3">
      <c r="A32" t="s">
        <v>620</v>
      </c>
      <c r="B32">
        <v>287.39999999999998</v>
      </c>
    </row>
    <row r="33" spans="1:2" x14ac:dyDescent="0.3">
      <c r="A33" t="s">
        <v>621</v>
      </c>
      <c r="B33">
        <v>291.7</v>
      </c>
    </row>
    <row r="34" spans="1:2" x14ac:dyDescent="0.3">
      <c r="A34" t="s">
        <v>622</v>
      </c>
      <c r="B34">
        <v>290.2</v>
      </c>
    </row>
    <row r="35" spans="1:2" x14ac:dyDescent="0.3">
      <c r="A35" t="s">
        <v>623</v>
      </c>
      <c r="B35">
        <v>280.5</v>
      </c>
    </row>
    <row r="36" spans="1:2" x14ac:dyDescent="0.3">
      <c r="A36" t="s">
        <v>624</v>
      </c>
      <c r="B36">
        <v>288.89999999999998</v>
      </c>
    </row>
    <row r="37" spans="1:2" x14ac:dyDescent="0.3">
      <c r="A37" t="s">
        <v>625</v>
      </c>
      <c r="B37">
        <v>296.39999999999998</v>
      </c>
    </row>
    <row r="38" spans="1:2" x14ac:dyDescent="0.3">
      <c r="A38" t="s">
        <v>626</v>
      </c>
      <c r="B38">
        <v>295.5</v>
      </c>
    </row>
    <row r="39" spans="1:2" x14ac:dyDescent="0.3">
      <c r="A39" t="s">
        <v>627</v>
      </c>
      <c r="B39">
        <v>295.60000000000002</v>
      </c>
    </row>
    <row r="40" spans="1:2" x14ac:dyDescent="0.3">
      <c r="A40" t="s">
        <v>628</v>
      </c>
      <c r="B40">
        <v>295.39999999999998</v>
      </c>
    </row>
    <row r="41" spans="1:2" x14ac:dyDescent="0.3">
      <c r="A41" t="s">
        <v>629</v>
      </c>
      <c r="B41">
        <v>282.10000000000002</v>
      </c>
    </row>
    <row r="42" spans="1:2" x14ac:dyDescent="0.3">
      <c r="A42" t="s">
        <v>630</v>
      </c>
      <c r="B42">
        <v>282.8</v>
      </c>
    </row>
    <row r="43" spans="1:2" x14ac:dyDescent="0.3">
      <c r="A43" t="s">
        <v>631</v>
      </c>
      <c r="B43">
        <v>290.89999999999998</v>
      </c>
    </row>
    <row r="44" spans="1:2" x14ac:dyDescent="0.3">
      <c r="A44" t="s">
        <v>632</v>
      </c>
      <c r="B44">
        <v>277.5</v>
      </c>
    </row>
    <row r="45" spans="1:2" x14ac:dyDescent="0.3">
      <c r="A45" t="s">
        <v>633</v>
      </c>
      <c r="B45">
        <v>271.7</v>
      </c>
    </row>
    <row r="46" spans="1:2" x14ac:dyDescent="0.3">
      <c r="A46" t="s">
        <v>634</v>
      </c>
      <c r="B46">
        <v>282.3</v>
      </c>
    </row>
    <row r="47" spans="1:2" x14ac:dyDescent="0.3">
      <c r="A47" t="s">
        <v>635</v>
      </c>
      <c r="B47">
        <v>280.89999999999998</v>
      </c>
    </row>
    <row r="48" spans="1:2" x14ac:dyDescent="0.3">
      <c r="A48" t="s">
        <v>636</v>
      </c>
      <c r="B48">
        <v>293.39999999999998</v>
      </c>
    </row>
    <row r="49" spans="1:2" x14ac:dyDescent="0.3">
      <c r="A49" t="s">
        <v>637</v>
      </c>
      <c r="B49">
        <v>287.39999999999998</v>
      </c>
    </row>
    <row r="50" spans="1:2" x14ac:dyDescent="0.3">
      <c r="A50" t="s">
        <v>638</v>
      </c>
      <c r="B50">
        <v>275.10000000000002</v>
      </c>
    </row>
    <row r="51" spans="1:2" x14ac:dyDescent="0.3">
      <c r="A51" t="s">
        <v>639</v>
      </c>
      <c r="B51">
        <v>281</v>
      </c>
    </row>
    <row r="52" spans="1:2" x14ac:dyDescent="0.3">
      <c r="A52" t="s">
        <v>640</v>
      </c>
      <c r="B52">
        <v>285.89999999999998</v>
      </c>
    </row>
    <row r="53" spans="1:2" x14ac:dyDescent="0.3">
      <c r="A53" t="s">
        <v>641</v>
      </c>
      <c r="B53">
        <v>278.7</v>
      </c>
    </row>
    <row r="54" spans="1:2" x14ac:dyDescent="0.3">
      <c r="A54" t="s">
        <v>642</v>
      </c>
      <c r="B54">
        <v>280.60000000000002</v>
      </c>
    </row>
    <row r="55" spans="1:2" x14ac:dyDescent="0.3">
      <c r="A55" t="s">
        <v>643</v>
      </c>
      <c r="B55">
        <v>277.39999999999998</v>
      </c>
    </row>
    <row r="56" spans="1:2" x14ac:dyDescent="0.3">
      <c r="A56" t="s">
        <v>644</v>
      </c>
      <c r="B56">
        <v>295</v>
      </c>
    </row>
    <row r="57" spans="1:2" x14ac:dyDescent="0.3">
      <c r="A57" t="s">
        <v>645</v>
      </c>
      <c r="B57">
        <v>291.60000000000002</v>
      </c>
    </row>
    <row r="58" spans="1:2" x14ac:dyDescent="0.3">
      <c r="A58" t="s">
        <v>646</v>
      </c>
      <c r="B58">
        <v>274.8</v>
      </c>
    </row>
    <row r="59" spans="1:2" x14ac:dyDescent="0.3">
      <c r="A59" t="s">
        <v>647</v>
      </c>
      <c r="B59">
        <v>280.10000000000002</v>
      </c>
    </row>
    <row r="60" spans="1:2" x14ac:dyDescent="0.3">
      <c r="A60" t="s">
        <v>648</v>
      </c>
      <c r="B60">
        <v>303.5</v>
      </c>
    </row>
    <row r="61" spans="1:2" x14ac:dyDescent="0.3">
      <c r="A61" t="s">
        <v>649</v>
      </c>
      <c r="B61">
        <v>301.89999999999998</v>
      </c>
    </row>
    <row r="62" spans="1:2" x14ac:dyDescent="0.3">
      <c r="A62" t="s">
        <v>650</v>
      </c>
      <c r="B62">
        <v>292.7</v>
      </c>
    </row>
    <row r="63" spans="1:2" x14ac:dyDescent="0.3">
      <c r="A63" t="s">
        <v>651</v>
      </c>
      <c r="B63">
        <v>290.10000000000002</v>
      </c>
    </row>
    <row r="64" spans="1:2" x14ac:dyDescent="0.3">
      <c r="A64" t="s">
        <v>652</v>
      </c>
      <c r="B64">
        <v>289.5</v>
      </c>
    </row>
    <row r="65" spans="1:2" x14ac:dyDescent="0.3">
      <c r="A65" t="s">
        <v>653</v>
      </c>
      <c r="B65">
        <v>287.5</v>
      </c>
    </row>
    <row r="66" spans="1:2" x14ac:dyDescent="0.3">
      <c r="A66" t="s">
        <v>654</v>
      </c>
      <c r="B66">
        <v>304.60000000000002</v>
      </c>
    </row>
    <row r="67" spans="1:2" x14ac:dyDescent="0.3">
      <c r="A67" t="s">
        <v>655</v>
      </c>
      <c r="B67">
        <v>285.10000000000002</v>
      </c>
    </row>
    <row r="68" spans="1:2" x14ac:dyDescent="0.3">
      <c r="A68" t="s">
        <v>656</v>
      </c>
      <c r="B68">
        <v>286</v>
      </c>
    </row>
    <row r="69" spans="1:2" x14ac:dyDescent="0.3">
      <c r="A69" t="s">
        <v>657</v>
      </c>
      <c r="B69">
        <v>279.7</v>
      </c>
    </row>
    <row r="70" spans="1:2" x14ac:dyDescent="0.3">
      <c r="A70" t="s">
        <v>658</v>
      </c>
      <c r="B70">
        <v>299.10000000000002</v>
      </c>
    </row>
    <row r="71" spans="1:2" x14ac:dyDescent="0.3">
      <c r="A71" t="s">
        <v>659</v>
      </c>
      <c r="B71">
        <v>276.89999999999998</v>
      </c>
    </row>
    <row r="72" spans="1:2" x14ac:dyDescent="0.3">
      <c r="A72" t="s">
        <v>660</v>
      </c>
      <c r="B72">
        <v>292.8</v>
      </c>
    </row>
    <row r="73" spans="1:2" x14ac:dyDescent="0.3">
      <c r="A73" t="s">
        <v>661</v>
      </c>
      <c r="B73">
        <v>295.60000000000002</v>
      </c>
    </row>
    <row r="74" spans="1:2" x14ac:dyDescent="0.3">
      <c r="A74" t="s">
        <v>662</v>
      </c>
      <c r="B74">
        <v>295</v>
      </c>
    </row>
    <row r="75" spans="1:2" x14ac:dyDescent="0.3">
      <c r="A75" t="s">
        <v>663</v>
      </c>
      <c r="B75">
        <v>290.5</v>
      </c>
    </row>
    <row r="76" spans="1:2" x14ac:dyDescent="0.3">
      <c r="A76" t="s">
        <v>664</v>
      </c>
      <c r="B76">
        <v>290.8</v>
      </c>
    </row>
    <row r="77" spans="1:2" x14ac:dyDescent="0.3">
      <c r="A77" t="s">
        <v>665</v>
      </c>
      <c r="B77">
        <v>283.3</v>
      </c>
    </row>
    <row r="78" spans="1:2" x14ac:dyDescent="0.3">
      <c r="A78" t="s">
        <v>666</v>
      </c>
      <c r="B78">
        <v>284.7</v>
      </c>
    </row>
    <row r="79" spans="1:2" x14ac:dyDescent="0.3">
      <c r="A79" t="s">
        <v>667</v>
      </c>
      <c r="B79">
        <v>287.10000000000002</v>
      </c>
    </row>
    <row r="80" spans="1:2" x14ac:dyDescent="0.3">
      <c r="A80" t="s">
        <v>668</v>
      </c>
      <c r="B80">
        <v>293.3</v>
      </c>
    </row>
    <row r="81" spans="1:2" x14ac:dyDescent="0.3">
      <c r="A81" t="s">
        <v>669</v>
      </c>
      <c r="B81">
        <v>276.3</v>
      </c>
    </row>
    <row r="82" spans="1:2" x14ac:dyDescent="0.3">
      <c r="A82" t="s">
        <v>670</v>
      </c>
      <c r="B82">
        <v>298.8</v>
      </c>
    </row>
    <row r="83" spans="1:2" x14ac:dyDescent="0.3">
      <c r="A83" t="s">
        <v>671</v>
      </c>
      <c r="B83">
        <v>286.5</v>
      </c>
    </row>
    <row r="84" spans="1:2" x14ac:dyDescent="0.3">
      <c r="A84" t="s">
        <v>672</v>
      </c>
      <c r="B84">
        <v>302.8</v>
      </c>
    </row>
    <row r="85" spans="1:2" x14ac:dyDescent="0.3">
      <c r="A85" t="s">
        <v>673</v>
      </c>
      <c r="B85">
        <v>287.39999999999998</v>
      </c>
    </row>
    <row r="86" spans="1:2" x14ac:dyDescent="0.3">
      <c r="A86" t="s">
        <v>674</v>
      </c>
      <c r="B86">
        <v>277.60000000000002</v>
      </c>
    </row>
    <row r="87" spans="1:2" x14ac:dyDescent="0.3">
      <c r="A87" t="s">
        <v>675</v>
      </c>
      <c r="B87">
        <v>292.39999999999998</v>
      </c>
    </row>
    <row r="88" spans="1:2" x14ac:dyDescent="0.3">
      <c r="A88" t="s">
        <v>676</v>
      </c>
      <c r="B88">
        <v>273.39999999999998</v>
      </c>
    </row>
    <row r="89" spans="1:2" x14ac:dyDescent="0.3">
      <c r="A89" t="s">
        <v>677</v>
      </c>
      <c r="B89">
        <v>276.39999999999998</v>
      </c>
    </row>
    <row r="90" spans="1:2" x14ac:dyDescent="0.3">
      <c r="A90" t="s">
        <v>678</v>
      </c>
      <c r="B90">
        <v>299.2</v>
      </c>
    </row>
    <row r="91" spans="1:2" x14ac:dyDescent="0.3">
      <c r="A91" t="s">
        <v>679</v>
      </c>
      <c r="B91">
        <v>299</v>
      </c>
    </row>
    <row r="92" spans="1:2" x14ac:dyDescent="0.3">
      <c r="A92" t="s">
        <v>680</v>
      </c>
      <c r="B92">
        <v>273.2</v>
      </c>
    </row>
    <row r="93" spans="1:2" x14ac:dyDescent="0.3">
      <c r="A93" t="s">
        <v>681</v>
      </c>
      <c r="B93">
        <v>282.8</v>
      </c>
    </row>
    <row r="94" spans="1:2" x14ac:dyDescent="0.3">
      <c r="A94" t="s">
        <v>682</v>
      </c>
      <c r="B94">
        <v>286</v>
      </c>
    </row>
    <row r="95" spans="1:2" x14ac:dyDescent="0.3">
      <c r="A95" t="s">
        <v>683</v>
      </c>
      <c r="B95">
        <v>295.7</v>
      </c>
    </row>
    <row r="96" spans="1:2" x14ac:dyDescent="0.3">
      <c r="A96" t="s">
        <v>684</v>
      </c>
      <c r="B96">
        <v>289.3</v>
      </c>
    </row>
    <row r="97" spans="1:2" x14ac:dyDescent="0.3">
      <c r="A97" t="s">
        <v>685</v>
      </c>
      <c r="B97">
        <v>278.60000000000002</v>
      </c>
    </row>
    <row r="98" spans="1:2" x14ac:dyDescent="0.3">
      <c r="A98" t="s">
        <v>686</v>
      </c>
      <c r="B98">
        <v>284.8</v>
      </c>
    </row>
    <row r="99" spans="1:2" x14ac:dyDescent="0.3">
      <c r="A99" t="s">
        <v>687</v>
      </c>
      <c r="B99">
        <v>290</v>
      </c>
    </row>
    <row r="100" spans="1:2" x14ac:dyDescent="0.3">
      <c r="A100" t="s">
        <v>688</v>
      </c>
      <c r="B100">
        <v>293.89999999999998</v>
      </c>
    </row>
    <row r="101" spans="1:2" x14ac:dyDescent="0.3">
      <c r="A101" t="s">
        <v>689</v>
      </c>
      <c r="B101">
        <v>279.10000000000002</v>
      </c>
    </row>
    <row r="102" spans="1:2" x14ac:dyDescent="0.3">
      <c r="A102" t="s">
        <v>690</v>
      </c>
      <c r="B102">
        <v>280</v>
      </c>
    </row>
    <row r="103" spans="1:2" x14ac:dyDescent="0.3">
      <c r="A103" t="s">
        <v>691</v>
      </c>
      <c r="B103">
        <v>276.60000000000002</v>
      </c>
    </row>
    <row r="104" spans="1:2" x14ac:dyDescent="0.3">
      <c r="A104" t="s">
        <v>692</v>
      </c>
      <c r="B104">
        <v>297.5</v>
      </c>
    </row>
    <row r="105" spans="1:2" x14ac:dyDescent="0.3">
      <c r="A105" t="s">
        <v>693</v>
      </c>
      <c r="B105">
        <v>278.7</v>
      </c>
    </row>
    <row r="106" spans="1:2" x14ac:dyDescent="0.3">
      <c r="A106" t="s">
        <v>694</v>
      </c>
      <c r="B106">
        <v>302.10000000000002</v>
      </c>
    </row>
    <row r="107" spans="1:2" x14ac:dyDescent="0.3">
      <c r="A107" t="s">
        <v>695</v>
      </c>
      <c r="B107">
        <v>276.3</v>
      </c>
    </row>
    <row r="108" spans="1:2" x14ac:dyDescent="0.3">
      <c r="A108" t="s">
        <v>696</v>
      </c>
      <c r="B108">
        <v>294.3</v>
      </c>
    </row>
    <row r="109" spans="1:2" x14ac:dyDescent="0.3">
      <c r="A109" t="s">
        <v>697</v>
      </c>
      <c r="B109">
        <v>292</v>
      </c>
    </row>
    <row r="110" spans="1:2" x14ac:dyDescent="0.3">
      <c r="A110" t="s">
        <v>698</v>
      </c>
      <c r="B110">
        <v>289.10000000000002</v>
      </c>
    </row>
    <row r="111" spans="1:2" x14ac:dyDescent="0.3">
      <c r="A111" t="s">
        <v>699</v>
      </c>
      <c r="B111">
        <v>297.60000000000002</v>
      </c>
    </row>
    <row r="112" spans="1:2" x14ac:dyDescent="0.3">
      <c r="A112" t="s">
        <v>700</v>
      </c>
      <c r="B112">
        <v>290.5</v>
      </c>
    </row>
    <row r="113" spans="1:2" x14ac:dyDescent="0.3">
      <c r="A113" t="s">
        <v>701</v>
      </c>
      <c r="B113">
        <v>275.60000000000002</v>
      </c>
    </row>
    <row r="114" spans="1:2" x14ac:dyDescent="0.3">
      <c r="A114" t="s">
        <v>702</v>
      </c>
      <c r="B114">
        <v>293.7</v>
      </c>
    </row>
    <row r="115" spans="1:2" x14ac:dyDescent="0.3">
      <c r="A115" t="s">
        <v>703</v>
      </c>
      <c r="B115">
        <v>278.8</v>
      </c>
    </row>
    <row r="116" spans="1:2" x14ac:dyDescent="0.3">
      <c r="A116" t="s">
        <v>704</v>
      </c>
      <c r="B116">
        <v>283.5</v>
      </c>
    </row>
    <row r="117" spans="1:2" x14ac:dyDescent="0.3">
      <c r="A117" t="s">
        <v>705</v>
      </c>
      <c r="B117">
        <v>306.3</v>
      </c>
    </row>
    <row r="118" spans="1:2" x14ac:dyDescent="0.3">
      <c r="A118" t="s">
        <v>706</v>
      </c>
      <c r="B118">
        <v>287.5</v>
      </c>
    </row>
    <row r="119" spans="1:2" x14ac:dyDescent="0.3">
      <c r="A119" t="s">
        <v>707</v>
      </c>
      <c r="B119">
        <v>278</v>
      </c>
    </row>
    <row r="120" spans="1:2" x14ac:dyDescent="0.3">
      <c r="A120" t="s">
        <v>708</v>
      </c>
      <c r="B120">
        <v>300.7</v>
      </c>
    </row>
    <row r="121" spans="1:2" x14ac:dyDescent="0.3">
      <c r="A121" t="s">
        <v>709</v>
      </c>
      <c r="B121">
        <v>288.3</v>
      </c>
    </row>
    <row r="122" spans="1:2" x14ac:dyDescent="0.3">
      <c r="A122" t="s">
        <v>710</v>
      </c>
      <c r="B122">
        <v>293.2</v>
      </c>
    </row>
    <row r="123" spans="1:2" x14ac:dyDescent="0.3">
      <c r="A123" t="s">
        <v>711</v>
      </c>
      <c r="B123">
        <v>289.39999999999998</v>
      </c>
    </row>
    <row r="124" spans="1:2" x14ac:dyDescent="0.3">
      <c r="A124" t="s">
        <v>712</v>
      </c>
      <c r="B124">
        <v>293.89999999999998</v>
      </c>
    </row>
    <row r="125" spans="1:2" x14ac:dyDescent="0.3">
      <c r="A125" t="s">
        <v>713</v>
      </c>
      <c r="B125">
        <v>286</v>
      </c>
    </row>
    <row r="126" spans="1:2" x14ac:dyDescent="0.3">
      <c r="A126" t="s">
        <v>714</v>
      </c>
      <c r="B126">
        <v>285.3</v>
      </c>
    </row>
    <row r="127" spans="1:2" x14ac:dyDescent="0.3">
      <c r="A127" t="s">
        <v>715</v>
      </c>
      <c r="B127">
        <v>284.3</v>
      </c>
    </row>
    <row r="128" spans="1:2" x14ac:dyDescent="0.3">
      <c r="A128" t="s">
        <v>716</v>
      </c>
      <c r="B128">
        <v>280.89999999999998</v>
      </c>
    </row>
    <row r="129" spans="1:2" x14ac:dyDescent="0.3">
      <c r="A129" t="s">
        <v>717</v>
      </c>
      <c r="B129">
        <v>270.5</v>
      </c>
    </row>
    <row r="130" spans="1:2" x14ac:dyDescent="0.3">
      <c r="A130" t="s">
        <v>718</v>
      </c>
      <c r="B130">
        <v>295.39999999999998</v>
      </c>
    </row>
    <row r="131" spans="1:2" x14ac:dyDescent="0.3">
      <c r="A131" t="s">
        <v>719</v>
      </c>
      <c r="B131">
        <v>292.3</v>
      </c>
    </row>
    <row r="132" spans="1:2" x14ac:dyDescent="0.3">
      <c r="A132" t="s">
        <v>720</v>
      </c>
      <c r="B132">
        <v>292.5</v>
      </c>
    </row>
    <row r="133" spans="1:2" x14ac:dyDescent="0.3">
      <c r="A133" t="s">
        <v>721</v>
      </c>
      <c r="B133">
        <v>305.7</v>
      </c>
    </row>
    <row r="134" spans="1:2" x14ac:dyDescent="0.3">
      <c r="A134" t="s">
        <v>722</v>
      </c>
      <c r="B134">
        <v>288.3</v>
      </c>
    </row>
    <row r="135" spans="1:2" x14ac:dyDescent="0.3">
      <c r="A135" t="s">
        <v>723</v>
      </c>
      <c r="B135">
        <v>289.89999999999998</v>
      </c>
    </row>
    <row r="136" spans="1:2" x14ac:dyDescent="0.3">
      <c r="A136" t="s">
        <v>724</v>
      </c>
      <c r="B136">
        <v>293.3</v>
      </c>
    </row>
    <row r="137" spans="1:2" x14ac:dyDescent="0.3">
      <c r="A137" t="s">
        <v>725</v>
      </c>
      <c r="B137">
        <v>278</v>
      </c>
    </row>
    <row r="138" spans="1:2" x14ac:dyDescent="0.3">
      <c r="A138" t="s">
        <v>726</v>
      </c>
      <c r="B138">
        <v>295.3</v>
      </c>
    </row>
    <row r="139" spans="1:2" x14ac:dyDescent="0.3">
      <c r="A139" t="s">
        <v>727</v>
      </c>
      <c r="B139">
        <v>289.7</v>
      </c>
    </row>
    <row r="140" spans="1:2" x14ac:dyDescent="0.3">
      <c r="A140" t="s">
        <v>728</v>
      </c>
      <c r="B140">
        <v>279.39999999999998</v>
      </c>
    </row>
    <row r="141" spans="1:2" x14ac:dyDescent="0.3">
      <c r="A141" t="s">
        <v>729</v>
      </c>
      <c r="B141">
        <v>287.39999999999998</v>
      </c>
    </row>
    <row r="142" spans="1:2" x14ac:dyDescent="0.3">
      <c r="A142" t="s">
        <v>730</v>
      </c>
      <c r="B142">
        <v>289.39999999999998</v>
      </c>
    </row>
    <row r="143" spans="1:2" x14ac:dyDescent="0.3">
      <c r="A143" t="s">
        <v>731</v>
      </c>
      <c r="B143">
        <v>284.89999999999998</v>
      </c>
    </row>
    <row r="144" spans="1:2" x14ac:dyDescent="0.3">
      <c r="A144" t="s">
        <v>732</v>
      </c>
      <c r="B144">
        <v>302.10000000000002</v>
      </c>
    </row>
    <row r="145" spans="1:2" x14ac:dyDescent="0.3">
      <c r="A145" t="s">
        <v>733</v>
      </c>
      <c r="B145">
        <v>287.2</v>
      </c>
    </row>
    <row r="146" spans="1:2" x14ac:dyDescent="0.3">
      <c r="A146" t="s">
        <v>734</v>
      </c>
      <c r="B146">
        <v>297.7</v>
      </c>
    </row>
    <row r="147" spans="1:2" x14ac:dyDescent="0.3">
      <c r="A147" t="s">
        <v>735</v>
      </c>
      <c r="B147">
        <v>283.5</v>
      </c>
    </row>
    <row r="148" spans="1:2" x14ac:dyDescent="0.3">
      <c r="A148" t="s">
        <v>736</v>
      </c>
      <c r="B148">
        <v>282.60000000000002</v>
      </c>
    </row>
    <row r="149" spans="1:2" x14ac:dyDescent="0.3">
      <c r="A149" t="s">
        <v>737</v>
      </c>
      <c r="B149">
        <v>301.3</v>
      </c>
    </row>
    <row r="150" spans="1:2" x14ac:dyDescent="0.3">
      <c r="A150" t="s">
        <v>738</v>
      </c>
      <c r="B150">
        <v>294.3</v>
      </c>
    </row>
    <row r="151" spans="1:2" x14ac:dyDescent="0.3">
      <c r="A151" t="s">
        <v>739</v>
      </c>
      <c r="B151">
        <v>291.5</v>
      </c>
    </row>
    <row r="152" spans="1:2" x14ac:dyDescent="0.3">
      <c r="A152" t="s">
        <v>740</v>
      </c>
      <c r="B152">
        <v>290.2</v>
      </c>
    </row>
    <row r="153" spans="1:2" x14ac:dyDescent="0.3">
      <c r="A153" t="s">
        <v>741</v>
      </c>
      <c r="B153">
        <v>283.3</v>
      </c>
    </row>
    <row r="154" spans="1:2" x14ac:dyDescent="0.3">
      <c r="A154" t="s">
        <v>742</v>
      </c>
      <c r="B154">
        <v>301.7</v>
      </c>
    </row>
    <row r="155" spans="1:2" x14ac:dyDescent="0.3">
      <c r="A155" t="s">
        <v>743</v>
      </c>
      <c r="B155">
        <v>291.3</v>
      </c>
    </row>
    <row r="156" spans="1:2" x14ac:dyDescent="0.3">
      <c r="A156" t="s">
        <v>744</v>
      </c>
      <c r="B156">
        <v>287</v>
      </c>
    </row>
    <row r="157" spans="1:2" x14ac:dyDescent="0.3">
      <c r="A157" t="s">
        <v>745</v>
      </c>
      <c r="B157">
        <v>289.5</v>
      </c>
    </row>
    <row r="158" spans="1:2" x14ac:dyDescent="0.3">
      <c r="A158" t="s">
        <v>746</v>
      </c>
      <c r="B158">
        <v>288.39999999999998</v>
      </c>
    </row>
    <row r="159" spans="1:2" x14ac:dyDescent="0.3">
      <c r="A159" t="s">
        <v>747</v>
      </c>
      <c r="B159">
        <v>278.89999999999998</v>
      </c>
    </row>
    <row r="160" spans="1:2" x14ac:dyDescent="0.3">
      <c r="A160" t="s">
        <v>748</v>
      </c>
      <c r="B160">
        <v>299.39999999999998</v>
      </c>
    </row>
    <row r="161" spans="1:2" x14ac:dyDescent="0.3">
      <c r="A161" t="s">
        <v>749</v>
      </c>
      <c r="B161">
        <v>297</v>
      </c>
    </row>
    <row r="162" spans="1:2" x14ac:dyDescent="0.3">
      <c r="A162" t="s">
        <v>750</v>
      </c>
      <c r="B162">
        <v>299.7</v>
      </c>
    </row>
    <row r="163" spans="1:2" x14ac:dyDescent="0.3">
      <c r="A163" t="s">
        <v>751</v>
      </c>
      <c r="B163">
        <v>289.5</v>
      </c>
    </row>
    <row r="164" spans="1:2" x14ac:dyDescent="0.3">
      <c r="A164" t="s">
        <v>752</v>
      </c>
      <c r="B164">
        <v>298.8</v>
      </c>
    </row>
    <row r="165" spans="1:2" x14ac:dyDescent="0.3">
      <c r="A165" t="s">
        <v>753</v>
      </c>
      <c r="B165">
        <v>297.2</v>
      </c>
    </row>
    <row r="166" spans="1:2" x14ac:dyDescent="0.3">
      <c r="A166" t="s">
        <v>754</v>
      </c>
      <c r="B166">
        <v>280.7</v>
      </c>
    </row>
    <row r="167" spans="1:2" x14ac:dyDescent="0.3">
      <c r="A167" t="s">
        <v>755</v>
      </c>
      <c r="B167">
        <v>294.10000000000002</v>
      </c>
    </row>
    <row r="168" spans="1:2" x14ac:dyDescent="0.3">
      <c r="A168" t="s">
        <v>756</v>
      </c>
      <c r="B168">
        <v>300.2</v>
      </c>
    </row>
    <row r="169" spans="1:2" x14ac:dyDescent="0.3">
      <c r="A169" t="s">
        <v>757</v>
      </c>
      <c r="B169">
        <v>289.7</v>
      </c>
    </row>
    <row r="170" spans="1:2" x14ac:dyDescent="0.3">
      <c r="A170" t="s">
        <v>758</v>
      </c>
      <c r="B170">
        <v>285.10000000000002</v>
      </c>
    </row>
    <row r="171" spans="1:2" x14ac:dyDescent="0.3">
      <c r="A171" t="s">
        <v>759</v>
      </c>
      <c r="B171">
        <v>299.60000000000002</v>
      </c>
    </row>
    <row r="172" spans="1:2" x14ac:dyDescent="0.3">
      <c r="A172" t="s">
        <v>760</v>
      </c>
      <c r="B172">
        <v>280.3</v>
      </c>
    </row>
    <row r="173" spans="1:2" x14ac:dyDescent="0.3">
      <c r="A173" t="s">
        <v>761</v>
      </c>
      <c r="B173">
        <v>292.10000000000002</v>
      </c>
    </row>
    <row r="174" spans="1:2" x14ac:dyDescent="0.3">
      <c r="A174" t="s">
        <v>762</v>
      </c>
      <c r="B174">
        <v>274</v>
      </c>
    </row>
    <row r="175" spans="1:2" x14ac:dyDescent="0.3">
      <c r="A175" t="s">
        <v>763</v>
      </c>
      <c r="B175">
        <v>283.60000000000002</v>
      </c>
    </row>
    <row r="176" spans="1:2" x14ac:dyDescent="0.3">
      <c r="A176" t="s">
        <v>764</v>
      </c>
      <c r="B176">
        <v>286.3</v>
      </c>
    </row>
    <row r="177" spans="1:2" x14ac:dyDescent="0.3">
      <c r="A177" t="s">
        <v>765</v>
      </c>
      <c r="B177">
        <v>291</v>
      </c>
    </row>
    <row r="178" spans="1:2" x14ac:dyDescent="0.3">
      <c r="A178" t="s">
        <v>766</v>
      </c>
      <c r="B178">
        <v>283.60000000000002</v>
      </c>
    </row>
    <row r="179" spans="1:2" x14ac:dyDescent="0.3">
      <c r="A179" t="s">
        <v>767</v>
      </c>
      <c r="B179">
        <v>294.10000000000002</v>
      </c>
    </row>
    <row r="180" spans="1:2" x14ac:dyDescent="0.3">
      <c r="A180" t="s">
        <v>768</v>
      </c>
      <c r="B180">
        <v>289.8</v>
      </c>
    </row>
    <row r="181" spans="1:2" x14ac:dyDescent="0.3">
      <c r="A181" t="s">
        <v>769</v>
      </c>
      <c r="B181">
        <v>288.10000000000002</v>
      </c>
    </row>
    <row r="182" spans="1:2" x14ac:dyDescent="0.3">
      <c r="A182" t="s">
        <v>770</v>
      </c>
      <c r="B182">
        <v>286.2</v>
      </c>
    </row>
    <row r="183" spans="1:2" x14ac:dyDescent="0.3">
      <c r="A183" t="s">
        <v>771</v>
      </c>
      <c r="B183">
        <v>284.89999999999998</v>
      </c>
    </row>
    <row r="184" spans="1:2" x14ac:dyDescent="0.3">
      <c r="A184" t="s">
        <v>772</v>
      </c>
      <c r="B184">
        <v>281.7</v>
      </c>
    </row>
    <row r="185" spans="1:2" x14ac:dyDescent="0.3">
      <c r="A185" t="s">
        <v>773</v>
      </c>
      <c r="B185">
        <v>286.7</v>
      </c>
    </row>
    <row r="186" spans="1:2" x14ac:dyDescent="0.3">
      <c r="A186" t="s">
        <v>774</v>
      </c>
      <c r="B186">
        <v>279.7</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9" sqref="A9"/>
    </sheetView>
  </sheetViews>
  <sheetFormatPr defaultRowHeight="14.4" x14ac:dyDescent="0.3"/>
  <cols>
    <col min="1" max="1" width="82.6640625" bestFit="1" customWidth="1"/>
  </cols>
  <sheetData>
    <row r="1" spans="1:1" x14ac:dyDescent="0.3">
      <c r="A1" s="18" t="s">
        <v>775</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6"/>
  <sheetViews>
    <sheetView workbookViewId="0">
      <selection activeCell="E15" sqref="E15"/>
    </sheetView>
  </sheetViews>
  <sheetFormatPr defaultRowHeight="14.4" x14ac:dyDescent="0.3"/>
  <cols>
    <col min="1" max="1" width="19.33203125" bestFit="1" customWidth="1"/>
    <col min="2" max="2" width="30.33203125" bestFit="1" customWidth="1"/>
    <col min="3" max="3" width="18.109375" bestFit="1" customWidth="1"/>
    <col min="5" max="5" width="17.5546875" bestFit="1" customWidth="1"/>
  </cols>
  <sheetData>
    <row r="1" spans="1:6" ht="28.8" x14ac:dyDescent="0.3">
      <c r="A1" t="s">
        <v>59</v>
      </c>
      <c r="B1" t="s">
        <v>589</v>
      </c>
      <c r="C1" s="9" t="s">
        <v>776</v>
      </c>
    </row>
    <row r="2" spans="1:6" x14ac:dyDescent="0.3">
      <c r="A2" t="s">
        <v>590</v>
      </c>
      <c r="B2">
        <v>288.5</v>
      </c>
      <c r="C2" t="s">
        <v>98</v>
      </c>
      <c r="D2">
        <v>288.24</v>
      </c>
      <c r="E2" t="s">
        <v>777</v>
      </c>
      <c r="F2" s="31">
        <f>_xlfn.STDEV.S(B2:B186)/AVERAGE(B2:B186)</f>
        <v>2.7278000265198395E-2</v>
      </c>
    </row>
    <row r="3" spans="1:6" x14ac:dyDescent="0.3">
      <c r="A3" t="s">
        <v>591</v>
      </c>
      <c r="B3">
        <v>277.10000000000002</v>
      </c>
      <c r="C3" t="s">
        <v>111</v>
      </c>
      <c r="D3">
        <v>0.57999999999999996</v>
      </c>
    </row>
    <row r="4" spans="1:6" x14ac:dyDescent="0.3">
      <c r="A4" t="s">
        <v>592</v>
      </c>
      <c r="B4">
        <v>297.3</v>
      </c>
      <c r="C4" t="s">
        <v>87</v>
      </c>
      <c r="D4">
        <v>288.39999999999998</v>
      </c>
    </row>
    <row r="5" spans="1:6" x14ac:dyDescent="0.3">
      <c r="A5" t="s">
        <v>593</v>
      </c>
      <c r="B5">
        <v>284.60000000000002</v>
      </c>
      <c r="C5" t="s">
        <v>112</v>
      </c>
      <c r="D5">
        <v>287.5</v>
      </c>
    </row>
    <row r="6" spans="1:6" x14ac:dyDescent="0.3">
      <c r="A6" t="s">
        <v>594</v>
      </c>
      <c r="B6">
        <v>287.8</v>
      </c>
      <c r="C6" t="s">
        <v>95</v>
      </c>
      <c r="D6">
        <v>7.86</v>
      </c>
    </row>
    <row r="7" spans="1:6" x14ac:dyDescent="0.3">
      <c r="A7" t="s">
        <v>595</v>
      </c>
      <c r="B7">
        <v>293.10000000000002</v>
      </c>
      <c r="C7" t="s">
        <v>113</v>
      </c>
      <c r="D7">
        <v>61.82</v>
      </c>
    </row>
    <row r="8" spans="1:6" x14ac:dyDescent="0.3">
      <c r="A8" t="s">
        <v>596</v>
      </c>
      <c r="B8">
        <v>290.10000000000002</v>
      </c>
      <c r="C8" t="s">
        <v>114</v>
      </c>
      <c r="D8">
        <v>35.799999999999997</v>
      </c>
    </row>
    <row r="9" spans="1:6" x14ac:dyDescent="0.3">
      <c r="A9" t="s">
        <v>597</v>
      </c>
      <c r="B9">
        <v>295.39999999999998</v>
      </c>
      <c r="C9" t="s">
        <v>115</v>
      </c>
      <c r="D9">
        <v>270.5</v>
      </c>
    </row>
    <row r="10" spans="1:6" x14ac:dyDescent="0.3">
      <c r="A10" t="s">
        <v>598</v>
      </c>
      <c r="B10">
        <v>281</v>
      </c>
      <c r="C10" t="s">
        <v>116</v>
      </c>
      <c r="D10">
        <v>306.3</v>
      </c>
    </row>
    <row r="11" spans="1:6" x14ac:dyDescent="0.3">
      <c r="A11" t="s">
        <v>599</v>
      </c>
      <c r="B11">
        <v>274.89999999999998</v>
      </c>
      <c r="C11" t="s">
        <v>117</v>
      </c>
      <c r="D11" s="26">
        <v>53324.9</v>
      </c>
    </row>
    <row r="12" spans="1:6" x14ac:dyDescent="0.3">
      <c r="A12" t="s">
        <v>600</v>
      </c>
      <c r="B12">
        <v>279</v>
      </c>
      <c r="C12" t="s">
        <v>118</v>
      </c>
      <c r="D12">
        <v>185</v>
      </c>
    </row>
    <row r="13" spans="1:6" x14ac:dyDescent="0.3">
      <c r="A13" t="s">
        <v>601</v>
      </c>
      <c r="B13">
        <v>288.7</v>
      </c>
    </row>
    <row r="14" spans="1:6" x14ac:dyDescent="0.3">
      <c r="A14" t="s">
        <v>602</v>
      </c>
      <c r="B14">
        <v>293.10000000000002</v>
      </c>
    </row>
    <row r="15" spans="1:6" x14ac:dyDescent="0.3">
      <c r="A15" t="s">
        <v>603</v>
      </c>
      <c r="B15">
        <v>285.5</v>
      </c>
    </row>
    <row r="16" spans="1:6" x14ac:dyDescent="0.3">
      <c r="A16" t="s">
        <v>604</v>
      </c>
      <c r="B16">
        <v>285.3</v>
      </c>
    </row>
    <row r="17" spans="1:2" x14ac:dyDescent="0.3">
      <c r="A17" t="s">
        <v>605</v>
      </c>
      <c r="B17">
        <v>296.2</v>
      </c>
    </row>
    <row r="18" spans="1:2" x14ac:dyDescent="0.3">
      <c r="A18" t="s">
        <v>606</v>
      </c>
      <c r="B18">
        <v>292.10000000000002</v>
      </c>
    </row>
    <row r="19" spans="1:2" x14ac:dyDescent="0.3">
      <c r="A19" t="s">
        <v>607</v>
      </c>
      <c r="B19">
        <v>297</v>
      </c>
    </row>
    <row r="20" spans="1:2" x14ac:dyDescent="0.3">
      <c r="A20" t="s">
        <v>608</v>
      </c>
      <c r="B20">
        <v>292.10000000000002</v>
      </c>
    </row>
    <row r="21" spans="1:2" x14ac:dyDescent="0.3">
      <c r="A21" t="s">
        <v>609</v>
      </c>
      <c r="B21">
        <v>281.5</v>
      </c>
    </row>
    <row r="22" spans="1:2" x14ac:dyDescent="0.3">
      <c r="A22" t="s">
        <v>610</v>
      </c>
      <c r="B22">
        <v>291.5</v>
      </c>
    </row>
    <row r="23" spans="1:2" x14ac:dyDescent="0.3">
      <c r="A23" t="s">
        <v>611</v>
      </c>
      <c r="B23">
        <v>287.60000000000002</v>
      </c>
    </row>
    <row r="24" spans="1:2" x14ac:dyDescent="0.3">
      <c r="A24" t="s">
        <v>612</v>
      </c>
      <c r="B24">
        <v>279.7</v>
      </c>
    </row>
    <row r="25" spans="1:2" x14ac:dyDescent="0.3">
      <c r="A25" t="s">
        <v>613</v>
      </c>
      <c r="B25">
        <v>276.89999999999998</v>
      </c>
    </row>
    <row r="26" spans="1:2" x14ac:dyDescent="0.3">
      <c r="A26" t="s">
        <v>614</v>
      </c>
      <c r="B26">
        <v>287.5</v>
      </c>
    </row>
    <row r="27" spans="1:2" x14ac:dyDescent="0.3">
      <c r="A27" t="s">
        <v>615</v>
      </c>
      <c r="B27">
        <v>282</v>
      </c>
    </row>
    <row r="28" spans="1:2" x14ac:dyDescent="0.3">
      <c r="A28" t="s">
        <v>616</v>
      </c>
      <c r="B28">
        <v>275</v>
      </c>
    </row>
    <row r="29" spans="1:2" x14ac:dyDescent="0.3">
      <c r="A29" t="s">
        <v>617</v>
      </c>
      <c r="B29">
        <v>303.89999999999998</v>
      </c>
    </row>
    <row r="30" spans="1:2" x14ac:dyDescent="0.3">
      <c r="A30" t="s">
        <v>618</v>
      </c>
      <c r="B30">
        <v>287.5</v>
      </c>
    </row>
    <row r="31" spans="1:2" x14ac:dyDescent="0.3">
      <c r="A31" t="s">
        <v>619</v>
      </c>
      <c r="B31">
        <v>293.60000000000002</v>
      </c>
    </row>
    <row r="32" spans="1:2" x14ac:dyDescent="0.3">
      <c r="A32" t="s">
        <v>620</v>
      </c>
      <c r="B32">
        <v>287.39999999999998</v>
      </c>
    </row>
    <row r="33" spans="1:2" x14ac:dyDescent="0.3">
      <c r="A33" t="s">
        <v>621</v>
      </c>
      <c r="B33">
        <v>291.7</v>
      </c>
    </row>
    <row r="34" spans="1:2" x14ac:dyDescent="0.3">
      <c r="A34" t="s">
        <v>622</v>
      </c>
      <c r="B34">
        <v>290.2</v>
      </c>
    </row>
    <row r="35" spans="1:2" x14ac:dyDescent="0.3">
      <c r="A35" t="s">
        <v>623</v>
      </c>
      <c r="B35">
        <v>280.5</v>
      </c>
    </row>
    <row r="36" spans="1:2" x14ac:dyDescent="0.3">
      <c r="A36" t="s">
        <v>624</v>
      </c>
      <c r="B36">
        <v>288.89999999999998</v>
      </c>
    </row>
    <row r="37" spans="1:2" x14ac:dyDescent="0.3">
      <c r="A37" t="s">
        <v>625</v>
      </c>
      <c r="B37">
        <v>296.39999999999998</v>
      </c>
    </row>
    <row r="38" spans="1:2" x14ac:dyDescent="0.3">
      <c r="A38" t="s">
        <v>626</v>
      </c>
      <c r="B38">
        <v>295.5</v>
      </c>
    </row>
    <row r="39" spans="1:2" x14ac:dyDescent="0.3">
      <c r="A39" t="s">
        <v>627</v>
      </c>
      <c r="B39">
        <v>295.60000000000002</v>
      </c>
    </row>
    <row r="40" spans="1:2" x14ac:dyDescent="0.3">
      <c r="A40" t="s">
        <v>628</v>
      </c>
      <c r="B40">
        <v>295.39999999999998</v>
      </c>
    </row>
    <row r="41" spans="1:2" x14ac:dyDescent="0.3">
      <c r="A41" t="s">
        <v>629</v>
      </c>
      <c r="B41">
        <v>282.10000000000002</v>
      </c>
    </row>
    <row r="42" spans="1:2" x14ac:dyDescent="0.3">
      <c r="A42" t="s">
        <v>630</v>
      </c>
      <c r="B42">
        <v>282.8</v>
      </c>
    </row>
    <row r="43" spans="1:2" x14ac:dyDescent="0.3">
      <c r="A43" t="s">
        <v>631</v>
      </c>
      <c r="B43">
        <v>290.89999999999998</v>
      </c>
    </row>
    <row r="44" spans="1:2" x14ac:dyDescent="0.3">
      <c r="A44" t="s">
        <v>632</v>
      </c>
      <c r="B44">
        <v>277.5</v>
      </c>
    </row>
    <row r="45" spans="1:2" x14ac:dyDescent="0.3">
      <c r="A45" t="s">
        <v>633</v>
      </c>
      <c r="B45">
        <v>271.7</v>
      </c>
    </row>
    <row r="46" spans="1:2" x14ac:dyDescent="0.3">
      <c r="A46" t="s">
        <v>634</v>
      </c>
      <c r="B46">
        <v>282.3</v>
      </c>
    </row>
    <row r="47" spans="1:2" x14ac:dyDescent="0.3">
      <c r="A47" t="s">
        <v>635</v>
      </c>
      <c r="B47">
        <v>280.89999999999998</v>
      </c>
    </row>
    <row r="48" spans="1:2" x14ac:dyDescent="0.3">
      <c r="A48" t="s">
        <v>636</v>
      </c>
      <c r="B48">
        <v>293.39999999999998</v>
      </c>
    </row>
    <row r="49" spans="1:2" x14ac:dyDescent="0.3">
      <c r="A49" t="s">
        <v>637</v>
      </c>
      <c r="B49">
        <v>287.39999999999998</v>
      </c>
    </row>
    <row r="50" spans="1:2" x14ac:dyDescent="0.3">
      <c r="A50" t="s">
        <v>638</v>
      </c>
      <c r="B50">
        <v>275.10000000000002</v>
      </c>
    </row>
    <row r="51" spans="1:2" x14ac:dyDescent="0.3">
      <c r="A51" t="s">
        <v>639</v>
      </c>
      <c r="B51">
        <v>281</v>
      </c>
    </row>
    <row r="52" spans="1:2" x14ac:dyDescent="0.3">
      <c r="A52" t="s">
        <v>640</v>
      </c>
      <c r="B52">
        <v>285.89999999999998</v>
      </c>
    </row>
    <row r="53" spans="1:2" x14ac:dyDescent="0.3">
      <c r="A53" t="s">
        <v>641</v>
      </c>
      <c r="B53">
        <v>278.7</v>
      </c>
    </row>
    <row r="54" spans="1:2" x14ac:dyDescent="0.3">
      <c r="A54" t="s">
        <v>642</v>
      </c>
      <c r="B54">
        <v>280.60000000000002</v>
      </c>
    </row>
    <row r="55" spans="1:2" x14ac:dyDescent="0.3">
      <c r="A55" t="s">
        <v>643</v>
      </c>
      <c r="B55">
        <v>277.39999999999998</v>
      </c>
    </row>
    <row r="56" spans="1:2" x14ac:dyDescent="0.3">
      <c r="A56" t="s">
        <v>644</v>
      </c>
      <c r="B56">
        <v>295</v>
      </c>
    </row>
    <row r="57" spans="1:2" x14ac:dyDescent="0.3">
      <c r="A57" t="s">
        <v>645</v>
      </c>
      <c r="B57">
        <v>291.60000000000002</v>
      </c>
    </row>
    <row r="58" spans="1:2" x14ac:dyDescent="0.3">
      <c r="A58" t="s">
        <v>646</v>
      </c>
      <c r="B58">
        <v>274.8</v>
      </c>
    </row>
    <row r="59" spans="1:2" x14ac:dyDescent="0.3">
      <c r="A59" t="s">
        <v>647</v>
      </c>
      <c r="B59">
        <v>280.10000000000002</v>
      </c>
    </row>
    <row r="60" spans="1:2" x14ac:dyDescent="0.3">
      <c r="A60" t="s">
        <v>648</v>
      </c>
      <c r="B60">
        <v>303.5</v>
      </c>
    </row>
    <row r="61" spans="1:2" x14ac:dyDescent="0.3">
      <c r="A61" t="s">
        <v>649</v>
      </c>
      <c r="B61">
        <v>301.89999999999998</v>
      </c>
    </row>
    <row r="62" spans="1:2" x14ac:dyDescent="0.3">
      <c r="A62" t="s">
        <v>650</v>
      </c>
      <c r="B62">
        <v>292.7</v>
      </c>
    </row>
    <row r="63" spans="1:2" x14ac:dyDescent="0.3">
      <c r="A63" t="s">
        <v>651</v>
      </c>
      <c r="B63">
        <v>290.10000000000002</v>
      </c>
    </row>
    <row r="64" spans="1:2" x14ac:dyDescent="0.3">
      <c r="A64" t="s">
        <v>652</v>
      </c>
      <c r="B64">
        <v>289.5</v>
      </c>
    </row>
    <row r="65" spans="1:2" x14ac:dyDescent="0.3">
      <c r="A65" t="s">
        <v>653</v>
      </c>
      <c r="B65">
        <v>287.5</v>
      </c>
    </row>
    <row r="66" spans="1:2" x14ac:dyDescent="0.3">
      <c r="A66" t="s">
        <v>654</v>
      </c>
      <c r="B66">
        <v>304.60000000000002</v>
      </c>
    </row>
    <row r="67" spans="1:2" x14ac:dyDescent="0.3">
      <c r="A67" t="s">
        <v>655</v>
      </c>
      <c r="B67">
        <v>285.10000000000002</v>
      </c>
    </row>
    <row r="68" spans="1:2" x14ac:dyDescent="0.3">
      <c r="A68" t="s">
        <v>656</v>
      </c>
      <c r="B68">
        <v>286</v>
      </c>
    </row>
    <row r="69" spans="1:2" x14ac:dyDescent="0.3">
      <c r="A69" t="s">
        <v>657</v>
      </c>
      <c r="B69">
        <v>279.7</v>
      </c>
    </row>
    <row r="70" spans="1:2" x14ac:dyDescent="0.3">
      <c r="A70" t="s">
        <v>658</v>
      </c>
      <c r="B70">
        <v>299.10000000000002</v>
      </c>
    </row>
    <row r="71" spans="1:2" x14ac:dyDescent="0.3">
      <c r="A71" t="s">
        <v>659</v>
      </c>
      <c r="B71">
        <v>276.89999999999998</v>
      </c>
    </row>
    <row r="72" spans="1:2" x14ac:dyDescent="0.3">
      <c r="A72" t="s">
        <v>660</v>
      </c>
      <c r="B72">
        <v>292.8</v>
      </c>
    </row>
    <row r="73" spans="1:2" x14ac:dyDescent="0.3">
      <c r="A73" t="s">
        <v>661</v>
      </c>
      <c r="B73">
        <v>295.60000000000002</v>
      </c>
    </row>
    <row r="74" spans="1:2" x14ac:dyDescent="0.3">
      <c r="A74" t="s">
        <v>662</v>
      </c>
      <c r="B74">
        <v>295</v>
      </c>
    </row>
    <row r="75" spans="1:2" x14ac:dyDescent="0.3">
      <c r="A75" t="s">
        <v>663</v>
      </c>
      <c r="B75">
        <v>290.5</v>
      </c>
    </row>
    <row r="76" spans="1:2" x14ac:dyDescent="0.3">
      <c r="A76" t="s">
        <v>664</v>
      </c>
      <c r="B76">
        <v>290.8</v>
      </c>
    </row>
    <row r="77" spans="1:2" x14ac:dyDescent="0.3">
      <c r="A77" t="s">
        <v>665</v>
      </c>
      <c r="B77">
        <v>283.3</v>
      </c>
    </row>
    <row r="78" spans="1:2" x14ac:dyDescent="0.3">
      <c r="A78" t="s">
        <v>666</v>
      </c>
      <c r="B78">
        <v>284.7</v>
      </c>
    </row>
    <row r="79" spans="1:2" x14ac:dyDescent="0.3">
      <c r="A79" t="s">
        <v>667</v>
      </c>
      <c r="B79">
        <v>287.10000000000002</v>
      </c>
    </row>
    <row r="80" spans="1:2" x14ac:dyDescent="0.3">
      <c r="A80" t="s">
        <v>668</v>
      </c>
      <c r="B80">
        <v>293.3</v>
      </c>
    </row>
    <row r="81" spans="1:2" x14ac:dyDescent="0.3">
      <c r="A81" t="s">
        <v>669</v>
      </c>
      <c r="B81">
        <v>276.3</v>
      </c>
    </row>
    <row r="82" spans="1:2" x14ac:dyDescent="0.3">
      <c r="A82" t="s">
        <v>670</v>
      </c>
      <c r="B82">
        <v>298.8</v>
      </c>
    </row>
    <row r="83" spans="1:2" x14ac:dyDescent="0.3">
      <c r="A83" t="s">
        <v>671</v>
      </c>
      <c r="B83">
        <v>286.5</v>
      </c>
    </row>
    <row r="84" spans="1:2" x14ac:dyDescent="0.3">
      <c r="A84" t="s">
        <v>672</v>
      </c>
      <c r="B84">
        <v>302.8</v>
      </c>
    </row>
    <row r="85" spans="1:2" x14ac:dyDescent="0.3">
      <c r="A85" t="s">
        <v>673</v>
      </c>
      <c r="B85">
        <v>287.39999999999998</v>
      </c>
    </row>
    <row r="86" spans="1:2" x14ac:dyDescent="0.3">
      <c r="A86" t="s">
        <v>674</v>
      </c>
      <c r="B86">
        <v>277.60000000000002</v>
      </c>
    </row>
    <row r="87" spans="1:2" x14ac:dyDescent="0.3">
      <c r="A87" t="s">
        <v>675</v>
      </c>
      <c r="B87">
        <v>292.39999999999998</v>
      </c>
    </row>
    <row r="88" spans="1:2" x14ac:dyDescent="0.3">
      <c r="A88" t="s">
        <v>676</v>
      </c>
      <c r="B88">
        <v>273.39999999999998</v>
      </c>
    </row>
    <row r="89" spans="1:2" x14ac:dyDescent="0.3">
      <c r="A89" t="s">
        <v>677</v>
      </c>
      <c r="B89">
        <v>276.39999999999998</v>
      </c>
    </row>
    <row r="90" spans="1:2" x14ac:dyDescent="0.3">
      <c r="A90" t="s">
        <v>678</v>
      </c>
      <c r="B90">
        <v>299.2</v>
      </c>
    </row>
    <row r="91" spans="1:2" x14ac:dyDescent="0.3">
      <c r="A91" t="s">
        <v>679</v>
      </c>
      <c r="B91">
        <v>299</v>
      </c>
    </row>
    <row r="92" spans="1:2" x14ac:dyDescent="0.3">
      <c r="A92" t="s">
        <v>680</v>
      </c>
      <c r="B92">
        <v>273.2</v>
      </c>
    </row>
    <row r="93" spans="1:2" x14ac:dyDescent="0.3">
      <c r="A93" t="s">
        <v>681</v>
      </c>
      <c r="B93">
        <v>282.8</v>
      </c>
    </row>
    <row r="94" spans="1:2" x14ac:dyDescent="0.3">
      <c r="A94" t="s">
        <v>682</v>
      </c>
      <c r="B94">
        <v>286</v>
      </c>
    </row>
    <row r="95" spans="1:2" x14ac:dyDescent="0.3">
      <c r="A95" t="s">
        <v>683</v>
      </c>
      <c r="B95">
        <v>295.7</v>
      </c>
    </row>
    <row r="96" spans="1:2" x14ac:dyDescent="0.3">
      <c r="A96" t="s">
        <v>684</v>
      </c>
      <c r="B96">
        <v>289.3</v>
      </c>
    </row>
    <row r="97" spans="1:2" x14ac:dyDescent="0.3">
      <c r="A97" t="s">
        <v>685</v>
      </c>
      <c r="B97">
        <v>278.60000000000002</v>
      </c>
    </row>
    <row r="98" spans="1:2" x14ac:dyDescent="0.3">
      <c r="A98" t="s">
        <v>686</v>
      </c>
      <c r="B98">
        <v>284.8</v>
      </c>
    </row>
    <row r="99" spans="1:2" x14ac:dyDescent="0.3">
      <c r="A99" t="s">
        <v>687</v>
      </c>
      <c r="B99">
        <v>290</v>
      </c>
    </row>
    <row r="100" spans="1:2" x14ac:dyDescent="0.3">
      <c r="A100" t="s">
        <v>688</v>
      </c>
      <c r="B100">
        <v>293.89999999999998</v>
      </c>
    </row>
    <row r="101" spans="1:2" x14ac:dyDescent="0.3">
      <c r="A101" t="s">
        <v>689</v>
      </c>
      <c r="B101">
        <v>279.10000000000002</v>
      </c>
    </row>
    <row r="102" spans="1:2" x14ac:dyDescent="0.3">
      <c r="A102" t="s">
        <v>690</v>
      </c>
      <c r="B102">
        <v>280</v>
      </c>
    </row>
    <row r="103" spans="1:2" x14ac:dyDescent="0.3">
      <c r="A103" t="s">
        <v>691</v>
      </c>
      <c r="B103">
        <v>276.60000000000002</v>
      </c>
    </row>
    <row r="104" spans="1:2" x14ac:dyDescent="0.3">
      <c r="A104" t="s">
        <v>692</v>
      </c>
      <c r="B104">
        <v>297.5</v>
      </c>
    </row>
    <row r="105" spans="1:2" x14ac:dyDescent="0.3">
      <c r="A105" t="s">
        <v>693</v>
      </c>
      <c r="B105">
        <v>278.7</v>
      </c>
    </row>
    <row r="106" spans="1:2" x14ac:dyDescent="0.3">
      <c r="A106" t="s">
        <v>694</v>
      </c>
      <c r="B106">
        <v>302.10000000000002</v>
      </c>
    </row>
    <row r="107" spans="1:2" x14ac:dyDescent="0.3">
      <c r="A107" t="s">
        <v>695</v>
      </c>
      <c r="B107">
        <v>276.3</v>
      </c>
    </row>
    <row r="108" spans="1:2" x14ac:dyDescent="0.3">
      <c r="A108" t="s">
        <v>696</v>
      </c>
      <c r="B108">
        <v>294.3</v>
      </c>
    </row>
    <row r="109" spans="1:2" x14ac:dyDescent="0.3">
      <c r="A109" t="s">
        <v>697</v>
      </c>
      <c r="B109">
        <v>292</v>
      </c>
    </row>
    <row r="110" spans="1:2" x14ac:dyDescent="0.3">
      <c r="A110" t="s">
        <v>698</v>
      </c>
      <c r="B110">
        <v>289.10000000000002</v>
      </c>
    </row>
    <row r="111" spans="1:2" x14ac:dyDescent="0.3">
      <c r="A111" t="s">
        <v>699</v>
      </c>
      <c r="B111">
        <v>297.60000000000002</v>
      </c>
    </row>
    <row r="112" spans="1:2" x14ac:dyDescent="0.3">
      <c r="A112" t="s">
        <v>700</v>
      </c>
      <c r="B112">
        <v>290.5</v>
      </c>
    </row>
    <row r="113" spans="1:2" x14ac:dyDescent="0.3">
      <c r="A113" t="s">
        <v>701</v>
      </c>
      <c r="B113">
        <v>275.60000000000002</v>
      </c>
    </row>
    <row r="114" spans="1:2" x14ac:dyDescent="0.3">
      <c r="A114" t="s">
        <v>702</v>
      </c>
      <c r="B114">
        <v>293.7</v>
      </c>
    </row>
    <row r="115" spans="1:2" x14ac:dyDescent="0.3">
      <c r="A115" t="s">
        <v>703</v>
      </c>
      <c r="B115">
        <v>278.8</v>
      </c>
    </row>
    <row r="116" spans="1:2" x14ac:dyDescent="0.3">
      <c r="A116" t="s">
        <v>704</v>
      </c>
      <c r="B116">
        <v>283.5</v>
      </c>
    </row>
    <row r="117" spans="1:2" x14ac:dyDescent="0.3">
      <c r="A117" t="s">
        <v>705</v>
      </c>
      <c r="B117">
        <v>306.3</v>
      </c>
    </row>
    <row r="118" spans="1:2" x14ac:dyDescent="0.3">
      <c r="A118" t="s">
        <v>706</v>
      </c>
      <c r="B118">
        <v>287.5</v>
      </c>
    </row>
    <row r="119" spans="1:2" x14ac:dyDescent="0.3">
      <c r="A119" t="s">
        <v>707</v>
      </c>
      <c r="B119">
        <v>278</v>
      </c>
    </row>
    <row r="120" spans="1:2" x14ac:dyDescent="0.3">
      <c r="A120" t="s">
        <v>708</v>
      </c>
      <c r="B120">
        <v>300.7</v>
      </c>
    </row>
    <row r="121" spans="1:2" x14ac:dyDescent="0.3">
      <c r="A121" t="s">
        <v>709</v>
      </c>
      <c r="B121">
        <v>288.3</v>
      </c>
    </row>
    <row r="122" spans="1:2" x14ac:dyDescent="0.3">
      <c r="A122" t="s">
        <v>710</v>
      </c>
      <c r="B122">
        <v>293.2</v>
      </c>
    </row>
    <row r="123" spans="1:2" x14ac:dyDescent="0.3">
      <c r="A123" t="s">
        <v>711</v>
      </c>
      <c r="B123">
        <v>289.39999999999998</v>
      </c>
    </row>
    <row r="124" spans="1:2" x14ac:dyDescent="0.3">
      <c r="A124" t="s">
        <v>712</v>
      </c>
      <c r="B124">
        <v>293.89999999999998</v>
      </c>
    </row>
    <row r="125" spans="1:2" x14ac:dyDescent="0.3">
      <c r="A125" t="s">
        <v>713</v>
      </c>
      <c r="B125">
        <v>286</v>
      </c>
    </row>
    <row r="126" spans="1:2" x14ac:dyDescent="0.3">
      <c r="A126" t="s">
        <v>714</v>
      </c>
      <c r="B126">
        <v>285.3</v>
      </c>
    </row>
    <row r="127" spans="1:2" x14ac:dyDescent="0.3">
      <c r="A127" t="s">
        <v>715</v>
      </c>
      <c r="B127">
        <v>284.3</v>
      </c>
    </row>
    <row r="128" spans="1:2" x14ac:dyDescent="0.3">
      <c r="A128" t="s">
        <v>716</v>
      </c>
      <c r="B128">
        <v>280.89999999999998</v>
      </c>
    </row>
    <row r="129" spans="1:2" x14ac:dyDescent="0.3">
      <c r="A129" t="s">
        <v>717</v>
      </c>
      <c r="B129">
        <v>270.5</v>
      </c>
    </row>
    <row r="130" spans="1:2" x14ac:dyDescent="0.3">
      <c r="A130" t="s">
        <v>718</v>
      </c>
      <c r="B130">
        <v>295.39999999999998</v>
      </c>
    </row>
    <row r="131" spans="1:2" x14ac:dyDescent="0.3">
      <c r="A131" t="s">
        <v>719</v>
      </c>
      <c r="B131">
        <v>292.3</v>
      </c>
    </row>
    <row r="132" spans="1:2" x14ac:dyDescent="0.3">
      <c r="A132" t="s">
        <v>720</v>
      </c>
      <c r="B132">
        <v>292.5</v>
      </c>
    </row>
    <row r="133" spans="1:2" x14ac:dyDescent="0.3">
      <c r="A133" t="s">
        <v>721</v>
      </c>
      <c r="B133">
        <v>305.7</v>
      </c>
    </row>
    <row r="134" spans="1:2" x14ac:dyDescent="0.3">
      <c r="A134" t="s">
        <v>722</v>
      </c>
      <c r="B134">
        <v>288.3</v>
      </c>
    </row>
    <row r="135" spans="1:2" x14ac:dyDescent="0.3">
      <c r="A135" t="s">
        <v>723</v>
      </c>
      <c r="B135">
        <v>289.89999999999998</v>
      </c>
    </row>
    <row r="136" spans="1:2" x14ac:dyDescent="0.3">
      <c r="A136" t="s">
        <v>724</v>
      </c>
      <c r="B136">
        <v>293.3</v>
      </c>
    </row>
    <row r="137" spans="1:2" x14ac:dyDescent="0.3">
      <c r="A137" t="s">
        <v>725</v>
      </c>
      <c r="B137">
        <v>278</v>
      </c>
    </row>
    <row r="138" spans="1:2" x14ac:dyDescent="0.3">
      <c r="A138" t="s">
        <v>726</v>
      </c>
      <c r="B138">
        <v>295.3</v>
      </c>
    </row>
    <row r="139" spans="1:2" x14ac:dyDescent="0.3">
      <c r="A139" t="s">
        <v>727</v>
      </c>
      <c r="B139">
        <v>289.7</v>
      </c>
    </row>
    <row r="140" spans="1:2" x14ac:dyDescent="0.3">
      <c r="A140" t="s">
        <v>728</v>
      </c>
      <c r="B140">
        <v>279.39999999999998</v>
      </c>
    </row>
    <row r="141" spans="1:2" x14ac:dyDescent="0.3">
      <c r="A141" t="s">
        <v>729</v>
      </c>
      <c r="B141">
        <v>287.39999999999998</v>
      </c>
    </row>
    <row r="142" spans="1:2" x14ac:dyDescent="0.3">
      <c r="A142" t="s">
        <v>730</v>
      </c>
      <c r="B142">
        <v>289.39999999999998</v>
      </c>
    </row>
    <row r="143" spans="1:2" x14ac:dyDescent="0.3">
      <c r="A143" t="s">
        <v>731</v>
      </c>
      <c r="B143">
        <v>284.89999999999998</v>
      </c>
    </row>
    <row r="144" spans="1:2" x14ac:dyDescent="0.3">
      <c r="A144" t="s">
        <v>732</v>
      </c>
      <c r="B144">
        <v>302.10000000000002</v>
      </c>
    </row>
    <row r="145" spans="1:2" x14ac:dyDescent="0.3">
      <c r="A145" t="s">
        <v>733</v>
      </c>
      <c r="B145">
        <v>287.2</v>
      </c>
    </row>
    <row r="146" spans="1:2" x14ac:dyDescent="0.3">
      <c r="A146" t="s">
        <v>734</v>
      </c>
      <c r="B146">
        <v>297.7</v>
      </c>
    </row>
    <row r="147" spans="1:2" x14ac:dyDescent="0.3">
      <c r="A147" t="s">
        <v>735</v>
      </c>
      <c r="B147">
        <v>283.5</v>
      </c>
    </row>
    <row r="148" spans="1:2" x14ac:dyDescent="0.3">
      <c r="A148" t="s">
        <v>736</v>
      </c>
      <c r="B148">
        <v>282.60000000000002</v>
      </c>
    </row>
    <row r="149" spans="1:2" x14ac:dyDescent="0.3">
      <c r="A149" t="s">
        <v>737</v>
      </c>
      <c r="B149">
        <v>301.3</v>
      </c>
    </row>
    <row r="150" spans="1:2" x14ac:dyDescent="0.3">
      <c r="A150" t="s">
        <v>738</v>
      </c>
      <c r="B150">
        <v>294.3</v>
      </c>
    </row>
    <row r="151" spans="1:2" x14ac:dyDescent="0.3">
      <c r="A151" t="s">
        <v>739</v>
      </c>
      <c r="B151">
        <v>291.5</v>
      </c>
    </row>
    <row r="152" spans="1:2" x14ac:dyDescent="0.3">
      <c r="A152" t="s">
        <v>740</v>
      </c>
      <c r="B152">
        <v>290.2</v>
      </c>
    </row>
    <row r="153" spans="1:2" x14ac:dyDescent="0.3">
      <c r="A153" t="s">
        <v>741</v>
      </c>
      <c r="B153">
        <v>283.3</v>
      </c>
    </row>
    <row r="154" spans="1:2" x14ac:dyDescent="0.3">
      <c r="A154" t="s">
        <v>742</v>
      </c>
      <c r="B154">
        <v>301.7</v>
      </c>
    </row>
    <row r="155" spans="1:2" x14ac:dyDescent="0.3">
      <c r="A155" t="s">
        <v>743</v>
      </c>
      <c r="B155">
        <v>291.3</v>
      </c>
    </row>
    <row r="156" spans="1:2" x14ac:dyDescent="0.3">
      <c r="A156" t="s">
        <v>744</v>
      </c>
      <c r="B156">
        <v>287</v>
      </c>
    </row>
    <row r="157" spans="1:2" x14ac:dyDescent="0.3">
      <c r="A157" t="s">
        <v>745</v>
      </c>
      <c r="B157">
        <v>289.5</v>
      </c>
    </row>
    <row r="158" spans="1:2" x14ac:dyDescent="0.3">
      <c r="A158" t="s">
        <v>746</v>
      </c>
      <c r="B158">
        <v>288.39999999999998</v>
      </c>
    </row>
    <row r="159" spans="1:2" x14ac:dyDescent="0.3">
      <c r="A159" t="s">
        <v>747</v>
      </c>
      <c r="B159">
        <v>278.89999999999998</v>
      </c>
    </row>
    <row r="160" spans="1:2" x14ac:dyDescent="0.3">
      <c r="A160" t="s">
        <v>748</v>
      </c>
      <c r="B160">
        <v>299.39999999999998</v>
      </c>
    </row>
    <row r="161" spans="1:2" x14ac:dyDescent="0.3">
      <c r="A161" t="s">
        <v>749</v>
      </c>
      <c r="B161">
        <v>297</v>
      </c>
    </row>
    <row r="162" spans="1:2" x14ac:dyDescent="0.3">
      <c r="A162" t="s">
        <v>750</v>
      </c>
      <c r="B162">
        <v>299.7</v>
      </c>
    </row>
    <row r="163" spans="1:2" x14ac:dyDescent="0.3">
      <c r="A163" t="s">
        <v>751</v>
      </c>
      <c r="B163">
        <v>289.5</v>
      </c>
    </row>
    <row r="164" spans="1:2" x14ac:dyDescent="0.3">
      <c r="A164" t="s">
        <v>752</v>
      </c>
      <c r="B164">
        <v>298.8</v>
      </c>
    </row>
    <row r="165" spans="1:2" x14ac:dyDescent="0.3">
      <c r="A165" t="s">
        <v>753</v>
      </c>
      <c r="B165">
        <v>297.2</v>
      </c>
    </row>
    <row r="166" spans="1:2" x14ac:dyDescent="0.3">
      <c r="A166" t="s">
        <v>754</v>
      </c>
      <c r="B166">
        <v>280.7</v>
      </c>
    </row>
    <row r="167" spans="1:2" x14ac:dyDescent="0.3">
      <c r="A167" t="s">
        <v>755</v>
      </c>
      <c r="B167">
        <v>294.10000000000002</v>
      </c>
    </row>
    <row r="168" spans="1:2" x14ac:dyDescent="0.3">
      <c r="A168" t="s">
        <v>756</v>
      </c>
      <c r="B168">
        <v>300.2</v>
      </c>
    </row>
    <row r="169" spans="1:2" x14ac:dyDescent="0.3">
      <c r="A169" t="s">
        <v>757</v>
      </c>
      <c r="B169">
        <v>289.7</v>
      </c>
    </row>
    <row r="170" spans="1:2" x14ac:dyDescent="0.3">
      <c r="A170" t="s">
        <v>758</v>
      </c>
      <c r="B170">
        <v>285.10000000000002</v>
      </c>
    </row>
    <row r="171" spans="1:2" x14ac:dyDescent="0.3">
      <c r="A171" t="s">
        <v>759</v>
      </c>
      <c r="B171">
        <v>299.60000000000002</v>
      </c>
    </row>
    <row r="172" spans="1:2" x14ac:dyDescent="0.3">
      <c r="A172" t="s">
        <v>760</v>
      </c>
      <c r="B172">
        <v>280.3</v>
      </c>
    </row>
    <row r="173" spans="1:2" x14ac:dyDescent="0.3">
      <c r="A173" t="s">
        <v>761</v>
      </c>
      <c r="B173">
        <v>292.10000000000002</v>
      </c>
    </row>
    <row r="174" spans="1:2" x14ac:dyDescent="0.3">
      <c r="A174" t="s">
        <v>762</v>
      </c>
      <c r="B174">
        <v>274</v>
      </c>
    </row>
    <row r="175" spans="1:2" x14ac:dyDescent="0.3">
      <c r="A175" t="s">
        <v>763</v>
      </c>
      <c r="B175">
        <v>283.60000000000002</v>
      </c>
    </row>
    <row r="176" spans="1:2" x14ac:dyDescent="0.3">
      <c r="A176" t="s">
        <v>764</v>
      </c>
      <c r="B176">
        <v>286.3</v>
      </c>
    </row>
    <row r="177" spans="1:2" x14ac:dyDescent="0.3">
      <c r="A177" t="s">
        <v>765</v>
      </c>
      <c r="B177">
        <v>291</v>
      </c>
    </row>
    <row r="178" spans="1:2" x14ac:dyDescent="0.3">
      <c r="A178" t="s">
        <v>766</v>
      </c>
      <c r="B178">
        <v>283.60000000000002</v>
      </c>
    </row>
    <row r="179" spans="1:2" x14ac:dyDescent="0.3">
      <c r="A179" t="s">
        <v>767</v>
      </c>
      <c r="B179">
        <v>294.10000000000002</v>
      </c>
    </row>
    <row r="180" spans="1:2" x14ac:dyDescent="0.3">
      <c r="A180" t="s">
        <v>768</v>
      </c>
      <c r="B180">
        <v>289.8</v>
      </c>
    </row>
    <row r="181" spans="1:2" x14ac:dyDescent="0.3">
      <c r="A181" t="s">
        <v>769</v>
      </c>
      <c r="B181">
        <v>288.10000000000002</v>
      </c>
    </row>
    <row r="182" spans="1:2" x14ac:dyDescent="0.3">
      <c r="A182" t="s">
        <v>770</v>
      </c>
      <c r="B182">
        <v>286.2</v>
      </c>
    </row>
    <row r="183" spans="1:2" x14ac:dyDescent="0.3">
      <c r="A183" t="s">
        <v>771</v>
      </c>
      <c r="B183">
        <v>284.89999999999998</v>
      </c>
    </row>
    <row r="184" spans="1:2" x14ac:dyDescent="0.3">
      <c r="A184" t="s">
        <v>772</v>
      </c>
      <c r="B184">
        <v>281.7</v>
      </c>
    </row>
    <row r="185" spans="1:2" x14ac:dyDescent="0.3">
      <c r="A185" t="s">
        <v>773</v>
      </c>
      <c r="B185">
        <v>286.7</v>
      </c>
    </row>
    <row r="186" spans="1:2" x14ac:dyDescent="0.3">
      <c r="A186" t="s">
        <v>774</v>
      </c>
      <c r="B186">
        <v>279.7</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9" sqref="A9"/>
    </sheetView>
  </sheetViews>
  <sheetFormatPr defaultRowHeight="14.4" x14ac:dyDescent="0.3"/>
  <cols>
    <col min="1" max="1" width="188.44140625" bestFit="1" customWidth="1"/>
  </cols>
  <sheetData>
    <row r="1" spans="1:1" x14ac:dyDescent="0.3">
      <c r="A1" s="18" t="s">
        <v>778</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
  <sheetViews>
    <sheetView workbookViewId="0">
      <selection activeCell="D30" sqref="D30"/>
    </sheetView>
  </sheetViews>
  <sheetFormatPr defaultRowHeight="14.4" x14ac:dyDescent="0.3"/>
  <cols>
    <col min="1" max="1" width="29.88671875" bestFit="1" customWidth="1"/>
    <col min="2" max="2" width="22" bestFit="1" customWidth="1"/>
    <col min="3" max="3" width="14.5546875" bestFit="1" customWidth="1"/>
    <col min="4" max="4" width="14.5546875" customWidth="1"/>
    <col min="5" max="5" width="11.109375" bestFit="1" customWidth="1"/>
    <col min="6" max="6" width="16.88671875" bestFit="1" customWidth="1"/>
  </cols>
  <sheetData>
    <row r="1" spans="1:6" x14ac:dyDescent="0.3">
      <c r="A1" t="s">
        <v>374</v>
      </c>
      <c r="B1" t="s">
        <v>779</v>
      </c>
      <c r="C1" t="s">
        <v>780</v>
      </c>
      <c r="F1" t="s">
        <v>781</v>
      </c>
    </row>
    <row r="2" spans="1:6" x14ac:dyDescent="0.3">
      <c r="A2" t="s">
        <v>782</v>
      </c>
      <c r="B2" t="s">
        <v>783</v>
      </c>
      <c r="C2" s="27">
        <v>74835</v>
      </c>
      <c r="D2" s="27"/>
      <c r="E2" t="s">
        <v>784</v>
      </c>
      <c r="F2" s="31">
        <f>AVERAGEIF(B2:B126,E2,C2:C126)</f>
        <v>7317.7333333333336</v>
      </c>
    </row>
    <row r="3" spans="1:6" x14ac:dyDescent="0.3">
      <c r="A3" t="s">
        <v>785</v>
      </c>
      <c r="B3" t="s">
        <v>786</v>
      </c>
      <c r="C3">
        <v>118</v>
      </c>
    </row>
    <row r="4" spans="1:6" x14ac:dyDescent="0.3">
      <c r="A4" t="s">
        <v>787</v>
      </c>
      <c r="B4" t="s">
        <v>784</v>
      </c>
      <c r="C4" s="27">
        <v>8660</v>
      </c>
      <c r="D4" s="27"/>
    </row>
    <row r="5" spans="1:6" x14ac:dyDescent="0.3">
      <c r="A5" t="s">
        <v>788</v>
      </c>
      <c r="B5" t="s">
        <v>789</v>
      </c>
      <c r="C5" s="27">
        <v>48100</v>
      </c>
      <c r="D5" s="27"/>
    </row>
    <row r="6" spans="1:6" x14ac:dyDescent="0.3">
      <c r="A6" t="s">
        <v>790</v>
      </c>
      <c r="B6" t="s">
        <v>791</v>
      </c>
      <c r="C6" s="27">
        <v>4383</v>
      </c>
      <c r="D6" s="27"/>
    </row>
    <row r="7" spans="1:6" x14ac:dyDescent="0.3">
      <c r="A7" t="s">
        <v>792</v>
      </c>
      <c r="B7" t="s">
        <v>793</v>
      </c>
      <c r="C7" s="27">
        <v>2211</v>
      </c>
      <c r="D7" s="27"/>
    </row>
    <row r="8" spans="1:6" x14ac:dyDescent="0.3">
      <c r="A8" t="s">
        <v>794</v>
      </c>
      <c r="B8" t="s">
        <v>783</v>
      </c>
      <c r="C8">
        <v>395</v>
      </c>
    </row>
    <row r="9" spans="1:6" x14ac:dyDescent="0.3">
      <c r="A9" t="s">
        <v>795</v>
      </c>
      <c r="B9" t="s">
        <v>796</v>
      </c>
      <c r="C9">
        <v>600</v>
      </c>
    </row>
    <row r="10" spans="1:6" x14ac:dyDescent="0.3">
      <c r="A10" t="s">
        <v>797</v>
      </c>
      <c r="B10" t="s">
        <v>798</v>
      </c>
      <c r="C10" s="27">
        <v>1400</v>
      </c>
      <c r="D10" s="27"/>
    </row>
    <row r="11" spans="1:6" x14ac:dyDescent="0.3">
      <c r="A11" t="s">
        <v>799</v>
      </c>
      <c r="B11" t="s">
        <v>786</v>
      </c>
      <c r="C11" s="27">
        <v>3500</v>
      </c>
      <c r="D11" s="27"/>
    </row>
    <row r="12" spans="1:6" x14ac:dyDescent="0.3">
      <c r="A12" t="s">
        <v>800</v>
      </c>
      <c r="B12" t="s">
        <v>789</v>
      </c>
      <c r="C12" s="27">
        <v>3407</v>
      </c>
      <c r="D12" s="27"/>
    </row>
    <row r="13" spans="1:6" x14ac:dyDescent="0.3">
      <c r="A13" t="s">
        <v>801</v>
      </c>
      <c r="B13" t="s">
        <v>784</v>
      </c>
      <c r="C13" s="27">
        <v>14325</v>
      </c>
      <c r="D13" s="27"/>
    </row>
    <row r="14" spans="1:6" x14ac:dyDescent="0.3">
      <c r="A14" t="s">
        <v>802</v>
      </c>
      <c r="B14" t="s">
        <v>803</v>
      </c>
      <c r="C14" s="27">
        <v>1350</v>
      </c>
      <c r="D14" s="27"/>
    </row>
    <row r="15" spans="1:6" x14ac:dyDescent="0.3">
      <c r="A15" t="s">
        <v>804</v>
      </c>
      <c r="B15" t="s">
        <v>796</v>
      </c>
      <c r="C15" s="27">
        <v>9900</v>
      </c>
      <c r="D15" s="27"/>
    </row>
    <row r="16" spans="1:6" x14ac:dyDescent="0.3">
      <c r="A16" t="s">
        <v>805</v>
      </c>
      <c r="B16" t="s">
        <v>786</v>
      </c>
      <c r="C16" s="27">
        <v>1877</v>
      </c>
      <c r="D16" s="27"/>
    </row>
    <row r="17" spans="1:4" x14ac:dyDescent="0.3">
      <c r="A17" t="s">
        <v>806</v>
      </c>
      <c r="B17" t="s">
        <v>807</v>
      </c>
      <c r="C17" s="27">
        <v>2620</v>
      </c>
      <c r="D17" s="27"/>
    </row>
    <row r="18" spans="1:4" x14ac:dyDescent="0.3">
      <c r="A18" t="s">
        <v>808</v>
      </c>
      <c r="B18" t="s">
        <v>783</v>
      </c>
      <c r="C18" s="27">
        <v>2674</v>
      </c>
      <c r="D18" s="27"/>
    </row>
    <row r="19" spans="1:4" x14ac:dyDescent="0.3">
      <c r="A19" t="s">
        <v>809</v>
      </c>
      <c r="B19" t="s">
        <v>798</v>
      </c>
      <c r="C19" s="27">
        <v>4750</v>
      </c>
      <c r="D19" s="27"/>
    </row>
    <row r="20" spans="1:4" x14ac:dyDescent="0.3">
      <c r="A20" t="s">
        <v>810</v>
      </c>
      <c r="B20" t="s">
        <v>786</v>
      </c>
      <c r="C20">
        <v>700</v>
      </c>
    </row>
    <row r="21" spans="1:4" x14ac:dyDescent="0.3">
      <c r="A21" t="s">
        <v>811</v>
      </c>
      <c r="B21" t="s">
        <v>783</v>
      </c>
      <c r="C21" s="27">
        <v>6600</v>
      </c>
      <c r="D21" s="27"/>
    </row>
    <row r="22" spans="1:4" x14ac:dyDescent="0.3">
      <c r="A22" t="s">
        <v>812</v>
      </c>
      <c r="B22" t="s">
        <v>803</v>
      </c>
      <c r="C22" s="27">
        <v>15003</v>
      </c>
      <c r="D22" s="27"/>
    </row>
    <row r="23" spans="1:4" x14ac:dyDescent="0.3">
      <c r="A23" t="s">
        <v>813</v>
      </c>
      <c r="B23" t="s">
        <v>814</v>
      </c>
      <c r="C23" s="27">
        <v>28000</v>
      </c>
      <c r="D23" s="27"/>
    </row>
    <row r="24" spans="1:4" x14ac:dyDescent="0.3">
      <c r="A24" t="s">
        <v>815</v>
      </c>
      <c r="B24" t="s">
        <v>793</v>
      </c>
      <c r="C24" s="27">
        <v>3000</v>
      </c>
      <c r="D24" s="27"/>
    </row>
    <row r="25" spans="1:4" x14ac:dyDescent="0.3">
      <c r="A25" t="s">
        <v>816</v>
      </c>
      <c r="B25" t="s">
        <v>783</v>
      </c>
      <c r="C25" s="27">
        <v>2039</v>
      </c>
      <c r="D25" s="27"/>
    </row>
    <row r="26" spans="1:4" x14ac:dyDescent="0.3">
      <c r="A26" t="s">
        <v>817</v>
      </c>
      <c r="B26" t="s">
        <v>791</v>
      </c>
      <c r="C26" s="27">
        <v>1273</v>
      </c>
      <c r="D26" s="27"/>
    </row>
    <row r="27" spans="1:4" x14ac:dyDescent="0.3">
      <c r="A27" t="s">
        <v>818</v>
      </c>
      <c r="B27" t="s">
        <v>784</v>
      </c>
      <c r="C27" s="27">
        <v>4201</v>
      </c>
      <c r="D27" s="27"/>
    </row>
    <row r="28" spans="1:4" x14ac:dyDescent="0.3">
      <c r="A28" t="s">
        <v>819</v>
      </c>
      <c r="B28" t="s">
        <v>807</v>
      </c>
      <c r="C28" s="27">
        <v>174000</v>
      </c>
      <c r="D28" s="27"/>
    </row>
    <row r="29" spans="1:4" x14ac:dyDescent="0.3">
      <c r="A29" t="s">
        <v>820</v>
      </c>
      <c r="B29" t="s">
        <v>821</v>
      </c>
      <c r="C29" s="27">
        <v>12117</v>
      </c>
      <c r="D29" s="27"/>
    </row>
    <row r="30" spans="1:4" x14ac:dyDescent="0.3">
      <c r="A30" t="s">
        <v>822</v>
      </c>
      <c r="B30" t="s">
        <v>823</v>
      </c>
      <c r="C30" s="27">
        <v>4400</v>
      </c>
      <c r="D30" s="27"/>
    </row>
    <row r="31" spans="1:4" x14ac:dyDescent="0.3">
      <c r="A31" t="s">
        <v>824</v>
      </c>
      <c r="B31" t="s">
        <v>825</v>
      </c>
      <c r="C31" s="27">
        <v>52195</v>
      </c>
      <c r="D31" s="27"/>
    </row>
    <row r="32" spans="1:4" x14ac:dyDescent="0.3">
      <c r="A32" t="s">
        <v>826</v>
      </c>
      <c r="B32" t="s">
        <v>803</v>
      </c>
      <c r="C32" s="27">
        <v>3054</v>
      </c>
      <c r="D32" s="27"/>
    </row>
    <row r="33" spans="1:4" x14ac:dyDescent="0.3">
      <c r="A33" t="s">
        <v>827</v>
      </c>
      <c r="B33" t="s">
        <v>814</v>
      </c>
      <c r="C33" s="27">
        <v>1094</v>
      </c>
      <c r="D33" s="27"/>
    </row>
    <row r="34" spans="1:4" x14ac:dyDescent="0.3">
      <c r="A34" t="s">
        <v>828</v>
      </c>
      <c r="B34" t="s">
        <v>821</v>
      </c>
      <c r="C34" s="27">
        <v>16400</v>
      </c>
      <c r="D34" s="27"/>
    </row>
    <row r="35" spans="1:4" x14ac:dyDescent="0.3">
      <c r="A35" t="s">
        <v>829</v>
      </c>
      <c r="B35" t="s">
        <v>784</v>
      </c>
      <c r="C35" s="27">
        <v>43200</v>
      </c>
      <c r="D35" s="27"/>
    </row>
    <row r="36" spans="1:4" x14ac:dyDescent="0.3">
      <c r="A36" t="s">
        <v>830</v>
      </c>
      <c r="B36" t="s">
        <v>798</v>
      </c>
      <c r="C36">
        <v>652</v>
      </c>
    </row>
    <row r="37" spans="1:4" x14ac:dyDescent="0.3">
      <c r="A37" t="s">
        <v>831</v>
      </c>
      <c r="B37" t="s">
        <v>832</v>
      </c>
      <c r="C37" s="27">
        <v>1515</v>
      </c>
      <c r="D37" s="27"/>
    </row>
    <row r="38" spans="1:4" x14ac:dyDescent="0.3">
      <c r="A38" t="s">
        <v>833</v>
      </c>
      <c r="B38" t="s">
        <v>791</v>
      </c>
      <c r="C38" s="27">
        <v>19329</v>
      </c>
      <c r="D38" s="27"/>
    </row>
    <row r="39" spans="1:4" x14ac:dyDescent="0.3">
      <c r="A39" t="s">
        <v>834</v>
      </c>
      <c r="B39" t="s">
        <v>784</v>
      </c>
      <c r="C39" s="27">
        <v>8563</v>
      </c>
      <c r="D39" s="27"/>
    </row>
    <row r="40" spans="1:4" x14ac:dyDescent="0.3">
      <c r="A40" t="s">
        <v>835</v>
      </c>
      <c r="B40" t="s">
        <v>783</v>
      </c>
      <c r="C40" s="27">
        <v>2600</v>
      </c>
      <c r="D40" s="27"/>
    </row>
    <row r="41" spans="1:4" x14ac:dyDescent="0.3">
      <c r="A41" t="s">
        <v>836</v>
      </c>
      <c r="B41" t="s">
        <v>814</v>
      </c>
      <c r="C41" s="27">
        <v>17200</v>
      </c>
      <c r="D41" s="27"/>
    </row>
    <row r="42" spans="1:4" x14ac:dyDescent="0.3">
      <c r="A42" t="s">
        <v>837</v>
      </c>
      <c r="B42" t="s">
        <v>783</v>
      </c>
      <c r="C42" s="27">
        <v>31000</v>
      </c>
      <c r="D42" s="27"/>
    </row>
    <row r="43" spans="1:4" x14ac:dyDescent="0.3">
      <c r="A43" t="s">
        <v>838</v>
      </c>
      <c r="B43" t="s">
        <v>825</v>
      </c>
      <c r="C43" s="27">
        <v>4800</v>
      </c>
      <c r="D43" s="27"/>
    </row>
    <row r="44" spans="1:4" x14ac:dyDescent="0.3">
      <c r="A44" t="s">
        <v>839</v>
      </c>
      <c r="B44" t="s">
        <v>832</v>
      </c>
      <c r="C44" s="27">
        <v>10400</v>
      </c>
      <c r="D44" s="27"/>
    </row>
    <row r="45" spans="1:4" x14ac:dyDescent="0.3">
      <c r="A45" t="s">
        <v>840</v>
      </c>
      <c r="B45" t="s">
        <v>783</v>
      </c>
      <c r="C45" s="27">
        <v>13026</v>
      </c>
      <c r="D45" s="27"/>
    </row>
    <row r="46" spans="1:4" x14ac:dyDescent="0.3">
      <c r="A46" t="s">
        <v>841</v>
      </c>
      <c r="B46" t="s">
        <v>821</v>
      </c>
      <c r="C46" s="27">
        <v>6990</v>
      </c>
      <c r="D46" s="27"/>
    </row>
    <row r="47" spans="1:4" x14ac:dyDescent="0.3">
      <c r="A47" t="s">
        <v>842</v>
      </c>
      <c r="B47" t="s">
        <v>821</v>
      </c>
      <c r="C47" s="27">
        <v>3000</v>
      </c>
      <c r="D47" s="27"/>
    </row>
    <row r="48" spans="1:4" x14ac:dyDescent="0.3">
      <c r="A48" t="s">
        <v>843</v>
      </c>
      <c r="B48" t="s">
        <v>798</v>
      </c>
      <c r="C48" s="27">
        <v>33700</v>
      </c>
      <c r="D48" s="27"/>
    </row>
    <row r="49" spans="1:4" x14ac:dyDescent="0.3">
      <c r="A49" t="s">
        <v>844</v>
      </c>
      <c r="B49" t="s">
        <v>783</v>
      </c>
      <c r="C49" s="27">
        <v>3055</v>
      </c>
      <c r="D49" s="27"/>
    </row>
    <row r="50" spans="1:4" x14ac:dyDescent="0.3">
      <c r="A50" t="s">
        <v>845</v>
      </c>
      <c r="B50" t="s">
        <v>832</v>
      </c>
      <c r="C50" s="27">
        <v>1632</v>
      </c>
      <c r="D50" s="27"/>
    </row>
    <row r="51" spans="1:4" x14ac:dyDescent="0.3">
      <c r="A51" t="s">
        <v>846</v>
      </c>
      <c r="B51" t="s">
        <v>783</v>
      </c>
      <c r="C51" s="27">
        <v>1329</v>
      </c>
      <c r="D51" s="27"/>
    </row>
    <row r="52" spans="1:4" x14ac:dyDescent="0.3">
      <c r="A52" t="s">
        <v>847</v>
      </c>
      <c r="B52" t="s">
        <v>783</v>
      </c>
      <c r="C52" s="27">
        <v>59000</v>
      </c>
      <c r="D52" s="27"/>
    </row>
    <row r="53" spans="1:4" x14ac:dyDescent="0.3">
      <c r="A53" t="s">
        <v>848</v>
      </c>
      <c r="B53" t="s">
        <v>798</v>
      </c>
      <c r="C53">
        <v>760</v>
      </c>
    </row>
    <row r="54" spans="1:4" x14ac:dyDescent="0.3">
      <c r="A54" t="s">
        <v>849</v>
      </c>
      <c r="B54" t="s">
        <v>796</v>
      </c>
      <c r="C54" s="27">
        <v>1780</v>
      </c>
      <c r="D54" s="27"/>
    </row>
    <row r="55" spans="1:4" x14ac:dyDescent="0.3">
      <c r="A55" t="s">
        <v>850</v>
      </c>
      <c r="B55" t="s">
        <v>784</v>
      </c>
      <c r="C55">
        <v>157</v>
      </c>
    </row>
    <row r="56" spans="1:4" x14ac:dyDescent="0.3">
      <c r="A56" t="s">
        <v>851</v>
      </c>
      <c r="B56" t="s">
        <v>784</v>
      </c>
      <c r="C56">
        <v>400</v>
      </c>
    </row>
    <row r="57" spans="1:4" x14ac:dyDescent="0.3">
      <c r="A57" t="s">
        <v>852</v>
      </c>
      <c r="B57" t="s">
        <v>783</v>
      </c>
      <c r="C57" s="27">
        <v>69000</v>
      </c>
      <c r="D57" s="27"/>
    </row>
    <row r="58" spans="1:4" x14ac:dyDescent="0.3">
      <c r="A58" t="s">
        <v>853</v>
      </c>
      <c r="B58" t="s">
        <v>854</v>
      </c>
      <c r="C58" s="27">
        <v>137000</v>
      </c>
      <c r="D58" s="27"/>
    </row>
    <row r="59" spans="1:4" x14ac:dyDescent="0.3">
      <c r="A59" t="s">
        <v>855</v>
      </c>
      <c r="B59" t="s">
        <v>856</v>
      </c>
      <c r="C59" s="27">
        <v>222316</v>
      </c>
      <c r="D59" s="27"/>
    </row>
    <row r="60" spans="1:4" x14ac:dyDescent="0.3">
      <c r="A60" t="s">
        <v>857</v>
      </c>
      <c r="B60" t="s">
        <v>783</v>
      </c>
      <c r="C60" s="27">
        <v>4032</v>
      </c>
      <c r="D60" s="27"/>
    </row>
    <row r="61" spans="1:4" x14ac:dyDescent="0.3">
      <c r="A61" t="s">
        <v>858</v>
      </c>
      <c r="B61" t="s">
        <v>798</v>
      </c>
      <c r="C61" s="27">
        <v>6800</v>
      </c>
      <c r="D61" s="27"/>
    </row>
    <row r="62" spans="1:4" x14ac:dyDescent="0.3">
      <c r="A62" t="s">
        <v>859</v>
      </c>
      <c r="B62" t="s">
        <v>821</v>
      </c>
      <c r="C62" s="27">
        <v>3667</v>
      </c>
      <c r="D62" s="27"/>
    </row>
    <row r="63" spans="1:4" x14ac:dyDescent="0.3">
      <c r="A63" t="s">
        <v>860</v>
      </c>
      <c r="B63" t="s">
        <v>783</v>
      </c>
      <c r="C63" s="27">
        <v>4414</v>
      </c>
      <c r="D63" s="27"/>
    </row>
    <row r="64" spans="1:4" x14ac:dyDescent="0.3">
      <c r="A64" t="s">
        <v>861</v>
      </c>
      <c r="B64" t="s">
        <v>796</v>
      </c>
      <c r="C64" s="27">
        <v>18500</v>
      </c>
      <c r="D64" s="27"/>
    </row>
    <row r="65" spans="1:4" x14ac:dyDescent="0.3">
      <c r="A65" t="s">
        <v>862</v>
      </c>
      <c r="B65" t="s">
        <v>796</v>
      </c>
      <c r="C65" s="27">
        <v>52000</v>
      </c>
      <c r="D65" s="27"/>
    </row>
    <row r="66" spans="1:4" x14ac:dyDescent="0.3">
      <c r="A66" t="s">
        <v>863</v>
      </c>
      <c r="B66" t="s">
        <v>814</v>
      </c>
      <c r="C66" s="27">
        <v>5100</v>
      </c>
      <c r="D66" s="27"/>
    </row>
    <row r="67" spans="1:4" x14ac:dyDescent="0.3">
      <c r="A67" t="s">
        <v>864</v>
      </c>
      <c r="B67" t="s">
        <v>784</v>
      </c>
      <c r="C67" s="27">
        <v>6100</v>
      </c>
      <c r="D67" s="27"/>
    </row>
    <row r="68" spans="1:4" x14ac:dyDescent="0.3">
      <c r="A68" t="s">
        <v>865</v>
      </c>
      <c r="B68" t="s">
        <v>789</v>
      </c>
      <c r="C68" s="27">
        <v>8081</v>
      </c>
      <c r="D68" s="27"/>
    </row>
    <row r="69" spans="1:4" x14ac:dyDescent="0.3">
      <c r="A69" t="s">
        <v>866</v>
      </c>
      <c r="B69" t="s">
        <v>798</v>
      </c>
      <c r="C69" s="27">
        <v>22850</v>
      </c>
      <c r="D69" s="27"/>
    </row>
    <row r="70" spans="1:4" x14ac:dyDescent="0.3">
      <c r="A70" t="s">
        <v>867</v>
      </c>
      <c r="B70" t="s">
        <v>823</v>
      </c>
      <c r="C70" s="27">
        <v>3225</v>
      </c>
      <c r="D70" s="27"/>
    </row>
    <row r="71" spans="1:4" x14ac:dyDescent="0.3">
      <c r="A71" t="s">
        <v>868</v>
      </c>
      <c r="B71" t="s">
        <v>784</v>
      </c>
      <c r="C71" s="27">
        <v>1816</v>
      </c>
      <c r="D71" s="27"/>
    </row>
    <row r="72" spans="1:4" x14ac:dyDescent="0.3">
      <c r="A72" t="s">
        <v>869</v>
      </c>
      <c r="B72" t="s">
        <v>803</v>
      </c>
      <c r="C72" s="27">
        <v>1200</v>
      </c>
      <c r="D72" s="27"/>
    </row>
    <row r="73" spans="1:4" x14ac:dyDescent="0.3">
      <c r="A73" t="s">
        <v>870</v>
      </c>
      <c r="B73" t="s">
        <v>784</v>
      </c>
      <c r="C73" s="27">
        <v>5800</v>
      </c>
      <c r="D73" s="27"/>
    </row>
    <row r="74" spans="1:4" x14ac:dyDescent="0.3">
      <c r="A74" t="s">
        <v>871</v>
      </c>
      <c r="B74" t="s">
        <v>786</v>
      </c>
      <c r="C74">
        <v>36</v>
      </c>
    </row>
    <row r="75" spans="1:4" x14ac:dyDescent="0.3">
      <c r="A75" t="s">
        <v>872</v>
      </c>
      <c r="B75" t="s">
        <v>783</v>
      </c>
      <c r="C75">
        <v>896</v>
      </c>
    </row>
    <row r="76" spans="1:4" x14ac:dyDescent="0.3">
      <c r="A76" t="s">
        <v>873</v>
      </c>
      <c r="B76" t="s">
        <v>791</v>
      </c>
      <c r="C76" s="27">
        <v>3900</v>
      </c>
      <c r="D76" s="27"/>
    </row>
    <row r="77" spans="1:4" x14ac:dyDescent="0.3">
      <c r="A77" t="s">
        <v>874</v>
      </c>
      <c r="B77" t="s">
        <v>832</v>
      </c>
      <c r="C77" s="27">
        <v>5700</v>
      </c>
      <c r="D77" s="27"/>
    </row>
    <row r="78" spans="1:4" x14ac:dyDescent="0.3">
      <c r="A78" t="s">
        <v>875</v>
      </c>
      <c r="B78" t="s">
        <v>814</v>
      </c>
      <c r="C78" s="27">
        <v>12400</v>
      </c>
      <c r="D78" s="27"/>
    </row>
    <row r="79" spans="1:4" x14ac:dyDescent="0.3">
      <c r="A79" t="s">
        <v>876</v>
      </c>
      <c r="B79" t="s">
        <v>803</v>
      </c>
      <c r="C79" s="27">
        <v>2688</v>
      </c>
      <c r="D79" s="27"/>
    </row>
    <row r="80" spans="1:4" x14ac:dyDescent="0.3">
      <c r="A80" t="s">
        <v>877</v>
      </c>
      <c r="B80" t="s">
        <v>821</v>
      </c>
      <c r="C80" s="27">
        <v>31000</v>
      </c>
      <c r="D80" s="27"/>
    </row>
    <row r="81" spans="1:4" x14ac:dyDescent="0.3">
      <c r="A81" t="s">
        <v>878</v>
      </c>
      <c r="B81" t="s">
        <v>832</v>
      </c>
      <c r="C81" s="27">
        <v>5474</v>
      </c>
      <c r="D81" s="27"/>
    </row>
    <row r="82" spans="1:4" x14ac:dyDescent="0.3">
      <c r="A82" t="s">
        <v>879</v>
      </c>
      <c r="B82" t="s">
        <v>821</v>
      </c>
      <c r="C82" s="27">
        <v>15200</v>
      </c>
      <c r="D82" s="27"/>
    </row>
    <row r="83" spans="1:4" x14ac:dyDescent="0.3">
      <c r="A83" t="s">
        <v>880</v>
      </c>
      <c r="B83" t="s">
        <v>783</v>
      </c>
      <c r="C83" s="27">
        <v>12400</v>
      </c>
      <c r="D83" s="27"/>
    </row>
    <row r="84" spans="1:4" x14ac:dyDescent="0.3">
      <c r="A84" t="s">
        <v>881</v>
      </c>
      <c r="B84" t="s">
        <v>783</v>
      </c>
      <c r="C84" s="27">
        <v>22000</v>
      </c>
      <c r="D84" s="27"/>
    </row>
    <row r="85" spans="1:4" x14ac:dyDescent="0.3">
      <c r="A85" t="s">
        <v>882</v>
      </c>
      <c r="B85" t="s">
        <v>798</v>
      </c>
      <c r="C85" s="27">
        <v>9720</v>
      </c>
      <c r="D85" s="27"/>
    </row>
    <row r="86" spans="1:4" x14ac:dyDescent="0.3">
      <c r="A86" t="s">
        <v>883</v>
      </c>
      <c r="B86" t="s">
        <v>798</v>
      </c>
      <c r="C86" s="27">
        <v>7700</v>
      </c>
      <c r="D86" s="27"/>
    </row>
    <row r="87" spans="1:4" x14ac:dyDescent="0.3">
      <c r="A87" t="s">
        <v>884</v>
      </c>
      <c r="B87" t="s">
        <v>832</v>
      </c>
      <c r="C87">
        <v>99</v>
      </c>
    </row>
    <row r="88" spans="1:4" x14ac:dyDescent="0.3">
      <c r="A88" t="s">
        <v>885</v>
      </c>
      <c r="B88" t="s">
        <v>807</v>
      </c>
      <c r="C88" s="27">
        <v>26000</v>
      </c>
      <c r="D88" s="27"/>
    </row>
    <row r="89" spans="1:4" x14ac:dyDescent="0.3">
      <c r="A89" t="s">
        <v>886</v>
      </c>
      <c r="B89" t="s">
        <v>832</v>
      </c>
      <c r="C89">
        <v>808</v>
      </c>
    </row>
    <row r="90" spans="1:4" x14ac:dyDescent="0.3">
      <c r="A90" t="s">
        <v>887</v>
      </c>
      <c r="B90" t="s">
        <v>856</v>
      </c>
      <c r="C90" s="27">
        <v>55820</v>
      </c>
      <c r="D90" s="27"/>
    </row>
    <row r="91" spans="1:4" x14ac:dyDescent="0.3">
      <c r="A91" t="s">
        <v>888</v>
      </c>
      <c r="B91" t="s">
        <v>783</v>
      </c>
      <c r="C91" s="27">
        <v>2430</v>
      </c>
      <c r="D91" s="27"/>
    </row>
    <row r="92" spans="1:4" x14ac:dyDescent="0.3">
      <c r="A92" t="s">
        <v>889</v>
      </c>
      <c r="B92" t="s">
        <v>825</v>
      </c>
      <c r="C92" s="27">
        <v>26164</v>
      </c>
      <c r="D92" s="27"/>
    </row>
    <row r="93" spans="1:4" x14ac:dyDescent="0.3">
      <c r="A93" t="s">
        <v>890</v>
      </c>
      <c r="B93" t="s">
        <v>832</v>
      </c>
      <c r="C93" s="27">
        <v>3550</v>
      </c>
      <c r="D93" s="27"/>
    </row>
    <row r="94" spans="1:4" x14ac:dyDescent="0.3">
      <c r="A94" t="s">
        <v>891</v>
      </c>
      <c r="B94" t="s">
        <v>856</v>
      </c>
      <c r="C94" s="27">
        <v>1040</v>
      </c>
      <c r="D94" s="27"/>
    </row>
    <row r="95" spans="1:4" x14ac:dyDescent="0.3">
      <c r="A95" t="s">
        <v>892</v>
      </c>
      <c r="B95" t="s">
        <v>803</v>
      </c>
      <c r="C95" s="27">
        <v>6200</v>
      </c>
      <c r="D95" s="27"/>
    </row>
    <row r="96" spans="1:4" x14ac:dyDescent="0.3">
      <c r="A96" t="s">
        <v>893</v>
      </c>
      <c r="B96" t="s">
        <v>783</v>
      </c>
      <c r="C96" s="27">
        <v>2965</v>
      </c>
      <c r="D96" s="27"/>
    </row>
    <row r="97" spans="1:4" x14ac:dyDescent="0.3">
      <c r="A97" t="s">
        <v>894</v>
      </c>
      <c r="B97" t="s">
        <v>895</v>
      </c>
      <c r="C97" s="27">
        <v>9859</v>
      </c>
      <c r="D97" s="27"/>
    </row>
    <row r="98" spans="1:4" x14ac:dyDescent="0.3">
      <c r="A98" t="s">
        <v>896</v>
      </c>
      <c r="B98" t="s">
        <v>832</v>
      </c>
      <c r="C98" s="27">
        <v>77000</v>
      </c>
      <c r="D98" s="27"/>
    </row>
    <row r="99" spans="1:4" x14ac:dyDescent="0.3">
      <c r="A99" t="s">
        <v>897</v>
      </c>
      <c r="B99" t="s">
        <v>823</v>
      </c>
      <c r="C99" s="27">
        <v>1800</v>
      </c>
      <c r="D99" s="27"/>
    </row>
    <row r="100" spans="1:4" x14ac:dyDescent="0.3">
      <c r="A100" t="s">
        <v>898</v>
      </c>
      <c r="B100" t="s">
        <v>821</v>
      </c>
      <c r="C100" s="27">
        <v>322000</v>
      </c>
      <c r="D100" s="27"/>
    </row>
    <row r="101" spans="1:4" x14ac:dyDescent="0.3">
      <c r="A101" t="s">
        <v>899</v>
      </c>
      <c r="B101" t="s">
        <v>814</v>
      </c>
      <c r="C101" s="27">
        <v>2290</v>
      </c>
      <c r="D101" s="27"/>
    </row>
    <row r="102" spans="1:4" x14ac:dyDescent="0.3">
      <c r="A102" t="s">
        <v>900</v>
      </c>
      <c r="B102" t="s">
        <v>784</v>
      </c>
      <c r="C102">
        <v>499</v>
      </c>
    </row>
    <row r="103" spans="1:4" x14ac:dyDescent="0.3">
      <c r="A103" t="s">
        <v>901</v>
      </c>
      <c r="B103" t="s">
        <v>786</v>
      </c>
      <c r="C103">
        <v>961</v>
      </c>
    </row>
    <row r="104" spans="1:4" x14ac:dyDescent="0.3">
      <c r="A104" t="s">
        <v>902</v>
      </c>
      <c r="B104" t="s">
        <v>784</v>
      </c>
      <c r="C104" s="27">
        <v>2202</v>
      </c>
      <c r="D104" s="27"/>
    </row>
    <row r="105" spans="1:4" x14ac:dyDescent="0.3">
      <c r="A105" t="s">
        <v>903</v>
      </c>
      <c r="B105" t="s">
        <v>807</v>
      </c>
      <c r="C105" s="27">
        <v>137000</v>
      </c>
      <c r="D105" s="27"/>
    </row>
    <row r="106" spans="1:4" x14ac:dyDescent="0.3">
      <c r="A106" t="s">
        <v>904</v>
      </c>
      <c r="B106" t="s">
        <v>793</v>
      </c>
      <c r="C106" s="27">
        <v>5990</v>
      </c>
      <c r="D106" s="27"/>
    </row>
    <row r="107" spans="1:4" x14ac:dyDescent="0.3">
      <c r="A107" t="s">
        <v>905</v>
      </c>
      <c r="B107" t="s">
        <v>856</v>
      </c>
      <c r="C107" s="27">
        <v>6385</v>
      </c>
      <c r="D107" s="27"/>
    </row>
    <row r="108" spans="1:4" x14ac:dyDescent="0.3">
      <c r="A108" t="s">
        <v>906</v>
      </c>
      <c r="B108" t="s">
        <v>784</v>
      </c>
      <c r="C108" s="27">
        <v>7600</v>
      </c>
      <c r="D108" s="27"/>
    </row>
    <row r="109" spans="1:4" x14ac:dyDescent="0.3">
      <c r="A109" t="s">
        <v>907</v>
      </c>
      <c r="B109" t="s">
        <v>784</v>
      </c>
      <c r="C109" s="27">
        <v>3295</v>
      </c>
      <c r="D109" s="27"/>
    </row>
    <row r="110" spans="1:4" x14ac:dyDescent="0.3">
      <c r="A110" t="s">
        <v>908</v>
      </c>
      <c r="B110" t="s">
        <v>798</v>
      </c>
      <c r="C110" s="27">
        <v>57613</v>
      </c>
      <c r="D110" s="27"/>
    </row>
    <row r="111" spans="1:4" x14ac:dyDescent="0.3">
      <c r="A111" t="s">
        <v>909</v>
      </c>
      <c r="B111" t="s">
        <v>783</v>
      </c>
      <c r="C111" s="27">
        <v>12000</v>
      </c>
      <c r="D111" s="27"/>
    </row>
    <row r="112" spans="1:4" x14ac:dyDescent="0.3">
      <c r="A112" t="s">
        <v>910</v>
      </c>
      <c r="B112" t="s">
        <v>783</v>
      </c>
      <c r="C112" s="27">
        <v>4609</v>
      </c>
      <c r="D112" s="27"/>
    </row>
    <row r="113" spans="1:4" x14ac:dyDescent="0.3">
      <c r="A113" t="s">
        <v>911</v>
      </c>
      <c r="B113" t="s">
        <v>783</v>
      </c>
      <c r="C113" s="27">
        <v>7620</v>
      </c>
      <c r="D113" s="27"/>
    </row>
    <row r="114" spans="1:4" x14ac:dyDescent="0.3">
      <c r="A114" t="s">
        <v>912</v>
      </c>
      <c r="B114" t="s">
        <v>783</v>
      </c>
      <c r="C114" s="27">
        <v>3794</v>
      </c>
      <c r="D114" s="27"/>
    </row>
    <row r="115" spans="1:4" x14ac:dyDescent="0.3">
      <c r="A115" t="s">
        <v>913</v>
      </c>
      <c r="B115" t="s">
        <v>821</v>
      </c>
      <c r="C115" s="27">
        <v>14000</v>
      </c>
      <c r="D115" s="27"/>
    </row>
    <row r="116" spans="1:4" x14ac:dyDescent="0.3">
      <c r="A116" t="s">
        <v>914</v>
      </c>
      <c r="B116" t="s">
        <v>915</v>
      </c>
      <c r="C116">
        <v>672</v>
      </c>
    </row>
    <row r="117" spans="1:4" x14ac:dyDescent="0.3">
      <c r="A117" t="s">
        <v>916</v>
      </c>
      <c r="B117" t="s">
        <v>832</v>
      </c>
      <c r="C117" s="27">
        <v>20920</v>
      </c>
      <c r="D117" s="27"/>
    </row>
    <row r="118" spans="1:4" x14ac:dyDescent="0.3">
      <c r="A118" t="s">
        <v>917</v>
      </c>
      <c r="B118" t="s">
        <v>821</v>
      </c>
      <c r="C118" s="27">
        <v>8500</v>
      </c>
      <c r="D118" s="27"/>
    </row>
    <row r="119" spans="1:4" x14ac:dyDescent="0.3">
      <c r="A119" t="s">
        <v>918</v>
      </c>
      <c r="B119" t="s">
        <v>798</v>
      </c>
      <c r="C119" s="27">
        <v>1432</v>
      </c>
      <c r="D119" s="27"/>
    </row>
    <row r="120" spans="1:4" x14ac:dyDescent="0.3">
      <c r="A120" t="s">
        <v>919</v>
      </c>
      <c r="B120" t="s">
        <v>786</v>
      </c>
      <c r="C120" s="27">
        <v>4597</v>
      </c>
      <c r="D120" s="27"/>
    </row>
    <row r="121" spans="1:4" x14ac:dyDescent="0.3">
      <c r="A121" t="s">
        <v>920</v>
      </c>
      <c r="B121" t="s">
        <v>856</v>
      </c>
      <c r="C121">
        <v>400</v>
      </c>
    </row>
    <row r="122" spans="1:4" x14ac:dyDescent="0.3">
      <c r="A122" t="s">
        <v>921</v>
      </c>
      <c r="B122" t="s">
        <v>915</v>
      </c>
      <c r="C122" s="27">
        <v>7385</v>
      </c>
      <c r="D122" s="27"/>
    </row>
    <row r="123" spans="1:4" x14ac:dyDescent="0.3">
      <c r="A123" t="s">
        <v>922</v>
      </c>
      <c r="B123" t="s">
        <v>803</v>
      </c>
      <c r="C123" s="27">
        <v>1950</v>
      </c>
      <c r="D123" s="27"/>
    </row>
    <row r="124" spans="1:4" x14ac:dyDescent="0.3">
      <c r="A124" t="s">
        <v>923</v>
      </c>
      <c r="B124" t="s">
        <v>856</v>
      </c>
      <c r="C124" s="27">
        <v>2381</v>
      </c>
      <c r="D124" s="27"/>
    </row>
    <row r="125" spans="1:4" x14ac:dyDescent="0.3">
      <c r="A125" t="s">
        <v>924</v>
      </c>
      <c r="B125" t="s">
        <v>803</v>
      </c>
      <c r="C125" s="27">
        <v>4018</v>
      </c>
      <c r="D125" s="27"/>
    </row>
    <row r="126" spans="1:4" x14ac:dyDescent="0.3">
      <c r="A126" t="s">
        <v>925</v>
      </c>
      <c r="B126" t="s">
        <v>784</v>
      </c>
      <c r="C126" s="27">
        <v>2948</v>
      </c>
      <c r="D126" s="27"/>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23" sqref="A23"/>
    </sheetView>
  </sheetViews>
  <sheetFormatPr defaultRowHeight="14.4" x14ac:dyDescent="0.3"/>
  <cols>
    <col min="1" max="1" width="78.109375" customWidth="1"/>
  </cols>
  <sheetData>
    <row r="1" spans="1:1" ht="42" x14ac:dyDescent="0.3">
      <c r="A1" s="25" t="s">
        <v>926</v>
      </c>
    </row>
    <row r="11" spans="1:1" x14ac:dyDescent="0.3">
      <c r="A11" s="9"/>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workbookViewId="0">
      <selection activeCell="B1" sqref="B1"/>
    </sheetView>
  </sheetViews>
  <sheetFormatPr defaultRowHeight="14.4" x14ac:dyDescent="0.3"/>
  <cols>
    <col min="1" max="1" width="30.33203125" bestFit="1" customWidth="1"/>
    <col min="2" max="2" width="23.5546875" bestFit="1" customWidth="1"/>
    <col min="3" max="3" width="14.5546875" bestFit="1" customWidth="1"/>
  </cols>
  <sheetData>
    <row r="1" spans="1:4" x14ac:dyDescent="0.3">
      <c r="A1" t="s">
        <v>374</v>
      </c>
      <c r="B1" t="s">
        <v>375</v>
      </c>
    </row>
    <row r="2" spans="1:4" x14ac:dyDescent="0.3">
      <c r="A2" t="s">
        <v>376</v>
      </c>
      <c r="B2">
        <v>39</v>
      </c>
      <c r="C2" t="s">
        <v>927</v>
      </c>
      <c r="D2" s="31">
        <f>_xlfn.PERCENTILE.INC(B2:B76,0.6)</f>
        <v>74.400000000000006</v>
      </c>
    </row>
    <row r="3" spans="1:4" x14ac:dyDescent="0.3">
      <c r="A3" t="s">
        <v>379</v>
      </c>
      <c r="B3">
        <v>48</v>
      </c>
    </row>
    <row r="4" spans="1:4" x14ac:dyDescent="0.3">
      <c r="A4" t="s">
        <v>381</v>
      </c>
      <c r="B4">
        <v>72</v>
      </c>
    </row>
    <row r="5" spans="1:4" x14ac:dyDescent="0.3">
      <c r="A5" t="s">
        <v>382</v>
      </c>
      <c r="B5">
        <v>80</v>
      </c>
    </row>
    <row r="6" spans="1:4" x14ac:dyDescent="0.3">
      <c r="A6" t="s">
        <v>383</v>
      </c>
      <c r="B6">
        <v>108</v>
      </c>
    </row>
    <row r="7" spans="1:4" x14ac:dyDescent="0.3">
      <c r="A7" t="s">
        <v>384</v>
      </c>
      <c r="B7">
        <v>81</v>
      </c>
    </row>
    <row r="8" spans="1:4" x14ac:dyDescent="0.3">
      <c r="A8" t="s">
        <v>385</v>
      </c>
      <c r="B8">
        <v>127</v>
      </c>
    </row>
    <row r="9" spans="1:4" x14ac:dyDescent="0.3">
      <c r="A9" t="s">
        <v>386</v>
      </c>
      <c r="B9">
        <v>115</v>
      </c>
    </row>
    <row r="10" spans="1:4" x14ac:dyDescent="0.3">
      <c r="A10" t="s">
        <v>387</v>
      </c>
      <c r="B10">
        <v>144</v>
      </c>
    </row>
    <row r="11" spans="1:4" x14ac:dyDescent="0.3">
      <c r="A11" t="s">
        <v>388</v>
      </c>
      <c r="B11">
        <v>50</v>
      </c>
    </row>
    <row r="12" spans="1:4" x14ac:dyDescent="0.3">
      <c r="A12" t="s">
        <v>389</v>
      </c>
      <c r="B12">
        <v>69</v>
      </c>
    </row>
    <row r="13" spans="1:4" x14ac:dyDescent="0.3">
      <c r="A13" t="s">
        <v>400</v>
      </c>
      <c r="B13">
        <v>108</v>
      </c>
    </row>
    <row r="14" spans="1:4" x14ac:dyDescent="0.3">
      <c r="A14" t="s">
        <v>390</v>
      </c>
      <c r="B14">
        <v>103</v>
      </c>
    </row>
    <row r="15" spans="1:4" x14ac:dyDescent="0.3">
      <c r="A15" t="s">
        <v>391</v>
      </c>
      <c r="B15">
        <v>60</v>
      </c>
    </row>
    <row r="16" spans="1:4" x14ac:dyDescent="0.3">
      <c r="A16" t="s">
        <v>392</v>
      </c>
      <c r="B16">
        <v>246</v>
      </c>
    </row>
    <row r="17" spans="1:2" x14ac:dyDescent="0.3">
      <c r="A17" t="s">
        <v>394</v>
      </c>
      <c r="B17">
        <v>43</v>
      </c>
    </row>
    <row r="18" spans="1:2" x14ac:dyDescent="0.3">
      <c r="A18" t="s">
        <v>395</v>
      </c>
      <c r="B18">
        <v>103</v>
      </c>
    </row>
    <row r="19" spans="1:2" x14ac:dyDescent="0.3">
      <c r="A19" t="s">
        <v>396</v>
      </c>
      <c r="B19">
        <v>47</v>
      </c>
    </row>
    <row r="20" spans="1:2" x14ac:dyDescent="0.3">
      <c r="A20" t="s">
        <v>397</v>
      </c>
      <c r="B20">
        <v>56</v>
      </c>
    </row>
    <row r="21" spans="1:2" x14ac:dyDescent="0.3">
      <c r="A21" t="s">
        <v>398</v>
      </c>
      <c r="B21">
        <v>237</v>
      </c>
    </row>
    <row r="22" spans="1:2" x14ac:dyDescent="0.3">
      <c r="A22" t="s">
        <v>399</v>
      </c>
      <c r="B22">
        <v>89</v>
      </c>
    </row>
    <row r="23" spans="1:2" x14ac:dyDescent="0.3">
      <c r="A23" t="s">
        <v>402</v>
      </c>
      <c r="B23">
        <v>62</v>
      </c>
    </row>
    <row r="24" spans="1:2" x14ac:dyDescent="0.3">
      <c r="A24" t="s">
        <v>404</v>
      </c>
      <c r="B24">
        <v>60</v>
      </c>
    </row>
    <row r="25" spans="1:2" x14ac:dyDescent="0.3">
      <c r="A25" t="s">
        <v>405</v>
      </c>
      <c r="B25">
        <v>39</v>
      </c>
    </row>
    <row r="26" spans="1:2" x14ac:dyDescent="0.3">
      <c r="A26" t="s">
        <v>406</v>
      </c>
      <c r="B26">
        <v>44</v>
      </c>
    </row>
    <row r="27" spans="1:2" x14ac:dyDescent="0.3">
      <c r="A27" t="s">
        <v>407</v>
      </c>
      <c r="B27">
        <v>46</v>
      </c>
    </row>
    <row r="28" spans="1:2" x14ac:dyDescent="0.3">
      <c r="A28" t="s">
        <v>408</v>
      </c>
      <c r="B28">
        <v>453</v>
      </c>
    </row>
    <row r="29" spans="1:2" x14ac:dyDescent="0.3">
      <c r="A29" t="s">
        <v>409</v>
      </c>
      <c r="B29">
        <v>137</v>
      </c>
    </row>
    <row r="30" spans="1:2" x14ac:dyDescent="0.3">
      <c r="A30" t="s">
        <v>410</v>
      </c>
      <c r="B30">
        <v>39</v>
      </c>
    </row>
    <row r="31" spans="1:2" x14ac:dyDescent="0.3">
      <c r="A31" t="s">
        <v>411</v>
      </c>
      <c r="B31">
        <v>136</v>
      </c>
    </row>
    <row r="32" spans="1:2" x14ac:dyDescent="0.3">
      <c r="A32" t="s">
        <v>412</v>
      </c>
      <c r="B32">
        <v>88</v>
      </c>
    </row>
    <row r="33" spans="1:2" x14ac:dyDescent="0.3">
      <c r="A33" t="s">
        <v>414</v>
      </c>
      <c r="B33">
        <v>148</v>
      </c>
    </row>
    <row r="34" spans="1:2" x14ac:dyDescent="0.3">
      <c r="A34" t="s">
        <v>415</v>
      </c>
      <c r="B34">
        <v>150</v>
      </c>
    </row>
    <row r="35" spans="1:2" x14ac:dyDescent="0.3">
      <c r="A35" t="s">
        <v>417</v>
      </c>
      <c r="B35">
        <v>38</v>
      </c>
    </row>
    <row r="36" spans="1:2" x14ac:dyDescent="0.3">
      <c r="A36" t="s">
        <v>419</v>
      </c>
      <c r="B36">
        <v>38</v>
      </c>
    </row>
    <row r="37" spans="1:2" x14ac:dyDescent="0.3">
      <c r="A37" t="s">
        <v>420</v>
      </c>
      <c r="B37">
        <v>127</v>
      </c>
    </row>
    <row r="38" spans="1:2" x14ac:dyDescent="0.3">
      <c r="A38" t="s">
        <v>421</v>
      </c>
      <c r="B38">
        <v>70</v>
      </c>
    </row>
    <row r="39" spans="1:2" x14ac:dyDescent="0.3">
      <c r="A39" t="s">
        <v>427</v>
      </c>
      <c r="B39">
        <v>75</v>
      </c>
    </row>
    <row r="40" spans="1:2" x14ac:dyDescent="0.3">
      <c r="A40" t="s">
        <v>425</v>
      </c>
      <c r="B40">
        <v>54</v>
      </c>
    </row>
    <row r="41" spans="1:2" x14ac:dyDescent="0.3">
      <c r="A41" t="s">
        <v>426</v>
      </c>
      <c r="B41">
        <v>107</v>
      </c>
    </row>
    <row r="42" spans="1:2" x14ac:dyDescent="0.3">
      <c r="A42" t="s">
        <v>428</v>
      </c>
      <c r="B42">
        <v>111</v>
      </c>
    </row>
    <row r="43" spans="1:2" x14ac:dyDescent="0.3">
      <c r="A43" t="s">
        <v>429</v>
      </c>
      <c r="B43">
        <v>65</v>
      </c>
    </row>
    <row r="44" spans="1:2" x14ac:dyDescent="0.3">
      <c r="A44" t="s">
        <v>430</v>
      </c>
      <c r="B44">
        <v>41</v>
      </c>
    </row>
    <row r="45" spans="1:2" x14ac:dyDescent="0.3">
      <c r="A45" t="s">
        <v>431</v>
      </c>
      <c r="B45">
        <v>54</v>
      </c>
    </row>
    <row r="46" spans="1:2" x14ac:dyDescent="0.3">
      <c r="A46" t="s">
        <v>432</v>
      </c>
      <c r="B46">
        <v>90</v>
      </c>
    </row>
    <row r="47" spans="1:2" x14ac:dyDescent="0.3">
      <c r="A47" t="s">
        <v>434</v>
      </c>
      <c r="B47">
        <v>47</v>
      </c>
    </row>
    <row r="48" spans="1:2" x14ac:dyDescent="0.3">
      <c r="A48" t="s">
        <v>435</v>
      </c>
      <c r="B48">
        <v>50</v>
      </c>
    </row>
    <row r="49" spans="1:2" x14ac:dyDescent="0.3">
      <c r="A49" t="s">
        <v>436</v>
      </c>
      <c r="B49">
        <v>74</v>
      </c>
    </row>
    <row r="50" spans="1:2" x14ac:dyDescent="0.3">
      <c r="A50" t="s">
        <v>437</v>
      </c>
      <c r="B50">
        <v>112</v>
      </c>
    </row>
    <row r="51" spans="1:2" x14ac:dyDescent="0.3">
      <c r="A51" t="s">
        <v>438</v>
      </c>
      <c r="B51">
        <v>70</v>
      </c>
    </row>
    <row r="52" spans="1:2" x14ac:dyDescent="0.3">
      <c r="A52" t="s">
        <v>439</v>
      </c>
      <c r="B52">
        <v>48</v>
      </c>
    </row>
    <row r="53" spans="1:2" x14ac:dyDescent="0.3">
      <c r="A53" t="s">
        <v>440</v>
      </c>
      <c r="B53">
        <v>71</v>
      </c>
    </row>
    <row r="54" spans="1:2" x14ac:dyDescent="0.3">
      <c r="A54" t="s">
        <v>441</v>
      </c>
      <c r="B54">
        <v>70</v>
      </c>
    </row>
    <row r="55" spans="1:2" x14ac:dyDescent="0.3">
      <c r="A55" t="s">
        <v>442</v>
      </c>
      <c r="B55">
        <v>39</v>
      </c>
    </row>
    <row r="56" spans="1:2" x14ac:dyDescent="0.3">
      <c r="A56" t="s">
        <v>448</v>
      </c>
      <c r="B56">
        <v>67</v>
      </c>
    </row>
    <row r="57" spans="1:2" x14ac:dyDescent="0.3">
      <c r="A57" t="s">
        <v>449</v>
      </c>
      <c r="B57">
        <v>68</v>
      </c>
    </row>
    <row r="58" spans="1:2" x14ac:dyDescent="0.3">
      <c r="A58" t="s">
        <v>452</v>
      </c>
      <c r="B58">
        <v>83</v>
      </c>
    </row>
    <row r="59" spans="1:2" x14ac:dyDescent="0.3">
      <c r="A59" t="s">
        <v>453</v>
      </c>
      <c r="B59">
        <v>49</v>
      </c>
    </row>
    <row r="60" spans="1:2" x14ac:dyDescent="0.3">
      <c r="A60" t="s">
        <v>454</v>
      </c>
      <c r="B60">
        <v>44</v>
      </c>
    </row>
    <row r="61" spans="1:2" x14ac:dyDescent="0.3">
      <c r="A61" t="s">
        <v>455</v>
      </c>
      <c r="B61">
        <v>42</v>
      </c>
    </row>
    <row r="62" spans="1:2" x14ac:dyDescent="0.3">
      <c r="A62" t="s">
        <v>457</v>
      </c>
      <c r="B62">
        <v>64</v>
      </c>
    </row>
    <row r="63" spans="1:2" x14ac:dyDescent="0.3">
      <c r="A63" t="s">
        <v>458</v>
      </c>
      <c r="B63">
        <v>46</v>
      </c>
    </row>
    <row r="64" spans="1:2" x14ac:dyDescent="0.3">
      <c r="A64" t="s">
        <v>459</v>
      </c>
      <c r="B64">
        <v>38</v>
      </c>
    </row>
    <row r="65" spans="1:2" x14ac:dyDescent="0.3">
      <c r="A65" t="s">
        <v>460</v>
      </c>
      <c r="B65">
        <v>39</v>
      </c>
    </row>
    <row r="66" spans="1:2" x14ac:dyDescent="0.3">
      <c r="A66" t="s">
        <v>461</v>
      </c>
      <c r="B66">
        <v>70</v>
      </c>
    </row>
    <row r="67" spans="1:2" x14ac:dyDescent="0.3">
      <c r="A67" t="s">
        <v>465</v>
      </c>
      <c r="B67">
        <v>53</v>
      </c>
    </row>
    <row r="68" spans="1:2" x14ac:dyDescent="0.3">
      <c r="A68" t="s">
        <v>466</v>
      </c>
      <c r="B68">
        <v>58</v>
      </c>
    </row>
    <row r="69" spans="1:2" x14ac:dyDescent="0.3">
      <c r="A69" t="s">
        <v>467</v>
      </c>
      <c r="B69">
        <v>102</v>
      </c>
    </row>
    <row r="70" spans="1:2" x14ac:dyDescent="0.3">
      <c r="A70" t="s">
        <v>468</v>
      </c>
      <c r="B70">
        <v>125</v>
      </c>
    </row>
    <row r="71" spans="1:2" x14ac:dyDescent="0.3">
      <c r="A71" t="s">
        <v>469</v>
      </c>
      <c r="B71">
        <v>111</v>
      </c>
    </row>
    <row r="72" spans="1:2" x14ac:dyDescent="0.3">
      <c r="A72" t="s">
        <v>471</v>
      </c>
      <c r="B72">
        <v>447</v>
      </c>
    </row>
    <row r="73" spans="1:2" x14ac:dyDescent="0.3">
      <c r="A73" t="s">
        <v>470</v>
      </c>
      <c r="B73">
        <v>72</v>
      </c>
    </row>
    <row r="74" spans="1:2" x14ac:dyDescent="0.3">
      <c r="A74" t="s">
        <v>472</v>
      </c>
      <c r="B74">
        <v>41</v>
      </c>
    </row>
    <row r="75" spans="1:2" x14ac:dyDescent="0.3">
      <c r="A75" t="s">
        <v>473</v>
      </c>
      <c r="B75">
        <v>61</v>
      </c>
    </row>
    <row r="76" spans="1:2" x14ac:dyDescent="0.3">
      <c r="A76" t="s">
        <v>474</v>
      </c>
      <c r="B76">
        <v>88</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3" sqref="A13"/>
    </sheetView>
  </sheetViews>
  <sheetFormatPr defaultColWidth="9.109375" defaultRowHeight="14.4" x14ac:dyDescent="0.3"/>
  <cols>
    <col min="1" max="1" width="101.5546875" style="2" customWidth="1"/>
    <col min="2" max="16384" width="9.109375" style="2"/>
  </cols>
  <sheetData>
    <row r="1" spans="1:1" ht="55.8" x14ac:dyDescent="0.3">
      <c r="A1" s="25" t="s">
        <v>928</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workbookViewId="0">
      <selection activeCell="A30" sqref="A30"/>
    </sheetView>
  </sheetViews>
  <sheetFormatPr defaultRowHeight="14.4" x14ac:dyDescent="0.3"/>
  <cols>
    <col min="1" max="1" width="66.109375" bestFit="1" customWidth="1"/>
    <col min="2" max="2" width="19.33203125" bestFit="1" customWidth="1"/>
  </cols>
  <sheetData>
    <row r="1" spans="1:3" x14ac:dyDescent="0.3">
      <c r="A1" t="s">
        <v>477</v>
      </c>
      <c r="B1" t="s">
        <v>929</v>
      </c>
      <c r="C1" t="s">
        <v>478</v>
      </c>
    </row>
    <row r="2" spans="1:3" x14ac:dyDescent="0.3">
      <c r="A2" t="s">
        <v>480</v>
      </c>
      <c r="B2">
        <v>36</v>
      </c>
      <c r="C2">
        <v>78.8</v>
      </c>
    </row>
    <row r="3" spans="1:3" x14ac:dyDescent="0.3">
      <c r="A3" t="s">
        <v>481</v>
      </c>
      <c r="B3">
        <v>45.9</v>
      </c>
      <c r="C3">
        <v>59.3</v>
      </c>
    </row>
    <row r="4" spans="1:3" x14ac:dyDescent="0.3">
      <c r="A4" t="s">
        <v>482</v>
      </c>
      <c r="B4">
        <v>72.8</v>
      </c>
      <c r="C4">
        <v>55.2</v>
      </c>
    </row>
    <row r="5" spans="1:3" x14ac:dyDescent="0.3">
      <c r="A5" t="s">
        <v>483</v>
      </c>
      <c r="B5">
        <v>39.200000000000003</v>
      </c>
      <c r="C5">
        <v>65.7</v>
      </c>
    </row>
    <row r="6" spans="1:3" x14ac:dyDescent="0.3">
      <c r="A6" t="s">
        <v>484</v>
      </c>
      <c r="B6">
        <v>69</v>
      </c>
      <c r="C6">
        <v>68.2</v>
      </c>
    </row>
    <row r="7" spans="1:3" x14ac:dyDescent="0.3">
      <c r="A7" t="s">
        <v>485</v>
      </c>
      <c r="B7">
        <v>44.4</v>
      </c>
      <c r="C7">
        <v>70.400000000000006</v>
      </c>
    </row>
    <row r="8" spans="1:3" x14ac:dyDescent="0.3">
      <c r="A8" t="s">
        <v>486</v>
      </c>
      <c r="B8">
        <v>34.799999999999997</v>
      </c>
      <c r="C8">
        <v>58</v>
      </c>
    </row>
    <row r="9" spans="1:3" x14ac:dyDescent="0.3">
      <c r="A9" t="s">
        <v>487</v>
      </c>
      <c r="B9">
        <v>32.6</v>
      </c>
      <c r="C9">
        <v>66.7</v>
      </c>
    </row>
    <row r="10" spans="1:3" x14ac:dyDescent="0.3">
      <c r="A10" t="s">
        <v>488</v>
      </c>
      <c r="B10">
        <v>54.2</v>
      </c>
      <c r="C10">
        <v>81.5</v>
      </c>
    </row>
    <row r="11" spans="1:3" x14ac:dyDescent="0.3">
      <c r="A11" t="s">
        <v>489</v>
      </c>
      <c r="B11">
        <v>36.700000000000003</v>
      </c>
      <c r="C11">
        <v>52.1</v>
      </c>
    </row>
    <row r="12" spans="1:3" x14ac:dyDescent="0.3">
      <c r="A12" t="s">
        <v>490</v>
      </c>
      <c r="B12">
        <v>26.7</v>
      </c>
      <c r="C12">
        <v>75.7</v>
      </c>
    </row>
    <row r="13" spans="1:3" x14ac:dyDescent="0.3">
      <c r="A13" t="s">
        <v>491</v>
      </c>
      <c r="B13">
        <v>24.3</v>
      </c>
      <c r="C13">
        <v>63.5</v>
      </c>
    </row>
    <row r="14" spans="1:3" x14ac:dyDescent="0.3">
      <c r="A14" t="s">
        <v>492</v>
      </c>
      <c r="B14">
        <v>58.2</v>
      </c>
      <c r="C14">
        <v>56.9</v>
      </c>
    </row>
    <row r="15" spans="1:3" x14ac:dyDescent="0.3">
      <c r="A15" t="s">
        <v>493</v>
      </c>
      <c r="B15">
        <v>20.8</v>
      </c>
      <c r="C15">
        <v>77</v>
      </c>
    </row>
    <row r="16" spans="1:3" x14ac:dyDescent="0.3">
      <c r="A16" t="s">
        <v>494</v>
      </c>
      <c r="B16">
        <v>27.6</v>
      </c>
      <c r="C16">
        <v>82</v>
      </c>
    </row>
    <row r="17" spans="1:3" x14ac:dyDescent="0.3">
      <c r="A17" t="s">
        <v>495</v>
      </c>
      <c r="B17">
        <v>20.399999999999999</v>
      </c>
      <c r="C17">
        <v>85.8</v>
      </c>
    </row>
    <row r="18" spans="1:3" x14ac:dyDescent="0.3">
      <c r="A18" t="s">
        <v>496</v>
      </c>
      <c r="B18">
        <v>42.6</v>
      </c>
      <c r="C18">
        <v>53.5</v>
      </c>
    </row>
    <row r="19" spans="1:3" x14ac:dyDescent="0.3">
      <c r="A19" t="s">
        <v>497</v>
      </c>
      <c r="B19">
        <v>27.5</v>
      </c>
      <c r="C19">
        <v>86.5</v>
      </c>
    </row>
    <row r="20" spans="1:3" x14ac:dyDescent="0.3">
      <c r="A20" t="s">
        <v>498</v>
      </c>
      <c r="B20">
        <v>34.200000000000003</v>
      </c>
      <c r="C20">
        <v>86.1</v>
      </c>
    </row>
    <row r="21" spans="1:3" x14ac:dyDescent="0.3">
      <c r="A21" t="s">
        <v>499</v>
      </c>
      <c r="B21">
        <v>44.7</v>
      </c>
      <c r="C21">
        <v>44.5</v>
      </c>
    </row>
    <row r="22" spans="1:3" x14ac:dyDescent="0.3">
      <c r="A22" t="s">
        <v>500</v>
      </c>
      <c r="B22">
        <v>49.8</v>
      </c>
      <c r="C22">
        <v>55.7</v>
      </c>
    </row>
    <row r="23" spans="1:3" x14ac:dyDescent="0.3">
      <c r="A23" t="s">
        <v>501</v>
      </c>
      <c r="B23">
        <v>49.4</v>
      </c>
      <c r="C23">
        <v>67.900000000000006</v>
      </c>
    </row>
    <row r="24" spans="1:3" x14ac:dyDescent="0.3">
      <c r="A24" t="s">
        <v>502</v>
      </c>
      <c r="B24">
        <v>38.1</v>
      </c>
      <c r="C24">
        <v>77.8</v>
      </c>
    </row>
    <row r="25" spans="1:3" x14ac:dyDescent="0.3">
      <c r="A25" t="s">
        <v>503</v>
      </c>
      <c r="B25">
        <v>11.5</v>
      </c>
      <c r="C25">
        <v>77.400000000000006</v>
      </c>
    </row>
    <row r="26" spans="1:3" x14ac:dyDescent="0.3">
      <c r="A26" t="s">
        <v>504</v>
      </c>
      <c r="B26">
        <v>38.5</v>
      </c>
      <c r="C26">
        <v>76.099999999999994</v>
      </c>
    </row>
    <row r="27" spans="1:3" x14ac:dyDescent="0.3">
      <c r="A27" t="s">
        <v>505</v>
      </c>
      <c r="B27">
        <v>50</v>
      </c>
      <c r="C27">
        <v>77.3</v>
      </c>
    </row>
    <row r="28" spans="1:3" x14ac:dyDescent="0.3">
      <c r="A28" t="s">
        <v>506</v>
      </c>
      <c r="B28">
        <v>35.799999999999997</v>
      </c>
      <c r="C28">
        <v>74.599999999999994</v>
      </c>
    </row>
    <row r="29" spans="1:3" x14ac:dyDescent="0.3">
      <c r="A29" t="s">
        <v>507</v>
      </c>
      <c r="B29">
        <v>15.6</v>
      </c>
      <c r="C29">
        <v>84.5</v>
      </c>
    </row>
    <row r="30" spans="1:3" x14ac:dyDescent="0.3">
      <c r="A30" t="s">
        <v>508</v>
      </c>
      <c r="B30">
        <v>40.799999999999997</v>
      </c>
      <c r="C30">
        <v>75.900000000000006</v>
      </c>
    </row>
    <row r="31" spans="1:3" x14ac:dyDescent="0.3">
      <c r="A31" t="s">
        <v>509</v>
      </c>
      <c r="B31">
        <v>15.7</v>
      </c>
      <c r="C31">
        <v>79.5</v>
      </c>
    </row>
    <row r="32" spans="1:3" x14ac:dyDescent="0.3">
      <c r="A32" t="s">
        <v>510</v>
      </c>
      <c r="B32">
        <v>51.9</v>
      </c>
      <c r="C32">
        <v>55</v>
      </c>
    </row>
    <row r="33" spans="1:3" x14ac:dyDescent="0.3">
      <c r="A33" t="s">
        <v>511</v>
      </c>
      <c r="B33">
        <v>28.4</v>
      </c>
      <c r="C33">
        <v>59</v>
      </c>
    </row>
    <row r="34" spans="1:3" x14ac:dyDescent="0.3">
      <c r="A34" t="s">
        <v>512</v>
      </c>
      <c r="B34">
        <v>22.9</v>
      </c>
      <c r="C34">
        <v>76.900000000000006</v>
      </c>
    </row>
    <row r="35" spans="1:3" x14ac:dyDescent="0.3">
      <c r="A35" t="s">
        <v>513</v>
      </c>
      <c r="B35">
        <v>31.8</v>
      </c>
      <c r="C35">
        <v>76.7</v>
      </c>
    </row>
    <row r="36" spans="1:3" x14ac:dyDescent="0.3">
      <c r="A36" t="s">
        <v>514</v>
      </c>
      <c r="B36">
        <v>73.599999999999994</v>
      </c>
      <c r="C36">
        <v>90.5</v>
      </c>
    </row>
    <row r="37" spans="1:3" x14ac:dyDescent="0.3">
      <c r="A37" t="s">
        <v>515</v>
      </c>
      <c r="B37">
        <v>29.5</v>
      </c>
      <c r="C37">
        <v>54.4</v>
      </c>
    </row>
    <row r="38" spans="1:3" x14ac:dyDescent="0.3">
      <c r="A38" t="s">
        <v>516</v>
      </c>
      <c r="B38">
        <v>66</v>
      </c>
      <c r="C38">
        <v>37.6</v>
      </c>
    </row>
    <row r="39" spans="1:3" x14ac:dyDescent="0.3">
      <c r="A39" t="s">
        <v>517</v>
      </c>
      <c r="B39">
        <v>44.8</v>
      </c>
      <c r="C39">
        <v>70.8</v>
      </c>
    </row>
    <row r="40" spans="1:3" x14ac:dyDescent="0.3">
      <c r="A40" t="s">
        <v>518</v>
      </c>
      <c r="B40">
        <v>55</v>
      </c>
      <c r="C40">
        <v>33.299999999999997</v>
      </c>
    </row>
    <row r="41" spans="1:3" x14ac:dyDescent="0.3">
      <c r="A41" t="s">
        <v>519</v>
      </c>
      <c r="B41">
        <v>27</v>
      </c>
      <c r="C41">
        <v>77.099999999999994</v>
      </c>
    </row>
    <row r="42" spans="1:3" x14ac:dyDescent="0.3">
      <c r="A42" t="s">
        <v>520</v>
      </c>
      <c r="B42">
        <v>44.3</v>
      </c>
      <c r="C42">
        <v>60</v>
      </c>
    </row>
    <row r="43" spans="1:3" x14ac:dyDescent="0.3">
      <c r="A43" t="s">
        <v>521</v>
      </c>
      <c r="B43">
        <v>62.4</v>
      </c>
      <c r="C43">
        <v>76.5</v>
      </c>
    </row>
    <row r="44" spans="1:3" x14ac:dyDescent="0.3">
      <c r="A44" t="s">
        <v>522</v>
      </c>
      <c r="B44">
        <v>49.5</v>
      </c>
      <c r="C44">
        <v>52.3</v>
      </c>
    </row>
    <row r="45" spans="1:3" x14ac:dyDescent="0.3">
      <c r="A45" t="s">
        <v>523</v>
      </c>
      <c r="B45">
        <v>47.1</v>
      </c>
      <c r="C45">
        <v>40.700000000000003</v>
      </c>
    </row>
    <row r="46" spans="1:3" x14ac:dyDescent="0.3">
      <c r="A46" t="s">
        <v>524</v>
      </c>
      <c r="B46">
        <v>7.1</v>
      </c>
      <c r="C46">
        <v>71.3</v>
      </c>
    </row>
    <row r="47" spans="1:3" x14ac:dyDescent="0.3">
      <c r="A47" t="s">
        <v>525</v>
      </c>
      <c r="B47">
        <v>55.7</v>
      </c>
      <c r="C47">
        <v>37.9</v>
      </c>
    </row>
    <row r="48" spans="1:3" x14ac:dyDescent="0.3">
      <c r="A48" t="s">
        <v>526</v>
      </c>
      <c r="B48">
        <v>33.700000000000003</v>
      </c>
      <c r="C48">
        <v>74.400000000000006</v>
      </c>
    </row>
    <row r="49" spans="1:3" x14ac:dyDescent="0.3">
      <c r="A49" t="s">
        <v>527</v>
      </c>
      <c r="B49">
        <v>25.1</v>
      </c>
      <c r="C49">
        <v>73.5</v>
      </c>
    </row>
    <row r="50" spans="1:3" x14ac:dyDescent="0.3">
      <c r="A50" t="s">
        <v>528</v>
      </c>
      <c r="B50">
        <v>55.8</v>
      </c>
      <c r="C50">
        <v>62.2</v>
      </c>
    </row>
    <row r="51" spans="1:3" x14ac:dyDescent="0.3">
      <c r="A51" t="s">
        <v>529</v>
      </c>
      <c r="B51">
        <v>77.5</v>
      </c>
      <c r="C51">
        <v>23.9</v>
      </c>
    </row>
    <row r="52" spans="1:3" x14ac:dyDescent="0.3">
      <c r="A52" t="s">
        <v>530</v>
      </c>
      <c r="B52">
        <v>82.9</v>
      </c>
      <c r="C52">
        <v>54.9</v>
      </c>
    </row>
    <row r="53" spans="1:3" x14ac:dyDescent="0.3">
      <c r="A53" t="s">
        <v>531</v>
      </c>
      <c r="B53">
        <v>46.7</v>
      </c>
      <c r="C53">
        <v>49.2</v>
      </c>
    </row>
    <row r="54" spans="1:3" x14ac:dyDescent="0.3">
      <c r="A54" t="s">
        <v>532</v>
      </c>
      <c r="B54">
        <v>39.1</v>
      </c>
      <c r="C54">
        <v>77.3</v>
      </c>
    </row>
    <row r="55" spans="1:3" x14ac:dyDescent="0.3">
      <c r="A55" t="s">
        <v>533</v>
      </c>
      <c r="B55">
        <v>45.4</v>
      </c>
      <c r="C55">
        <v>73.3</v>
      </c>
    </row>
    <row r="56" spans="1:3" x14ac:dyDescent="0.3">
      <c r="A56" t="s">
        <v>534</v>
      </c>
      <c r="B56">
        <v>54.8</v>
      </c>
      <c r="C56">
        <v>67.599999999999994</v>
      </c>
    </row>
    <row r="57" spans="1:3" x14ac:dyDescent="0.3">
      <c r="A57" t="s">
        <v>535</v>
      </c>
      <c r="B57">
        <v>46.7</v>
      </c>
      <c r="C57">
        <v>90.5</v>
      </c>
    </row>
    <row r="58" spans="1:3" x14ac:dyDescent="0.3">
      <c r="A58" t="s">
        <v>536</v>
      </c>
      <c r="B58">
        <v>19.100000000000001</v>
      </c>
      <c r="C58">
        <v>63.4</v>
      </c>
    </row>
    <row r="59" spans="1:3" x14ac:dyDescent="0.3">
      <c r="A59" t="s">
        <v>537</v>
      </c>
      <c r="B59">
        <v>33.4</v>
      </c>
      <c r="C59">
        <v>69.400000000000006</v>
      </c>
    </row>
    <row r="60" spans="1:3" x14ac:dyDescent="0.3">
      <c r="A60" t="s">
        <v>538</v>
      </c>
      <c r="B60">
        <v>36.5</v>
      </c>
      <c r="C60">
        <v>37.799999999999997</v>
      </c>
    </row>
    <row r="61" spans="1:3" x14ac:dyDescent="0.3">
      <c r="A61" t="s">
        <v>539</v>
      </c>
      <c r="B61">
        <v>13.8</v>
      </c>
      <c r="C61">
        <v>74.400000000000006</v>
      </c>
    </row>
    <row r="62" spans="1:3" x14ac:dyDescent="0.3">
      <c r="A62" t="s">
        <v>540</v>
      </c>
      <c r="B62">
        <v>22.6</v>
      </c>
      <c r="C62">
        <v>71.900000000000006</v>
      </c>
    </row>
    <row r="63" spans="1:3" x14ac:dyDescent="0.3">
      <c r="A63" t="s">
        <v>541</v>
      </c>
      <c r="B63">
        <v>23</v>
      </c>
      <c r="C63">
        <v>84.1</v>
      </c>
    </row>
    <row r="64" spans="1:3" x14ac:dyDescent="0.3">
      <c r="A64" t="s">
        <v>542</v>
      </c>
      <c r="B64">
        <v>92.2</v>
      </c>
      <c r="C64">
        <v>68.8</v>
      </c>
    </row>
    <row r="65" spans="1:3" x14ac:dyDescent="0.3">
      <c r="A65" t="s">
        <v>543</v>
      </c>
      <c r="B65">
        <v>61.5</v>
      </c>
      <c r="C65">
        <v>50</v>
      </c>
    </row>
    <row r="66" spans="1:3" x14ac:dyDescent="0.3">
      <c r="A66" t="s">
        <v>544</v>
      </c>
      <c r="B66">
        <v>48.8</v>
      </c>
      <c r="C66">
        <v>62.5</v>
      </c>
    </row>
    <row r="67" spans="1:3" x14ac:dyDescent="0.3">
      <c r="A67" t="s">
        <v>545</v>
      </c>
      <c r="B67">
        <v>21.2</v>
      </c>
      <c r="C67">
        <v>63.9</v>
      </c>
    </row>
    <row r="68" spans="1:3" x14ac:dyDescent="0.3">
      <c r="A68" t="s">
        <v>546</v>
      </c>
      <c r="B68">
        <v>39.200000000000003</v>
      </c>
      <c r="C68">
        <v>65.8</v>
      </c>
    </row>
    <row r="69" spans="1:3" x14ac:dyDescent="0.3">
      <c r="A69" t="s">
        <v>547</v>
      </c>
      <c r="B69">
        <v>57.2</v>
      </c>
      <c r="C69">
        <v>55.3</v>
      </c>
    </row>
    <row r="70" spans="1:3" x14ac:dyDescent="0.3">
      <c r="A70" t="s">
        <v>548</v>
      </c>
      <c r="B70">
        <v>31.9</v>
      </c>
      <c r="C70">
        <v>70.7</v>
      </c>
    </row>
    <row r="71" spans="1:3" x14ac:dyDescent="0.3">
      <c r="A71" t="s">
        <v>549</v>
      </c>
      <c r="B71">
        <v>42</v>
      </c>
      <c r="C71">
        <v>72.900000000000006</v>
      </c>
    </row>
    <row r="72" spans="1:3" x14ac:dyDescent="0.3">
      <c r="A72" t="s">
        <v>550</v>
      </c>
      <c r="B72">
        <v>77.7</v>
      </c>
      <c r="C72">
        <v>54.9</v>
      </c>
    </row>
    <row r="73" spans="1:3" x14ac:dyDescent="0.3">
      <c r="A73" t="s">
        <v>551</v>
      </c>
      <c r="B73">
        <v>43.7</v>
      </c>
      <c r="C73">
        <v>58.5</v>
      </c>
    </row>
    <row r="74" spans="1:3" x14ac:dyDescent="0.3">
      <c r="A74" t="s">
        <v>552</v>
      </c>
      <c r="B74">
        <v>24.9</v>
      </c>
      <c r="C74">
        <v>55</v>
      </c>
    </row>
    <row r="75" spans="1:3" x14ac:dyDescent="0.3">
      <c r="A75" t="s">
        <v>553</v>
      </c>
      <c r="B75">
        <v>44.5</v>
      </c>
      <c r="C75">
        <v>51</v>
      </c>
    </row>
    <row r="76" spans="1:3" x14ac:dyDescent="0.3">
      <c r="A76" t="s">
        <v>554</v>
      </c>
      <c r="B76">
        <v>40.6</v>
      </c>
      <c r="C76">
        <v>74.3</v>
      </c>
    </row>
    <row r="77" spans="1:3" x14ac:dyDescent="0.3">
      <c r="A77" t="s">
        <v>555</v>
      </c>
      <c r="B77">
        <v>43.4</v>
      </c>
      <c r="C77">
        <v>83.6</v>
      </c>
    </row>
    <row r="78" spans="1:3" x14ac:dyDescent="0.3">
      <c r="A78" t="s">
        <v>556</v>
      </c>
      <c r="B78">
        <v>43.3</v>
      </c>
      <c r="C78">
        <v>79.7</v>
      </c>
    </row>
    <row r="79" spans="1:3" x14ac:dyDescent="0.3">
      <c r="A79" t="s">
        <v>557</v>
      </c>
      <c r="B79">
        <v>42.6</v>
      </c>
      <c r="C79">
        <v>72.2</v>
      </c>
    </row>
    <row r="80" spans="1:3" x14ac:dyDescent="0.3">
      <c r="A80" t="s">
        <v>558</v>
      </c>
      <c r="B80">
        <v>35.200000000000003</v>
      </c>
      <c r="C80">
        <v>75.099999999999994</v>
      </c>
    </row>
    <row r="81" spans="1:3" x14ac:dyDescent="0.3">
      <c r="A81" t="s">
        <v>559</v>
      </c>
      <c r="B81">
        <v>72.599999999999994</v>
      </c>
      <c r="C81">
        <v>63.6</v>
      </c>
    </row>
    <row r="82" spans="1:3" x14ac:dyDescent="0.3">
      <c r="A82" t="s">
        <v>560</v>
      </c>
      <c r="B82">
        <v>43.4</v>
      </c>
      <c r="C82">
        <v>34.700000000000003</v>
      </c>
    </row>
    <row r="83" spans="1:3" x14ac:dyDescent="0.3">
      <c r="A83" t="s">
        <v>561</v>
      </c>
      <c r="B83">
        <v>20</v>
      </c>
      <c r="C83">
        <v>79.7</v>
      </c>
    </row>
    <row r="84" spans="1:3" x14ac:dyDescent="0.3">
      <c r="A84" t="s">
        <v>562</v>
      </c>
      <c r="B84">
        <v>34.700000000000003</v>
      </c>
      <c r="C84">
        <v>69.3</v>
      </c>
    </row>
    <row r="85" spans="1:3" x14ac:dyDescent="0.3">
      <c r="A85" t="s">
        <v>563</v>
      </c>
      <c r="B85">
        <v>34.299999999999997</v>
      </c>
      <c r="C85">
        <v>65</v>
      </c>
    </row>
    <row r="86" spans="1:3" x14ac:dyDescent="0.3">
      <c r="A86" t="s">
        <v>564</v>
      </c>
      <c r="B86">
        <v>56</v>
      </c>
      <c r="C86">
        <v>39.1</v>
      </c>
    </row>
    <row r="87" spans="1:3" x14ac:dyDescent="0.3">
      <c r="A87" t="s">
        <v>565</v>
      </c>
      <c r="B87">
        <v>70.099999999999994</v>
      </c>
      <c r="C87">
        <v>51.6</v>
      </c>
    </row>
    <row r="88" spans="1:3" x14ac:dyDescent="0.3">
      <c r="A88" t="s">
        <v>566</v>
      </c>
      <c r="B88">
        <v>29.5</v>
      </c>
      <c r="C88">
        <v>66.3</v>
      </c>
    </row>
    <row r="89" spans="1:3" x14ac:dyDescent="0.3">
      <c r="A89" t="s">
        <v>567</v>
      </c>
      <c r="B89">
        <v>69.7</v>
      </c>
      <c r="C89">
        <v>65.2</v>
      </c>
    </row>
    <row r="90" spans="1:3" x14ac:dyDescent="0.3">
      <c r="A90" t="s">
        <v>568</v>
      </c>
      <c r="B90">
        <v>28.6</v>
      </c>
      <c r="C90">
        <v>80.7</v>
      </c>
    </row>
    <row r="91" spans="1:3" x14ac:dyDescent="0.3">
      <c r="A91" t="s">
        <v>569</v>
      </c>
      <c r="B91">
        <v>25.7</v>
      </c>
      <c r="C91">
        <v>50</v>
      </c>
    </row>
    <row r="92" spans="1:3" x14ac:dyDescent="0.3">
      <c r="A92" t="s">
        <v>570</v>
      </c>
      <c r="B92">
        <v>94.5</v>
      </c>
      <c r="C92">
        <v>90</v>
      </c>
    </row>
    <row r="93" spans="1:3" x14ac:dyDescent="0.3">
      <c r="A93" t="s">
        <v>571</v>
      </c>
      <c r="B93">
        <v>54.2</v>
      </c>
      <c r="C93">
        <v>75.5</v>
      </c>
    </row>
    <row r="94" spans="1:3" x14ac:dyDescent="0.3">
      <c r="A94" t="s">
        <v>572</v>
      </c>
      <c r="B94">
        <v>26.6</v>
      </c>
      <c r="C94">
        <v>81.5</v>
      </c>
    </row>
    <row r="95" spans="1:3" x14ac:dyDescent="0.3">
      <c r="A95" t="s">
        <v>573</v>
      </c>
      <c r="B95">
        <v>43.4</v>
      </c>
      <c r="C95">
        <v>80.599999999999994</v>
      </c>
    </row>
    <row r="96" spans="1:3" x14ac:dyDescent="0.3">
      <c r="A96" t="s">
        <v>574</v>
      </c>
      <c r="B96">
        <v>33.299999999999997</v>
      </c>
      <c r="C96">
        <v>69.900000000000006</v>
      </c>
    </row>
    <row r="97" spans="1:3" x14ac:dyDescent="0.3">
      <c r="A97" t="s">
        <v>575</v>
      </c>
      <c r="B97">
        <v>37.1</v>
      </c>
      <c r="C97">
        <v>71.099999999999994</v>
      </c>
    </row>
    <row r="98" spans="1:3" x14ac:dyDescent="0.3">
      <c r="A98" t="s">
        <v>576</v>
      </c>
      <c r="B98">
        <v>52</v>
      </c>
      <c r="C98">
        <v>52.6</v>
      </c>
    </row>
    <row r="99" spans="1:3" x14ac:dyDescent="0.3">
      <c r="A99" t="s">
        <v>577</v>
      </c>
      <c r="B99">
        <v>53.6</v>
      </c>
      <c r="C99">
        <v>75.900000000000006</v>
      </c>
    </row>
    <row r="100" spans="1:3" x14ac:dyDescent="0.3">
      <c r="A100" t="s">
        <v>578</v>
      </c>
      <c r="B100">
        <v>34.1</v>
      </c>
      <c r="C100">
        <v>79</v>
      </c>
    </row>
    <row r="101" spans="1:3" x14ac:dyDescent="0.3">
      <c r="A101" t="s">
        <v>579</v>
      </c>
      <c r="B101">
        <v>21.3</v>
      </c>
      <c r="C101">
        <v>66.5</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9" sqref="A9"/>
    </sheetView>
  </sheetViews>
  <sheetFormatPr defaultRowHeight="14.4" x14ac:dyDescent="0.3"/>
  <sheetData/>
  <pageMargins left="0.7" right="0.7" top="0.75" bottom="0.75" header="0.3" footer="0.3"/>
  <drawing r:id="rId1"/>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1" sqref="A21"/>
    </sheetView>
  </sheetViews>
  <sheetFormatPr defaultRowHeight="14.4" x14ac:dyDescent="0.3"/>
  <cols>
    <col min="1" max="1" width="175.5546875" bestFit="1" customWidth="1"/>
  </cols>
  <sheetData>
    <row r="1" spans="1:1" x14ac:dyDescent="0.3">
      <c r="A1" s="18" t="s">
        <v>930</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F11" sqref="F11"/>
    </sheetView>
  </sheetViews>
  <sheetFormatPr defaultRowHeight="14.4" x14ac:dyDescent="0.3"/>
  <cols>
    <col min="1" max="1" width="66.109375" bestFit="1" customWidth="1"/>
    <col min="3" max="3" width="17.44140625" bestFit="1" customWidth="1"/>
    <col min="4" max="4" width="11" bestFit="1" customWidth="1"/>
  </cols>
  <sheetData>
    <row r="1" spans="1:5" ht="43.2" x14ac:dyDescent="0.3">
      <c r="A1" t="s">
        <v>477</v>
      </c>
      <c r="B1" s="9" t="s">
        <v>931</v>
      </c>
      <c r="C1" t="s">
        <v>478</v>
      </c>
    </row>
    <row r="2" spans="1:5" x14ac:dyDescent="0.3">
      <c r="A2" t="s">
        <v>480</v>
      </c>
      <c r="B2">
        <v>36</v>
      </c>
      <c r="C2">
        <v>78.8</v>
      </c>
      <c r="D2" t="s">
        <v>172</v>
      </c>
      <c r="E2" s="31">
        <f>CORREL(B2:B101,C2:C101)</f>
        <v>-0.31824128218106118</v>
      </c>
    </row>
    <row r="3" spans="1:5" x14ac:dyDescent="0.3">
      <c r="A3" t="s">
        <v>481</v>
      </c>
      <c r="B3">
        <v>45.9</v>
      </c>
      <c r="C3">
        <v>59.3</v>
      </c>
    </row>
    <row r="4" spans="1:5" x14ac:dyDescent="0.3">
      <c r="A4" t="s">
        <v>482</v>
      </c>
      <c r="B4">
        <v>72.8</v>
      </c>
      <c r="C4">
        <v>55.2</v>
      </c>
    </row>
    <row r="5" spans="1:5" x14ac:dyDescent="0.3">
      <c r="A5" t="s">
        <v>483</v>
      </c>
      <c r="B5">
        <v>39.200000000000003</v>
      </c>
      <c r="C5">
        <v>65.7</v>
      </c>
    </row>
    <row r="6" spans="1:5" x14ac:dyDescent="0.3">
      <c r="A6" t="s">
        <v>484</v>
      </c>
      <c r="B6">
        <v>69</v>
      </c>
      <c r="C6">
        <v>68.2</v>
      </c>
    </row>
    <row r="7" spans="1:5" x14ac:dyDescent="0.3">
      <c r="A7" t="s">
        <v>485</v>
      </c>
      <c r="B7">
        <v>44.4</v>
      </c>
      <c r="C7">
        <v>70.400000000000006</v>
      </c>
    </row>
    <row r="8" spans="1:5" x14ac:dyDescent="0.3">
      <c r="A8" t="s">
        <v>486</v>
      </c>
      <c r="B8">
        <v>34.799999999999997</v>
      </c>
      <c r="C8">
        <v>58</v>
      </c>
    </row>
    <row r="9" spans="1:5" x14ac:dyDescent="0.3">
      <c r="A9" t="s">
        <v>487</v>
      </c>
      <c r="B9">
        <v>32.6</v>
      </c>
      <c r="C9">
        <v>66.7</v>
      </c>
    </row>
    <row r="10" spans="1:5" x14ac:dyDescent="0.3">
      <c r="A10" t="s">
        <v>488</v>
      </c>
      <c r="B10">
        <v>54.2</v>
      </c>
      <c r="C10">
        <v>81.5</v>
      </c>
    </row>
    <row r="11" spans="1:5" x14ac:dyDescent="0.3">
      <c r="A11" t="s">
        <v>489</v>
      </c>
      <c r="B11">
        <v>36.700000000000003</v>
      </c>
      <c r="C11">
        <v>52.1</v>
      </c>
    </row>
    <row r="12" spans="1:5" x14ac:dyDescent="0.3">
      <c r="A12" t="s">
        <v>490</v>
      </c>
      <c r="B12">
        <v>26.7</v>
      </c>
      <c r="C12">
        <v>75.7</v>
      </c>
    </row>
    <row r="13" spans="1:5" x14ac:dyDescent="0.3">
      <c r="A13" t="s">
        <v>491</v>
      </c>
      <c r="B13">
        <v>24.3</v>
      </c>
      <c r="C13">
        <v>63.5</v>
      </c>
    </row>
    <row r="14" spans="1:5" x14ac:dyDescent="0.3">
      <c r="A14" t="s">
        <v>492</v>
      </c>
      <c r="B14">
        <v>58.2</v>
      </c>
      <c r="C14">
        <v>56.9</v>
      </c>
    </row>
    <row r="15" spans="1:5" x14ac:dyDescent="0.3">
      <c r="A15" t="s">
        <v>493</v>
      </c>
      <c r="B15">
        <v>20.8</v>
      </c>
      <c r="C15">
        <v>77</v>
      </c>
    </row>
    <row r="16" spans="1:5" x14ac:dyDescent="0.3">
      <c r="A16" t="s">
        <v>494</v>
      </c>
      <c r="B16">
        <v>27.6</v>
      </c>
      <c r="C16">
        <v>82</v>
      </c>
    </row>
    <row r="17" spans="1:3" x14ac:dyDescent="0.3">
      <c r="A17" t="s">
        <v>495</v>
      </c>
      <c r="B17">
        <v>20.399999999999999</v>
      </c>
      <c r="C17">
        <v>85.8</v>
      </c>
    </row>
    <row r="18" spans="1:3" x14ac:dyDescent="0.3">
      <c r="A18" t="s">
        <v>496</v>
      </c>
      <c r="B18">
        <v>42.6</v>
      </c>
      <c r="C18">
        <v>53.5</v>
      </c>
    </row>
    <row r="19" spans="1:3" x14ac:dyDescent="0.3">
      <c r="A19" t="s">
        <v>497</v>
      </c>
      <c r="B19">
        <v>27.5</v>
      </c>
      <c r="C19">
        <v>86.5</v>
      </c>
    </row>
    <row r="20" spans="1:3" x14ac:dyDescent="0.3">
      <c r="A20" t="s">
        <v>498</v>
      </c>
      <c r="B20">
        <v>34.200000000000003</v>
      </c>
      <c r="C20">
        <v>86.1</v>
      </c>
    </row>
    <row r="21" spans="1:3" x14ac:dyDescent="0.3">
      <c r="A21" t="s">
        <v>499</v>
      </c>
      <c r="B21">
        <v>44.7</v>
      </c>
      <c r="C21">
        <v>44.5</v>
      </c>
    </row>
    <row r="22" spans="1:3" x14ac:dyDescent="0.3">
      <c r="A22" t="s">
        <v>500</v>
      </c>
      <c r="B22">
        <v>49.8</v>
      </c>
      <c r="C22">
        <v>55.7</v>
      </c>
    </row>
    <row r="23" spans="1:3" x14ac:dyDescent="0.3">
      <c r="A23" t="s">
        <v>501</v>
      </c>
      <c r="B23">
        <v>49.4</v>
      </c>
      <c r="C23">
        <v>67.900000000000006</v>
      </c>
    </row>
    <row r="24" spans="1:3" x14ac:dyDescent="0.3">
      <c r="A24" t="s">
        <v>502</v>
      </c>
      <c r="B24">
        <v>38.1</v>
      </c>
      <c r="C24">
        <v>77.8</v>
      </c>
    </row>
    <row r="25" spans="1:3" x14ac:dyDescent="0.3">
      <c r="A25" t="s">
        <v>503</v>
      </c>
      <c r="B25">
        <v>11.5</v>
      </c>
      <c r="C25">
        <v>77.400000000000006</v>
      </c>
    </row>
    <row r="26" spans="1:3" x14ac:dyDescent="0.3">
      <c r="A26" t="s">
        <v>504</v>
      </c>
      <c r="B26">
        <v>38.5</v>
      </c>
      <c r="C26">
        <v>76.099999999999994</v>
      </c>
    </row>
    <row r="27" spans="1:3" x14ac:dyDescent="0.3">
      <c r="A27" t="s">
        <v>505</v>
      </c>
      <c r="B27">
        <v>50</v>
      </c>
      <c r="C27">
        <v>77.3</v>
      </c>
    </row>
    <row r="28" spans="1:3" x14ac:dyDescent="0.3">
      <c r="A28" t="s">
        <v>506</v>
      </c>
      <c r="B28">
        <v>35.799999999999997</v>
      </c>
      <c r="C28">
        <v>74.599999999999994</v>
      </c>
    </row>
    <row r="29" spans="1:3" x14ac:dyDescent="0.3">
      <c r="A29" t="s">
        <v>507</v>
      </c>
      <c r="B29">
        <v>15.6</v>
      </c>
      <c r="C29">
        <v>84.5</v>
      </c>
    </row>
    <row r="30" spans="1:3" x14ac:dyDescent="0.3">
      <c r="A30" t="s">
        <v>508</v>
      </c>
      <c r="B30">
        <v>40.799999999999997</v>
      </c>
      <c r="C30">
        <v>75.900000000000006</v>
      </c>
    </row>
    <row r="31" spans="1:3" x14ac:dyDescent="0.3">
      <c r="A31" t="s">
        <v>509</v>
      </c>
      <c r="B31">
        <v>15.7</v>
      </c>
      <c r="C31">
        <v>79.5</v>
      </c>
    </row>
    <row r="32" spans="1:3" x14ac:dyDescent="0.3">
      <c r="A32" t="s">
        <v>510</v>
      </c>
      <c r="B32">
        <v>51.9</v>
      </c>
      <c r="C32">
        <v>55</v>
      </c>
    </row>
    <row r="33" spans="1:3" x14ac:dyDescent="0.3">
      <c r="A33" t="s">
        <v>511</v>
      </c>
      <c r="B33">
        <v>28.4</v>
      </c>
      <c r="C33">
        <v>59</v>
      </c>
    </row>
    <row r="34" spans="1:3" x14ac:dyDescent="0.3">
      <c r="A34" t="s">
        <v>512</v>
      </c>
      <c r="B34">
        <v>22.9</v>
      </c>
      <c r="C34">
        <v>76.900000000000006</v>
      </c>
    </row>
    <row r="35" spans="1:3" x14ac:dyDescent="0.3">
      <c r="A35" t="s">
        <v>513</v>
      </c>
      <c r="B35">
        <v>31.8</v>
      </c>
      <c r="C35">
        <v>76.7</v>
      </c>
    </row>
    <row r="36" spans="1:3" x14ac:dyDescent="0.3">
      <c r="A36" t="s">
        <v>514</v>
      </c>
      <c r="B36">
        <v>73.599999999999994</v>
      </c>
      <c r="C36">
        <v>90.5</v>
      </c>
    </row>
    <row r="37" spans="1:3" x14ac:dyDescent="0.3">
      <c r="A37" t="s">
        <v>515</v>
      </c>
      <c r="B37">
        <v>29.5</v>
      </c>
      <c r="C37">
        <v>54.4</v>
      </c>
    </row>
    <row r="38" spans="1:3" x14ac:dyDescent="0.3">
      <c r="A38" t="s">
        <v>516</v>
      </c>
      <c r="B38">
        <v>66</v>
      </c>
      <c r="C38">
        <v>37.6</v>
      </c>
    </row>
    <row r="39" spans="1:3" x14ac:dyDescent="0.3">
      <c r="A39" t="s">
        <v>517</v>
      </c>
      <c r="B39">
        <v>44.8</v>
      </c>
      <c r="C39">
        <v>70.8</v>
      </c>
    </row>
    <row r="40" spans="1:3" x14ac:dyDescent="0.3">
      <c r="A40" t="s">
        <v>518</v>
      </c>
      <c r="B40">
        <v>55</v>
      </c>
      <c r="C40">
        <v>33.299999999999997</v>
      </c>
    </row>
    <row r="41" spans="1:3" x14ac:dyDescent="0.3">
      <c r="A41" t="s">
        <v>519</v>
      </c>
      <c r="B41">
        <v>27</v>
      </c>
      <c r="C41">
        <v>77.099999999999994</v>
      </c>
    </row>
    <row r="42" spans="1:3" x14ac:dyDescent="0.3">
      <c r="A42" t="s">
        <v>520</v>
      </c>
      <c r="B42">
        <v>44.3</v>
      </c>
      <c r="C42">
        <v>60</v>
      </c>
    </row>
    <row r="43" spans="1:3" x14ac:dyDescent="0.3">
      <c r="A43" t="s">
        <v>521</v>
      </c>
      <c r="B43">
        <v>62.4</v>
      </c>
      <c r="C43">
        <v>76.5</v>
      </c>
    </row>
    <row r="44" spans="1:3" x14ac:dyDescent="0.3">
      <c r="A44" t="s">
        <v>522</v>
      </c>
      <c r="B44">
        <v>49.5</v>
      </c>
      <c r="C44">
        <v>52.3</v>
      </c>
    </row>
    <row r="45" spans="1:3" x14ac:dyDescent="0.3">
      <c r="A45" t="s">
        <v>523</v>
      </c>
      <c r="B45">
        <v>47.1</v>
      </c>
      <c r="C45">
        <v>40.700000000000003</v>
      </c>
    </row>
    <row r="46" spans="1:3" x14ac:dyDescent="0.3">
      <c r="A46" t="s">
        <v>524</v>
      </c>
      <c r="B46">
        <v>7.1</v>
      </c>
      <c r="C46">
        <v>71.3</v>
      </c>
    </row>
    <row r="47" spans="1:3" x14ac:dyDescent="0.3">
      <c r="A47" t="s">
        <v>525</v>
      </c>
      <c r="B47">
        <v>55.7</v>
      </c>
      <c r="C47">
        <v>37.9</v>
      </c>
    </row>
    <row r="48" spans="1:3" x14ac:dyDescent="0.3">
      <c r="A48" t="s">
        <v>526</v>
      </c>
      <c r="B48">
        <v>33.700000000000003</v>
      </c>
      <c r="C48">
        <v>74.400000000000006</v>
      </c>
    </row>
    <row r="49" spans="1:3" x14ac:dyDescent="0.3">
      <c r="A49" t="s">
        <v>527</v>
      </c>
      <c r="B49">
        <v>25.1</v>
      </c>
      <c r="C49">
        <v>73.5</v>
      </c>
    </row>
    <row r="50" spans="1:3" x14ac:dyDescent="0.3">
      <c r="A50" t="s">
        <v>528</v>
      </c>
      <c r="B50">
        <v>55.8</v>
      </c>
      <c r="C50">
        <v>62.2</v>
      </c>
    </row>
    <row r="51" spans="1:3" x14ac:dyDescent="0.3">
      <c r="A51" t="s">
        <v>529</v>
      </c>
      <c r="B51">
        <v>77.5</v>
      </c>
      <c r="C51">
        <v>23.9</v>
      </c>
    </row>
    <row r="52" spans="1:3" x14ac:dyDescent="0.3">
      <c r="A52" t="s">
        <v>530</v>
      </c>
      <c r="B52">
        <v>82.9</v>
      </c>
      <c r="C52">
        <v>54.9</v>
      </c>
    </row>
    <row r="53" spans="1:3" x14ac:dyDescent="0.3">
      <c r="A53" t="s">
        <v>531</v>
      </c>
      <c r="B53">
        <v>46.7</v>
      </c>
      <c r="C53">
        <v>49.2</v>
      </c>
    </row>
    <row r="54" spans="1:3" x14ac:dyDescent="0.3">
      <c r="A54" t="s">
        <v>532</v>
      </c>
      <c r="B54">
        <v>39.1</v>
      </c>
      <c r="C54">
        <v>77.3</v>
      </c>
    </row>
    <row r="55" spans="1:3" x14ac:dyDescent="0.3">
      <c r="A55" t="s">
        <v>533</v>
      </c>
      <c r="B55">
        <v>45.4</v>
      </c>
      <c r="C55">
        <v>73.3</v>
      </c>
    </row>
    <row r="56" spans="1:3" x14ac:dyDescent="0.3">
      <c r="A56" t="s">
        <v>534</v>
      </c>
      <c r="B56">
        <v>54.8</v>
      </c>
      <c r="C56">
        <v>67.599999999999994</v>
      </c>
    </row>
    <row r="57" spans="1:3" x14ac:dyDescent="0.3">
      <c r="A57" t="s">
        <v>535</v>
      </c>
      <c r="B57">
        <v>46.7</v>
      </c>
      <c r="C57">
        <v>90.5</v>
      </c>
    </row>
    <row r="58" spans="1:3" x14ac:dyDescent="0.3">
      <c r="A58" t="s">
        <v>536</v>
      </c>
      <c r="B58">
        <v>19.100000000000001</v>
      </c>
      <c r="C58">
        <v>63.4</v>
      </c>
    </row>
    <row r="59" spans="1:3" x14ac:dyDescent="0.3">
      <c r="A59" t="s">
        <v>537</v>
      </c>
      <c r="B59">
        <v>33.4</v>
      </c>
      <c r="C59">
        <v>69.400000000000006</v>
      </c>
    </row>
    <row r="60" spans="1:3" x14ac:dyDescent="0.3">
      <c r="A60" t="s">
        <v>538</v>
      </c>
      <c r="B60">
        <v>36.5</v>
      </c>
      <c r="C60">
        <v>37.799999999999997</v>
      </c>
    </row>
    <row r="61" spans="1:3" x14ac:dyDescent="0.3">
      <c r="A61" t="s">
        <v>539</v>
      </c>
      <c r="B61">
        <v>13.8</v>
      </c>
      <c r="C61">
        <v>74.400000000000006</v>
      </c>
    </row>
    <row r="62" spans="1:3" x14ac:dyDescent="0.3">
      <c r="A62" t="s">
        <v>540</v>
      </c>
      <c r="B62">
        <v>22.6</v>
      </c>
      <c r="C62">
        <v>71.900000000000006</v>
      </c>
    </row>
    <row r="63" spans="1:3" x14ac:dyDescent="0.3">
      <c r="A63" t="s">
        <v>541</v>
      </c>
      <c r="B63">
        <v>23</v>
      </c>
      <c r="C63">
        <v>84.1</v>
      </c>
    </row>
    <row r="64" spans="1:3" x14ac:dyDescent="0.3">
      <c r="A64" t="s">
        <v>542</v>
      </c>
      <c r="B64">
        <v>92.2</v>
      </c>
      <c r="C64">
        <v>68.8</v>
      </c>
    </row>
    <row r="65" spans="1:3" x14ac:dyDescent="0.3">
      <c r="A65" t="s">
        <v>543</v>
      </c>
      <c r="B65">
        <v>61.5</v>
      </c>
      <c r="C65">
        <v>50</v>
      </c>
    </row>
    <row r="66" spans="1:3" x14ac:dyDescent="0.3">
      <c r="A66" t="s">
        <v>544</v>
      </c>
      <c r="B66">
        <v>48.8</v>
      </c>
      <c r="C66">
        <v>62.5</v>
      </c>
    </row>
    <row r="67" spans="1:3" x14ac:dyDescent="0.3">
      <c r="A67" t="s">
        <v>545</v>
      </c>
      <c r="B67">
        <v>21.2</v>
      </c>
      <c r="C67">
        <v>63.9</v>
      </c>
    </row>
    <row r="68" spans="1:3" x14ac:dyDescent="0.3">
      <c r="A68" t="s">
        <v>546</v>
      </c>
      <c r="B68">
        <v>39.200000000000003</v>
      </c>
      <c r="C68">
        <v>65.8</v>
      </c>
    </row>
    <row r="69" spans="1:3" x14ac:dyDescent="0.3">
      <c r="A69" t="s">
        <v>547</v>
      </c>
      <c r="B69">
        <v>57.2</v>
      </c>
      <c r="C69">
        <v>55.3</v>
      </c>
    </row>
    <row r="70" spans="1:3" x14ac:dyDescent="0.3">
      <c r="A70" t="s">
        <v>548</v>
      </c>
      <c r="B70">
        <v>31.9</v>
      </c>
      <c r="C70">
        <v>70.7</v>
      </c>
    </row>
    <row r="71" spans="1:3" x14ac:dyDescent="0.3">
      <c r="A71" t="s">
        <v>549</v>
      </c>
      <c r="B71">
        <v>42</v>
      </c>
      <c r="C71">
        <v>72.900000000000006</v>
      </c>
    </row>
    <row r="72" spans="1:3" x14ac:dyDescent="0.3">
      <c r="A72" t="s">
        <v>550</v>
      </c>
      <c r="B72">
        <v>77.7</v>
      </c>
      <c r="C72">
        <v>54.9</v>
      </c>
    </row>
    <row r="73" spans="1:3" x14ac:dyDescent="0.3">
      <c r="A73" t="s">
        <v>551</v>
      </c>
      <c r="B73">
        <v>43.7</v>
      </c>
      <c r="C73">
        <v>58.5</v>
      </c>
    </row>
    <row r="74" spans="1:3" x14ac:dyDescent="0.3">
      <c r="A74" t="s">
        <v>552</v>
      </c>
      <c r="B74">
        <v>24.9</v>
      </c>
      <c r="C74">
        <v>55</v>
      </c>
    </row>
    <row r="75" spans="1:3" x14ac:dyDescent="0.3">
      <c r="A75" t="s">
        <v>553</v>
      </c>
      <c r="B75">
        <v>44.5</v>
      </c>
      <c r="C75">
        <v>51</v>
      </c>
    </row>
    <row r="76" spans="1:3" x14ac:dyDescent="0.3">
      <c r="A76" t="s">
        <v>554</v>
      </c>
      <c r="B76">
        <v>40.6</v>
      </c>
      <c r="C76">
        <v>74.3</v>
      </c>
    </row>
    <row r="77" spans="1:3" x14ac:dyDescent="0.3">
      <c r="A77" t="s">
        <v>555</v>
      </c>
      <c r="B77">
        <v>43.4</v>
      </c>
      <c r="C77">
        <v>83.6</v>
      </c>
    </row>
    <row r="78" spans="1:3" x14ac:dyDescent="0.3">
      <c r="A78" t="s">
        <v>556</v>
      </c>
      <c r="B78">
        <v>43.3</v>
      </c>
      <c r="C78">
        <v>79.7</v>
      </c>
    </row>
    <row r="79" spans="1:3" x14ac:dyDescent="0.3">
      <c r="A79" t="s">
        <v>557</v>
      </c>
      <c r="B79">
        <v>42.6</v>
      </c>
      <c r="C79">
        <v>72.2</v>
      </c>
    </row>
    <row r="80" spans="1:3" x14ac:dyDescent="0.3">
      <c r="A80" t="s">
        <v>558</v>
      </c>
      <c r="B80">
        <v>35.200000000000003</v>
      </c>
      <c r="C80">
        <v>75.099999999999994</v>
      </c>
    </row>
    <row r="81" spans="1:3" x14ac:dyDescent="0.3">
      <c r="A81" t="s">
        <v>559</v>
      </c>
      <c r="B81">
        <v>72.599999999999994</v>
      </c>
      <c r="C81">
        <v>63.6</v>
      </c>
    </row>
    <row r="82" spans="1:3" x14ac:dyDescent="0.3">
      <c r="A82" t="s">
        <v>560</v>
      </c>
      <c r="B82">
        <v>43.4</v>
      </c>
      <c r="C82">
        <v>34.700000000000003</v>
      </c>
    </row>
    <row r="83" spans="1:3" x14ac:dyDescent="0.3">
      <c r="A83" t="s">
        <v>561</v>
      </c>
      <c r="B83">
        <v>20</v>
      </c>
      <c r="C83">
        <v>79.7</v>
      </c>
    </row>
    <row r="84" spans="1:3" x14ac:dyDescent="0.3">
      <c r="A84" t="s">
        <v>562</v>
      </c>
      <c r="B84">
        <v>34.700000000000003</v>
      </c>
      <c r="C84">
        <v>69.3</v>
      </c>
    </row>
    <row r="85" spans="1:3" x14ac:dyDescent="0.3">
      <c r="A85" t="s">
        <v>563</v>
      </c>
      <c r="B85">
        <v>34.299999999999997</v>
      </c>
      <c r="C85">
        <v>65</v>
      </c>
    </row>
    <row r="86" spans="1:3" x14ac:dyDescent="0.3">
      <c r="A86" t="s">
        <v>564</v>
      </c>
      <c r="B86">
        <v>56</v>
      </c>
      <c r="C86">
        <v>39.1</v>
      </c>
    </row>
    <row r="87" spans="1:3" x14ac:dyDescent="0.3">
      <c r="A87" t="s">
        <v>565</v>
      </c>
      <c r="B87">
        <v>70.099999999999994</v>
      </c>
      <c r="C87">
        <v>51.6</v>
      </c>
    </row>
    <row r="88" spans="1:3" x14ac:dyDescent="0.3">
      <c r="A88" t="s">
        <v>566</v>
      </c>
      <c r="B88">
        <v>29.5</v>
      </c>
      <c r="C88">
        <v>66.3</v>
      </c>
    </row>
    <row r="89" spans="1:3" x14ac:dyDescent="0.3">
      <c r="A89" t="s">
        <v>567</v>
      </c>
      <c r="B89">
        <v>69.7</v>
      </c>
      <c r="C89">
        <v>65.2</v>
      </c>
    </row>
    <row r="90" spans="1:3" x14ac:dyDescent="0.3">
      <c r="A90" t="s">
        <v>568</v>
      </c>
      <c r="B90">
        <v>28.6</v>
      </c>
      <c r="C90">
        <v>80.7</v>
      </c>
    </row>
    <row r="91" spans="1:3" x14ac:dyDescent="0.3">
      <c r="A91" t="s">
        <v>569</v>
      </c>
      <c r="B91">
        <v>25.7</v>
      </c>
      <c r="C91">
        <v>50</v>
      </c>
    </row>
    <row r="92" spans="1:3" x14ac:dyDescent="0.3">
      <c r="A92" t="s">
        <v>570</v>
      </c>
      <c r="B92">
        <v>94.5</v>
      </c>
      <c r="C92">
        <v>90</v>
      </c>
    </row>
    <row r="93" spans="1:3" x14ac:dyDescent="0.3">
      <c r="A93" t="s">
        <v>571</v>
      </c>
      <c r="B93">
        <v>54.2</v>
      </c>
      <c r="C93">
        <v>75.5</v>
      </c>
    </row>
    <row r="94" spans="1:3" x14ac:dyDescent="0.3">
      <c r="A94" t="s">
        <v>572</v>
      </c>
      <c r="B94">
        <v>26.6</v>
      </c>
      <c r="C94">
        <v>81.5</v>
      </c>
    </row>
    <row r="95" spans="1:3" x14ac:dyDescent="0.3">
      <c r="A95" t="s">
        <v>573</v>
      </c>
      <c r="B95">
        <v>43.4</v>
      </c>
      <c r="C95">
        <v>80.599999999999994</v>
      </c>
    </row>
    <row r="96" spans="1:3" x14ac:dyDescent="0.3">
      <c r="A96" t="s">
        <v>574</v>
      </c>
      <c r="B96">
        <v>33.299999999999997</v>
      </c>
      <c r="C96">
        <v>69.900000000000006</v>
      </c>
    </row>
    <row r="97" spans="1:3" x14ac:dyDescent="0.3">
      <c r="A97" t="s">
        <v>575</v>
      </c>
      <c r="B97">
        <v>37.1</v>
      </c>
      <c r="C97">
        <v>71.099999999999994</v>
      </c>
    </row>
    <row r="98" spans="1:3" x14ac:dyDescent="0.3">
      <c r="A98" t="s">
        <v>576</v>
      </c>
      <c r="B98">
        <v>52</v>
      </c>
      <c r="C98">
        <v>52.6</v>
      </c>
    </row>
    <row r="99" spans="1:3" x14ac:dyDescent="0.3">
      <c r="A99" t="s">
        <v>577</v>
      </c>
      <c r="B99">
        <v>53.6</v>
      </c>
      <c r="C99">
        <v>75.900000000000006</v>
      </c>
    </row>
    <row r="100" spans="1:3" x14ac:dyDescent="0.3">
      <c r="A100" t="s">
        <v>578</v>
      </c>
      <c r="B100">
        <v>34.1</v>
      </c>
      <c r="C100">
        <v>79</v>
      </c>
    </row>
    <row r="101" spans="1:3" x14ac:dyDescent="0.3">
      <c r="A101" t="s">
        <v>579</v>
      </c>
      <c r="B101">
        <v>21.3</v>
      </c>
      <c r="C101">
        <v>66.5</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5"/>
  <sheetViews>
    <sheetView workbookViewId="0">
      <selection activeCell="J5" sqref="J5"/>
    </sheetView>
  </sheetViews>
  <sheetFormatPr defaultRowHeight="14.4" x14ac:dyDescent="0.3"/>
  <cols>
    <col min="1" max="1" width="8.88671875" style="44"/>
    <col min="2" max="2" width="36.33203125" customWidth="1"/>
    <col min="3" max="3" width="26.33203125" style="44" customWidth="1"/>
  </cols>
  <sheetData>
    <row r="1" spans="1:3" ht="15.6" x14ac:dyDescent="0.3">
      <c r="A1" s="61" t="s">
        <v>1125</v>
      </c>
      <c r="B1" s="61"/>
      <c r="C1" s="61"/>
    </row>
    <row r="2" spans="1:3" ht="50.4" customHeight="1" x14ac:dyDescent="0.3">
      <c r="A2" s="60" t="s">
        <v>1126</v>
      </c>
      <c r="B2" s="60"/>
      <c r="C2" s="60"/>
    </row>
    <row r="3" spans="1:3" ht="16.8" customHeight="1" x14ac:dyDescent="0.3">
      <c r="A3" s="54"/>
      <c r="B3" s="54"/>
      <c r="C3" s="54"/>
    </row>
    <row r="4" spans="1:3" ht="18" customHeight="1" x14ac:dyDescent="0.3">
      <c r="A4" s="56" t="s">
        <v>1122</v>
      </c>
      <c r="B4" s="55" t="s">
        <v>1123</v>
      </c>
      <c r="C4" s="56" t="s">
        <v>1124</v>
      </c>
    </row>
    <row r="5" spans="1:3" ht="18" customHeight="1" x14ac:dyDescent="0.3">
      <c r="A5" s="57">
        <v>1</v>
      </c>
      <c r="B5" s="52" t="s">
        <v>945</v>
      </c>
      <c r="C5" s="58" t="s">
        <v>946</v>
      </c>
    </row>
    <row r="6" spans="1:3" ht="18" customHeight="1" x14ac:dyDescent="0.3">
      <c r="A6" s="57">
        <v>2</v>
      </c>
      <c r="B6" s="52" t="s">
        <v>947</v>
      </c>
      <c r="C6" s="58" t="s">
        <v>948</v>
      </c>
    </row>
    <row r="7" spans="1:3" ht="18" customHeight="1" x14ac:dyDescent="0.3">
      <c r="A7" s="57">
        <v>3</v>
      </c>
      <c r="B7" s="52" t="s">
        <v>949</v>
      </c>
      <c r="C7" s="58" t="s">
        <v>950</v>
      </c>
    </row>
    <row r="8" spans="1:3" ht="18" customHeight="1" x14ac:dyDescent="0.3">
      <c r="A8" s="57">
        <v>4</v>
      </c>
      <c r="B8" s="52" t="s">
        <v>951</v>
      </c>
      <c r="C8" s="58" t="s">
        <v>952</v>
      </c>
    </row>
    <row r="9" spans="1:3" ht="18" customHeight="1" x14ac:dyDescent="0.3">
      <c r="A9" s="57">
        <v>5</v>
      </c>
      <c r="B9" s="52" t="s">
        <v>953</v>
      </c>
      <c r="C9" s="58" t="s">
        <v>954</v>
      </c>
    </row>
    <row r="10" spans="1:3" ht="18" customHeight="1" x14ac:dyDescent="0.3">
      <c r="A10" s="57">
        <v>6</v>
      </c>
      <c r="B10" s="52" t="s">
        <v>955</v>
      </c>
      <c r="C10" s="58" t="s">
        <v>956</v>
      </c>
    </row>
    <row r="11" spans="1:3" ht="18" customHeight="1" x14ac:dyDescent="0.3">
      <c r="A11" s="57">
        <v>7</v>
      </c>
      <c r="B11" s="52" t="s">
        <v>408</v>
      </c>
      <c r="C11" s="58" t="s">
        <v>957</v>
      </c>
    </row>
    <row r="12" spans="1:3" ht="18" customHeight="1" x14ac:dyDescent="0.3">
      <c r="A12" s="57">
        <v>8</v>
      </c>
      <c r="B12" s="52" t="s">
        <v>383</v>
      </c>
      <c r="C12" s="58" t="s">
        <v>958</v>
      </c>
    </row>
    <row r="13" spans="1:3" ht="18" customHeight="1" x14ac:dyDescent="0.3">
      <c r="A13" s="57">
        <v>9</v>
      </c>
      <c r="B13" s="52" t="s">
        <v>959</v>
      </c>
      <c r="C13" s="58" t="s">
        <v>960</v>
      </c>
    </row>
    <row r="14" spans="1:3" ht="18" customHeight="1" x14ac:dyDescent="0.3">
      <c r="A14" s="57">
        <v>10</v>
      </c>
      <c r="B14" s="52" t="s">
        <v>467</v>
      </c>
      <c r="C14" s="58" t="s">
        <v>961</v>
      </c>
    </row>
    <row r="15" spans="1:3" ht="18" customHeight="1" x14ac:dyDescent="0.3">
      <c r="A15" s="57">
        <v>11</v>
      </c>
      <c r="B15" s="52" t="s">
        <v>962</v>
      </c>
      <c r="C15" s="58" t="s">
        <v>963</v>
      </c>
    </row>
    <row r="16" spans="1:3" ht="18" customHeight="1" x14ac:dyDescent="0.3">
      <c r="A16" s="57">
        <v>12</v>
      </c>
      <c r="B16" s="52" t="s">
        <v>964</v>
      </c>
      <c r="C16" s="58" t="s">
        <v>965</v>
      </c>
    </row>
    <row r="17" spans="1:3" ht="18" customHeight="1" x14ac:dyDescent="0.3">
      <c r="A17" s="57">
        <v>13</v>
      </c>
      <c r="B17" s="52" t="s">
        <v>966</v>
      </c>
      <c r="C17" s="58" t="s">
        <v>967</v>
      </c>
    </row>
    <row r="18" spans="1:3" ht="18" customHeight="1" x14ac:dyDescent="0.3">
      <c r="A18" s="57">
        <v>14</v>
      </c>
      <c r="B18" s="52" t="s">
        <v>387</v>
      </c>
      <c r="C18" s="58" t="s">
        <v>968</v>
      </c>
    </row>
    <row r="19" spans="1:3" ht="18" customHeight="1" x14ac:dyDescent="0.3">
      <c r="A19" s="57">
        <v>15</v>
      </c>
      <c r="B19" s="52" t="s">
        <v>969</v>
      </c>
      <c r="C19" s="58" t="s">
        <v>970</v>
      </c>
    </row>
    <row r="20" spans="1:3" ht="18" customHeight="1" x14ac:dyDescent="0.3">
      <c r="A20" s="57">
        <v>16</v>
      </c>
      <c r="B20" s="52" t="s">
        <v>971</v>
      </c>
      <c r="C20" s="58" t="s">
        <v>972</v>
      </c>
    </row>
    <row r="21" spans="1:3" ht="18" customHeight="1" x14ac:dyDescent="0.3">
      <c r="A21" s="57">
        <v>17</v>
      </c>
      <c r="B21" s="52" t="s">
        <v>973</v>
      </c>
      <c r="C21" s="58" t="s">
        <v>974</v>
      </c>
    </row>
    <row r="22" spans="1:3" ht="18" customHeight="1" x14ac:dyDescent="0.3">
      <c r="A22" s="57">
        <v>18</v>
      </c>
      <c r="B22" s="52" t="s">
        <v>437</v>
      </c>
      <c r="C22" s="58" t="s">
        <v>975</v>
      </c>
    </row>
    <row r="23" spans="1:3" ht="18" customHeight="1" x14ac:dyDescent="0.3">
      <c r="A23" s="57">
        <v>19</v>
      </c>
      <c r="B23" s="52" t="s">
        <v>976</v>
      </c>
      <c r="C23" s="58" t="s">
        <v>977</v>
      </c>
    </row>
    <row r="24" spans="1:3" ht="18" customHeight="1" x14ac:dyDescent="0.3">
      <c r="A24" s="57">
        <v>20</v>
      </c>
      <c r="B24" s="52" t="s">
        <v>978</v>
      </c>
      <c r="C24" s="58" t="s">
        <v>979</v>
      </c>
    </row>
    <row r="25" spans="1:3" ht="18" customHeight="1" x14ac:dyDescent="0.3">
      <c r="A25" s="57">
        <v>21</v>
      </c>
      <c r="B25" s="52" t="s">
        <v>980</v>
      </c>
      <c r="C25" s="58" t="s">
        <v>981</v>
      </c>
    </row>
    <row r="26" spans="1:3" ht="18" customHeight="1" x14ac:dyDescent="0.3">
      <c r="A26" s="57">
        <v>22</v>
      </c>
      <c r="B26" s="52" t="s">
        <v>982</v>
      </c>
      <c r="C26" s="58" t="s">
        <v>983</v>
      </c>
    </row>
    <row r="27" spans="1:3" ht="18" customHeight="1" x14ac:dyDescent="0.3">
      <c r="A27" s="57">
        <v>23</v>
      </c>
      <c r="B27" s="52" t="s">
        <v>392</v>
      </c>
      <c r="C27" s="58" t="s">
        <v>984</v>
      </c>
    </row>
    <row r="28" spans="1:3" ht="18" customHeight="1" x14ac:dyDescent="0.3">
      <c r="A28" s="57">
        <v>24</v>
      </c>
      <c r="B28" s="52" t="s">
        <v>382</v>
      </c>
      <c r="C28" s="58" t="s">
        <v>985</v>
      </c>
    </row>
    <row r="29" spans="1:3" ht="18" customHeight="1" x14ac:dyDescent="0.3">
      <c r="A29" s="57">
        <v>25</v>
      </c>
      <c r="B29" s="52" t="s">
        <v>986</v>
      </c>
      <c r="C29" s="58" t="s">
        <v>987</v>
      </c>
    </row>
    <row r="30" spans="1:3" ht="18" customHeight="1" x14ac:dyDescent="0.3">
      <c r="A30" s="57">
        <v>26</v>
      </c>
      <c r="B30" s="52" t="s">
        <v>399</v>
      </c>
      <c r="C30" s="58" t="s">
        <v>988</v>
      </c>
    </row>
    <row r="31" spans="1:3" ht="18" customHeight="1" x14ac:dyDescent="0.3">
      <c r="A31" s="57">
        <v>27</v>
      </c>
      <c r="B31" s="52" t="s">
        <v>989</v>
      </c>
      <c r="C31" s="58" t="s">
        <v>990</v>
      </c>
    </row>
    <row r="32" spans="1:3" ht="18" customHeight="1" x14ac:dyDescent="0.3">
      <c r="A32" s="57">
        <v>28</v>
      </c>
      <c r="B32" s="52" t="s">
        <v>991</v>
      </c>
      <c r="C32" s="58" t="s">
        <v>992</v>
      </c>
    </row>
    <row r="33" spans="1:3" ht="18" customHeight="1" x14ac:dyDescent="0.3">
      <c r="A33" s="57">
        <v>29</v>
      </c>
      <c r="B33" s="52" t="s">
        <v>993</v>
      </c>
      <c r="C33" s="58" t="s">
        <v>994</v>
      </c>
    </row>
    <row r="34" spans="1:3" ht="18" customHeight="1" x14ac:dyDescent="0.3">
      <c r="A34" s="57">
        <v>30</v>
      </c>
      <c r="B34" s="52" t="s">
        <v>441</v>
      </c>
      <c r="C34" s="58" t="s">
        <v>995</v>
      </c>
    </row>
    <row r="35" spans="1:3" ht="18" customHeight="1" x14ac:dyDescent="0.3">
      <c r="A35" s="57">
        <v>31</v>
      </c>
      <c r="B35" s="52" t="s">
        <v>996</v>
      </c>
      <c r="C35" s="58" t="s">
        <v>997</v>
      </c>
    </row>
    <row r="36" spans="1:3" ht="18" customHeight="1" x14ac:dyDescent="0.3">
      <c r="A36" s="57">
        <v>32</v>
      </c>
      <c r="B36" s="52" t="s">
        <v>998</v>
      </c>
      <c r="C36" s="58" t="s">
        <v>999</v>
      </c>
    </row>
    <row r="37" spans="1:3" ht="18" customHeight="1" x14ac:dyDescent="0.3">
      <c r="A37" s="57">
        <v>33</v>
      </c>
      <c r="B37" s="52" t="s">
        <v>1000</v>
      </c>
      <c r="C37" s="58" t="s">
        <v>1001</v>
      </c>
    </row>
    <row r="38" spans="1:3" ht="18" customHeight="1" x14ac:dyDescent="0.3">
      <c r="A38" s="57">
        <v>34</v>
      </c>
      <c r="B38" s="52" t="s">
        <v>390</v>
      </c>
      <c r="C38" s="58" t="s">
        <v>1002</v>
      </c>
    </row>
    <row r="39" spans="1:3" ht="18" customHeight="1" x14ac:dyDescent="0.3">
      <c r="A39" s="57">
        <v>35</v>
      </c>
      <c r="B39" s="52" t="s">
        <v>1003</v>
      </c>
      <c r="C39" s="58" t="s">
        <v>1004</v>
      </c>
    </row>
    <row r="40" spans="1:3" ht="18" customHeight="1" x14ac:dyDescent="0.3">
      <c r="A40" s="57">
        <v>36</v>
      </c>
      <c r="B40" s="52" t="s">
        <v>436</v>
      </c>
      <c r="C40" s="58" t="s">
        <v>1005</v>
      </c>
    </row>
    <row r="41" spans="1:3" ht="18" customHeight="1" x14ac:dyDescent="0.3">
      <c r="A41" s="57">
        <v>37</v>
      </c>
      <c r="B41" s="52" t="s">
        <v>1006</v>
      </c>
      <c r="C41" s="58" t="s">
        <v>1007</v>
      </c>
    </row>
    <row r="42" spans="1:3" ht="18" customHeight="1" x14ac:dyDescent="0.3">
      <c r="A42" s="57">
        <v>38</v>
      </c>
      <c r="B42" s="52" t="s">
        <v>1008</v>
      </c>
      <c r="C42" s="58" t="s">
        <v>1009</v>
      </c>
    </row>
    <row r="43" spans="1:3" ht="18" customHeight="1" x14ac:dyDescent="0.3">
      <c r="A43" s="57">
        <v>39</v>
      </c>
      <c r="B43" s="52" t="s">
        <v>1010</v>
      </c>
      <c r="C43" s="58" t="s">
        <v>1011</v>
      </c>
    </row>
    <row r="44" spans="1:3" ht="18" customHeight="1" x14ac:dyDescent="0.3">
      <c r="A44" s="57">
        <v>40</v>
      </c>
      <c r="B44" s="52" t="s">
        <v>468</v>
      </c>
      <c r="C44" s="58" t="s">
        <v>1012</v>
      </c>
    </row>
    <row r="45" spans="1:3" ht="18" customHeight="1" x14ac:dyDescent="0.3">
      <c r="A45" s="57">
        <v>41</v>
      </c>
      <c r="B45" s="52" t="s">
        <v>1013</v>
      </c>
      <c r="C45" s="58" t="s">
        <v>1014</v>
      </c>
    </row>
    <row r="46" spans="1:3" ht="18" customHeight="1" x14ac:dyDescent="0.3">
      <c r="A46" s="57">
        <v>42</v>
      </c>
      <c r="B46" s="52" t="s">
        <v>1015</v>
      </c>
      <c r="C46" s="58" t="s">
        <v>1016</v>
      </c>
    </row>
    <row r="47" spans="1:3" ht="18" customHeight="1" x14ac:dyDescent="0.3">
      <c r="A47" s="57">
        <v>43</v>
      </c>
      <c r="B47" s="52" t="s">
        <v>1017</v>
      </c>
      <c r="C47" s="58" t="s">
        <v>1018</v>
      </c>
    </row>
    <row r="48" spans="1:3" ht="18" customHeight="1" x14ac:dyDescent="0.3">
      <c r="A48" s="57">
        <v>44</v>
      </c>
      <c r="B48" s="52" t="s">
        <v>1019</v>
      </c>
      <c r="C48" s="58" t="s">
        <v>1020</v>
      </c>
    </row>
    <row r="49" spans="1:3" ht="18" customHeight="1" x14ac:dyDescent="0.3">
      <c r="A49" s="57">
        <v>45</v>
      </c>
      <c r="B49" s="52" t="s">
        <v>1021</v>
      </c>
      <c r="C49" s="58" t="s">
        <v>1022</v>
      </c>
    </row>
    <row r="50" spans="1:3" ht="18" customHeight="1" x14ac:dyDescent="0.3">
      <c r="A50" s="57">
        <v>46</v>
      </c>
      <c r="B50" s="52" t="s">
        <v>411</v>
      </c>
      <c r="C50" s="58" t="s">
        <v>1023</v>
      </c>
    </row>
    <row r="51" spans="1:3" ht="18" customHeight="1" x14ac:dyDescent="0.3">
      <c r="A51" s="57">
        <v>47</v>
      </c>
      <c r="B51" s="52" t="s">
        <v>1024</v>
      </c>
      <c r="C51" s="58" t="s">
        <v>1025</v>
      </c>
    </row>
    <row r="52" spans="1:3" ht="18" customHeight="1" x14ac:dyDescent="0.3">
      <c r="A52" s="57">
        <v>48</v>
      </c>
      <c r="B52" s="52" t="s">
        <v>421</v>
      </c>
      <c r="C52" s="58" t="s">
        <v>1026</v>
      </c>
    </row>
    <row r="53" spans="1:3" ht="18" customHeight="1" x14ac:dyDescent="0.3">
      <c r="A53" s="57">
        <v>49</v>
      </c>
      <c r="B53" s="52" t="s">
        <v>1027</v>
      </c>
      <c r="C53" s="58" t="s">
        <v>1028</v>
      </c>
    </row>
    <row r="54" spans="1:3" ht="18" customHeight="1" x14ac:dyDescent="0.3">
      <c r="A54" s="57">
        <v>50</v>
      </c>
      <c r="B54" s="52" t="s">
        <v>415</v>
      </c>
      <c r="C54" s="58" t="s">
        <v>1029</v>
      </c>
    </row>
    <row r="55" spans="1:3" ht="18" customHeight="1" x14ac:dyDescent="0.3">
      <c r="A55" s="57">
        <v>51</v>
      </c>
      <c r="B55" s="52" t="s">
        <v>1030</v>
      </c>
      <c r="C55" s="58" t="s">
        <v>1031</v>
      </c>
    </row>
    <row r="56" spans="1:3" ht="18" customHeight="1" x14ac:dyDescent="0.3">
      <c r="A56" s="57">
        <v>52</v>
      </c>
      <c r="B56" s="52" t="s">
        <v>1032</v>
      </c>
      <c r="C56" s="58" t="s">
        <v>1033</v>
      </c>
    </row>
    <row r="57" spans="1:3" ht="18" customHeight="1" x14ac:dyDescent="0.3">
      <c r="A57" s="57">
        <v>53</v>
      </c>
      <c r="B57" s="52" t="s">
        <v>1034</v>
      </c>
      <c r="C57" s="58" t="s">
        <v>1035</v>
      </c>
    </row>
    <row r="58" spans="1:3" ht="18" customHeight="1" x14ac:dyDescent="0.3">
      <c r="A58" s="57">
        <v>54</v>
      </c>
      <c r="B58" s="52" t="s">
        <v>1036</v>
      </c>
      <c r="C58" s="58" t="s">
        <v>1037</v>
      </c>
    </row>
    <row r="59" spans="1:3" ht="18" customHeight="1" x14ac:dyDescent="0.3">
      <c r="A59" s="57">
        <v>55</v>
      </c>
      <c r="B59" s="52" t="s">
        <v>1038</v>
      </c>
      <c r="C59" s="58" t="s">
        <v>1039</v>
      </c>
    </row>
    <row r="60" spans="1:3" ht="18" customHeight="1" x14ac:dyDescent="0.3">
      <c r="A60" s="57">
        <v>56</v>
      </c>
      <c r="B60" s="52" t="s">
        <v>1040</v>
      </c>
      <c r="C60" s="58" t="s">
        <v>1041</v>
      </c>
    </row>
    <row r="61" spans="1:3" ht="18" customHeight="1" x14ac:dyDescent="0.3">
      <c r="A61" s="57">
        <v>57</v>
      </c>
      <c r="B61" s="52" t="s">
        <v>1042</v>
      </c>
      <c r="C61" s="58" t="s">
        <v>1043</v>
      </c>
    </row>
    <row r="62" spans="1:3" ht="18" customHeight="1" x14ac:dyDescent="0.3">
      <c r="A62" s="57">
        <v>58</v>
      </c>
      <c r="B62" s="52" t="s">
        <v>432</v>
      </c>
      <c r="C62" s="58" t="s">
        <v>1044</v>
      </c>
    </row>
    <row r="63" spans="1:3" ht="18" customHeight="1" x14ac:dyDescent="0.3">
      <c r="A63" s="57">
        <v>59</v>
      </c>
      <c r="B63" s="52" t="s">
        <v>1045</v>
      </c>
      <c r="C63" s="58" t="s">
        <v>1046</v>
      </c>
    </row>
    <row r="64" spans="1:3" ht="18" customHeight="1" x14ac:dyDescent="0.3">
      <c r="A64" s="57">
        <v>60</v>
      </c>
      <c r="B64" s="52" t="s">
        <v>1047</v>
      </c>
      <c r="C64" s="58" t="s">
        <v>1048</v>
      </c>
    </row>
    <row r="65" spans="1:3" ht="18" customHeight="1" x14ac:dyDescent="0.3">
      <c r="A65" s="57">
        <v>61</v>
      </c>
      <c r="B65" s="52" t="s">
        <v>1049</v>
      </c>
      <c r="C65" s="58" t="s">
        <v>1050</v>
      </c>
    </row>
    <row r="66" spans="1:3" ht="18" customHeight="1" x14ac:dyDescent="0.3">
      <c r="A66" s="57">
        <v>62</v>
      </c>
      <c r="B66" s="52" t="s">
        <v>1051</v>
      </c>
      <c r="C66" s="58" t="s">
        <v>1052</v>
      </c>
    </row>
    <row r="67" spans="1:3" ht="18" customHeight="1" x14ac:dyDescent="0.3">
      <c r="A67" s="57">
        <v>63</v>
      </c>
      <c r="B67" s="52" t="s">
        <v>1053</v>
      </c>
      <c r="C67" s="58" t="s">
        <v>1054</v>
      </c>
    </row>
    <row r="68" spans="1:3" ht="18" customHeight="1" x14ac:dyDescent="0.3">
      <c r="A68" s="57">
        <v>64</v>
      </c>
      <c r="B68" s="52" t="s">
        <v>469</v>
      </c>
      <c r="C68" s="58" t="s">
        <v>1055</v>
      </c>
    </row>
    <row r="69" spans="1:3" ht="18" customHeight="1" x14ac:dyDescent="0.3">
      <c r="A69" s="57">
        <v>65</v>
      </c>
      <c r="B69" s="52" t="s">
        <v>1056</v>
      </c>
      <c r="C69" s="58" t="s">
        <v>1057</v>
      </c>
    </row>
    <row r="70" spans="1:3" ht="18" customHeight="1" x14ac:dyDescent="0.3">
      <c r="A70" s="57">
        <v>66</v>
      </c>
      <c r="B70" s="52" t="s">
        <v>1058</v>
      </c>
      <c r="C70" s="58" t="s">
        <v>1059</v>
      </c>
    </row>
    <row r="71" spans="1:3" ht="18" customHeight="1" x14ac:dyDescent="0.3">
      <c r="A71" s="57">
        <v>67</v>
      </c>
      <c r="B71" s="52" t="s">
        <v>1060</v>
      </c>
      <c r="C71" s="58" t="s">
        <v>1061</v>
      </c>
    </row>
    <row r="72" spans="1:3" ht="18" customHeight="1" x14ac:dyDescent="0.3">
      <c r="A72" s="57">
        <v>68</v>
      </c>
      <c r="B72" s="52" t="s">
        <v>1062</v>
      </c>
      <c r="C72" s="58" t="s">
        <v>1063</v>
      </c>
    </row>
    <row r="73" spans="1:3" ht="18" customHeight="1" x14ac:dyDescent="0.3">
      <c r="A73" s="57">
        <v>69</v>
      </c>
      <c r="B73" s="52" t="s">
        <v>1064</v>
      </c>
      <c r="C73" s="58" t="s">
        <v>1065</v>
      </c>
    </row>
    <row r="74" spans="1:3" ht="18" customHeight="1" x14ac:dyDescent="0.3">
      <c r="A74" s="57">
        <v>70</v>
      </c>
      <c r="B74" s="52" t="s">
        <v>1066</v>
      </c>
      <c r="C74" s="58" t="s">
        <v>1067</v>
      </c>
    </row>
    <row r="75" spans="1:3" ht="18" customHeight="1" x14ac:dyDescent="0.3">
      <c r="A75" s="57">
        <v>71</v>
      </c>
      <c r="B75" s="52" t="s">
        <v>1068</v>
      </c>
      <c r="C75" s="58" t="s">
        <v>1069</v>
      </c>
    </row>
    <row r="76" spans="1:3" ht="18" customHeight="1" x14ac:dyDescent="0.3">
      <c r="A76" s="57">
        <v>72</v>
      </c>
      <c r="B76" s="52" t="s">
        <v>1070</v>
      </c>
      <c r="C76" s="58" t="s">
        <v>1071</v>
      </c>
    </row>
    <row r="77" spans="1:3" ht="18" customHeight="1" x14ac:dyDescent="0.3">
      <c r="A77" s="57">
        <v>73</v>
      </c>
      <c r="B77" s="52" t="s">
        <v>1072</v>
      </c>
      <c r="C77" s="58" t="s">
        <v>1073</v>
      </c>
    </row>
    <row r="78" spans="1:3" ht="18" customHeight="1" x14ac:dyDescent="0.3">
      <c r="A78" s="57">
        <v>74</v>
      </c>
      <c r="B78" s="52" t="s">
        <v>1074</v>
      </c>
      <c r="C78" s="58" t="s">
        <v>1075</v>
      </c>
    </row>
    <row r="79" spans="1:3" ht="18" customHeight="1" x14ac:dyDescent="0.3">
      <c r="A79" s="57">
        <v>75</v>
      </c>
      <c r="B79" s="52" t="s">
        <v>409</v>
      </c>
      <c r="C79" s="58" t="s">
        <v>1076</v>
      </c>
    </row>
    <row r="80" spans="1:3" ht="18" customHeight="1" x14ac:dyDescent="0.3">
      <c r="A80" s="57">
        <v>76</v>
      </c>
      <c r="B80" s="52" t="s">
        <v>1077</v>
      </c>
      <c r="C80" s="58" t="s">
        <v>1078</v>
      </c>
    </row>
    <row r="81" spans="1:3" ht="18" customHeight="1" x14ac:dyDescent="0.3">
      <c r="A81" s="57">
        <v>77</v>
      </c>
      <c r="B81" s="52" t="s">
        <v>397</v>
      </c>
      <c r="C81" s="58" t="s">
        <v>1079</v>
      </c>
    </row>
    <row r="82" spans="1:3" ht="18" customHeight="1" x14ac:dyDescent="0.3">
      <c r="A82" s="57">
        <v>78</v>
      </c>
      <c r="B82" s="52" t="s">
        <v>385</v>
      </c>
      <c r="C82" s="58" t="s">
        <v>1080</v>
      </c>
    </row>
    <row r="83" spans="1:3" ht="18" customHeight="1" x14ac:dyDescent="0.3">
      <c r="A83" s="57">
        <v>79</v>
      </c>
      <c r="B83" s="52" t="s">
        <v>1081</v>
      </c>
      <c r="C83" s="58" t="s">
        <v>1082</v>
      </c>
    </row>
    <row r="84" spans="1:3" ht="18" customHeight="1" x14ac:dyDescent="0.3">
      <c r="A84" s="57">
        <v>80</v>
      </c>
      <c r="B84" s="52" t="s">
        <v>1083</v>
      </c>
      <c r="C84" s="58" t="s">
        <v>1084</v>
      </c>
    </row>
    <row r="85" spans="1:3" ht="18" customHeight="1" x14ac:dyDescent="0.3">
      <c r="A85" s="57">
        <v>81</v>
      </c>
      <c r="B85" s="52" t="s">
        <v>1085</v>
      </c>
      <c r="C85" s="58" t="s">
        <v>1086</v>
      </c>
    </row>
    <row r="86" spans="1:3" ht="18" customHeight="1" x14ac:dyDescent="0.3">
      <c r="A86" s="57">
        <v>82</v>
      </c>
      <c r="B86" s="52" t="s">
        <v>1087</v>
      </c>
      <c r="C86" s="58" t="s">
        <v>1088</v>
      </c>
    </row>
    <row r="87" spans="1:3" ht="18" customHeight="1" x14ac:dyDescent="0.3">
      <c r="A87" s="57">
        <v>83</v>
      </c>
      <c r="B87" s="52" t="s">
        <v>1089</v>
      </c>
      <c r="C87" s="58" t="s">
        <v>1090</v>
      </c>
    </row>
    <row r="88" spans="1:3" ht="18" customHeight="1" x14ac:dyDescent="0.3">
      <c r="A88" s="57">
        <v>84</v>
      </c>
      <c r="B88" s="52" t="s">
        <v>1091</v>
      </c>
      <c r="C88" s="58" t="s">
        <v>1092</v>
      </c>
    </row>
    <row r="89" spans="1:3" ht="18" customHeight="1" x14ac:dyDescent="0.3">
      <c r="A89" s="57">
        <v>85</v>
      </c>
      <c r="B89" s="52" t="s">
        <v>1093</v>
      </c>
      <c r="C89" s="58" t="s">
        <v>1094</v>
      </c>
    </row>
    <row r="90" spans="1:3" ht="18" customHeight="1" x14ac:dyDescent="0.3">
      <c r="A90" s="57">
        <v>86</v>
      </c>
      <c r="B90" s="52" t="s">
        <v>1095</v>
      </c>
      <c r="C90" s="58" t="s">
        <v>1096</v>
      </c>
    </row>
    <row r="91" spans="1:3" ht="18" customHeight="1" x14ac:dyDescent="0.3">
      <c r="A91" s="57">
        <v>87</v>
      </c>
      <c r="B91" s="52" t="s">
        <v>1097</v>
      </c>
      <c r="C91" s="58" t="s">
        <v>1098</v>
      </c>
    </row>
    <row r="92" spans="1:3" ht="18" customHeight="1" x14ac:dyDescent="0.3">
      <c r="A92" s="57">
        <v>88</v>
      </c>
      <c r="B92" s="52" t="s">
        <v>1099</v>
      </c>
      <c r="C92" s="58" t="s">
        <v>1100</v>
      </c>
    </row>
    <row r="93" spans="1:3" ht="18" customHeight="1" x14ac:dyDescent="0.3">
      <c r="A93" s="57">
        <v>89</v>
      </c>
      <c r="B93" s="52" t="s">
        <v>1101</v>
      </c>
      <c r="C93" s="58" t="s">
        <v>1102</v>
      </c>
    </row>
    <row r="94" spans="1:3" ht="18" customHeight="1" x14ac:dyDescent="0.3">
      <c r="A94" s="57">
        <v>90</v>
      </c>
      <c r="B94" s="52" t="s">
        <v>461</v>
      </c>
      <c r="C94" s="58" t="s">
        <v>1103</v>
      </c>
    </row>
    <row r="95" spans="1:3" ht="18" customHeight="1" x14ac:dyDescent="0.3">
      <c r="A95" s="57">
        <v>91</v>
      </c>
      <c r="B95" s="52" t="s">
        <v>1104</v>
      </c>
      <c r="C95" s="58" t="s">
        <v>1105</v>
      </c>
    </row>
    <row r="96" spans="1:3" ht="18" customHeight="1" x14ac:dyDescent="0.3">
      <c r="A96" s="57">
        <v>92</v>
      </c>
      <c r="B96" s="52" t="s">
        <v>1106</v>
      </c>
      <c r="C96" s="58" t="s">
        <v>1107</v>
      </c>
    </row>
    <row r="97" spans="1:3" ht="18" customHeight="1" x14ac:dyDescent="0.3">
      <c r="A97" s="57">
        <v>93</v>
      </c>
      <c r="B97" s="52" t="s">
        <v>1108</v>
      </c>
      <c r="C97" s="58" t="s">
        <v>1109</v>
      </c>
    </row>
    <row r="98" spans="1:3" ht="18" customHeight="1" x14ac:dyDescent="0.3">
      <c r="A98" s="57">
        <v>94</v>
      </c>
      <c r="B98" s="52" t="s">
        <v>1110</v>
      </c>
      <c r="C98" s="58" t="s">
        <v>1111</v>
      </c>
    </row>
    <row r="99" spans="1:3" ht="18" customHeight="1" x14ac:dyDescent="0.3">
      <c r="A99" s="57">
        <v>95</v>
      </c>
      <c r="B99" s="52" t="s">
        <v>1112</v>
      </c>
      <c r="C99" s="58" t="s">
        <v>1113</v>
      </c>
    </row>
    <row r="100" spans="1:3" ht="18" customHeight="1" x14ac:dyDescent="0.3">
      <c r="A100" s="57">
        <v>96</v>
      </c>
      <c r="B100" s="52" t="s">
        <v>1114</v>
      </c>
      <c r="C100" s="58" t="s">
        <v>1115</v>
      </c>
    </row>
    <row r="101" spans="1:3" ht="18" customHeight="1" x14ac:dyDescent="0.3">
      <c r="A101" s="57">
        <v>97</v>
      </c>
      <c r="B101" s="52" t="s">
        <v>1116</v>
      </c>
      <c r="C101" s="58" t="s">
        <v>1117</v>
      </c>
    </row>
    <row r="102" spans="1:3" ht="18" customHeight="1" x14ac:dyDescent="0.3">
      <c r="A102" s="57">
        <v>98</v>
      </c>
      <c r="B102" s="53" t="s">
        <v>384</v>
      </c>
      <c r="C102" s="59" t="s">
        <v>1118</v>
      </c>
    </row>
    <row r="103" spans="1:3" ht="18" customHeight="1" x14ac:dyDescent="0.3">
      <c r="A103" s="57">
        <v>99</v>
      </c>
      <c r="B103" s="52" t="s">
        <v>395</v>
      </c>
      <c r="C103" s="58" t="s">
        <v>1119</v>
      </c>
    </row>
    <row r="104" spans="1:3" ht="18" customHeight="1" x14ac:dyDescent="0.3">
      <c r="A104" s="57">
        <v>100</v>
      </c>
      <c r="B104" s="52" t="s">
        <v>1120</v>
      </c>
      <c r="C104" s="58" t="s">
        <v>1121</v>
      </c>
    </row>
    <row r="105" spans="1:3" ht="18" customHeight="1" x14ac:dyDescent="0.3"/>
  </sheetData>
  <mergeCells count="2">
    <mergeCell ref="A2:C2"/>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105</vt:i4>
      </vt:variant>
    </vt:vector>
  </HeadingPairs>
  <TitlesOfParts>
    <vt:vector size="105" baseType="lpstr">
      <vt:lpstr>1.2.2 Histograms(q 1)</vt:lpstr>
      <vt:lpstr>1.2.2 Histograms (ans)</vt:lpstr>
      <vt:lpstr>1.2.2 Histograms (q2)</vt:lpstr>
      <vt:lpstr>1.2.2 Histograms(ans)</vt:lpstr>
      <vt:lpstr>1.2.2 Histograms(graph)</vt:lpstr>
      <vt:lpstr>Lesson 1.2 Practice Q(1)</vt:lpstr>
      <vt:lpstr>Lesson 1.2 Practice (ans)</vt:lpstr>
      <vt:lpstr>Lesson 1.2 Practice (graph)</vt:lpstr>
      <vt:lpstr>Lesson 1.2 Practice Q(4)</vt:lpstr>
      <vt:lpstr>Lesson 1.2 Practice ans(4)</vt:lpstr>
      <vt:lpstr>Lesson 1.2 Practice Q4(graph)</vt:lpstr>
      <vt:lpstr>Lesson 1.2 Practice (Q5)</vt:lpstr>
      <vt:lpstr>Lesson 1.2 Practice Q5(ans)</vt:lpstr>
      <vt:lpstr>Lesson 1.2 Practice Q5(graph)</vt:lpstr>
      <vt:lpstr>1.3.1 Central Values for Data q</vt:lpstr>
      <vt:lpstr>1.3.1 Central Values for Data A</vt:lpstr>
      <vt:lpstr>1.3.1 CentralValuesforData q2</vt:lpstr>
      <vt:lpstr>1.3.1 CentralValuesforData A2</vt:lpstr>
      <vt:lpstr>1.3.1 q3</vt:lpstr>
      <vt:lpstr>1.3.1 ans3</vt:lpstr>
      <vt:lpstr>1.3.1 q4</vt:lpstr>
      <vt:lpstr>1.3.1 ans4</vt:lpstr>
      <vt:lpstr>1.3.2 Conditional Means Q(1)</vt:lpstr>
      <vt:lpstr>1.3.2 Conditional Means (ans)</vt:lpstr>
      <vt:lpstr>1.3.2 Conditional Means (Q2)</vt:lpstr>
      <vt:lpstr>1.3.2 Conditional Means Q2(ans)</vt:lpstr>
      <vt:lpstr> 1.3.3 Percentiles (Q1)</vt:lpstr>
      <vt:lpstr>1.3.3 Percentiles Q1(ans)</vt:lpstr>
      <vt:lpstr>1.3.3 Percentiles (Q2)</vt:lpstr>
      <vt:lpstr>1.3.3 Percentiles Q2(ans)</vt:lpstr>
      <vt:lpstr>1.3.4 Variability Q1</vt:lpstr>
      <vt:lpstr>1.3.4 Variability Q1(ans)</vt:lpstr>
      <vt:lpstr>1.3.4 Variability Q2</vt:lpstr>
      <vt:lpstr>1.3.4 Variability Q2(ans)</vt:lpstr>
      <vt:lpstr>1.3.4 Variability Q3</vt:lpstr>
      <vt:lpstr>1.3.4 Variability Q3(ans)</vt:lpstr>
      <vt:lpstr>1.3.4 Variability Q4</vt:lpstr>
      <vt:lpstr>1.3.4 Variability Q4(ans)</vt:lpstr>
      <vt:lpstr>1.3.5 DESCRIPTIVE IN EXCEL</vt:lpstr>
      <vt:lpstr>1.3.5 DESCRIPTIVE (ANS)</vt:lpstr>
      <vt:lpstr>1.3.5OtherDescriptiveStatistics</vt:lpstr>
      <vt:lpstr>OtherDescriptiveStatistics(ANS)</vt:lpstr>
      <vt:lpstr>Lesson 1.3 Practice Q1</vt:lpstr>
      <vt:lpstr>Lesson 1.3 Practice Q1(ANS)</vt:lpstr>
      <vt:lpstr>Lesson 1.3 Practice Q2</vt:lpstr>
      <vt:lpstr>Lesson 1.3 Practice Q2(ANS)</vt:lpstr>
      <vt:lpstr>Lesson 1.3 Practice Q3</vt:lpstr>
      <vt:lpstr>Lesson 1.3 Practice Q3(ANS)</vt:lpstr>
      <vt:lpstr>Lesson 1.3 Practice Q4</vt:lpstr>
      <vt:lpstr>Lesson 1.3 Practice Q4(ANS)</vt:lpstr>
      <vt:lpstr>Lesson 1.3 Practice Q5</vt:lpstr>
      <vt:lpstr>Lesson 1.3 Practice Q5(ANS)</vt:lpstr>
      <vt:lpstr>Lesson 1.3 Practice Q6</vt:lpstr>
      <vt:lpstr>Lesson 1.3 Practice Q6(ANS)</vt:lpstr>
      <vt:lpstr>Lesson 1.3 Practice Q7</vt:lpstr>
      <vt:lpstr>Lesson 1.3 Practice Q7(ANS)</vt:lpstr>
      <vt:lpstr>Lesson 1.3 Practice Q8</vt:lpstr>
      <vt:lpstr>Lesson 1.3 Practice Q8(ANS)</vt:lpstr>
      <vt:lpstr>Lesson 1.3 Practice Q9</vt:lpstr>
      <vt:lpstr>Lesson 1.3 Practice Q9(ANS)</vt:lpstr>
      <vt:lpstr>Lesson 1.3 Practice Q10</vt:lpstr>
      <vt:lpstr>Lesson 1.3 Practice Q10(ANS)</vt:lpstr>
      <vt:lpstr>Lesson 1.3 Practice Q11</vt:lpstr>
      <vt:lpstr>Lesson 1.3 Practice Q11(ANS)</vt:lpstr>
      <vt:lpstr>1.4.1 Scatter Plots</vt:lpstr>
      <vt:lpstr>1.4.1 Scatter Plots (ANS)</vt:lpstr>
      <vt:lpstr>1.4.2 Correlation Q1</vt:lpstr>
      <vt:lpstr>1.4.2 Correlation Q1(ANS)</vt:lpstr>
      <vt:lpstr>1.4.4 Time Series</vt:lpstr>
      <vt:lpstr>1.4.4 Time Series(ans)</vt:lpstr>
      <vt:lpstr>Lesson 1.4 Practice Q1</vt:lpstr>
      <vt:lpstr>Lesson 1.4 Practice Q1(ans)</vt:lpstr>
      <vt:lpstr> 1.4 Practice Q1(graph)</vt:lpstr>
      <vt:lpstr>Lesson 1.4 Practice Q2</vt:lpstr>
      <vt:lpstr>Lesson 1.4 Practice Q2(ans)</vt:lpstr>
      <vt:lpstr>Lesson 1.4 Practice Q2(graph)</vt:lpstr>
      <vt:lpstr>1.4 Practice Q3</vt:lpstr>
      <vt:lpstr>1.4 Practice Q3(ans)</vt:lpstr>
      <vt:lpstr>1.4 Practice Q4</vt:lpstr>
      <vt:lpstr>1.4 Practice Q4(ans)</vt:lpstr>
      <vt:lpstr>Module 1 Q1</vt:lpstr>
      <vt:lpstr>Module 1 Q1(ans)</vt:lpstr>
      <vt:lpstr>Module 1 Q2</vt:lpstr>
      <vt:lpstr>Module 1 Q2(ans)</vt:lpstr>
      <vt:lpstr>Module 1 Q5</vt:lpstr>
      <vt:lpstr>Module 1 Q5(ans)</vt:lpstr>
      <vt:lpstr>Module 1 Q5(graph)</vt:lpstr>
      <vt:lpstr>Module 1 Q7</vt:lpstr>
      <vt:lpstr>Module 1 Q7(ans)</vt:lpstr>
      <vt:lpstr>Module 1 Q9</vt:lpstr>
      <vt:lpstr>Module 1 Q9(ans)</vt:lpstr>
      <vt:lpstr>Module 1 Q10</vt:lpstr>
      <vt:lpstr>Module 1 Q10(ans)</vt:lpstr>
      <vt:lpstr>Module 1 Q12</vt:lpstr>
      <vt:lpstr>Module 1 Q12(ans)</vt:lpstr>
      <vt:lpstr>Module 1 Q13</vt:lpstr>
      <vt:lpstr>Module 1 Q13(ans)</vt:lpstr>
      <vt:lpstr>Module 1 Q14</vt:lpstr>
      <vt:lpstr>Module 1 q14(ans)</vt:lpstr>
      <vt:lpstr>Module 1 Q15</vt:lpstr>
      <vt:lpstr>Module 1 Q15(ans)</vt:lpstr>
      <vt:lpstr>Module 1 Q15(graph)</vt:lpstr>
      <vt:lpstr>Module 1 q16</vt:lpstr>
      <vt:lpstr>Module 1 Q16(ans)</vt:lpstr>
      <vt:lpstr>Percentiles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2019-11-30T07:11:14Z</dcterms:created>
  <dcterms:modified xsi:type="dcterms:W3CDTF">2023-09-28T11:01:45Z</dcterms:modified>
</cp:coreProperties>
</file>