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jinkya\Desktop\"/>
    </mc:Choice>
  </mc:AlternateContent>
  <xr:revisionPtr revIDLastSave="0" documentId="13_ncr:1_{5A9C3249-9FDF-49FD-B87D-E14F6733775B}" xr6:coauthVersionLast="47" xr6:coauthVersionMax="47" xr10:uidLastSave="{00000000-0000-0000-0000-000000000000}"/>
  <bookViews>
    <workbookView xWindow="-108" yWindow="-108" windowWidth="23256" windowHeight="12456" tabRatio="783" xr2:uid="{00000000-000D-0000-FFFF-FFFF00000000}"/>
  </bookViews>
  <sheets>
    <sheet name="2021 Dashboard" sheetId="7" r:id="rId1"/>
    <sheet name="Trends Dashb" sheetId="9" r:id="rId2"/>
    <sheet name="2021 Student data" sheetId="1" r:id="rId3"/>
    <sheet name="K-12_Hist" sheetId="6" r:id="rId4"/>
    <sheet name=" Elementary second" sheetId="3" r:id="rId5"/>
    <sheet name="Degree" sheetId="4" r:id="rId6"/>
    <sheet name="Charts" sheetId="8" r:id="rId7"/>
  </sheets>
  <definedNames>
    <definedName name="_xlchart.v1.0" hidden="1">Charts!$J$23:$U$23</definedName>
    <definedName name="_xlchart.v1.1" hidden="1">Charts!$J$24:$U$24</definedName>
    <definedName name="_xlchart.v1.2" hidden="1">Charts!$J$23:$U$23</definedName>
    <definedName name="_xlchart.v1.3" hidden="1">Charts!$J$24:$U$24</definedName>
    <definedName name="_xlchart.v1.4" hidden="1">Charts!$P$45:$T$45</definedName>
    <definedName name="_xlchart.v1.5" hidden="1">Charts!$P$46:$T$46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8" l="1"/>
  <c r="K37" i="8"/>
  <c r="K38" i="8"/>
  <c r="K35" i="8"/>
  <c r="B57" i="3"/>
  <c r="E57" i="3"/>
  <c r="H57" i="3"/>
  <c r="K57" i="3"/>
  <c r="L57" i="3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2" i="8"/>
  <c r="D11" i="1"/>
  <c r="C11" i="1"/>
  <c r="G11" i="8"/>
  <c r="G12" i="8"/>
  <c r="G13" i="8"/>
  <c r="G14" i="8"/>
  <c r="G15" i="8"/>
  <c r="G16" i="8"/>
  <c r="G17" i="8"/>
  <c r="G5" i="8"/>
  <c r="G6" i="8"/>
  <c r="G7" i="8"/>
  <c r="G8" i="8"/>
  <c r="G9" i="8"/>
  <c r="G10" i="8"/>
  <c r="G4" i="8"/>
  <c r="D14" i="8"/>
  <c r="F14" i="8" s="1"/>
  <c r="D15" i="8"/>
  <c r="F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F22" i="8" s="1"/>
  <c r="D23" i="8"/>
  <c r="F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F30" i="8" s="1"/>
  <c r="D31" i="8"/>
  <c r="F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F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5" i="8"/>
  <c r="E5" i="8" s="1"/>
  <c r="D6" i="8"/>
  <c r="F6" i="8" s="1"/>
  <c r="D7" i="8"/>
  <c r="F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4" i="8"/>
  <c r="E4" i="8" s="1"/>
  <c r="L74" i="4"/>
  <c r="G4" i="1"/>
  <c r="F37" i="8" l="1"/>
  <c r="F29" i="8"/>
  <c r="F21" i="8"/>
  <c r="F13" i="8"/>
  <c r="F5" i="8"/>
  <c r="E31" i="8"/>
  <c r="E23" i="8"/>
  <c r="E15" i="8"/>
  <c r="E7" i="8"/>
  <c r="F36" i="8"/>
  <c r="F28" i="8"/>
  <c r="F20" i="8"/>
  <c r="F12" i="8"/>
  <c r="E38" i="8"/>
  <c r="E30" i="8"/>
  <c r="E22" i="8"/>
  <c r="E14" i="8"/>
  <c r="E6" i="8"/>
  <c r="F35" i="8"/>
  <c r="F27" i="8"/>
  <c r="F19" i="8"/>
  <c r="F11" i="8"/>
  <c r="F4" i="8"/>
  <c r="F34" i="8"/>
  <c r="F26" i="8"/>
  <c r="F18" i="8"/>
  <c r="F10" i="8"/>
  <c r="F33" i="8"/>
  <c r="F25" i="8"/>
  <c r="F17" i="8"/>
  <c r="F9" i="8"/>
  <c r="F32" i="8"/>
  <c r="F24" i="8"/>
  <c r="F16" i="8"/>
  <c r="F8" i="8"/>
</calcChain>
</file>

<file path=xl/sharedStrings.xml><?xml version="1.0" encoding="utf-8"?>
<sst xmlns="http://schemas.openxmlformats.org/spreadsheetml/2006/main" count="270" uniqueCount="122">
  <si>
    <t>Year</t>
  </si>
  <si>
    <t>Total</t>
  </si>
  <si>
    <t>Public</t>
  </si>
  <si>
    <t>Private</t>
  </si>
  <si>
    <t>---</t>
  </si>
  <si>
    <t>Total enrollment, all levels</t>
  </si>
  <si>
    <t>1869-70</t>
  </si>
  <si>
    <t>1879-80</t>
  </si>
  <si>
    <t>1889-90</t>
  </si>
  <si>
    <t>1899-1900</t>
  </si>
  <si>
    <t>1919-20</t>
  </si>
  <si>
    <t>1929-30</t>
  </si>
  <si>
    <t>1939-40</t>
  </si>
  <si>
    <t>1949-50</t>
  </si>
  <si>
    <t>Fall 1959</t>
  </si>
  <si>
    <t>Fall 1969</t>
  </si>
  <si>
    <t>Fall 1985</t>
  </si>
  <si>
    <t>Fall 1990</t>
  </si>
  <si>
    <t>Fall 1991</t>
  </si>
  <si>
    <t>Fall 1992</t>
  </si>
  <si>
    <t>Fall 1993</t>
  </si>
  <si>
    <t>Fall 1994</t>
  </si>
  <si>
    <t>Fall 1995</t>
  </si>
  <si>
    <t>Fall 1996</t>
  </si>
  <si>
    <t>Fall 1997</t>
  </si>
  <si>
    <t>Fall 1998</t>
  </si>
  <si>
    <t>Fall 1999</t>
  </si>
  <si>
    <t>Fall 2000</t>
  </si>
  <si>
    <t>Fall 2001</t>
  </si>
  <si>
    <t>Fall 2002</t>
  </si>
  <si>
    <t>Fall 2003</t>
  </si>
  <si>
    <t>Fall 2004</t>
  </si>
  <si>
    <t>Fall 2005</t>
  </si>
  <si>
    <t>Fall 2006</t>
  </si>
  <si>
    <t>Fall 2007</t>
  </si>
  <si>
    <t>Fall 2008</t>
  </si>
  <si>
    <t>Fall 2009</t>
  </si>
  <si>
    <t>Fall 2010</t>
  </si>
  <si>
    <t>Fall 2011</t>
  </si>
  <si>
    <t>Fall 2012</t>
  </si>
  <si>
    <t>Fall 2013</t>
  </si>
  <si>
    <t>Fall 2014</t>
  </si>
  <si>
    <t>Fall 2015</t>
  </si>
  <si>
    <t>Fall 2016</t>
  </si>
  <si>
    <t>Fall 2017</t>
  </si>
  <si>
    <t>Fall 2018</t>
  </si>
  <si>
    <t>Fall 2019</t>
  </si>
  <si>
    <t>Fall 2020</t>
  </si>
  <si>
    <t>Fall 2021</t>
  </si>
  <si>
    <t>Full-time</t>
  </si>
  <si>
    <t>Part-time</t>
  </si>
  <si>
    <t>Male</t>
  </si>
  <si>
    <t>Female</t>
  </si>
  <si>
    <t>Segment</t>
  </si>
  <si>
    <t>Total Enrollment</t>
  </si>
  <si>
    <t>K-12</t>
  </si>
  <si>
    <t>PreK – 8</t>
  </si>
  <si>
    <t>Grades 9 – 12</t>
  </si>
  <si>
    <t>Postsecondary</t>
  </si>
  <si>
    <r>
      <t>Number of students enrolled</t>
    </r>
    <r>
      <rPr>
        <sz val="10"/>
        <color rgb="FF000000"/>
        <rFont val="Arial"/>
        <scheme val="minor"/>
      </rPr>
      <t xml:space="preserve"> in 2021, based on U.S. education data</t>
    </r>
  </si>
  <si>
    <t>Teachers_Public</t>
  </si>
  <si>
    <t>Teachers_Private</t>
  </si>
  <si>
    <t>Teachers_Total</t>
  </si>
  <si>
    <t>Enrollment_Public</t>
  </si>
  <si>
    <t>Enrollment_Private</t>
  </si>
  <si>
    <t>Enrollment_Total</t>
  </si>
  <si>
    <t>PTR_Public</t>
  </si>
  <si>
    <t>PTR_Private</t>
  </si>
  <si>
    <t>PTR_Total</t>
  </si>
  <si>
    <t xml:space="preserve">Fall 2022 </t>
  </si>
  <si>
    <t xml:space="preserve">Fall 2023 </t>
  </si>
  <si>
    <t xml:space="preserve">Fall 2024 </t>
  </si>
  <si>
    <t xml:space="preserve">Fall 2025 </t>
  </si>
  <si>
    <t xml:space="preserve">Fall 2026 </t>
  </si>
  <si>
    <t xml:space="preserve">Fall 2027 </t>
  </si>
  <si>
    <t xml:space="preserve">Fall 2028 </t>
  </si>
  <si>
    <t xml:space="preserve">Fall 2029 </t>
  </si>
  <si>
    <t xml:space="preserve">Fall 2030 </t>
  </si>
  <si>
    <t xml:space="preserve">Fall 2031 </t>
  </si>
  <si>
    <t>E&amp;S total</t>
  </si>
  <si>
    <t>At-Full-time</t>
  </si>
  <si>
    <t>At-Part-time</t>
  </si>
  <si>
    <t>Pri-Total</t>
  </si>
  <si>
    <t>Pri-Nonprofit</t>
  </si>
  <si>
    <t>Pri-For-profit</t>
  </si>
  <si>
    <t>Students</t>
  </si>
  <si>
    <t>Degree_Total</t>
  </si>
  <si>
    <t>Degree_Public</t>
  </si>
  <si>
    <t>Degree_Private</t>
  </si>
  <si>
    <t>Pri_E&amp;S_Total</t>
  </si>
  <si>
    <t>Pri_Prekindergarten through grade 8</t>
  </si>
  <si>
    <t>Pri_Grades 9 through 12</t>
  </si>
  <si>
    <t>Pub_Prekindergarten through grade 8\3\</t>
  </si>
  <si>
    <t>Pub_Grades 9 through 12\3\</t>
  </si>
  <si>
    <t>Row Labels</t>
  </si>
  <si>
    <t>Grand Total</t>
  </si>
  <si>
    <t>Sum of Degree_Total</t>
  </si>
  <si>
    <t>X1</t>
  </si>
  <si>
    <t>X2</t>
  </si>
  <si>
    <t>Projected</t>
  </si>
  <si>
    <t>Actual</t>
  </si>
  <si>
    <t>Fall</t>
  </si>
  <si>
    <t>American Indian or Alaska Native</t>
  </si>
  <si>
    <t>Asian</t>
  </si>
  <si>
    <t>Black or African American</t>
  </si>
  <si>
    <t>Trend Generator</t>
  </si>
  <si>
    <t>Source</t>
  </si>
  <si>
    <t>Hispanic or Latino</t>
  </si>
  <si>
    <t>White</t>
  </si>
  <si>
    <t>Pub_Grades 9 to 12</t>
  </si>
  <si>
    <t>Pri_Prekindergarten upto grade 8</t>
  </si>
  <si>
    <t>Pri_Grades 9 to 12</t>
  </si>
  <si>
    <t>Pub_Prekindergarten upto grade 8</t>
  </si>
  <si>
    <t>pub_Total</t>
  </si>
  <si>
    <t>Female %</t>
  </si>
  <si>
    <t>For Profit</t>
  </si>
  <si>
    <t>Non Profit</t>
  </si>
  <si>
    <t>Source: NCES, IPEDS</t>
  </si>
  <si>
    <t>Public_Grade 9-12</t>
  </si>
  <si>
    <t>Public_Prekindergarten to grade 8</t>
  </si>
  <si>
    <t>Pri_Prekindergarten to grade 8</t>
  </si>
  <si>
    <t>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</si>
</sst>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"/>
    <numFmt numFmtId="165" formatCode="_(* #,##0_);_(* \(#,##0\);_(* &quot;-&quot;??_);_(@_)"/>
    <numFmt numFmtId="166" formatCode="00,000\k"/>
  </numFmts>
  <fonts count="2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</font>
    <font>
      <b/>
      <sz val="10"/>
      <color rgb="FF000000"/>
      <name val="&quot;Courier New&quot;"/>
    </font>
    <font>
      <sz val="10"/>
      <color rgb="FF000000"/>
      <name val="&quot;Courier New&quot;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b/>
      <sz val="7"/>
      <color rgb="FF212529"/>
      <name val="Arial"/>
      <family val="2"/>
      <scheme val="minor"/>
    </font>
    <font>
      <sz val="7"/>
      <color rgb="FF212529"/>
      <name val="Arial"/>
      <family val="2"/>
      <scheme val="minor"/>
    </font>
    <font>
      <sz val="10"/>
      <color theme="0"/>
      <name val="Arial"/>
      <scheme val="minor"/>
    </font>
    <font>
      <sz val="10"/>
      <color theme="0"/>
      <name val="&quot;Courier New&quot;"/>
    </font>
    <font>
      <b/>
      <sz val="10"/>
      <color theme="2"/>
      <name val="Arial"/>
      <family val="2"/>
      <scheme val="minor"/>
    </font>
    <font>
      <b/>
      <sz val="10"/>
      <color theme="2"/>
      <name val="&quot;Courier New&quot;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AAAAAA"/>
      </bottom>
      <diagonal/>
    </border>
    <border>
      <left style="medium">
        <color rgb="FFDEE2E6"/>
      </left>
      <right style="medium">
        <color rgb="FFDEE2E6"/>
      </right>
      <top/>
      <bottom/>
      <diagonal/>
    </border>
  </borders>
  <cellStyleXfs count="5">
    <xf numFmtId="0" fontId="0" fillId="0" borderId="0"/>
    <xf numFmtId="0" fontId="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3" xfId="0" applyFont="1" applyBorder="1" applyAlignment="1">
      <alignment horizontal="right"/>
    </xf>
    <xf numFmtId="0" fontId="5" fillId="0" borderId="0" xfId="0" applyFont="1" applyAlignment="1">
      <alignment horizontal="left"/>
    </xf>
    <xf numFmtId="3" fontId="5" fillId="0" borderId="4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5" fillId="0" borderId="4" xfId="0" applyNumberFormat="1" applyFont="1" applyBorder="1" applyAlignment="1">
      <alignment horizontal="left"/>
    </xf>
    <xf numFmtId="0" fontId="7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3" fontId="0" fillId="0" borderId="5" xfId="0" applyNumberFormat="1" applyBorder="1" applyAlignment="1">
      <alignment horizontal="left" vertical="center" wrapText="1"/>
    </xf>
    <xf numFmtId="0" fontId="7" fillId="0" borderId="0" xfId="0" applyFont="1"/>
    <xf numFmtId="0" fontId="2" fillId="0" borderId="0" xfId="1"/>
    <xf numFmtId="0" fontId="8" fillId="0" borderId="0" xfId="1" applyFont="1"/>
    <xf numFmtId="3" fontId="9" fillId="0" borderId="0" xfId="1" applyNumberFormat="1" applyFont="1" applyAlignment="1">
      <alignment horizontal="right"/>
    </xf>
    <xf numFmtId="0" fontId="9" fillId="0" borderId="0" xfId="1" applyFont="1" applyAlignment="1">
      <alignment horizontal="right"/>
    </xf>
    <xf numFmtId="3" fontId="9" fillId="0" borderId="2" xfId="1" applyNumberFormat="1" applyFont="1" applyBorder="1" applyAlignment="1">
      <alignment horizontal="right"/>
    </xf>
    <xf numFmtId="0" fontId="8" fillId="2" borderId="0" xfId="1" applyFont="1" applyFill="1"/>
    <xf numFmtId="0" fontId="5" fillId="2" borderId="0" xfId="0" applyFont="1" applyFill="1" applyAlignment="1">
      <alignment horizontal="left"/>
    </xf>
    <xf numFmtId="3" fontId="5" fillId="2" borderId="4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3" fontId="5" fillId="2" borderId="3" xfId="0" applyNumberFormat="1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3" fontId="4" fillId="0" borderId="4" xfId="0" applyNumberFormat="1" applyFont="1" applyBorder="1" applyAlignment="1">
      <alignment horizontal="left"/>
    </xf>
    <xf numFmtId="3" fontId="4" fillId="2" borderId="4" xfId="0" applyNumberFormat="1" applyFont="1" applyFill="1" applyBorder="1" applyAlignment="1">
      <alignment horizontal="left"/>
    </xf>
    <xf numFmtId="3" fontId="4" fillId="2" borderId="3" xfId="0" applyNumberFormat="1" applyFont="1" applyFill="1" applyBorder="1" applyAlignment="1">
      <alignment horizontal="left"/>
    </xf>
    <xf numFmtId="3" fontId="5" fillId="2" borderId="4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10" fillId="0" borderId="0" xfId="1" applyFont="1"/>
    <xf numFmtId="3" fontId="11" fillId="0" borderId="2" xfId="1" applyNumberFormat="1" applyFont="1" applyBorder="1" applyAlignment="1">
      <alignment horizontal="right"/>
    </xf>
    <xf numFmtId="0" fontId="10" fillId="2" borderId="0" xfId="1" applyFont="1" applyFill="1"/>
    <xf numFmtId="0" fontId="6" fillId="0" borderId="0" xfId="1" applyFont="1"/>
    <xf numFmtId="0" fontId="11" fillId="0" borderId="2" xfId="1" applyFont="1" applyBorder="1" applyAlignment="1">
      <alignment horizontal="right"/>
    </xf>
    <xf numFmtId="3" fontId="0" fillId="0" borderId="0" xfId="0" applyNumberFormat="1"/>
    <xf numFmtId="0" fontId="0" fillId="3" borderId="0" xfId="0" applyFill="1"/>
    <xf numFmtId="0" fontId="3" fillId="0" borderId="7" xfId="0" applyFont="1" applyBorder="1"/>
    <xf numFmtId="0" fontId="5" fillId="0" borderId="6" xfId="0" applyFont="1" applyBorder="1"/>
    <xf numFmtId="0" fontId="0" fillId="0" borderId="8" xfId="0" applyBorder="1"/>
    <xf numFmtId="1" fontId="1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0" fontId="5" fillId="0" borderId="0" xfId="0" applyFont="1"/>
    <xf numFmtId="0" fontId="5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4" fillId="0" borderId="0" xfId="0" applyFont="1"/>
    <xf numFmtId="2" fontId="0" fillId="0" borderId="0" xfId="0" applyNumberFormat="1"/>
    <xf numFmtId="0" fontId="15" fillId="5" borderId="9" xfId="0" applyFont="1" applyFill="1" applyBorder="1" applyAlignment="1">
      <alignment horizontal="left" wrapText="1"/>
    </xf>
    <xf numFmtId="0" fontId="15" fillId="5" borderId="9" xfId="0" applyFont="1" applyFill="1" applyBorder="1" applyAlignment="1">
      <alignment horizontal="right" wrapText="1"/>
    </xf>
    <xf numFmtId="0" fontId="15" fillId="5" borderId="9" xfId="0" applyFont="1" applyFill="1" applyBorder="1" applyAlignment="1">
      <alignment horizontal="left" vertical="top" wrapText="1"/>
    </xf>
    <xf numFmtId="3" fontId="16" fillId="4" borderId="9" xfId="0" applyNumberFormat="1" applyFont="1" applyFill="1" applyBorder="1" applyAlignment="1">
      <alignment horizontal="right" vertical="top" wrapText="1"/>
    </xf>
    <xf numFmtId="0" fontId="15" fillId="6" borderId="10" xfId="0" applyFont="1" applyFill="1" applyBorder="1" applyAlignment="1">
      <alignment horizontal="center" wrapText="1"/>
    </xf>
    <xf numFmtId="0" fontId="13" fillId="6" borderId="0" xfId="4" applyFill="1" applyAlignment="1">
      <alignment horizontal="center"/>
    </xf>
    <xf numFmtId="0" fontId="5" fillId="6" borderId="0" xfId="0" applyFont="1" applyFill="1" applyAlignment="1">
      <alignment horizontal="left"/>
    </xf>
    <xf numFmtId="3" fontId="4" fillId="6" borderId="4" xfId="0" applyNumberFormat="1" applyFont="1" applyFill="1" applyBorder="1" applyAlignment="1">
      <alignment horizontal="left"/>
    </xf>
    <xf numFmtId="3" fontId="5" fillId="6" borderId="4" xfId="0" applyNumberFormat="1" applyFont="1" applyFill="1" applyBorder="1" applyAlignment="1">
      <alignment horizontal="left"/>
    </xf>
    <xf numFmtId="0" fontId="0" fillId="6" borderId="0" xfId="0" applyFill="1"/>
    <xf numFmtId="3" fontId="5" fillId="6" borderId="4" xfId="0" applyNumberFormat="1" applyFont="1" applyFill="1" applyBorder="1" applyAlignment="1">
      <alignment horizontal="right"/>
    </xf>
    <xf numFmtId="9" fontId="0" fillId="0" borderId="0" xfId="3" applyFont="1"/>
    <xf numFmtId="4" fontId="5" fillId="0" borderId="4" xfId="0" applyNumberFormat="1" applyFont="1" applyBorder="1" applyAlignment="1">
      <alignment horizontal="right"/>
    </xf>
    <xf numFmtId="4" fontId="5" fillId="6" borderId="4" xfId="0" applyNumberFormat="1" applyFont="1" applyFill="1" applyBorder="1" applyAlignment="1">
      <alignment horizontal="right"/>
    </xf>
    <xf numFmtId="4" fontId="5" fillId="2" borderId="4" xfId="0" applyNumberFormat="1" applyFont="1" applyFill="1" applyBorder="1" applyAlignment="1">
      <alignment horizontal="right"/>
    </xf>
    <xf numFmtId="4" fontId="5" fillId="2" borderId="3" xfId="0" applyNumberFormat="1" applyFont="1" applyFill="1" applyBorder="1" applyAlignment="1">
      <alignment horizontal="right"/>
    </xf>
    <xf numFmtId="0" fontId="17" fillId="3" borderId="5" xfId="0" applyFont="1" applyFill="1" applyBorder="1"/>
    <xf numFmtId="0" fontId="18" fillId="3" borderId="5" xfId="0" applyFont="1" applyFill="1" applyBorder="1" applyAlignment="1">
      <alignment horizontal="left"/>
    </xf>
    <xf numFmtId="0" fontId="17" fillId="7" borderId="5" xfId="0" applyFont="1" applyFill="1" applyBorder="1"/>
    <xf numFmtId="9" fontId="18" fillId="7" borderId="5" xfId="3" applyFont="1" applyFill="1" applyBorder="1" applyAlignment="1">
      <alignment horizontal="right"/>
    </xf>
    <xf numFmtId="0" fontId="17" fillId="8" borderId="5" xfId="0" applyFont="1" applyFill="1" applyBorder="1"/>
    <xf numFmtId="9" fontId="18" fillId="8" borderId="5" xfId="3" applyFont="1" applyFill="1" applyBorder="1" applyAlignment="1">
      <alignment horizontal="right"/>
    </xf>
    <xf numFmtId="10" fontId="0" fillId="0" borderId="0" xfId="3" applyNumberFormat="1" applyFont="1"/>
    <xf numFmtId="10" fontId="0" fillId="0" borderId="5" xfId="3" applyNumberFormat="1" applyFont="1" applyBorder="1" applyAlignment="1">
      <alignment horizontal="center"/>
    </xf>
    <xf numFmtId="0" fontId="5" fillId="0" borderId="5" xfId="0" applyFont="1" applyBorder="1"/>
    <xf numFmtId="3" fontId="5" fillId="0" borderId="5" xfId="0" applyNumberFormat="1" applyFont="1" applyBorder="1" applyAlignment="1">
      <alignment horizontal="right"/>
    </xf>
    <xf numFmtId="3" fontId="5" fillId="6" borderId="5" xfId="0" applyNumberFormat="1" applyFont="1" applyFill="1" applyBorder="1" applyAlignment="1">
      <alignment horizontal="right"/>
    </xf>
    <xf numFmtId="0" fontId="1" fillId="0" borderId="5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19" fillId="3" borderId="5" xfId="0" applyFont="1" applyFill="1" applyBorder="1"/>
    <xf numFmtId="0" fontId="19" fillId="7" borderId="5" xfId="0" applyFont="1" applyFill="1" applyBorder="1"/>
    <xf numFmtId="0" fontId="19" fillId="8" borderId="5" xfId="0" applyFont="1" applyFill="1" applyBorder="1"/>
    <xf numFmtId="0" fontId="20" fillId="3" borderId="5" xfId="0" applyFont="1" applyFill="1" applyBorder="1" applyAlignment="1">
      <alignment horizontal="left"/>
    </xf>
    <xf numFmtId="9" fontId="20" fillId="7" borderId="5" xfId="3" applyFont="1" applyFill="1" applyBorder="1" applyAlignment="1">
      <alignment horizontal="right"/>
    </xf>
    <xf numFmtId="9" fontId="20" fillId="8" borderId="5" xfId="3" applyFont="1" applyFill="1" applyBorder="1" applyAlignment="1">
      <alignment horizontal="right"/>
    </xf>
  </cellXfs>
  <cellStyles count="5">
    <cellStyle name="Comma" xfId="2" builtinId="3"/>
    <cellStyle name="Hyperlink" xfId="4" builtinId="8"/>
    <cellStyle name="Normal" xfId="0" builtinId="0"/>
    <cellStyle name="Normal 2" xfId="1" xr:uid="{1F2BB5E4-7F1F-4567-8ADB-3CC6794A906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 b="0"/>
              <a:t>Degree</a:t>
            </a:r>
            <a:r>
              <a:rPr lang="en-IN" sz="1200" b="0" baseline="0"/>
              <a:t> Students By Race</a:t>
            </a:r>
            <a:endParaRPr lang="en-IN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5.5206474190726162E-2"/>
          <c:y val="0.17314814814814813"/>
          <c:w val="0.52602799650043741"/>
          <c:h val="0.71074011740898801"/>
        </c:manualLayout>
      </c:layout>
      <c:pieChart>
        <c:varyColors val="1"/>
        <c:ser>
          <c:idx val="0"/>
          <c:order val="0"/>
          <c:spPr>
            <a:ln w="12700">
              <a:solidFill>
                <a:schemeClr val="tx1">
                  <a:alpha val="57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>
                    <a:alpha val="57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69-4782-9836-6B6BB07198C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12700">
                <a:solidFill>
                  <a:schemeClr val="tx1">
                    <a:alpha val="57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69-4782-9836-6B6BB07198C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bg2">
                      <a:lumMod val="85000"/>
                    </a:schemeClr>
                  </a:gs>
                  <a:gs pos="20000">
                    <a:schemeClr val="bg1">
                      <a:lumMod val="85000"/>
                    </a:schemeClr>
                  </a:gs>
                  <a:gs pos="91000">
                    <a:schemeClr val="tx2"/>
                  </a:gs>
                  <a:gs pos="100000">
                    <a:schemeClr val="tx1"/>
                  </a:gs>
                </a:gsLst>
                <a:lin ang="0" scaled="1"/>
                <a:tileRect/>
              </a:gradFill>
              <a:ln w="12700">
                <a:solidFill>
                  <a:schemeClr val="tx1">
                    <a:alpha val="57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69-4782-9836-6B6BB07198C3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2700">
                <a:solidFill>
                  <a:schemeClr val="tx1">
                    <a:alpha val="57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69-4782-9836-6B6BB07198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tx1">
                    <a:alpha val="57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469-4782-9836-6B6BB07198C3}"/>
              </c:ext>
            </c:extLst>
          </c:dPt>
          <c:dLbls>
            <c:dLbl>
              <c:idx val="0"/>
              <c:layout>
                <c:manualLayout>
                  <c:x val="-4.4398572260179542E-2"/>
                  <c:y val="-5.733469557915998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69-4782-9836-6B6BB07198C3}"/>
                </c:ext>
              </c:extLst>
            </c:dLbl>
            <c:dLbl>
              <c:idx val="1"/>
              <c:layout>
                <c:manualLayout>
                  <c:x val="7.0465292033048401E-3"/>
                  <c:y val="-1.27460996905588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69-4782-9836-6B6BB07198C3}"/>
                </c:ext>
              </c:extLst>
            </c:dLbl>
            <c:dLbl>
              <c:idx val="2"/>
              <c:layout>
                <c:manualLayout>
                  <c:x val="-4.3227937947445345E-2"/>
                  <c:y val="-6.00010569148655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69-4782-9836-6B6BB07198C3}"/>
                </c:ext>
              </c:extLst>
            </c:dLbl>
            <c:dLbl>
              <c:idx val="3"/>
              <c:layout>
                <c:manualLayout>
                  <c:x val="-6.7423940684457298E-2"/>
                  <c:y val="0.104205640402332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69-4782-9836-6B6BB07198C3}"/>
                </c:ext>
              </c:extLst>
            </c:dLbl>
            <c:dLbl>
              <c:idx val="4"/>
              <c:layout>
                <c:manualLayout>
                  <c:x val="5.9054607473676683E-2"/>
                  <c:y val="0.272499955961880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69-4782-9836-6B6BB0719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Charts!$N$27:$R$27</c:f>
              <c:strCache>
                <c:ptCount val="5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White</c:v>
                </c:pt>
              </c:strCache>
            </c:strRef>
          </c:cat>
          <c:val>
            <c:numRef>
              <c:f>Charts!$N$28:$R$28</c:f>
              <c:numCache>
                <c:formatCode>#,##0</c:formatCode>
                <c:ptCount val="5"/>
                <c:pt idx="0">
                  <c:v>120415</c:v>
                </c:pt>
                <c:pt idx="1">
                  <c:v>1307635</c:v>
                </c:pt>
                <c:pt idx="2">
                  <c:v>2283751</c:v>
                </c:pt>
                <c:pt idx="3">
                  <c:v>3602824</c:v>
                </c:pt>
                <c:pt idx="4">
                  <c:v>9174685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69-4782-9836-6B6BB07198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527580927384073"/>
          <c:y val="0.18820100612423446"/>
          <c:w val="0.32555949256342953"/>
          <c:h val="0.67291010498687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alpha val="9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/>
              <a:t>Gender</a:t>
            </a:r>
            <a:r>
              <a:rPr lang="en-IN" sz="1100" baseline="0"/>
              <a:t> Distribution</a:t>
            </a:r>
            <a:endParaRPr lang="en-I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20000617916034041"/>
          <c:y val="0.24672326757277407"/>
          <c:w val="0.49161723338394359"/>
          <c:h val="0.6862638062260997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2C-4206-A2E2-A53EAC7B19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2C-4206-A2E2-A53EAC7B1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Degree!$L$70:$M$70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Degree!$L$71:$M$71</c:f>
              <c:numCache>
                <c:formatCode>#,##0</c:formatCode>
                <c:ptCount val="2"/>
                <c:pt idx="0">
                  <c:v>7767866</c:v>
                </c:pt>
                <c:pt idx="1">
                  <c:v>10890890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9-4957-968B-BBDB76F95E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038269409872151"/>
          <c:y val="0.34282626130067079"/>
          <c:w val="0.16891174893460897"/>
          <c:h val="0.25439596092155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800"/>
              <a:t>Students</a:t>
            </a:r>
            <a:r>
              <a:rPr lang="en-IN" sz="800" baseline="0"/>
              <a:t> by Attendence type</a:t>
            </a:r>
            <a:endParaRPr lang="en-IN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727541066712457"/>
          <c:y val="0.23540541176747523"/>
          <c:w val="0.48032681662455745"/>
          <c:h val="0.691412144109789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96-41F5-8B8F-82C01E4F00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96-41F5-8B8F-82C01E4F00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Degree!$L$78:$M$78</c:f>
              <c:strCache>
                <c:ptCount val="2"/>
                <c:pt idx="0">
                  <c:v>Full-time</c:v>
                </c:pt>
                <c:pt idx="1">
                  <c:v>Part-time</c:v>
                </c:pt>
              </c:strCache>
            </c:strRef>
          </c:cat>
          <c:val>
            <c:numRef>
              <c:f>Degree!$L$79:$M$79</c:f>
              <c:numCache>
                <c:formatCode>#,##0</c:formatCode>
                <c:ptCount val="2"/>
                <c:pt idx="0">
                  <c:v>11326343</c:v>
                </c:pt>
                <c:pt idx="1">
                  <c:v>7332413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A-47F2-8ABF-A9B90A029F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3106761187562"/>
          <c:y val="0.30214210891799959"/>
          <c:w val="0.23708335033250377"/>
          <c:h val="0.47104654722129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Pupil Teacher ratio in Private S</a:t>
            </a:r>
          </a:p>
        </c:rich>
      </c:tx>
      <c:layout>
        <c:manualLayout>
          <c:xMode val="edge"/>
          <c:yMode val="edge"/>
          <c:x val="6.0347112860892387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1443569553806"/>
          <c:y val="0.17752333041703119"/>
          <c:w val="0.84937073490813653"/>
          <c:h val="0.61148658501020692"/>
        </c:manualLayout>
      </c:layout>
      <c:lineChart>
        <c:grouping val="standard"/>
        <c:varyColors val="0"/>
        <c:ser>
          <c:idx val="0"/>
          <c:order val="0"/>
          <c:tx>
            <c:strRef>
              <c:f>Charts!$G$3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Charts!$E$18:$F$48</c15:sqref>
                  </c15:fullRef>
                  <c15:levelRef>
                    <c15:sqref>Charts!$E$18:$E$48</c15:sqref>
                  </c15:levelRef>
                </c:ext>
              </c:extLst>
              <c:f>Charts!$E$18:$E$48</c:f>
              <c:strCache>
                <c:ptCount val="31"/>
                <c:pt idx="0">
                  <c:v> 2001</c:v>
                </c:pt>
                <c:pt idx="1">
                  <c:v> 2002</c:v>
                </c:pt>
                <c:pt idx="2">
                  <c:v> 2003</c:v>
                </c:pt>
                <c:pt idx="3">
                  <c:v> 2004</c:v>
                </c:pt>
                <c:pt idx="4">
                  <c:v> 2005</c:v>
                </c:pt>
                <c:pt idx="5">
                  <c:v> 2006</c:v>
                </c:pt>
                <c:pt idx="6">
                  <c:v> 2007</c:v>
                </c:pt>
                <c:pt idx="7">
                  <c:v> 2008</c:v>
                </c:pt>
                <c:pt idx="8">
                  <c:v> 2009</c:v>
                </c:pt>
                <c:pt idx="9">
                  <c:v> 2010</c:v>
                </c:pt>
                <c:pt idx="10">
                  <c:v> 2011</c:v>
                </c:pt>
                <c:pt idx="11">
                  <c:v> 2012</c:v>
                </c:pt>
                <c:pt idx="12">
                  <c:v> 2013</c:v>
                </c:pt>
                <c:pt idx="13">
                  <c:v> 2014</c:v>
                </c:pt>
                <c:pt idx="14">
                  <c:v> 2015</c:v>
                </c:pt>
                <c:pt idx="15">
                  <c:v> 2016</c:v>
                </c:pt>
                <c:pt idx="16">
                  <c:v> 2017</c:v>
                </c:pt>
                <c:pt idx="17">
                  <c:v> 2018</c:v>
                </c:pt>
                <c:pt idx="18">
                  <c:v> 2019</c:v>
                </c:pt>
                <c:pt idx="19">
                  <c:v> 2020</c:v>
                </c:pt>
                <c:pt idx="20">
                  <c:v> 2021</c:v>
                </c:pt>
                <c:pt idx="21">
                  <c:v> 2022 </c:v>
                </c:pt>
                <c:pt idx="22">
                  <c:v> 2023 </c:v>
                </c:pt>
                <c:pt idx="23">
                  <c:v> 2024 </c:v>
                </c:pt>
                <c:pt idx="24">
                  <c:v> 2025 </c:v>
                </c:pt>
                <c:pt idx="25">
                  <c:v> 2026 </c:v>
                </c:pt>
                <c:pt idx="26">
                  <c:v> 2027 </c:v>
                </c:pt>
                <c:pt idx="27">
                  <c:v> 2028 </c:v>
                </c:pt>
                <c:pt idx="28">
                  <c:v> 2029 </c:v>
                </c:pt>
                <c:pt idx="29">
                  <c:v> 2030 </c:v>
                </c:pt>
                <c:pt idx="30">
                  <c:v> 2031 </c:v>
                </c:pt>
              </c:strCache>
            </c:strRef>
          </c:cat>
          <c:val>
            <c:numRef>
              <c:f>Charts!$G$18:$G$48</c:f>
              <c:numCache>
                <c:formatCode>General</c:formatCode>
                <c:ptCount val="31"/>
                <c:pt idx="0">
                  <c:v>14.3</c:v>
                </c:pt>
                <c:pt idx="1">
                  <c:v>14.1</c:v>
                </c:pt>
                <c:pt idx="2">
                  <c:v>13.8</c:v>
                </c:pt>
                <c:pt idx="3">
                  <c:v>13.7</c:v>
                </c:pt>
                <c:pt idx="4">
                  <c:v>13.5</c:v>
                </c:pt>
                <c:pt idx="5">
                  <c:v>13.2</c:v>
                </c:pt>
                <c:pt idx="6">
                  <c:v>13</c:v>
                </c:pt>
                <c:pt idx="7">
                  <c:v>12.8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12.4</c:v>
                </c:pt>
                <c:pt idx="12">
                  <c:v>12.2</c:v>
                </c:pt>
                <c:pt idx="13">
                  <c:v>12.1</c:v>
                </c:pt>
                <c:pt idx="14">
                  <c:v>11.9</c:v>
                </c:pt>
                <c:pt idx="15">
                  <c:v>11.9</c:v>
                </c:pt>
                <c:pt idx="16">
                  <c:v>11.9</c:v>
                </c:pt>
                <c:pt idx="17">
                  <c:v>11.6</c:v>
                </c:pt>
                <c:pt idx="18">
                  <c:v>11.4</c:v>
                </c:pt>
                <c:pt idx="19">
                  <c:v>12.5</c:v>
                </c:pt>
                <c:pt idx="20">
                  <c:v>12.5</c:v>
                </c:pt>
                <c:pt idx="21">
                  <c:v>12.4</c:v>
                </c:pt>
                <c:pt idx="22">
                  <c:v>12.1</c:v>
                </c:pt>
                <c:pt idx="23">
                  <c:v>11.6</c:v>
                </c:pt>
                <c:pt idx="24">
                  <c:v>11.4</c:v>
                </c:pt>
                <c:pt idx="25">
                  <c:v>11.1</c:v>
                </c:pt>
                <c:pt idx="26">
                  <c:v>10.9</c:v>
                </c:pt>
                <c:pt idx="27">
                  <c:v>10.7</c:v>
                </c:pt>
                <c:pt idx="28">
                  <c:v>10.5</c:v>
                </c:pt>
                <c:pt idx="29">
                  <c:v>10.3</c:v>
                </c:pt>
                <c:pt idx="30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1-448F-8275-0BB2917DCF6E}"/>
            </c:ext>
          </c:extLst>
        </c:ser>
        <c:ser>
          <c:idx val="1"/>
          <c:order val="1"/>
          <c:tx>
            <c:strRef>
              <c:f>Charts!$H$3</c:f>
              <c:strCache>
                <c:ptCount val="1"/>
                <c:pt idx="0">
                  <c:v>Projected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Charts!$E$18:$F$48</c15:sqref>
                  </c15:fullRef>
                  <c15:levelRef>
                    <c15:sqref>Charts!$E$18:$E$48</c15:sqref>
                  </c15:levelRef>
                </c:ext>
              </c:extLst>
              <c:f>Charts!$E$18:$E$48</c:f>
              <c:strCache>
                <c:ptCount val="31"/>
                <c:pt idx="0">
                  <c:v> 2001</c:v>
                </c:pt>
                <c:pt idx="1">
                  <c:v> 2002</c:v>
                </c:pt>
                <c:pt idx="2">
                  <c:v> 2003</c:v>
                </c:pt>
                <c:pt idx="3">
                  <c:v> 2004</c:v>
                </c:pt>
                <c:pt idx="4">
                  <c:v> 2005</c:v>
                </c:pt>
                <c:pt idx="5">
                  <c:v> 2006</c:v>
                </c:pt>
                <c:pt idx="6">
                  <c:v> 2007</c:v>
                </c:pt>
                <c:pt idx="7">
                  <c:v> 2008</c:v>
                </c:pt>
                <c:pt idx="8">
                  <c:v> 2009</c:v>
                </c:pt>
                <c:pt idx="9">
                  <c:v> 2010</c:v>
                </c:pt>
                <c:pt idx="10">
                  <c:v> 2011</c:v>
                </c:pt>
                <c:pt idx="11">
                  <c:v> 2012</c:v>
                </c:pt>
                <c:pt idx="12">
                  <c:v> 2013</c:v>
                </c:pt>
                <c:pt idx="13">
                  <c:v> 2014</c:v>
                </c:pt>
                <c:pt idx="14">
                  <c:v> 2015</c:v>
                </c:pt>
                <c:pt idx="15">
                  <c:v> 2016</c:v>
                </c:pt>
                <c:pt idx="16">
                  <c:v> 2017</c:v>
                </c:pt>
                <c:pt idx="17">
                  <c:v> 2018</c:v>
                </c:pt>
                <c:pt idx="18">
                  <c:v> 2019</c:v>
                </c:pt>
                <c:pt idx="19">
                  <c:v> 2020</c:v>
                </c:pt>
                <c:pt idx="20">
                  <c:v> 2021</c:v>
                </c:pt>
                <c:pt idx="21">
                  <c:v> 2022 </c:v>
                </c:pt>
                <c:pt idx="22">
                  <c:v> 2023 </c:v>
                </c:pt>
                <c:pt idx="23">
                  <c:v> 2024 </c:v>
                </c:pt>
                <c:pt idx="24">
                  <c:v> 2025 </c:v>
                </c:pt>
                <c:pt idx="25">
                  <c:v> 2026 </c:v>
                </c:pt>
                <c:pt idx="26">
                  <c:v> 2027 </c:v>
                </c:pt>
                <c:pt idx="27">
                  <c:v> 2028 </c:v>
                </c:pt>
                <c:pt idx="28">
                  <c:v> 2029 </c:v>
                </c:pt>
                <c:pt idx="29">
                  <c:v> 2030 </c:v>
                </c:pt>
                <c:pt idx="30">
                  <c:v> 2031 </c:v>
                </c:pt>
              </c:strCache>
            </c:strRef>
          </c:cat>
          <c:val>
            <c:numRef>
              <c:f>Charts!$H$18:$H$48</c:f>
              <c:numCache>
                <c:formatCode>_(* #,##0_);_(* \(#,##0\);_(* "-"??_);_(@_)</c:formatCode>
                <c:ptCount val="31"/>
                <c:pt idx="20" formatCode="General">
                  <c:v>12.5</c:v>
                </c:pt>
                <c:pt idx="21" formatCode="General">
                  <c:v>12.4</c:v>
                </c:pt>
                <c:pt idx="22" formatCode="General">
                  <c:v>12.1</c:v>
                </c:pt>
                <c:pt idx="23" formatCode="General">
                  <c:v>11.6</c:v>
                </c:pt>
                <c:pt idx="24" formatCode="General">
                  <c:v>11.4</c:v>
                </c:pt>
                <c:pt idx="25" formatCode="General">
                  <c:v>11.1</c:v>
                </c:pt>
                <c:pt idx="26" formatCode="General">
                  <c:v>10.9</c:v>
                </c:pt>
                <c:pt idx="27" formatCode="General">
                  <c:v>10.7</c:v>
                </c:pt>
                <c:pt idx="28" formatCode="General">
                  <c:v>10.5</c:v>
                </c:pt>
                <c:pt idx="29" formatCode="General">
                  <c:v>10.3</c:v>
                </c:pt>
                <c:pt idx="30" formatCode="General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1-448F-8275-0BB2917D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981695"/>
        <c:axId val="695982175"/>
      </c:lineChart>
      <c:catAx>
        <c:axId val="695981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2175"/>
        <c:crosses val="autoZero"/>
        <c:auto val="1"/>
        <c:lblAlgn val="ctr"/>
        <c:lblOffset val="100"/>
        <c:noMultiLvlLbl val="0"/>
      </c:catAx>
      <c:valAx>
        <c:axId val="695982175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Degree</a:t>
            </a:r>
            <a:r>
              <a:rPr lang="en-IN" baseline="0"/>
              <a:t> Students By Race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5.5206474190726162E-2"/>
          <c:y val="0.17314814814814813"/>
          <c:w val="0.4506983814523185"/>
          <c:h val="0.751163969087197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EB-4694-AC39-31DE4D3079D3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60A-4B53-8B60-D47034511ED2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0A-4B53-8B60-D47034511ED2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0A-4B53-8B60-D47034511ED2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60A-4B53-8B60-D47034511E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Charts!$N$27:$R$27</c:f>
              <c:strCache>
                <c:ptCount val="5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White</c:v>
                </c:pt>
              </c:strCache>
            </c:strRef>
          </c:cat>
          <c:val>
            <c:numRef>
              <c:f>Charts!$N$28:$R$28</c:f>
              <c:numCache>
                <c:formatCode>#,##0</c:formatCode>
                <c:ptCount val="5"/>
                <c:pt idx="0">
                  <c:v>120415</c:v>
                </c:pt>
                <c:pt idx="1">
                  <c:v>1307635</c:v>
                </c:pt>
                <c:pt idx="2">
                  <c:v>2283751</c:v>
                </c:pt>
                <c:pt idx="3">
                  <c:v>3602824</c:v>
                </c:pt>
                <c:pt idx="4">
                  <c:v>9174685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4B53-8B60-D47034511E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527580927384073"/>
          <c:y val="0.18820100612423446"/>
          <c:w val="0.32555949256342953"/>
          <c:h val="0.67291010498687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Female</a:t>
            </a:r>
            <a:r>
              <a:rPr lang="en-IN" baseline="0"/>
              <a:t> Students 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Charts!$X$1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Charts!$W$2:$W$83</c:f>
              <c:numCache>
                <c:formatCode>General</c:formatCode>
                <c:ptCount val="8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1959</c:v>
                </c:pt>
                <c:pt idx="12">
                  <c:v>1961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</c:numCache>
            </c:numRef>
          </c:cat>
          <c:val>
            <c:numRef>
              <c:f>Charts!$X$2:$X$83</c:f>
              <c:numCache>
                <c:formatCode>#,##0.00</c:formatCode>
                <c:ptCount val="82"/>
                <c:pt idx="0">
                  <c:v>1.659249</c:v>
                </c:pt>
                <c:pt idx="1">
                  <c:v>1.7093670000000001</c:v>
                </c:pt>
                <c:pt idx="2">
                  <c:v>1.7215720000000001</c:v>
                </c:pt>
                <c:pt idx="3">
                  <c:v>1.560392</c:v>
                </c:pt>
                <c:pt idx="4">
                  <c:v>1.3907400000000001</c:v>
                </c:pt>
                <c:pt idx="5">
                  <c:v>1.3803570000000001</c:v>
                </c:pt>
                <c:pt idx="6">
                  <c:v>1.422598</c:v>
                </c:pt>
                <c:pt idx="7">
                  <c:v>1.563382</c:v>
                </c:pt>
                <c:pt idx="8">
                  <c:v>1.7331840000000001</c:v>
                </c:pt>
                <c:pt idx="9">
                  <c:v>1.9114580000000001</c:v>
                </c:pt>
                <c:pt idx="10">
                  <c:v>2.1707649999999998</c:v>
                </c:pt>
                <c:pt idx="11">
                  <c:v>2.3326169999999999</c:v>
                </c:pt>
                <c:pt idx="12">
                  <c:v>2.5858210000000001</c:v>
                </c:pt>
                <c:pt idx="13">
                  <c:v>2.9615399999999998</c:v>
                </c:pt>
                <c:pt idx="14">
                  <c:v>3.248713</c:v>
                </c:pt>
                <c:pt idx="15">
                  <c:v>3.63002</c:v>
                </c:pt>
                <c:pt idx="16">
                  <c:v>3.8562159999999999</c:v>
                </c:pt>
                <c:pt idx="17">
                  <c:v>4.1327999999999996</c:v>
                </c:pt>
                <c:pt idx="18">
                  <c:v>4.4776490000000004</c:v>
                </c:pt>
                <c:pt idx="19">
                  <c:v>4.7462010000000001</c:v>
                </c:pt>
                <c:pt idx="20">
                  <c:v>5.0436420000000002</c:v>
                </c:pt>
                <c:pt idx="21">
                  <c:v>5.2070040000000004</c:v>
                </c:pt>
                <c:pt idx="22">
                  <c:v>5.2387569999999997</c:v>
                </c:pt>
                <c:pt idx="23">
                  <c:v>5.3710519999999997</c:v>
                </c:pt>
                <c:pt idx="24">
                  <c:v>5.6224290000000003</c:v>
                </c:pt>
                <c:pt idx="25">
                  <c:v>6.1489969999999996</c:v>
                </c:pt>
                <c:pt idx="26">
                  <c:v>5.8108279999999999</c:v>
                </c:pt>
                <c:pt idx="27">
                  <c:v>5.7890160000000002</c:v>
                </c:pt>
                <c:pt idx="28">
                  <c:v>5.6409979999999997</c:v>
                </c:pt>
                <c:pt idx="29">
                  <c:v>5.6828770000000004</c:v>
                </c:pt>
                <c:pt idx="30">
                  <c:v>5.8743740000000004</c:v>
                </c:pt>
                <c:pt idx="31">
                  <c:v>5.9750560000000004</c:v>
                </c:pt>
                <c:pt idx="32">
                  <c:v>6.0313840000000001</c:v>
                </c:pt>
                <c:pt idx="33">
                  <c:v>6.0237249999999998</c:v>
                </c:pt>
                <c:pt idx="34">
                  <c:v>5.8635739999999998</c:v>
                </c:pt>
                <c:pt idx="35">
                  <c:v>5.8184500000000003</c:v>
                </c:pt>
                <c:pt idx="36">
                  <c:v>5.8845150000000004</c:v>
                </c:pt>
                <c:pt idx="37">
                  <c:v>5.9320560000000002</c:v>
                </c:pt>
                <c:pt idx="38">
                  <c:v>6.0018960000000003</c:v>
                </c:pt>
                <c:pt idx="39">
                  <c:v>6.1900149999999998</c:v>
                </c:pt>
                <c:pt idx="40">
                  <c:v>6.2839090000000004</c:v>
                </c:pt>
                <c:pt idx="41">
                  <c:v>6.5018440000000002</c:v>
                </c:pt>
                <c:pt idx="42">
                  <c:v>6.5239890000000003</c:v>
                </c:pt>
                <c:pt idx="43">
                  <c:v>6.4274500000000003</c:v>
                </c:pt>
                <c:pt idx="44">
                  <c:v>6.3718979999999998</c:v>
                </c:pt>
                <c:pt idx="45">
                  <c:v>6.3425390000000004</c:v>
                </c:pt>
                <c:pt idx="46">
                  <c:v>6.3528250000000002</c:v>
                </c:pt>
                <c:pt idx="47">
                  <c:v>6.3960280000000003</c:v>
                </c:pt>
                <c:pt idx="48">
                  <c:v>6.3692650000000004</c:v>
                </c:pt>
                <c:pt idx="49">
                  <c:v>6.5151640000000004</c:v>
                </c:pt>
                <c:pt idx="50">
                  <c:v>6.7217690000000001</c:v>
                </c:pt>
                <c:pt idx="51">
                  <c:v>6.9608150000000002</c:v>
                </c:pt>
                <c:pt idx="52">
                  <c:v>7.2021160000000002</c:v>
                </c:pt>
                <c:pt idx="53">
                  <c:v>7.2602640000000003</c:v>
                </c:pt>
                <c:pt idx="54">
                  <c:v>7.3872619999999998</c:v>
                </c:pt>
                <c:pt idx="55">
                  <c:v>7.4559249999999997</c:v>
                </c:pt>
                <c:pt idx="56">
                  <c:v>7.5722649999999998</c:v>
                </c:pt>
                <c:pt idx="57">
                  <c:v>7.8199379999999996</c:v>
                </c:pt>
                <c:pt idx="58">
                  <c:v>8.1777139999999999</c:v>
                </c:pt>
                <c:pt idx="59">
                  <c:v>8.7329530000000002</c:v>
                </c:pt>
                <c:pt idx="60">
                  <c:v>9.0457590000000003</c:v>
                </c:pt>
                <c:pt idx="61">
                  <c:v>9.0342559999999992</c:v>
                </c:pt>
                <c:pt idx="62">
                  <c:v>8.9190059999999995</c:v>
                </c:pt>
                <c:pt idx="63">
                  <c:v>8.8611970000000007</c:v>
                </c:pt>
                <c:pt idx="64">
                  <c:v>8.7975300000000001</c:v>
                </c:pt>
                <c:pt idx="65">
                  <c:v>8.7238190000000007</c:v>
                </c:pt>
                <c:pt idx="66">
                  <c:v>8.6384220000000003</c:v>
                </c:pt>
                <c:pt idx="67">
                  <c:v>8.5713139999999992</c:v>
                </c:pt>
                <c:pt idx="68">
                  <c:v>8.4446139999999996</c:v>
                </c:pt>
                <c:pt idx="69">
                  <c:v>8.3638890000000004</c:v>
                </c:pt>
                <c:pt idx="70">
                  <c:v>7.885033</c:v>
                </c:pt>
                <c:pt idx="71">
                  <c:v>7.7678659999999997</c:v>
                </c:pt>
                <c:pt idx="72">
                  <c:v>7.8145360000000004</c:v>
                </c:pt>
                <c:pt idx="73">
                  <c:v>7.7934200000000002</c:v>
                </c:pt>
                <c:pt idx="74">
                  <c:v>7.9383949999999999</c:v>
                </c:pt>
                <c:pt idx="75">
                  <c:v>8.0930820000000008</c:v>
                </c:pt>
                <c:pt idx="76">
                  <c:v>8.2098340000000007</c:v>
                </c:pt>
                <c:pt idx="77">
                  <c:v>8.2908869999999997</c:v>
                </c:pt>
                <c:pt idx="78">
                  <c:v>8.3486860000000007</c:v>
                </c:pt>
                <c:pt idx="79">
                  <c:v>8.3825699999999994</c:v>
                </c:pt>
                <c:pt idx="80">
                  <c:v>8.4050709999999995</c:v>
                </c:pt>
                <c:pt idx="81">
                  <c:v>8.4393089999999997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C-4632-B4E1-D68E4D7C479A}"/>
            </c:ext>
          </c:extLst>
        </c:ser>
        <c:ser>
          <c:idx val="1"/>
          <c:order val="1"/>
          <c:tx>
            <c:strRef>
              <c:f>Charts!$Y$1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Charts!$W$2:$W$83</c:f>
              <c:numCache>
                <c:formatCode>General</c:formatCode>
                <c:ptCount val="8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1959</c:v>
                </c:pt>
                <c:pt idx="12">
                  <c:v>1961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</c:numCache>
            </c:numRef>
          </c:cat>
          <c:val>
            <c:numRef>
              <c:f>Charts!$Y$2:$Y$83</c:f>
              <c:numCache>
                <c:formatCode>#,##0.00</c:formatCode>
                <c:ptCount val="82"/>
                <c:pt idx="0">
                  <c:v>0.67897700000000005</c:v>
                </c:pt>
                <c:pt idx="1">
                  <c:v>0.69402900000000001</c:v>
                </c:pt>
                <c:pt idx="2">
                  <c:v>0.72332799999999997</c:v>
                </c:pt>
                <c:pt idx="3">
                  <c:v>0.72090600000000005</c:v>
                </c:pt>
                <c:pt idx="4">
                  <c:v>0.71122200000000002</c:v>
                </c:pt>
                <c:pt idx="5">
                  <c:v>0.75388500000000003</c:v>
                </c:pt>
                <c:pt idx="6">
                  <c:v>0.80845599999999995</c:v>
                </c:pt>
                <c:pt idx="7">
                  <c:v>0.88331099999999996</c:v>
                </c:pt>
                <c:pt idx="8">
                  <c:v>0.91984999999999995</c:v>
                </c:pt>
                <c:pt idx="9">
                  <c:v>1.0067539999999999</c:v>
                </c:pt>
                <c:pt idx="10">
                  <c:v>1.1530180000000001</c:v>
                </c:pt>
                <c:pt idx="11">
                  <c:v>1.3072299999999999</c:v>
                </c:pt>
                <c:pt idx="12">
                  <c:v>1.5592440000000001</c:v>
                </c:pt>
                <c:pt idx="13">
                  <c:v>1.8180689999999999</c:v>
                </c:pt>
                <c:pt idx="14">
                  <c:v>2.031307</c:v>
                </c:pt>
                <c:pt idx="15">
                  <c:v>2.2908439999999999</c:v>
                </c:pt>
                <c:pt idx="16">
                  <c:v>2.5336560000000001</c:v>
                </c:pt>
                <c:pt idx="17">
                  <c:v>2.7789480000000002</c:v>
                </c:pt>
                <c:pt idx="18">
                  <c:v>3.0354420000000002</c:v>
                </c:pt>
                <c:pt idx="19">
                  <c:v>3.2584590000000002</c:v>
                </c:pt>
                <c:pt idx="20">
                  <c:v>3.537245</c:v>
                </c:pt>
                <c:pt idx="21">
                  <c:v>3.7416399999999999</c:v>
                </c:pt>
                <c:pt idx="22">
                  <c:v>3.9761030000000002</c:v>
                </c:pt>
                <c:pt idx="23">
                  <c:v>4.231071</c:v>
                </c:pt>
                <c:pt idx="24">
                  <c:v>4.6013000000000002</c:v>
                </c:pt>
                <c:pt idx="25">
                  <c:v>5.0358619999999998</c:v>
                </c:pt>
                <c:pt idx="26">
                  <c:v>5.2013090000000002</c:v>
                </c:pt>
                <c:pt idx="27">
                  <c:v>5.4967709999999999</c:v>
                </c:pt>
                <c:pt idx="28">
                  <c:v>5.6190939999999996</c:v>
                </c:pt>
                <c:pt idx="29">
                  <c:v>5.887022</c:v>
                </c:pt>
                <c:pt idx="30">
                  <c:v>6.2225210000000004</c:v>
                </c:pt>
                <c:pt idx="31">
                  <c:v>6.3966159999999999</c:v>
                </c:pt>
                <c:pt idx="32">
                  <c:v>6.3943960000000004</c:v>
                </c:pt>
                <c:pt idx="33">
                  <c:v>6.4409359999999998</c:v>
                </c:pt>
                <c:pt idx="34">
                  <c:v>6.3783659999999998</c:v>
                </c:pt>
                <c:pt idx="35">
                  <c:v>6.4286050000000001</c:v>
                </c:pt>
                <c:pt idx="36">
                  <c:v>6.6189960000000001</c:v>
                </c:pt>
                <c:pt idx="37">
                  <c:v>6.8345859999999998</c:v>
                </c:pt>
                <c:pt idx="38">
                  <c:v>7.0534410000000003</c:v>
                </c:pt>
                <c:pt idx="39">
                  <c:v>7.3485449999999997</c:v>
                </c:pt>
                <c:pt idx="40">
                  <c:v>7.5347280000000003</c:v>
                </c:pt>
                <c:pt idx="41">
                  <c:v>7.8571090000000003</c:v>
                </c:pt>
                <c:pt idx="42">
                  <c:v>7.9633700000000003</c:v>
                </c:pt>
                <c:pt idx="43">
                  <c:v>7.8773530000000003</c:v>
                </c:pt>
                <c:pt idx="44">
                  <c:v>7.906892</c:v>
                </c:pt>
                <c:pt idx="45">
                  <c:v>7.9192419999999997</c:v>
                </c:pt>
                <c:pt idx="46">
                  <c:v>8.0146949999999997</c:v>
                </c:pt>
                <c:pt idx="47">
                  <c:v>8.106306</c:v>
                </c:pt>
                <c:pt idx="48">
                  <c:v>8.1377020000000009</c:v>
                </c:pt>
                <c:pt idx="49">
                  <c:v>8.3345269999999996</c:v>
                </c:pt>
                <c:pt idx="50">
                  <c:v>8.5905199999999997</c:v>
                </c:pt>
                <c:pt idx="51">
                  <c:v>8.9671719999999997</c:v>
                </c:pt>
                <c:pt idx="52">
                  <c:v>9.4095949999999995</c:v>
                </c:pt>
                <c:pt idx="53">
                  <c:v>9.6512170000000008</c:v>
                </c:pt>
                <c:pt idx="54">
                  <c:v>9.8847819999999995</c:v>
                </c:pt>
                <c:pt idx="55">
                  <c:v>10.031549999999999</c:v>
                </c:pt>
                <c:pt idx="56">
                  <c:v>10.181965</c:v>
                </c:pt>
                <c:pt idx="57">
                  <c:v>10.4382</c:v>
                </c:pt>
                <c:pt idx="58">
                  <c:v>10.903972</c:v>
                </c:pt>
                <c:pt idx="59">
                  <c:v>11.580641</c:v>
                </c:pt>
                <c:pt idx="60">
                  <c:v>11.973679000000001</c:v>
                </c:pt>
                <c:pt idx="61">
                  <c:v>11.976334</c:v>
                </c:pt>
                <c:pt idx="62">
                  <c:v>11.725472</c:v>
                </c:pt>
                <c:pt idx="63">
                  <c:v>11.51548</c:v>
                </c:pt>
                <c:pt idx="64">
                  <c:v>11.411562</c:v>
                </c:pt>
                <c:pt idx="65">
                  <c:v>11.264385000000001</c:v>
                </c:pt>
                <c:pt idx="66">
                  <c:v>11.208482</c:v>
                </c:pt>
                <c:pt idx="67">
                  <c:v>11.206837</c:v>
                </c:pt>
                <c:pt idx="68">
                  <c:v>11.206797999999999</c:v>
                </c:pt>
                <c:pt idx="69">
                  <c:v>11.266289</c:v>
                </c:pt>
                <c:pt idx="70">
                  <c:v>11.142377</c:v>
                </c:pt>
                <c:pt idx="71">
                  <c:v>10.890890000000001</c:v>
                </c:pt>
                <c:pt idx="72">
                  <c:v>10.76549</c:v>
                </c:pt>
                <c:pt idx="73">
                  <c:v>11.146148999999999</c:v>
                </c:pt>
                <c:pt idx="74">
                  <c:v>11.309244</c:v>
                </c:pt>
                <c:pt idx="75">
                  <c:v>11.47461</c:v>
                </c:pt>
                <c:pt idx="76">
                  <c:v>11.598045000000001</c:v>
                </c:pt>
                <c:pt idx="77">
                  <c:v>11.676539</c:v>
                </c:pt>
                <c:pt idx="78">
                  <c:v>11.726540999999999</c:v>
                </c:pt>
                <c:pt idx="79">
                  <c:v>11.749953</c:v>
                </c:pt>
                <c:pt idx="80">
                  <c:v>11.761822</c:v>
                </c:pt>
                <c:pt idx="81">
                  <c:v>11.794466999999999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C-4632-B4E1-D68E4D7C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977375"/>
        <c:axId val="695987455"/>
      </c:barChart>
      <c:lineChart>
        <c:grouping val="standard"/>
        <c:varyColors val="0"/>
        <c:ser>
          <c:idx val="2"/>
          <c:order val="2"/>
          <c:tx>
            <c:strRef>
              <c:f>Charts!$Z$1</c:f>
              <c:strCache>
                <c:ptCount val="1"/>
                <c:pt idx="0">
                  <c:v>Female 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Charts!$W$2:$W$83</c:f>
              <c:numCache>
                <c:formatCode>General</c:formatCode>
                <c:ptCount val="8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1959</c:v>
                </c:pt>
                <c:pt idx="12">
                  <c:v>1961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</c:numCache>
            </c:numRef>
          </c:cat>
          <c:val>
            <c:numRef>
              <c:f>Charts!$Z$2:$Z$83</c:f>
              <c:numCache>
                <c:formatCode>0%</c:formatCode>
                <c:ptCount val="82"/>
                <c:pt idx="0">
                  <c:v>0.29038125484876143</c:v>
                </c:pt>
                <c:pt idx="1">
                  <c:v>0.28877014025154407</c:v>
                </c:pt>
                <c:pt idx="2">
                  <c:v>0.29585177307865351</c:v>
                </c:pt>
                <c:pt idx="3">
                  <c:v>0.31600693990877127</c:v>
                </c:pt>
                <c:pt idx="4">
                  <c:v>0.33836101699269533</c:v>
                </c:pt>
                <c:pt idx="5">
                  <c:v>0.35323313851006588</c:v>
                </c:pt>
                <c:pt idx="6">
                  <c:v>0.36236505257156482</c:v>
                </c:pt>
                <c:pt idx="7">
                  <c:v>0.36102240861440321</c:v>
                </c:pt>
                <c:pt idx="8">
                  <c:v>0.34671625014982843</c:v>
                </c:pt>
                <c:pt idx="9">
                  <c:v>0.34499001443349553</c:v>
                </c:pt>
                <c:pt idx="10">
                  <c:v>0.3468993011878333</c:v>
                </c:pt>
                <c:pt idx="11">
                  <c:v>0.35914421677614472</c:v>
                </c:pt>
                <c:pt idx="12">
                  <c:v>0.37616876936791094</c:v>
                </c:pt>
                <c:pt idx="13">
                  <c:v>0.38038027796834428</c:v>
                </c:pt>
                <c:pt idx="14">
                  <c:v>0.38471577759175152</c:v>
                </c:pt>
                <c:pt idx="15">
                  <c:v>0.38691042388408176</c:v>
                </c:pt>
                <c:pt idx="16">
                  <c:v>0.39651122901992403</c:v>
                </c:pt>
                <c:pt idx="17">
                  <c:v>0.40206153349340867</c:v>
                </c:pt>
                <c:pt idx="18">
                  <c:v>0.40402039586636174</c:v>
                </c:pt>
                <c:pt idx="19">
                  <c:v>0.40707025657554469</c:v>
                </c:pt>
                <c:pt idx="20">
                  <c:v>0.41222370134928937</c:v>
                </c:pt>
                <c:pt idx="21">
                  <c:v>0.41812368443755277</c:v>
                </c:pt>
                <c:pt idx="22">
                  <c:v>0.43148816151303443</c:v>
                </c:pt>
                <c:pt idx="23">
                  <c:v>0.44063911699527286</c:v>
                </c:pt>
                <c:pt idx="24">
                  <c:v>0.45006083396772351</c:v>
                </c:pt>
                <c:pt idx="25">
                  <c:v>0.4502392028366205</c:v>
                </c:pt>
                <c:pt idx="26">
                  <c:v>0.47232512635830814</c:v>
                </c:pt>
                <c:pt idx="27">
                  <c:v>0.48705252012996525</c:v>
                </c:pt>
                <c:pt idx="28">
                  <c:v>0.49902736141054616</c:v>
                </c:pt>
                <c:pt idx="29">
                  <c:v>0.50882224641718998</c:v>
                </c:pt>
                <c:pt idx="30">
                  <c:v>0.51438993229254293</c:v>
                </c:pt>
                <c:pt idx="31">
                  <c:v>0.51703730910421808</c:v>
                </c:pt>
                <c:pt idx="32">
                  <c:v>0.51460721178066893</c:v>
                </c:pt>
                <c:pt idx="33">
                  <c:v>0.51673575398480553</c:v>
                </c:pt>
                <c:pt idx="34">
                  <c:v>0.52102575245426785</c:v>
                </c:pt>
                <c:pt idx="35">
                  <c:v>0.52491027434758808</c:v>
                </c:pt>
                <c:pt idx="36">
                  <c:v>0.52937099027625123</c:v>
                </c:pt>
                <c:pt idx="37">
                  <c:v>0.53534719623218063</c:v>
                </c:pt>
                <c:pt idx="38">
                  <c:v>0.54027261035084728</c:v>
                </c:pt>
                <c:pt idx="39">
                  <c:v>0.54278630814503159</c:v>
                </c:pt>
                <c:pt idx="40">
                  <c:v>0.54525840717865304</c:v>
                </c:pt>
                <c:pt idx="41">
                  <c:v>0.54719233359145336</c:v>
                </c:pt>
                <c:pt idx="42">
                  <c:v>0.54967713577057076</c:v>
                </c:pt>
                <c:pt idx="43">
                  <c:v>0.55067888736391546</c:v>
                </c:pt>
                <c:pt idx="44">
                  <c:v>0.55375084303361832</c:v>
                </c:pt>
                <c:pt idx="45">
                  <c:v>0.55527721257253915</c:v>
                </c:pt>
                <c:pt idx="46">
                  <c:v>0.5578342678485918</c:v>
                </c:pt>
                <c:pt idx="47">
                  <c:v>0.55896561201803785</c:v>
                </c:pt>
                <c:pt idx="48">
                  <c:v>0.56095130015805506</c:v>
                </c:pt>
                <c:pt idx="49">
                  <c:v>0.56125928815623161</c:v>
                </c:pt>
                <c:pt idx="50">
                  <c:v>0.56102128166468124</c:v>
                </c:pt>
                <c:pt idx="51">
                  <c:v>0.56298212699445316</c:v>
                </c:pt>
                <c:pt idx="52">
                  <c:v>0.5664434566674077</c:v>
                </c:pt>
                <c:pt idx="53">
                  <c:v>0.57069023109212014</c:v>
                </c:pt>
                <c:pt idx="54">
                  <c:v>0.57229949159462534</c:v>
                </c:pt>
                <c:pt idx="55">
                  <c:v>0.57364199234023205</c:v>
                </c:pt>
                <c:pt idx="56">
                  <c:v>0.57349516143476797</c:v>
                </c:pt>
                <c:pt idx="57">
                  <c:v>0.57170123262295425</c:v>
                </c:pt>
                <c:pt idx="58">
                  <c:v>0.57143650723526218</c:v>
                </c:pt>
                <c:pt idx="59">
                  <c:v>0.57009316027483858</c:v>
                </c:pt>
                <c:pt idx="60">
                  <c:v>0.56964791351700272</c:v>
                </c:pt>
                <c:pt idx="61">
                  <c:v>0.57001416904522906</c:v>
                </c:pt>
                <c:pt idx="62">
                  <c:v>0.5679713480767109</c:v>
                </c:pt>
                <c:pt idx="63">
                  <c:v>0.56513041846813394</c:v>
                </c:pt>
                <c:pt idx="64">
                  <c:v>0.56467465237923609</c:v>
                </c:pt>
                <c:pt idx="65">
                  <c:v>0.56355163275299769</c:v>
                </c:pt>
                <c:pt idx="66">
                  <c:v>0.56474712630241974</c:v>
                </c:pt>
                <c:pt idx="67">
                  <c:v>0.56662713314303237</c:v>
                </c:pt>
                <c:pt idx="68">
                  <c:v>0.57027953004089471</c:v>
                </c:pt>
                <c:pt idx="69">
                  <c:v>0.57392699139050085</c:v>
                </c:pt>
                <c:pt idx="70">
                  <c:v>0.58559609531722923</c:v>
                </c:pt>
                <c:pt idx="71">
                  <c:v>0.58368789430549395</c:v>
                </c:pt>
                <c:pt idx="72">
                  <c:v>0.57941199866996951</c:v>
                </c:pt>
                <c:pt idx="73">
                  <c:v>0.5885112274730222</c:v>
                </c:pt>
                <c:pt idx="74">
                  <c:v>0.58756525930271242</c:v>
                </c:pt>
                <c:pt idx="75">
                  <c:v>0.58640589804868148</c:v>
                </c:pt>
                <c:pt idx="76">
                  <c:v>0.58552685019935757</c:v>
                </c:pt>
                <c:pt idx="77">
                  <c:v>0.58477938017649345</c:v>
                </c:pt>
                <c:pt idx="78">
                  <c:v>0.58412993287697323</c:v>
                </c:pt>
                <c:pt idx="79">
                  <c:v>0.58363042724451375</c:v>
                </c:pt>
                <c:pt idx="80">
                  <c:v>0.58322429736697667</c:v>
                </c:pt>
                <c:pt idx="81">
                  <c:v>0.58290983353774406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C-4632-B4E1-D68E4D7C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87935"/>
        <c:axId val="695978335"/>
      </c:lineChart>
      <c:catAx>
        <c:axId val="6959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7455"/>
        <c:crosses val="autoZero"/>
        <c:auto val="1"/>
        <c:lblAlgn val="ctr"/>
        <c:lblOffset val="100"/>
        <c:noMultiLvlLbl val="0"/>
      </c:catAx>
      <c:valAx>
        <c:axId val="6959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77375"/>
        <c:crosses val="autoZero"/>
        <c:crossBetween val="between"/>
      </c:valAx>
      <c:valAx>
        <c:axId val="69597833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7935"/>
        <c:crosses val="max"/>
        <c:crossBetween val="between"/>
      </c:valAx>
      <c:catAx>
        <c:axId val="695987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597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Charts!$AB$2:$AB$8</c:f>
              <c:numCache>
                <c:formatCode>General</c:formatCode>
                <c:ptCount val="7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  <c:pt idx="6">
                  <c:v>2030</c:v>
                </c:pt>
              </c:numCache>
            </c:numRef>
          </c:cat>
          <c:val>
            <c:numRef>
              <c:f>Charts!$AC$2:$AC$8</c:f>
              <c:numCache>
                <c:formatCode>General</c:formatCode>
                <c:ptCount val="7"/>
                <c:pt idx="0">
                  <c:v>22.4</c:v>
                </c:pt>
                <c:pt idx="1">
                  <c:v>18.600000000000001</c:v>
                </c:pt>
                <c:pt idx="2">
                  <c:v>17</c:v>
                </c:pt>
                <c:pt idx="3">
                  <c:v>15.9</c:v>
                </c:pt>
                <c:pt idx="4">
                  <c:v>15.5</c:v>
                </c:pt>
                <c:pt idx="5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8-4B80-AF87-F1CA9EB2594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Charts!$AB$2:$AB$8</c:f>
              <c:numCache>
                <c:formatCode>General</c:formatCode>
                <c:ptCount val="7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  <c:pt idx="6">
                  <c:v>2030</c:v>
                </c:pt>
              </c:numCache>
            </c:numRef>
          </c:cat>
          <c:val>
            <c:numRef>
              <c:f>Charts!$AD$2:$AD$8</c:f>
              <c:numCache>
                <c:formatCode>General</c:formatCode>
                <c:ptCount val="7"/>
                <c:pt idx="6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8-4B80-AF87-F1CA9EB2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5954335"/>
        <c:axId val="695946175"/>
      </c:barChart>
      <c:catAx>
        <c:axId val="69595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6175"/>
        <c:crosses val="autoZero"/>
        <c:auto val="1"/>
        <c:lblAlgn val="ctr"/>
        <c:lblOffset val="100"/>
        <c:noMultiLvlLbl val="0"/>
      </c:catAx>
      <c:valAx>
        <c:axId val="6959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5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800" b="0"/>
              <a:t>Degree</a:t>
            </a:r>
            <a:r>
              <a:rPr lang="en-IN" sz="800" b="0" baseline="0"/>
              <a:t> Students by Gender</a:t>
            </a:r>
            <a:endParaRPr lang="en-IN" sz="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8.7224458784757167E-2"/>
          <c:y val="0.24672347294616345"/>
          <c:w val="0.54800830817200485"/>
          <c:h val="0.68436718297536747"/>
        </c:manualLayout>
      </c:layout>
      <c:doughnutChart>
        <c:varyColors val="1"/>
        <c:ser>
          <c:idx val="0"/>
          <c:order val="0"/>
          <c:spPr>
            <a:effectLst>
              <a:glow rad="139700">
                <a:schemeClr val="accent5">
                  <a:satMod val="175000"/>
                  <a:alpha val="24000"/>
                </a:schemeClr>
              </a:glow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139700">
                  <a:schemeClr val="accent1">
                    <a:satMod val="175000"/>
                    <a:alpha val="22000"/>
                  </a:schemeClr>
                </a:glow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83-4A85-B228-B274FDC10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139700">
                  <a:schemeClr val="accent5">
                    <a:satMod val="175000"/>
                    <a:alpha val="24000"/>
                  </a:schemeClr>
                </a:glow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83-4A85-B228-B274FDC10D8C}"/>
              </c:ext>
            </c:extLst>
          </c:dPt>
          <c:dLbls>
            <c:dLbl>
              <c:idx val="0"/>
              <c:layout>
                <c:manualLayout>
                  <c:x val="2.3474178403755867E-2"/>
                  <c:y val="-0.1956181533646323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83-4A85-B228-B274FDC10D8C}"/>
                </c:ext>
              </c:extLst>
            </c:dLbl>
            <c:dLbl>
              <c:idx val="1"/>
              <c:layout>
                <c:manualLayout>
                  <c:x val="-4.1079812206572773E-2"/>
                  <c:y val="0.179968701095461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3-4A85-B228-B274FDC10D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Degree!$L$70:$M$70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Degree!$L$71:$M$71</c:f>
              <c:numCache>
                <c:formatCode>#,##0</c:formatCode>
                <c:ptCount val="2"/>
                <c:pt idx="0">
                  <c:v>7767866</c:v>
                </c:pt>
                <c:pt idx="1">
                  <c:v>10890890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83-4A85-B228-B274FDC10D8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648608184540315"/>
          <c:y val="0.34282626130067079"/>
          <c:w val="0.26280867620420689"/>
          <c:h val="0.25439596092155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800" baseline="0"/>
              <a:t>Students by University 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5205082759491"/>
          <c:y val="0.23858741239819251"/>
          <c:w val="0.51944436373497593"/>
          <c:h val="0.72561558026896122"/>
        </c:manualLayout>
      </c:layout>
      <c:doughnutChart>
        <c:varyColors val="1"/>
        <c:ser>
          <c:idx val="0"/>
          <c:order val="0"/>
          <c:tx>
            <c:strRef>
              <c:f>'2021 Student data'!$B$11</c:f>
              <c:strCache>
                <c:ptCount val="1"/>
                <c:pt idx="0">
                  <c:v>Postsecondary</c:v>
                </c:pt>
              </c:strCache>
            </c:strRef>
          </c:tx>
          <c:spPr>
            <a:effectLst>
              <a:glow rad="101600">
                <a:schemeClr val="accent4">
                  <a:satMod val="175000"/>
                  <a:alpha val="18000"/>
                </a:schemeClr>
              </a:glow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101600">
                  <a:schemeClr val="accent4">
                    <a:satMod val="175000"/>
                    <a:alpha val="18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B4-4713-92C4-23463640AC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101600">
                  <a:schemeClr val="accent4">
                    <a:satMod val="175000"/>
                    <a:alpha val="18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B4-4713-92C4-23463640AC76}"/>
              </c:ext>
            </c:extLst>
          </c:dPt>
          <c:dLbls>
            <c:dLbl>
              <c:idx val="0"/>
              <c:layout>
                <c:manualLayout>
                  <c:x val="0.14234875444839859"/>
                  <c:y val="1.71821305841924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B4-4713-92C4-23463640AC76}"/>
                </c:ext>
              </c:extLst>
            </c:dLbl>
            <c:dLbl>
              <c:idx val="1"/>
              <c:layout>
                <c:manualLayout>
                  <c:x val="-8.8967971530249115E-2"/>
                  <c:y val="-4.295532646048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B4-4713-92C4-23463640A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 Student data'!$C$10:$D$10</c:f>
              <c:strCache>
                <c:ptCount val="2"/>
                <c:pt idx="0">
                  <c:v>Public</c:v>
                </c:pt>
                <c:pt idx="1">
                  <c:v>Private</c:v>
                </c:pt>
              </c:strCache>
            </c:strRef>
          </c:cat>
          <c:val>
            <c:numRef>
              <c:f>'2021 Student data'!$C$11:$D$11</c:f>
              <c:numCache>
                <c:formatCode>#,##0</c:formatCode>
                <c:ptCount val="2"/>
                <c:pt idx="0">
                  <c:v>62977</c:v>
                </c:pt>
                <c:pt idx="1">
                  <c:v>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B4-4713-92C4-23463640AC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37757068341142"/>
          <c:y val="0.369344804121707"/>
          <c:w val="0.32035034386524475"/>
          <c:h val="0.308295799444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800"/>
              <a:t>Students</a:t>
            </a:r>
            <a:r>
              <a:rPr lang="en-IN" sz="800" baseline="0"/>
              <a:t> by Attendence </a:t>
            </a:r>
            <a:endParaRPr lang="en-IN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727541066712457"/>
          <c:y val="0.23540541176747523"/>
          <c:w val="0.48032681662455745"/>
          <c:h val="0.691412144109789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139700">
                  <a:schemeClr val="accent3">
                    <a:satMod val="175000"/>
                    <a:alpha val="17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7170-4DAF-8DB5-DE40A96AA3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70-4DAF-8DB5-DE40A96AA3E7}"/>
              </c:ext>
            </c:extLst>
          </c:dPt>
          <c:dLbls>
            <c:dLbl>
              <c:idx val="0"/>
              <c:layout>
                <c:manualLayout>
                  <c:x val="7.9908675799086656E-2"/>
                  <c:y val="0.1116427432216905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70-4DAF-8DB5-DE40A96AA3E7}"/>
                </c:ext>
              </c:extLst>
            </c:dLbl>
            <c:dLbl>
              <c:idx val="1"/>
              <c:layout>
                <c:manualLayout>
                  <c:x val="-6.8493150684931517E-2"/>
                  <c:y val="-0.1275917065390749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70-4DAF-8DB5-DE40A96AA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Degree!$L$78:$M$78</c:f>
              <c:strCache>
                <c:ptCount val="2"/>
                <c:pt idx="0">
                  <c:v>Full-time</c:v>
                </c:pt>
                <c:pt idx="1">
                  <c:v>Part-time</c:v>
                </c:pt>
              </c:strCache>
            </c:strRef>
          </c:cat>
          <c:val>
            <c:numRef>
              <c:f>Degree!$L$79:$M$79</c:f>
              <c:numCache>
                <c:formatCode>#,##0</c:formatCode>
                <c:ptCount val="2"/>
                <c:pt idx="0">
                  <c:v>11326343</c:v>
                </c:pt>
                <c:pt idx="1">
                  <c:v>7332413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0-4DAF-8DB5-DE40A96AA3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3106761187562"/>
          <c:y val="0.30214210891799959"/>
          <c:w val="0.23708335033250377"/>
          <c:h val="0.47104654722129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8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800" b="0"/>
              <a:t>Pupil</a:t>
            </a:r>
            <a:r>
              <a:rPr lang="en-IN" sz="800" b="0" baseline="0"/>
              <a:t> Teacher ratio in Private S</a:t>
            </a:r>
            <a:endParaRPr lang="en-IN" sz="800" b="0"/>
          </a:p>
        </c:rich>
      </c:tx>
      <c:layout>
        <c:manualLayout>
          <c:xMode val="edge"/>
          <c:yMode val="edge"/>
          <c:x val="6.0347112860892387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8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601443569553806"/>
          <c:y val="0.17752333041703119"/>
          <c:w val="0.84937073490813653"/>
          <c:h val="0.61148658501020692"/>
        </c:manualLayout>
      </c:layout>
      <c:lineChart>
        <c:grouping val="standard"/>
        <c:varyColors val="0"/>
        <c:ser>
          <c:idx val="0"/>
          <c:order val="0"/>
          <c:tx>
            <c:strRef>
              <c:f>Charts!$G$3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gradFill flip="none" rotWithShape="1">
                <a:gsLst>
                  <a:gs pos="1700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Charts!$E$18:$F$48</c15:sqref>
                  </c15:fullRef>
                  <c15:levelRef>
                    <c15:sqref>Charts!$E$18:$E$48</c15:sqref>
                  </c15:levelRef>
                </c:ext>
              </c:extLst>
              <c:f>Charts!$E$18:$E$48</c:f>
              <c:strCache>
                <c:ptCount val="31"/>
                <c:pt idx="0">
                  <c:v> 2001</c:v>
                </c:pt>
                <c:pt idx="1">
                  <c:v> 2002</c:v>
                </c:pt>
                <c:pt idx="2">
                  <c:v> 2003</c:v>
                </c:pt>
                <c:pt idx="3">
                  <c:v> 2004</c:v>
                </c:pt>
                <c:pt idx="4">
                  <c:v> 2005</c:v>
                </c:pt>
                <c:pt idx="5">
                  <c:v> 2006</c:v>
                </c:pt>
                <c:pt idx="6">
                  <c:v> 2007</c:v>
                </c:pt>
                <c:pt idx="7">
                  <c:v> 2008</c:v>
                </c:pt>
                <c:pt idx="8">
                  <c:v> 2009</c:v>
                </c:pt>
                <c:pt idx="9">
                  <c:v> 2010</c:v>
                </c:pt>
                <c:pt idx="10">
                  <c:v> 2011</c:v>
                </c:pt>
                <c:pt idx="11">
                  <c:v> 2012</c:v>
                </c:pt>
                <c:pt idx="12">
                  <c:v> 2013</c:v>
                </c:pt>
                <c:pt idx="13">
                  <c:v> 2014</c:v>
                </c:pt>
                <c:pt idx="14">
                  <c:v> 2015</c:v>
                </c:pt>
                <c:pt idx="15">
                  <c:v> 2016</c:v>
                </c:pt>
                <c:pt idx="16">
                  <c:v> 2017</c:v>
                </c:pt>
                <c:pt idx="17">
                  <c:v> 2018</c:v>
                </c:pt>
                <c:pt idx="18">
                  <c:v> 2019</c:v>
                </c:pt>
                <c:pt idx="19">
                  <c:v> 2020</c:v>
                </c:pt>
                <c:pt idx="20">
                  <c:v> 2021</c:v>
                </c:pt>
                <c:pt idx="21">
                  <c:v> 2022 </c:v>
                </c:pt>
                <c:pt idx="22">
                  <c:v> 2023 </c:v>
                </c:pt>
                <c:pt idx="23">
                  <c:v> 2024 </c:v>
                </c:pt>
                <c:pt idx="24">
                  <c:v> 2025 </c:v>
                </c:pt>
                <c:pt idx="25">
                  <c:v> 2026 </c:v>
                </c:pt>
                <c:pt idx="26">
                  <c:v> 2027 </c:v>
                </c:pt>
                <c:pt idx="27">
                  <c:v> 2028 </c:v>
                </c:pt>
                <c:pt idx="28">
                  <c:v> 2029 </c:v>
                </c:pt>
                <c:pt idx="29">
                  <c:v> 2030 </c:v>
                </c:pt>
                <c:pt idx="30">
                  <c:v> 2031 </c:v>
                </c:pt>
              </c:strCache>
            </c:strRef>
          </c:cat>
          <c:val>
            <c:numRef>
              <c:f>Charts!$G$18:$G$48</c:f>
              <c:numCache>
                <c:formatCode>General</c:formatCode>
                <c:ptCount val="31"/>
                <c:pt idx="0">
                  <c:v>14.3</c:v>
                </c:pt>
                <c:pt idx="1">
                  <c:v>14.1</c:v>
                </c:pt>
                <c:pt idx="2">
                  <c:v>13.8</c:v>
                </c:pt>
                <c:pt idx="3">
                  <c:v>13.7</c:v>
                </c:pt>
                <c:pt idx="4">
                  <c:v>13.5</c:v>
                </c:pt>
                <c:pt idx="5">
                  <c:v>13.2</c:v>
                </c:pt>
                <c:pt idx="6">
                  <c:v>13</c:v>
                </c:pt>
                <c:pt idx="7">
                  <c:v>12.8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12.4</c:v>
                </c:pt>
                <c:pt idx="12">
                  <c:v>12.2</c:v>
                </c:pt>
                <c:pt idx="13">
                  <c:v>12.1</c:v>
                </c:pt>
                <c:pt idx="14">
                  <c:v>11.9</c:v>
                </c:pt>
                <c:pt idx="15">
                  <c:v>11.9</c:v>
                </c:pt>
                <c:pt idx="16">
                  <c:v>11.9</c:v>
                </c:pt>
                <c:pt idx="17">
                  <c:v>11.6</c:v>
                </c:pt>
                <c:pt idx="18">
                  <c:v>11.4</c:v>
                </c:pt>
                <c:pt idx="19">
                  <c:v>12.5</c:v>
                </c:pt>
                <c:pt idx="20">
                  <c:v>12.5</c:v>
                </c:pt>
                <c:pt idx="21">
                  <c:v>12.4</c:v>
                </c:pt>
                <c:pt idx="22">
                  <c:v>12.1</c:v>
                </c:pt>
                <c:pt idx="23">
                  <c:v>11.6</c:v>
                </c:pt>
                <c:pt idx="24">
                  <c:v>11.4</c:v>
                </c:pt>
                <c:pt idx="25">
                  <c:v>11.1</c:v>
                </c:pt>
                <c:pt idx="26">
                  <c:v>10.9</c:v>
                </c:pt>
                <c:pt idx="27">
                  <c:v>10.7</c:v>
                </c:pt>
                <c:pt idx="28">
                  <c:v>10.5</c:v>
                </c:pt>
                <c:pt idx="29">
                  <c:v>10.3</c:v>
                </c:pt>
                <c:pt idx="30">
                  <c:v>10.1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70-4A96-AFC2-FEDB0A389618}"/>
            </c:ext>
          </c:extLst>
        </c:ser>
        <c:ser>
          <c:idx val="1"/>
          <c:order val="1"/>
          <c:tx>
            <c:strRef>
              <c:f>Charts!$H$3</c:f>
              <c:strCache>
                <c:ptCount val="1"/>
                <c:pt idx="0">
                  <c:v>Projected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Charts!$E$18:$F$48</c15:sqref>
                  </c15:fullRef>
                  <c15:levelRef>
                    <c15:sqref>Charts!$E$18:$E$48</c15:sqref>
                  </c15:levelRef>
                </c:ext>
              </c:extLst>
              <c:f>Charts!$E$18:$E$48</c:f>
              <c:strCache>
                <c:ptCount val="31"/>
                <c:pt idx="0">
                  <c:v> 2001</c:v>
                </c:pt>
                <c:pt idx="1">
                  <c:v> 2002</c:v>
                </c:pt>
                <c:pt idx="2">
                  <c:v> 2003</c:v>
                </c:pt>
                <c:pt idx="3">
                  <c:v> 2004</c:v>
                </c:pt>
                <c:pt idx="4">
                  <c:v> 2005</c:v>
                </c:pt>
                <c:pt idx="5">
                  <c:v> 2006</c:v>
                </c:pt>
                <c:pt idx="6">
                  <c:v> 2007</c:v>
                </c:pt>
                <c:pt idx="7">
                  <c:v> 2008</c:v>
                </c:pt>
                <c:pt idx="8">
                  <c:v> 2009</c:v>
                </c:pt>
                <c:pt idx="9">
                  <c:v> 2010</c:v>
                </c:pt>
                <c:pt idx="10">
                  <c:v> 2011</c:v>
                </c:pt>
                <c:pt idx="11">
                  <c:v> 2012</c:v>
                </c:pt>
                <c:pt idx="12">
                  <c:v> 2013</c:v>
                </c:pt>
                <c:pt idx="13">
                  <c:v> 2014</c:v>
                </c:pt>
                <c:pt idx="14">
                  <c:v> 2015</c:v>
                </c:pt>
                <c:pt idx="15">
                  <c:v> 2016</c:v>
                </c:pt>
                <c:pt idx="16">
                  <c:v> 2017</c:v>
                </c:pt>
                <c:pt idx="17">
                  <c:v> 2018</c:v>
                </c:pt>
                <c:pt idx="18">
                  <c:v> 2019</c:v>
                </c:pt>
                <c:pt idx="19">
                  <c:v> 2020</c:v>
                </c:pt>
                <c:pt idx="20">
                  <c:v> 2021</c:v>
                </c:pt>
                <c:pt idx="21">
                  <c:v> 2022 </c:v>
                </c:pt>
                <c:pt idx="22">
                  <c:v> 2023 </c:v>
                </c:pt>
                <c:pt idx="23">
                  <c:v> 2024 </c:v>
                </c:pt>
                <c:pt idx="24">
                  <c:v> 2025 </c:v>
                </c:pt>
                <c:pt idx="25">
                  <c:v> 2026 </c:v>
                </c:pt>
                <c:pt idx="26">
                  <c:v> 2027 </c:v>
                </c:pt>
                <c:pt idx="27">
                  <c:v> 2028 </c:v>
                </c:pt>
                <c:pt idx="28">
                  <c:v> 2029 </c:v>
                </c:pt>
                <c:pt idx="29">
                  <c:v> 2030 </c:v>
                </c:pt>
                <c:pt idx="30">
                  <c:v> 2031 </c:v>
                </c:pt>
              </c:strCache>
            </c:strRef>
          </c:cat>
          <c:val>
            <c:numRef>
              <c:f>Charts!$H$18:$H$48</c:f>
              <c:numCache>
                <c:formatCode>_(* #,##0_);_(* \(#,##0\);_(* "-"??_);_(@_)</c:formatCode>
                <c:ptCount val="31"/>
                <c:pt idx="20" formatCode="General">
                  <c:v>12.5</c:v>
                </c:pt>
                <c:pt idx="21" formatCode="General">
                  <c:v>12.4</c:v>
                </c:pt>
                <c:pt idx="22" formatCode="General">
                  <c:v>12.1</c:v>
                </c:pt>
                <c:pt idx="23" formatCode="General">
                  <c:v>11.6</c:v>
                </c:pt>
                <c:pt idx="24" formatCode="General">
                  <c:v>11.4</c:v>
                </c:pt>
                <c:pt idx="25" formatCode="General">
                  <c:v>11.1</c:v>
                </c:pt>
                <c:pt idx="26" formatCode="General">
                  <c:v>10.9</c:v>
                </c:pt>
                <c:pt idx="27" formatCode="General">
                  <c:v>10.7</c:v>
                </c:pt>
                <c:pt idx="28" formatCode="General">
                  <c:v>10.5</c:v>
                </c:pt>
                <c:pt idx="29" formatCode="General">
                  <c:v>10.3</c:v>
                </c:pt>
                <c:pt idx="30" formatCode="General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0-4A96-AFC2-FEDB0A38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981695"/>
        <c:axId val="695982175"/>
      </c:lineChart>
      <c:catAx>
        <c:axId val="6959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2175"/>
        <c:crosses val="autoZero"/>
        <c:auto val="1"/>
        <c:lblAlgn val="ctr"/>
        <c:lblOffset val="100"/>
        <c:noMultiLvlLbl val="0"/>
      </c:catAx>
      <c:valAx>
        <c:axId val="695982175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38560804899391"/>
          <c:y val="4.1900335374744815E-2"/>
          <c:w val="0.34678412073490816"/>
          <c:h val="6.8729585885097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K-12 students by University type</a:t>
            </a:r>
          </a:p>
        </c:rich>
      </c:tx>
      <c:layout>
        <c:manualLayout>
          <c:xMode val="edge"/>
          <c:yMode val="edge"/>
          <c:x val="0.12451550387596899"/>
          <c:y val="4.4000415789610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87568919656858"/>
          <c:y val="0.24173847597543952"/>
          <c:w val="0.48339895013123357"/>
          <c:h val="0.52287799324539963"/>
        </c:manualLayout>
      </c:layout>
      <c:doughnutChart>
        <c:varyColors val="1"/>
        <c:ser>
          <c:idx val="0"/>
          <c:order val="0"/>
          <c:tx>
            <c:strRef>
              <c:f>'2021 Student data'!$B$4</c:f>
              <c:strCache>
                <c:ptCount val="1"/>
                <c:pt idx="0">
                  <c:v>K-12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3A-4832-B955-681C7E48F58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3A-4832-B955-681C7E48F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 Student data'!$C$3:$D$3</c:f>
              <c:strCache>
                <c:ptCount val="2"/>
                <c:pt idx="0">
                  <c:v>Public</c:v>
                </c:pt>
                <c:pt idx="1">
                  <c:v>Private</c:v>
                </c:pt>
              </c:strCache>
            </c:strRef>
          </c:cat>
          <c:val>
            <c:numRef>
              <c:f>'2021 Student data'!$C$4:$D$4</c:f>
              <c:numCache>
                <c:formatCode>#,##0</c:formatCode>
                <c:ptCount val="2"/>
                <c:pt idx="0">
                  <c:v>49433</c:v>
                </c:pt>
                <c:pt idx="1">
                  <c:v>6060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D-44E2-8868-243D91A1DBC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 baseline="0"/>
              <a:t>Students by University type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19017334371666"/>
          <c:y val="0.23858719380918686"/>
          <c:w val="0.36667495889936841"/>
          <c:h val="0.51040032519835599"/>
        </c:manualLayout>
      </c:layout>
      <c:doughnutChart>
        <c:varyColors val="1"/>
        <c:ser>
          <c:idx val="0"/>
          <c:order val="0"/>
          <c:tx>
            <c:strRef>
              <c:f>'2021 Student data'!$B$11</c:f>
              <c:strCache>
                <c:ptCount val="1"/>
                <c:pt idx="0">
                  <c:v>Postsecondary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52-429D-A705-313AA7A571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52-429D-A705-313AA7A57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 Student data'!$C$10:$D$10</c:f>
              <c:strCache>
                <c:ptCount val="2"/>
                <c:pt idx="0">
                  <c:v>Public</c:v>
                </c:pt>
                <c:pt idx="1">
                  <c:v>Private</c:v>
                </c:pt>
              </c:strCache>
            </c:strRef>
          </c:cat>
          <c:val>
            <c:numRef>
              <c:f>'2021 Student data'!$C$11:$D$11</c:f>
              <c:numCache>
                <c:formatCode>#,##0</c:formatCode>
                <c:ptCount val="2"/>
                <c:pt idx="0">
                  <c:v>62977</c:v>
                </c:pt>
                <c:pt idx="1">
                  <c:v>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A-4D93-BC53-5D1043C92D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Students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 Student data'!$C$18</c:f>
              <c:strCache>
                <c:ptCount val="1"/>
                <c:pt idx="0">
                  <c:v>Public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'2021 Student data'!$B$19:$B$21</c:f>
              <c:strCache>
                <c:ptCount val="3"/>
                <c:pt idx="0">
                  <c:v>PreK – 8</c:v>
                </c:pt>
                <c:pt idx="1">
                  <c:v>Grades 9 – 12</c:v>
                </c:pt>
                <c:pt idx="2">
                  <c:v>Postsecondary</c:v>
                </c:pt>
              </c:strCache>
            </c:strRef>
          </c:cat>
          <c:val>
            <c:numRef>
              <c:f>'2021 Student data'!$C$19:$C$21</c:f>
              <c:numCache>
                <c:formatCode>#,##0</c:formatCode>
                <c:ptCount val="3"/>
                <c:pt idx="0">
                  <c:v>33998</c:v>
                </c:pt>
                <c:pt idx="1">
                  <c:v>15436</c:v>
                </c:pt>
                <c:pt idx="2">
                  <c:v>13544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C-4090-8C8A-62E116BD5BD9}"/>
            </c:ext>
          </c:extLst>
        </c:ser>
        <c:ser>
          <c:idx val="1"/>
          <c:order val="1"/>
          <c:tx>
            <c:strRef>
              <c:f>'2021 Student data'!$D$18</c:f>
              <c:strCache>
                <c:ptCount val="1"/>
                <c:pt idx="0">
                  <c:v>Private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'2021 Student data'!$B$19:$B$21</c:f>
              <c:strCache>
                <c:ptCount val="3"/>
                <c:pt idx="0">
                  <c:v>PreK – 8</c:v>
                </c:pt>
                <c:pt idx="1">
                  <c:v>Grades 9 – 12</c:v>
                </c:pt>
                <c:pt idx="2">
                  <c:v>Postsecondary</c:v>
                </c:pt>
              </c:strCache>
            </c:strRef>
          </c:cat>
          <c:val>
            <c:numRef>
              <c:f>'2021 Student data'!$D$19:$D$21</c:f>
              <c:numCache>
                <c:formatCode>#,##0</c:formatCode>
                <c:ptCount val="3"/>
                <c:pt idx="0">
                  <c:v>4544</c:v>
                </c:pt>
                <c:pt idx="1">
                  <c:v>1516</c:v>
                </c:pt>
                <c:pt idx="2">
                  <c:v>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C-4090-8C8A-62E116BD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257327"/>
        <c:axId val="110258287"/>
      </c:barChart>
      <c:catAx>
        <c:axId val="1102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8287"/>
        <c:crosses val="autoZero"/>
        <c:auto val="1"/>
        <c:lblAlgn val="ctr"/>
        <c:lblOffset val="100"/>
        <c:noMultiLvlLbl val="0"/>
      </c:catAx>
      <c:valAx>
        <c:axId val="11025828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'K-12_Hist'!$N$3</c:f>
              <c:strCache>
                <c:ptCount val="1"/>
                <c:pt idx="0">
                  <c:v>PTR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'K-12_Hist'!$M$4:$M$9</c:f>
              <c:numCache>
                <c:formatCode>General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xVal>
          <c:yVal>
            <c:numRef>
              <c:f>'K-12_Hist'!$N$4:$N$9</c:f>
              <c:numCache>
                <c:formatCode>General</c:formatCode>
                <c:ptCount val="6"/>
                <c:pt idx="0">
                  <c:v>22.4</c:v>
                </c:pt>
                <c:pt idx="1">
                  <c:v>18.600000000000001</c:v>
                </c:pt>
                <c:pt idx="2">
                  <c:v>17</c:v>
                </c:pt>
                <c:pt idx="3">
                  <c:v>15.9</c:v>
                </c:pt>
                <c:pt idx="4">
                  <c:v>15.5</c:v>
                </c:pt>
                <c:pt idx="5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CF5-83CD-72EEAE0A5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25215"/>
        <c:axId val="241423295"/>
      </c:scatterChart>
      <c:valAx>
        <c:axId val="24142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23295"/>
        <c:crosses val="autoZero"/>
        <c:crossBetween val="midCat"/>
      </c:valAx>
      <c:valAx>
        <c:axId val="241423295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2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Students Breakup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0"/>
          </a:pPr>
          <a:r>
            <a:rPr lang="en-US" sz="1400" b="0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Students Breakup</a:t>
          </a:r>
        </a:p>
      </cx:txPr>
    </cx:title>
    <cx:plotArea>
      <cx:plotAreaRegion>
        <cx:series layoutId="treemap" uniqueId="{B855D877-1726-4E25-8459-008AA4E77704}">
          <cx:spPr>
            <a:effectLst>
              <a:glow rad="101600">
                <a:schemeClr val="accent2">
                  <a:satMod val="175000"/>
                  <a:alpha val="40000"/>
                </a:schemeClr>
              </a:glow>
            </a:effectLst>
          </cx:spPr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FFFFFF">
                <a:lumMod val="95000"/>
              </a:srgbClr>
            </a:solidFill>
            <a:latin typeface="Arial"/>
            <a:cs typeface="Arial"/>
          </a:endParaRPr>
        </a:p>
      </cx:txPr>
    </cx:legend>
  </cx:chart>
  <cx:spPr>
    <a:ln>
      <a:solidFill>
        <a:schemeClr val="bg1">
          <a:alpha val="32000"/>
        </a:schemeClr>
      </a:solidFill>
    </a:ln>
    <a:effectLst>
      <a:glow rad="63500">
        <a:schemeClr val="accent2">
          <a:satMod val="175000"/>
          <a:alpha val="40000"/>
        </a:schemeClr>
      </a:glow>
      <a:outerShdw blurRad="50800" dist="50800" dir="5400000" algn="ctr" rotWithShape="0">
        <a:srgbClr val="000000">
          <a:alpha val="95000"/>
        </a:srgbClr>
      </a:out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Students Breakup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Students Breakup</a:t>
          </a:r>
        </a:p>
      </cx:txPr>
    </cx:title>
    <cx:plotArea>
      <cx:plotAreaRegion>
        <cx:series layoutId="treemap" uniqueId="{B855D877-1726-4E25-8459-008AA4E77704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FFFFFF">
                <a:lumMod val="95000"/>
              </a:srgbClr>
            </a:solidFill>
            <a:latin typeface="Arial"/>
            <a:cs typeface="Arial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K-12 Breakup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K-12 Breakup</a:t>
          </a:r>
        </a:p>
      </cx:txPr>
    </cx:title>
    <cx:plotArea>
      <cx:plotAreaRegion>
        <cx:series layoutId="treemap" uniqueId="{850DD6C0-2530-4F40-8E00-03353F1BCC4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n>
                      <a:noFill/>
                    </a:ln>
                    <a:solidFill>
                      <a:srgbClr val="FFFFFF">
                        <a:lumMod val="95000"/>
                      </a:srgbClr>
                    </a:solidFill>
                  </a:defRPr>
                </a:pPr>
                <a:endParaRPr lang="en-US" sz="1200" b="0" i="0" u="none" strike="noStrike" baseline="0">
                  <a:ln>
                    <a:noFill/>
                  </a:ln>
                  <a:solidFill>
                    <a:srgbClr val="FFFFFF">
                      <a:lumMod val="95000"/>
                    </a:srgbClr>
                  </a:solidFill>
                  <a:latin typeface="Arial"/>
                  <a:cs typeface="Arial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hyperlink" Target="https://www.hurix.com/" TargetMode="External"/><Relationship Id="rId3" Type="http://schemas.openxmlformats.org/officeDocument/2006/relationships/hyperlink" Target="https://nces.ed.gov/ipeds/search?query=&amp;query2=&amp;resultType=all&amp;page=1&amp;sortBy=date_desc&amp;dataYears=2023-24&amp;dataYears=2022-23&amp;dataYears=2021-22&amp;dataYears=2020-21&amp;dataYears=2019-20&amp;dataYears=2018-19&amp;dataYears=2017-18&amp;dataYears=2016-17&amp;dataYears=2015-16&amp;dataYears=2014-15&amp;dataYears=2013-14&amp;dataYears=2012-13&amp;dataYears=2011-12&amp;dataYears=2010-11&amp;dataYears=2009-10&amp;dataYears=2008-09&amp;dataYears=2007-08&amp;dataYears=2006-07&amp;dataYears=2005-06&amp;dataYears=2004-05&amp;dataYears=2003-04&amp;dataYears=2002-03&amp;dataYears=2001-02&amp;dataYears=2000-01&amp;dataYears=1999-00" TargetMode="External"/><Relationship Id="rId7" Type="http://schemas.openxmlformats.org/officeDocument/2006/relationships/chart" Target="../charts/chart3.xml"/><Relationship Id="rId12" Type="http://schemas.openxmlformats.org/officeDocument/2006/relationships/image" Target="../media/image4.svg"/><Relationship Id="rId2" Type="http://schemas.openxmlformats.org/officeDocument/2006/relationships/hyperlink" Target="#'Trends Dashb'!A1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image" Target="../media/image3.png"/><Relationship Id="rId5" Type="http://schemas.openxmlformats.org/officeDocument/2006/relationships/chart" Target="../charts/chart1.xml"/><Relationship Id="rId10" Type="http://schemas.openxmlformats.org/officeDocument/2006/relationships/hyperlink" Target="mailto:sonal.ambavkar@hurix.com" TargetMode="External"/><Relationship Id="rId4" Type="http://schemas.microsoft.com/office/2014/relationships/chartEx" Target="../charts/chartEx1.xml"/><Relationship Id="rId9" Type="http://schemas.openxmlformats.org/officeDocument/2006/relationships/image" Target="../media/image2.png"/><Relationship Id="rId1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hyperlink" Target="https://www.hurix.com/" TargetMode="External"/><Relationship Id="rId3" Type="http://schemas.openxmlformats.org/officeDocument/2006/relationships/hyperlink" Target="https://nces.ed.gov/ipeds/search?query=revenue&amp;query2=revenue&amp;resultType=chart&amp;page=1&amp;sortBy=relevance&amp;surveyComponents=Finance%20(F)&amp;collectionYears=2020-21&amp;dataYears=2023-24&amp;dataYears=2022-23&amp;dataYears=2021-22&amp;dataYears=2020-21&amp;dataYears=2019-20&amp;dataYears=2018-19&amp;dataYears=2017-18&amp;dataYears=2016-17&amp;dataYears=2015-16&amp;dataYears=2014-15&amp;dataYears=2013-14&amp;dataYears=2012-13&amp;dataYears=2011-12&amp;dataYears=2010-11&amp;dataYears=2009-10&amp;dataYears=2008-09&amp;dataYears=2007-08&amp;dataYears=2006-07&amp;dataYears=2005-06&amp;dataYears=2004-05&amp;dataYears=2003-04&amp;dataYears=2002-03&amp;dataYears=2001-02&amp;dataYears=2000-01&amp;dataYears=1999-00" TargetMode="External"/><Relationship Id="rId7" Type="http://schemas.openxmlformats.org/officeDocument/2006/relationships/image" Target="../media/image9.png"/><Relationship Id="rId12" Type="http://schemas.openxmlformats.org/officeDocument/2006/relationships/image" Target="../media/image4.svg"/><Relationship Id="rId2" Type="http://schemas.openxmlformats.org/officeDocument/2006/relationships/hyperlink" Target="#'2021 Dashboard'!A1"/><Relationship Id="rId1" Type="http://schemas.openxmlformats.org/officeDocument/2006/relationships/image" Target="../media/image1.jpeg"/><Relationship Id="rId6" Type="http://schemas.openxmlformats.org/officeDocument/2006/relationships/image" Target="../media/image8.png"/><Relationship Id="rId11" Type="http://schemas.openxmlformats.org/officeDocument/2006/relationships/image" Target="../media/image3.png"/><Relationship Id="rId5" Type="http://schemas.openxmlformats.org/officeDocument/2006/relationships/image" Target="../media/image7.png"/><Relationship Id="rId10" Type="http://schemas.openxmlformats.org/officeDocument/2006/relationships/hyperlink" Target="mailto:sonal.ambavkar@hurix.com" TargetMode="External"/><Relationship Id="rId4" Type="http://schemas.openxmlformats.org/officeDocument/2006/relationships/image" Target="../media/image6.png"/><Relationship Id="rId9" Type="http://schemas.openxmlformats.org/officeDocument/2006/relationships/chart" Target="../charts/chart5.xml"/><Relationship Id="rId1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microsoft.com/office/2014/relationships/chartEx" Target="../charts/chartEx2.xml"/><Relationship Id="rId1" Type="http://schemas.openxmlformats.org/officeDocument/2006/relationships/chart" Target="../charts/chart12.xml"/><Relationship Id="rId6" Type="http://schemas.microsoft.com/office/2014/relationships/chartEx" Target="../charts/chartEx3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22859</xdr:colOff>
      <xdr:row>2</xdr:row>
      <xdr:rowOff>91440</xdr:rowOff>
    </xdr:from>
    <xdr:to>
      <xdr:col>22</xdr:col>
      <xdr:colOff>30480</xdr:colOff>
      <xdr:row>31</xdr:row>
      <xdr:rowOff>30480</xdr:rowOff>
    </xdr:to>
    <xdr:pic>
      <xdr:nvPicPr>
        <xdr:cNvPr id="47" name="Picture 46" descr="Usa Background Stock Illustrations ...">
          <a:extLst>
            <a:ext uri="{FF2B5EF4-FFF2-40B4-BE49-F238E27FC236}">
              <a16:creationId xmlns:a16="http://schemas.microsoft.com/office/drawing/2014/main" id="{33BF9F00-9098-6FFF-3EF8-EAE4A59DA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59" y="426720"/>
          <a:ext cx="11590021" cy="4800600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548640</xdr:colOff>
      <xdr:row>0</xdr:row>
      <xdr:rowOff>15241</xdr:rowOff>
    </xdr:from>
    <xdr:to>
      <xdr:col>21</xdr:col>
      <xdr:colOff>606908</xdr:colOff>
      <xdr:row>2</xdr:row>
      <xdr:rowOff>121921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E25F481-6FB4-4F99-9B78-FFCB468C7297}"/>
            </a:ext>
          </a:extLst>
        </xdr:cNvPr>
        <xdr:cNvSpPr/>
      </xdr:nvSpPr>
      <xdr:spPr>
        <a:xfrm>
          <a:off x="1767840" y="15241"/>
          <a:ext cx="11640668" cy="441960"/>
        </a:xfrm>
        <a:prstGeom prst="roundRect">
          <a:avLst>
            <a:gd name="adj" fmla="val 1998"/>
          </a:avLst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U.S. Education Industry Overview</a:t>
          </a:r>
          <a:endParaRPr lang="en-IN" sz="18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457200</xdr:colOff>
      <xdr:row>3</xdr:row>
      <xdr:rowOff>12695</xdr:rowOff>
    </xdr:from>
    <xdr:to>
      <xdr:col>14</xdr:col>
      <xdr:colOff>228600</xdr:colOff>
      <xdr:row>9</xdr:row>
      <xdr:rowOff>99060</xdr:rowOff>
    </xdr:to>
    <xdr:sp macro="" textlink="Degree!L74">
      <xdr:nvSpPr>
        <xdr:cNvPr id="15" name="Rectangle: Rounded Corners 14">
          <a:extLst>
            <a:ext uri="{FF2B5EF4-FFF2-40B4-BE49-F238E27FC236}">
              <a16:creationId xmlns:a16="http://schemas.microsoft.com/office/drawing/2014/main" id="{6D7BBE97-4D3D-4AC6-A8DE-61BEFFCF9A28}"/>
            </a:ext>
          </a:extLst>
        </xdr:cNvPr>
        <xdr:cNvSpPr/>
      </xdr:nvSpPr>
      <xdr:spPr>
        <a:xfrm>
          <a:off x="6553200" y="515615"/>
          <a:ext cx="2209800" cy="1092205"/>
        </a:xfrm>
        <a:prstGeom prst="roundRect">
          <a:avLst>
            <a:gd name="adj" fmla="val 5547"/>
          </a:avLst>
        </a:prstGeom>
        <a:gradFill flip="none" rotWithShape="1">
          <a:gsLst>
            <a:gs pos="20000">
              <a:schemeClr val="tx1">
                <a:lumMod val="95000"/>
                <a:lumOff val="5000"/>
                <a:alpha val="28000"/>
              </a:schemeClr>
            </a:gs>
            <a:gs pos="74000">
              <a:schemeClr val="bg2">
                <a:lumMod val="50000"/>
                <a:alpha val="30000"/>
              </a:schemeClr>
            </a:gs>
            <a:gs pos="52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 b="1" i="0" u="none" strike="noStrike">
            <a:solidFill>
              <a:schemeClr val="bg1"/>
            </a:solidFill>
            <a:latin typeface="Arial"/>
            <a:cs typeface="Arial"/>
          </a:endParaRPr>
        </a:p>
        <a:p>
          <a:pPr algn="ctr"/>
          <a:fld id="{3A2F713C-6679-4069-BF86-1F7CF449DEF5}" type="TxLink">
            <a:rPr lang="en-US" sz="1400" b="1" i="0" u="none" strike="noStrike">
              <a:solidFill>
                <a:schemeClr val="bg1"/>
              </a:solidFill>
              <a:latin typeface="Arial"/>
              <a:cs typeface="Arial"/>
            </a:rPr>
            <a:pPr algn="ctr"/>
            <a:t>18,659k</a:t>
          </a:fld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22860</xdr:rowOff>
    </xdr:from>
    <xdr:to>
      <xdr:col>3</xdr:col>
      <xdr:colOff>30480</xdr:colOff>
      <xdr:row>31</xdr:row>
      <xdr:rowOff>53340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4AD874A-64F4-48AD-8486-66AB18B8FB98}"/>
            </a:ext>
          </a:extLst>
        </xdr:cNvPr>
        <xdr:cNvSpPr/>
      </xdr:nvSpPr>
      <xdr:spPr>
        <a:xfrm>
          <a:off x="0" y="22860"/>
          <a:ext cx="1859280" cy="5227320"/>
        </a:xfrm>
        <a:prstGeom prst="roundRect">
          <a:avLst>
            <a:gd name="adj" fmla="val 2308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18920</xdr:colOff>
      <xdr:row>6</xdr:row>
      <xdr:rowOff>45720</xdr:rowOff>
    </xdr:from>
    <xdr:to>
      <xdr:col>6</xdr:col>
      <xdr:colOff>505447</xdr:colOff>
      <xdr:row>9</xdr:row>
      <xdr:rowOff>35697</xdr:rowOff>
    </xdr:to>
    <xdr:sp macro="" textlink="">
      <xdr:nvSpPr>
        <xdr:cNvPr id="8" name="Shape 30">
          <a:extLst>
            <a:ext uri="{FF2B5EF4-FFF2-40B4-BE49-F238E27FC236}">
              <a16:creationId xmlns:a16="http://schemas.microsoft.com/office/drawing/2014/main" id="{30769CAB-A673-4E63-BDB9-96D823BD4066}"/>
            </a:ext>
          </a:extLst>
        </xdr:cNvPr>
        <xdr:cNvSpPr/>
      </xdr:nvSpPr>
      <xdr:spPr>
        <a:xfrm>
          <a:off x="1847720" y="1051560"/>
          <a:ext cx="2315327" cy="492897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r>
            <a:rPr lang="en-US" sz="12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Total K-12 students</a:t>
          </a:r>
          <a:r>
            <a:rPr lang="en-US" sz="1200" b="1" baseline="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endParaRPr sz="1400"/>
        </a:p>
      </xdr:txBody>
    </xdr:sp>
    <xdr:clientData/>
  </xdr:twoCellAnchor>
  <xdr:twoCellAnchor>
    <xdr:from>
      <xdr:col>10</xdr:col>
      <xdr:colOff>377060</xdr:colOff>
      <xdr:row>6</xdr:row>
      <xdr:rowOff>76200</xdr:rowOff>
    </xdr:from>
    <xdr:to>
      <xdr:col>14</xdr:col>
      <xdr:colOff>253987</xdr:colOff>
      <xdr:row>9</xdr:row>
      <xdr:rowOff>66177</xdr:rowOff>
    </xdr:to>
    <xdr:sp macro="" textlink="">
      <xdr:nvSpPr>
        <xdr:cNvPr id="14" name="Shape 30">
          <a:extLst>
            <a:ext uri="{FF2B5EF4-FFF2-40B4-BE49-F238E27FC236}">
              <a16:creationId xmlns:a16="http://schemas.microsoft.com/office/drawing/2014/main" id="{F1D7CDAD-F432-493C-A87F-0DFFDF9CE253}"/>
            </a:ext>
          </a:extLst>
        </xdr:cNvPr>
        <xdr:cNvSpPr/>
      </xdr:nvSpPr>
      <xdr:spPr>
        <a:xfrm>
          <a:off x="6473060" y="1082040"/>
          <a:ext cx="2315327" cy="492897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r>
            <a:rPr lang="en-US" sz="12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Total Higher</a:t>
          </a:r>
          <a:r>
            <a:rPr lang="en-US" sz="1200" b="1" baseline="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Ed students</a:t>
          </a:r>
          <a:endParaRPr sz="1400"/>
        </a:p>
      </xdr:txBody>
    </xdr:sp>
    <xdr:clientData/>
  </xdr:twoCellAnchor>
  <xdr:twoCellAnchor>
    <xdr:from>
      <xdr:col>6</xdr:col>
      <xdr:colOff>468500</xdr:colOff>
      <xdr:row>6</xdr:row>
      <xdr:rowOff>60960</xdr:rowOff>
    </xdr:from>
    <xdr:to>
      <xdr:col>10</xdr:col>
      <xdr:colOff>345427</xdr:colOff>
      <xdr:row>9</xdr:row>
      <xdr:rowOff>50937</xdr:rowOff>
    </xdr:to>
    <xdr:sp macro="" textlink="">
      <xdr:nvSpPr>
        <xdr:cNvPr id="16" name="Shape 30">
          <a:extLst>
            <a:ext uri="{FF2B5EF4-FFF2-40B4-BE49-F238E27FC236}">
              <a16:creationId xmlns:a16="http://schemas.microsoft.com/office/drawing/2014/main" id="{95834940-5EA1-4E0D-BB19-DC3311B26AF7}"/>
            </a:ext>
          </a:extLst>
        </xdr:cNvPr>
        <xdr:cNvSpPr/>
      </xdr:nvSpPr>
      <xdr:spPr>
        <a:xfrm>
          <a:off x="4126100" y="1066800"/>
          <a:ext cx="2315327" cy="492897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r>
            <a:rPr lang="en-US" sz="12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Pupil-Teacher</a:t>
          </a:r>
          <a:r>
            <a:rPr lang="en-US" sz="1200" b="1" baseline="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ratio </a:t>
          </a:r>
          <a:endParaRPr sz="1400"/>
        </a:p>
      </xdr:txBody>
    </xdr:sp>
    <xdr:clientData/>
  </xdr:twoCellAnchor>
  <xdr:twoCellAnchor>
    <xdr:from>
      <xdr:col>14</xdr:col>
      <xdr:colOff>289560</xdr:colOff>
      <xdr:row>2</xdr:row>
      <xdr:rowOff>165095</xdr:rowOff>
    </xdr:from>
    <xdr:to>
      <xdr:col>18</xdr:col>
      <xdr:colOff>167640</xdr:colOff>
      <xdr:row>9</xdr:row>
      <xdr:rowOff>83820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0B65CA1-16F6-4347-A1E3-D8D17E49A9F0}"/>
            </a:ext>
          </a:extLst>
        </xdr:cNvPr>
        <xdr:cNvSpPr/>
      </xdr:nvSpPr>
      <xdr:spPr>
        <a:xfrm>
          <a:off x="8823960" y="500375"/>
          <a:ext cx="2316480" cy="1092205"/>
        </a:xfrm>
        <a:prstGeom prst="roundRect">
          <a:avLst>
            <a:gd name="adj" fmla="val 5547"/>
          </a:avLst>
        </a:prstGeom>
        <a:gradFill flip="none" rotWithShape="1">
          <a:gsLst>
            <a:gs pos="20000">
              <a:schemeClr val="tx1">
                <a:lumMod val="95000"/>
                <a:lumOff val="5000"/>
                <a:alpha val="30000"/>
              </a:schemeClr>
            </a:gs>
            <a:gs pos="74000">
              <a:schemeClr val="bg2">
                <a:lumMod val="50000"/>
                <a:alpha val="30000"/>
              </a:schemeClr>
            </a:gs>
            <a:gs pos="52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800" b="0" i="0" u="none" strike="noStrike">
            <a:solidFill>
              <a:schemeClr val="bg1"/>
            </a:solidFill>
            <a:latin typeface="Arial"/>
            <a:cs typeface="Arial"/>
          </a:endParaRPr>
        </a:p>
        <a:p>
          <a:pPr algn="ctr"/>
          <a:r>
            <a:rPr lang="en-US" sz="1800" b="0" i="0" u="none" strike="noStrike">
              <a:solidFill>
                <a:schemeClr val="bg1"/>
              </a:solidFill>
              <a:latin typeface="Arial"/>
              <a:cs typeface="Arial"/>
            </a:rPr>
            <a:t>58%</a:t>
          </a:r>
        </a:p>
      </xdr:txBody>
    </xdr:sp>
    <xdr:clientData/>
  </xdr:twoCellAnchor>
  <xdr:twoCellAnchor>
    <xdr:from>
      <xdr:col>14</xdr:col>
      <xdr:colOff>293240</xdr:colOff>
      <xdr:row>6</xdr:row>
      <xdr:rowOff>76200</xdr:rowOff>
    </xdr:from>
    <xdr:to>
      <xdr:col>18</xdr:col>
      <xdr:colOff>170167</xdr:colOff>
      <xdr:row>9</xdr:row>
      <xdr:rowOff>66177</xdr:rowOff>
    </xdr:to>
    <xdr:sp macro="" textlink="">
      <xdr:nvSpPr>
        <xdr:cNvPr id="18" name="Shape 30">
          <a:extLst>
            <a:ext uri="{FF2B5EF4-FFF2-40B4-BE49-F238E27FC236}">
              <a16:creationId xmlns:a16="http://schemas.microsoft.com/office/drawing/2014/main" id="{353808EF-04BF-448A-9967-172A4AFCBC8F}"/>
            </a:ext>
          </a:extLst>
        </xdr:cNvPr>
        <xdr:cNvSpPr/>
      </xdr:nvSpPr>
      <xdr:spPr>
        <a:xfrm>
          <a:off x="8827640" y="1082040"/>
          <a:ext cx="2315327" cy="492897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r>
            <a:rPr lang="en-US" sz="12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%</a:t>
          </a:r>
          <a:r>
            <a:rPr lang="en-US" sz="1200" b="1" baseline="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of Females in Higher-Ed</a:t>
          </a:r>
          <a:endParaRPr sz="1400"/>
        </a:p>
      </xdr:txBody>
    </xdr:sp>
    <xdr:clientData/>
  </xdr:twoCellAnchor>
  <xdr:twoCellAnchor>
    <xdr:from>
      <xdr:col>3</xdr:col>
      <xdr:colOff>228600</xdr:colOff>
      <xdr:row>0</xdr:row>
      <xdr:rowOff>76200</xdr:rowOff>
    </xdr:from>
    <xdr:to>
      <xdr:col>6</xdr:col>
      <xdr:colOff>251460</xdr:colOff>
      <xdr:row>2</xdr:row>
      <xdr:rowOff>76200</xdr:rowOff>
    </xdr:to>
    <xdr:sp macro="" textlink="">
      <xdr:nvSpPr>
        <xdr:cNvPr id="22" name="Rectangle: Rounded Corners 21">
          <a:hlinkClick xmlns:r="http://schemas.openxmlformats.org/officeDocument/2006/relationships" r:id="rId2" tooltip="Click to see trends"/>
          <a:extLst>
            <a:ext uri="{FF2B5EF4-FFF2-40B4-BE49-F238E27FC236}">
              <a16:creationId xmlns:a16="http://schemas.microsoft.com/office/drawing/2014/main" id="{5F4C4DEE-B9A9-C99F-DF3D-ABD441CC1015}"/>
            </a:ext>
          </a:extLst>
        </xdr:cNvPr>
        <xdr:cNvSpPr/>
      </xdr:nvSpPr>
      <xdr:spPr>
        <a:xfrm>
          <a:off x="2057400" y="76200"/>
          <a:ext cx="1851660" cy="335280"/>
        </a:xfrm>
        <a:prstGeom prst="roundRect">
          <a:avLst>
            <a:gd name="adj" fmla="val 5000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Past &amp; Forcasted Trends</a:t>
          </a:r>
        </a:p>
      </xdr:txBody>
    </xdr:sp>
    <xdr:clientData/>
  </xdr:twoCellAnchor>
  <xdr:twoCellAnchor>
    <xdr:from>
      <xdr:col>6</xdr:col>
      <xdr:colOff>495300</xdr:colOff>
      <xdr:row>0</xdr:row>
      <xdr:rowOff>53340</xdr:rowOff>
    </xdr:from>
    <xdr:to>
      <xdr:col>8</xdr:col>
      <xdr:colOff>426720</xdr:colOff>
      <xdr:row>2</xdr:row>
      <xdr:rowOff>53340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F44016DA-15AF-452C-ACDC-2D2AD17A6C23}"/>
            </a:ext>
          </a:extLst>
        </xdr:cNvPr>
        <xdr:cNvSpPr/>
      </xdr:nvSpPr>
      <xdr:spPr>
        <a:xfrm>
          <a:off x="4152900" y="53340"/>
          <a:ext cx="1150620" cy="335280"/>
        </a:xfrm>
        <a:prstGeom prst="roundRect">
          <a:avLst>
            <a:gd name="adj" fmla="val 500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2021 Data</a:t>
          </a:r>
        </a:p>
      </xdr:txBody>
    </xdr:sp>
    <xdr:clientData/>
  </xdr:twoCellAnchor>
  <xdr:twoCellAnchor>
    <xdr:from>
      <xdr:col>16</xdr:col>
      <xdr:colOff>160020</xdr:colOff>
      <xdr:row>0</xdr:row>
      <xdr:rowOff>76200</xdr:rowOff>
    </xdr:from>
    <xdr:to>
      <xdr:col>18</xdr:col>
      <xdr:colOff>320040</xdr:colOff>
      <xdr:row>2</xdr:row>
      <xdr:rowOff>76200</xdr:rowOff>
    </xdr:to>
    <xdr:sp macro="" textlink="">
      <xdr:nvSpPr>
        <xdr:cNvPr id="24" name="Rectangle: Rounded Corners 2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1D74A4-4E4A-46E2-AEBB-6ED4B6E542D4}"/>
            </a:ext>
          </a:extLst>
        </xdr:cNvPr>
        <xdr:cNvSpPr/>
      </xdr:nvSpPr>
      <xdr:spPr>
        <a:xfrm>
          <a:off x="9913620" y="76200"/>
          <a:ext cx="1379220" cy="335280"/>
        </a:xfrm>
        <a:prstGeom prst="roundRect">
          <a:avLst>
            <a:gd name="adj" fmla="val 5000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Source</a:t>
          </a:r>
          <a:r>
            <a:rPr lang="en-IN" sz="1100" baseline="0"/>
            <a:t> Reports</a:t>
          </a:r>
          <a:endParaRPr lang="en-IN" sz="1100"/>
        </a:p>
      </xdr:txBody>
    </xdr:sp>
    <xdr:clientData/>
  </xdr:twoCellAnchor>
  <xdr:twoCellAnchor>
    <xdr:from>
      <xdr:col>3</xdr:col>
      <xdr:colOff>76200</xdr:colOff>
      <xdr:row>10</xdr:row>
      <xdr:rowOff>7620</xdr:rowOff>
    </xdr:from>
    <xdr:to>
      <xdr:col>11</xdr:col>
      <xdr:colOff>403860</xdr:colOff>
      <xdr:row>30</xdr:row>
      <xdr:rowOff>45154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EE7A1310-058C-438D-B9AE-88C1A7529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0" y="1684020"/>
              <a:ext cx="5204460" cy="3390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495300</xdr:colOff>
      <xdr:row>10</xdr:row>
      <xdr:rowOff>15240</xdr:rowOff>
    </xdr:from>
    <xdr:to>
      <xdr:col>18</xdr:col>
      <xdr:colOff>144780</xdr:colOff>
      <xdr:row>30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1DB85E-39BB-42B3-A545-D90FD55A2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266700</xdr:colOff>
      <xdr:row>12</xdr:row>
      <xdr:rowOff>38100</xdr:rowOff>
    </xdr:from>
    <xdr:to>
      <xdr:col>21</xdr:col>
      <xdr:colOff>601980</xdr:colOff>
      <xdr:row>21</xdr:row>
      <xdr:rowOff>53340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9C1AEC5-1527-4B31-924A-AF73D30D2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266700</xdr:colOff>
      <xdr:row>3</xdr:row>
      <xdr:rowOff>0</xdr:rowOff>
    </xdr:from>
    <xdr:to>
      <xdr:col>21</xdr:col>
      <xdr:colOff>579120</xdr:colOff>
      <xdr:row>11</xdr:row>
      <xdr:rowOff>137160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A5F442E-A019-4789-AC92-39B598C9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60960</xdr:colOff>
      <xdr:row>14</xdr:row>
      <xdr:rowOff>38100</xdr:rowOff>
    </xdr:from>
    <xdr:to>
      <xdr:col>5</xdr:col>
      <xdr:colOff>411480</xdr:colOff>
      <xdr:row>16</xdr:row>
      <xdr:rowOff>53340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1D96603-2E78-4640-A4B3-4DE5BF53E38C}"/>
            </a:ext>
          </a:extLst>
        </xdr:cNvPr>
        <xdr:cNvSpPr txBox="1"/>
      </xdr:nvSpPr>
      <xdr:spPr>
        <a:xfrm>
          <a:off x="2499360" y="238506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33,998</a:t>
          </a:r>
        </a:p>
      </xdr:txBody>
    </xdr:sp>
    <xdr:clientData/>
  </xdr:twoCellAnchor>
  <xdr:twoCellAnchor>
    <xdr:from>
      <xdr:col>9</xdr:col>
      <xdr:colOff>83820</xdr:colOff>
      <xdr:row>25</xdr:row>
      <xdr:rowOff>53340</xdr:rowOff>
    </xdr:from>
    <xdr:to>
      <xdr:col>10</xdr:col>
      <xdr:colOff>434340</xdr:colOff>
      <xdr:row>27</xdr:row>
      <xdr:rowOff>68580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89ED-76EE-4E7C-91EE-A78FE4DC7029}"/>
            </a:ext>
          </a:extLst>
        </xdr:cNvPr>
        <xdr:cNvSpPr txBox="1"/>
      </xdr:nvSpPr>
      <xdr:spPr>
        <a:xfrm>
          <a:off x="5570220" y="424434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0">
              <a:solidFill>
                <a:schemeClr val="bg1"/>
              </a:solidFill>
            </a:rPr>
            <a:t>4,544</a:t>
          </a:r>
        </a:p>
      </xdr:txBody>
    </xdr:sp>
    <xdr:clientData/>
  </xdr:twoCellAnchor>
  <xdr:twoCellAnchor>
    <xdr:from>
      <xdr:col>10</xdr:col>
      <xdr:colOff>518160</xdr:colOff>
      <xdr:row>25</xdr:row>
      <xdr:rowOff>22860</xdr:rowOff>
    </xdr:from>
    <xdr:to>
      <xdr:col>12</xdr:col>
      <xdr:colOff>259080</xdr:colOff>
      <xdr:row>27</xdr:row>
      <xdr:rowOff>38100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7B359CD-BC9A-4F10-8302-DF3CE7DA627A}"/>
            </a:ext>
          </a:extLst>
        </xdr:cNvPr>
        <xdr:cNvSpPr txBox="1"/>
      </xdr:nvSpPr>
      <xdr:spPr>
        <a:xfrm>
          <a:off x="6614160" y="421386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0">
              <a:solidFill>
                <a:schemeClr val="bg1"/>
              </a:solidFill>
            </a:rPr>
            <a:t>1,516</a:t>
          </a:r>
        </a:p>
      </xdr:txBody>
    </xdr:sp>
    <xdr:clientData/>
  </xdr:twoCellAnchor>
  <xdr:twoCellAnchor>
    <xdr:from>
      <xdr:col>9</xdr:col>
      <xdr:colOff>342900</xdr:colOff>
      <xdr:row>22</xdr:row>
      <xdr:rowOff>0</xdr:rowOff>
    </xdr:from>
    <xdr:to>
      <xdr:col>11</xdr:col>
      <xdr:colOff>83820</xdr:colOff>
      <xdr:row>24</xdr:row>
      <xdr:rowOff>15240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FB5ADDB-DEFD-451C-B562-3FD2A3B0E992}"/>
            </a:ext>
          </a:extLst>
        </xdr:cNvPr>
        <xdr:cNvSpPr txBox="1"/>
      </xdr:nvSpPr>
      <xdr:spPr>
        <a:xfrm>
          <a:off x="5829300" y="368808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5,116</a:t>
          </a:r>
        </a:p>
      </xdr:txBody>
    </xdr:sp>
    <xdr:clientData/>
  </xdr:twoCellAnchor>
  <xdr:twoCellAnchor>
    <xdr:from>
      <xdr:col>9</xdr:col>
      <xdr:colOff>236220</xdr:colOff>
      <xdr:row>14</xdr:row>
      <xdr:rowOff>38100</xdr:rowOff>
    </xdr:from>
    <xdr:to>
      <xdr:col>10</xdr:col>
      <xdr:colOff>586740</xdr:colOff>
      <xdr:row>16</xdr:row>
      <xdr:rowOff>53340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C8B50C2-2CC2-44E1-8BE1-49F44686CE4B}"/>
            </a:ext>
          </a:extLst>
        </xdr:cNvPr>
        <xdr:cNvSpPr txBox="1"/>
      </xdr:nvSpPr>
      <xdr:spPr>
        <a:xfrm>
          <a:off x="5722620" y="238506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13,544</a:t>
          </a:r>
        </a:p>
      </xdr:txBody>
    </xdr:sp>
    <xdr:clientData/>
  </xdr:twoCellAnchor>
  <xdr:twoCellAnchor>
    <xdr:from>
      <xdr:col>6</xdr:col>
      <xdr:colOff>510540</xdr:colOff>
      <xdr:row>14</xdr:row>
      <xdr:rowOff>30480</xdr:rowOff>
    </xdr:from>
    <xdr:to>
      <xdr:col>8</xdr:col>
      <xdr:colOff>251460</xdr:colOff>
      <xdr:row>16</xdr:row>
      <xdr:rowOff>45720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24D152C-BBBA-4829-920E-CC58DED8F0E9}"/>
            </a:ext>
          </a:extLst>
        </xdr:cNvPr>
        <xdr:cNvSpPr txBox="1"/>
      </xdr:nvSpPr>
      <xdr:spPr>
        <a:xfrm>
          <a:off x="4168140" y="237744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15,436</a:t>
          </a:r>
        </a:p>
      </xdr:txBody>
    </xdr:sp>
    <xdr:clientData/>
  </xdr:twoCellAnchor>
  <xdr:twoCellAnchor>
    <xdr:from>
      <xdr:col>18</xdr:col>
      <xdr:colOff>251460</xdr:colOff>
      <xdr:row>21</xdr:row>
      <xdr:rowOff>137160</xdr:rowOff>
    </xdr:from>
    <xdr:to>
      <xdr:col>21</xdr:col>
      <xdr:colOff>601980</xdr:colOff>
      <xdr:row>30</xdr:row>
      <xdr:rowOff>160020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81BF8CC-0805-4662-9176-4E325C1CD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19</xdr:row>
      <xdr:rowOff>129541</xdr:rowOff>
    </xdr:from>
    <xdr:to>
      <xdr:col>2</xdr:col>
      <xdr:colOff>579121</xdr:colOff>
      <xdr:row>29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74A5BBF-B030-43BD-9004-FFA34BA33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alphaModFix amt="35000"/>
        </a:blip>
        <a:stretch>
          <a:fillRect/>
        </a:stretch>
      </xdr:blipFill>
      <xdr:spPr>
        <a:xfrm>
          <a:off x="0" y="3314701"/>
          <a:ext cx="1798321" cy="1699259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76200</xdr:colOff>
      <xdr:row>6</xdr:row>
      <xdr:rowOff>114300</xdr:rowOff>
    </xdr:from>
    <xdr:to>
      <xdr:col>3</xdr:col>
      <xdr:colOff>0</xdr:colOff>
      <xdr:row>22</xdr:row>
      <xdr:rowOff>7620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5F19CCA-0CCE-4CBD-AF25-04F532DB8366}"/>
            </a:ext>
          </a:extLst>
        </xdr:cNvPr>
        <xdr:cNvSpPr txBox="1"/>
      </xdr:nvSpPr>
      <xdr:spPr>
        <a:xfrm>
          <a:off x="76200" y="1120140"/>
          <a:ext cx="1752600" cy="257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>
              <a:solidFill>
                <a:schemeClr val="bg1"/>
              </a:solidFill>
            </a:rPr>
            <a:t>Key</a:t>
          </a:r>
          <a:r>
            <a:rPr lang="en-IN" sz="1100" b="1" u="sng" baseline="0">
              <a:solidFill>
                <a:schemeClr val="bg1"/>
              </a:solidFill>
            </a:rPr>
            <a:t> Highlights</a:t>
          </a:r>
        </a:p>
        <a:p>
          <a:endParaRPr lang="en-IN" sz="1100" baseline="0"/>
        </a:p>
        <a:p>
          <a:r>
            <a:rPr lang="en-IN" sz="900" b="1" baseline="0">
              <a:solidFill>
                <a:schemeClr val="bg1"/>
              </a:solidFill>
            </a:rPr>
            <a:t># Highest number of students in Public Prekindengarden seg</a:t>
          </a:r>
        </a:p>
        <a:p>
          <a:endParaRPr lang="en-IN" sz="900" b="1" baseline="0">
            <a:solidFill>
              <a:schemeClr val="bg1"/>
            </a:solidFill>
          </a:endParaRPr>
        </a:p>
        <a:p>
          <a:r>
            <a:rPr lang="en-IN" sz="900" b="1" baseline="0">
              <a:solidFill>
                <a:schemeClr val="bg1"/>
              </a:solidFill>
            </a:rPr>
            <a:t># Non-whites for 45% of the total students</a:t>
          </a:r>
        </a:p>
        <a:p>
          <a:endParaRPr lang="en-IN" sz="900" b="1" baseline="0">
            <a:solidFill>
              <a:schemeClr val="bg1"/>
            </a:solidFill>
          </a:endParaRPr>
        </a:p>
        <a:p>
          <a:r>
            <a:rPr lang="en-IN" sz="900" b="1" baseline="0">
              <a:solidFill>
                <a:schemeClr val="bg1"/>
              </a:solidFill>
            </a:rPr>
            <a:t># PT ratio is healthy at 15</a:t>
          </a:r>
        </a:p>
        <a:p>
          <a:endParaRPr lang="en-IN" sz="1100"/>
        </a:p>
      </xdr:txBody>
    </xdr:sp>
    <xdr:clientData/>
  </xdr:twoCellAnchor>
  <xdr:twoCellAnchor editAs="oneCell">
    <xdr:from>
      <xdr:col>18</xdr:col>
      <xdr:colOff>586740</xdr:colOff>
      <xdr:row>0</xdr:row>
      <xdr:rowOff>0</xdr:rowOff>
    </xdr:from>
    <xdr:to>
      <xdr:col>19</xdr:col>
      <xdr:colOff>457200</xdr:colOff>
      <xdr:row>2</xdr:row>
      <xdr:rowOff>144780</xdr:rowOff>
    </xdr:to>
    <xdr:pic>
      <xdr:nvPicPr>
        <xdr:cNvPr id="44" name="Graphic 43" descr="Envelop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6F7F258-9CF5-AF41-1F20-0C17B84A3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559540" y="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68580</xdr:rowOff>
    </xdr:from>
    <xdr:to>
      <xdr:col>2</xdr:col>
      <xdr:colOff>533400</xdr:colOff>
      <xdr:row>3</xdr:row>
      <xdr:rowOff>126492</xdr:rowOff>
    </xdr:to>
    <xdr:pic>
      <xdr:nvPicPr>
        <xdr:cNvPr id="46" name="Picture 4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FC0C2C-6DB7-4C1E-A09A-2542088076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34133" b="33867"/>
        <a:stretch/>
      </xdr:blipFill>
      <xdr:spPr>
        <a:xfrm>
          <a:off x="0" y="68580"/>
          <a:ext cx="1752600" cy="56083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4</xdr:col>
      <xdr:colOff>91440</xdr:colOff>
      <xdr:row>16</xdr:row>
      <xdr:rowOff>121920</xdr:rowOff>
    </xdr:from>
    <xdr:to>
      <xdr:col>4</xdr:col>
      <xdr:colOff>586740</xdr:colOff>
      <xdr:row>18</xdr:row>
      <xdr:rowOff>137160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DCD7298-C12F-4F9C-9463-2BB2873AFBA8}"/>
            </a:ext>
          </a:extLst>
        </xdr:cNvPr>
        <xdr:cNvSpPr txBox="1"/>
      </xdr:nvSpPr>
      <xdr:spPr>
        <a:xfrm>
          <a:off x="2529840" y="2804160"/>
          <a:ext cx="49530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47%</a:t>
          </a:r>
        </a:p>
      </xdr:txBody>
    </xdr:sp>
    <xdr:clientData/>
  </xdr:twoCellAnchor>
  <xdr:twoCellAnchor>
    <xdr:from>
      <xdr:col>6</xdr:col>
      <xdr:colOff>563880</xdr:colOff>
      <xdr:row>16</xdr:row>
      <xdr:rowOff>106680</xdr:rowOff>
    </xdr:from>
    <xdr:to>
      <xdr:col>7</xdr:col>
      <xdr:colOff>449580</xdr:colOff>
      <xdr:row>18</xdr:row>
      <xdr:rowOff>121920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543DD68-ECBE-49FB-B456-8C10FDD1F8B1}"/>
            </a:ext>
          </a:extLst>
        </xdr:cNvPr>
        <xdr:cNvSpPr txBox="1"/>
      </xdr:nvSpPr>
      <xdr:spPr>
        <a:xfrm>
          <a:off x="4221480" y="2788920"/>
          <a:ext cx="49530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21%</a:t>
          </a:r>
        </a:p>
      </xdr:txBody>
    </xdr:sp>
    <xdr:clientData/>
  </xdr:twoCellAnchor>
  <xdr:twoCellAnchor>
    <xdr:from>
      <xdr:col>9</xdr:col>
      <xdr:colOff>175260</xdr:colOff>
      <xdr:row>16</xdr:row>
      <xdr:rowOff>38100</xdr:rowOff>
    </xdr:from>
    <xdr:to>
      <xdr:col>10</xdr:col>
      <xdr:colOff>30480</xdr:colOff>
      <xdr:row>18</xdr:row>
      <xdr:rowOff>53340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2A9B98E-E082-4861-BCEA-88A9BC5FE886}"/>
            </a:ext>
          </a:extLst>
        </xdr:cNvPr>
        <xdr:cNvSpPr txBox="1"/>
      </xdr:nvSpPr>
      <xdr:spPr>
        <a:xfrm>
          <a:off x="5661660" y="2720340"/>
          <a:ext cx="4648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19%</a:t>
          </a:r>
        </a:p>
      </xdr:txBody>
    </xdr:sp>
    <xdr:clientData/>
  </xdr:twoCellAnchor>
  <xdr:twoCellAnchor>
    <xdr:from>
      <xdr:col>8</xdr:col>
      <xdr:colOff>457200</xdr:colOff>
      <xdr:row>21</xdr:row>
      <xdr:rowOff>160020</xdr:rowOff>
    </xdr:from>
    <xdr:to>
      <xdr:col>9</xdr:col>
      <xdr:colOff>312420</xdr:colOff>
      <xdr:row>24</xdr:row>
      <xdr:rowOff>7620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80382A6-567D-4E50-B421-646A74339B65}"/>
            </a:ext>
          </a:extLst>
        </xdr:cNvPr>
        <xdr:cNvSpPr txBox="1"/>
      </xdr:nvSpPr>
      <xdr:spPr>
        <a:xfrm>
          <a:off x="5334000" y="3680460"/>
          <a:ext cx="4648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7%</a:t>
          </a:r>
        </a:p>
      </xdr:txBody>
    </xdr:sp>
    <xdr:clientData/>
  </xdr:twoCellAnchor>
  <xdr:twoCellAnchor>
    <xdr:from>
      <xdr:col>6</xdr:col>
      <xdr:colOff>563880</xdr:colOff>
      <xdr:row>3</xdr:row>
      <xdr:rowOff>43175</xdr:rowOff>
    </xdr:from>
    <xdr:to>
      <xdr:col>10</xdr:col>
      <xdr:colOff>335280</xdr:colOff>
      <xdr:row>9</xdr:row>
      <xdr:rowOff>129540</xdr:rowOff>
    </xdr:to>
    <xdr:sp macro="" textlink="Degree!L74">
      <xdr:nvSpPr>
        <xdr:cNvPr id="4" name="Rectangle: Rounded Corners 3">
          <a:extLst>
            <a:ext uri="{FF2B5EF4-FFF2-40B4-BE49-F238E27FC236}">
              <a16:creationId xmlns:a16="http://schemas.microsoft.com/office/drawing/2014/main" id="{5B84E405-E9B5-41C5-A440-D380E76D8D4B}"/>
            </a:ext>
          </a:extLst>
        </xdr:cNvPr>
        <xdr:cNvSpPr/>
      </xdr:nvSpPr>
      <xdr:spPr>
        <a:xfrm>
          <a:off x="4221480" y="546095"/>
          <a:ext cx="2209800" cy="1092205"/>
        </a:xfrm>
        <a:prstGeom prst="roundRect">
          <a:avLst>
            <a:gd name="adj" fmla="val 5547"/>
          </a:avLst>
        </a:prstGeom>
        <a:gradFill flip="none" rotWithShape="1">
          <a:gsLst>
            <a:gs pos="20000">
              <a:schemeClr val="tx1">
                <a:lumMod val="95000"/>
                <a:lumOff val="5000"/>
                <a:alpha val="30000"/>
              </a:schemeClr>
            </a:gs>
            <a:gs pos="74000">
              <a:schemeClr val="bg2">
                <a:lumMod val="50000"/>
                <a:alpha val="30000"/>
              </a:schemeClr>
            </a:gs>
            <a:gs pos="52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400" b="1" i="0" u="none" strike="noStrike">
            <a:solidFill>
              <a:schemeClr val="bg1"/>
            </a:solidFill>
            <a:latin typeface="+mn-lt"/>
            <a:cs typeface="+mn-cs"/>
          </a:endParaRPr>
        </a:p>
        <a:p>
          <a:pPr algn="ctr"/>
          <a:r>
            <a:rPr lang="en-IN" sz="1400" b="1" i="0" u="none" strike="noStrike">
              <a:solidFill>
                <a:schemeClr val="bg1"/>
              </a:solidFill>
              <a:latin typeface="+mn-lt"/>
              <a:cs typeface="+mn-cs"/>
            </a:rPr>
            <a:t>15</a:t>
          </a:r>
          <a:endParaRPr lang="en-US" sz="1400" b="1" i="0" u="none" strike="noStrike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76200</xdr:colOff>
      <xdr:row>3</xdr:row>
      <xdr:rowOff>43175</xdr:rowOff>
    </xdr:from>
    <xdr:to>
      <xdr:col>6</xdr:col>
      <xdr:colOff>457200</xdr:colOff>
      <xdr:row>9</xdr:row>
      <xdr:rowOff>129540</xdr:rowOff>
    </xdr:to>
    <xdr:sp macro="" textlink="Degree!L74">
      <xdr:nvSpPr>
        <xdr:cNvPr id="6" name="Rectangle: Rounded Corners 5">
          <a:extLst>
            <a:ext uri="{FF2B5EF4-FFF2-40B4-BE49-F238E27FC236}">
              <a16:creationId xmlns:a16="http://schemas.microsoft.com/office/drawing/2014/main" id="{3B1A38E4-1F55-4BB7-A15D-945CF523DF2A}"/>
            </a:ext>
          </a:extLst>
        </xdr:cNvPr>
        <xdr:cNvSpPr/>
      </xdr:nvSpPr>
      <xdr:spPr>
        <a:xfrm>
          <a:off x="1905000" y="546095"/>
          <a:ext cx="2209800" cy="1092205"/>
        </a:xfrm>
        <a:prstGeom prst="roundRect">
          <a:avLst>
            <a:gd name="adj" fmla="val 5547"/>
          </a:avLst>
        </a:prstGeom>
        <a:gradFill flip="none" rotWithShape="1">
          <a:gsLst>
            <a:gs pos="20000">
              <a:schemeClr val="tx1">
                <a:lumMod val="95000"/>
                <a:lumOff val="5000"/>
                <a:alpha val="30000"/>
              </a:schemeClr>
            </a:gs>
            <a:gs pos="74000">
              <a:schemeClr val="bg2">
                <a:lumMod val="50000"/>
                <a:alpha val="30000"/>
              </a:schemeClr>
            </a:gs>
            <a:gs pos="52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 b="1" i="0" u="none" strike="noStrike">
            <a:solidFill>
              <a:schemeClr val="bg1"/>
            </a:solidFill>
            <a:latin typeface="Arial"/>
            <a:cs typeface="Arial"/>
          </a:endParaRPr>
        </a:p>
        <a:p>
          <a:pPr algn="ctr"/>
          <a:r>
            <a:rPr lang="en-US" sz="1400" b="1" i="0" u="none" strike="noStrike">
              <a:solidFill>
                <a:schemeClr val="bg1"/>
              </a:solidFill>
              <a:latin typeface="Arial"/>
              <a:cs typeface="Arial"/>
            </a:rPr>
            <a:t>55,493k</a:t>
          </a:r>
          <a:endParaRPr lang="en-IN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571501</xdr:colOff>
      <xdr:row>2</xdr:row>
      <xdr:rowOff>114300</xdr:rowOff>
    </xdr:from>
    <xdr:to>
      <xdr:col>22</xdr:col>
      <xdr:colOff>220980</xdr:colOff>
      <xdr:row>37</xdr:row>
      <xdr:rowOff>0</xdr:rowOff>
    </xdr:to>
    <xdr:pic>
      <xdr:nvPicPr>
        <xdr:cNvPr id="55" name="Picture 54" descr="Usa Background Stock Illustrations ...">
          <a:extLst>
            <a:ext uri="{FF2B5EF4-FFF2-40B4-BE49-F238E27FC236}">
              <a16:creationId xmlns:a16="http://schemas.microsoft.com/office/drawing/2014/main" id="{B558A8FB-8D20-49DF-BDBD-4EBF5AB3D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1" y="449580"/>
          <a:ext cx="11841479" cy="5753100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533400</xdr:colOff>
      <xdr:row>0</xdr:row>
      <xdr:rowOff>22861</xdr:rowOff>
    </xdr:from>
    <xdr:to>
      <xdr:col>22</xdr:col>
      <xdr:colOff>182880</xdr:colOff>
      <xdr:row>2</xdr:row>
      <xdr:rowOff>129541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0FBCE50-A534-43FF-9FF2-11425875FEA6}"/>
            </a:ext>
          </a:extLst>
        </xdr:cNvPr>
        <xdr:cNvSpPr/>
      </xdr:nvSpPr>
      <xdr:spPr>
        <a:xfrm>
          <a:off x="1143000" y="22861"/>
          <a:ext cx="12451080" cy="441960"/>
        </a:xfrm>
        <a:prstGeom prst="roundRect">
          <a:avLst>
            <a:gd name="adj" fmla="val 1998"/>
          </a:avLst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U.S. Education Industry Overview</a:t>
          </a:r>
          <a:endParaRPr lang="en-IN" sz="18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1</xdr:rowOff>
    </xdr:from>
    <xdr:to>
      <xdr:col>2</xdr:col>
      <xdr:colOff>594360</xdr:colOff>
      <xdr:row>37</xdr:row>
      <xdr:rowOff>106681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4A4B6C9-F2E8-465E-AC19-182429C64AB1}"/>
            </a:ext>
          </a:extLst>
        </xdr:cNvPr>
        <xdr:cNvSpPr/>
      </xdr:nvSpPr>
      <xdr:spPr>
        <a:xfrm>
          <a:off x="0" y="1"/>
          <a:ext cx="1813560" cy="6309360"/>
        </a:xfrm>
        <a:prstGeom prst="roundRect">
          <a:avLst>
            <a:gd name="adj" fmla="val 8046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76200</xdr:colOff>
      <xdr:row>3</xdr:row>
      <xdr:rowOff>12695</xdr:rowOff>
    </xdr:from>
    <xdr:to>
      <xdr:col>6</xdr:col>
      <xdr:colOff>563880</xdr:colOff>
      <xdr:row>9</xdr:row>
      <xdr:rowOff>99060</xdr:rowOff>
    </xdr:to>
    <xdr:sp macro="" textlink="'2021 Student data'!G4">
      <xdr:nvSpPr>
        <xdr:cNvPr id="6" name="Rectangle: Rounded Corners 5">
          <a:extLst>
            <a:ext uri="{FF2B5EF4-FFF2-40B4-BE49-F238E27FC236}">
              <a16:creationId xmlns:a16="http://schemas.microsoft.com/office/drawing/2014/main" id="{DCBDFB1D-25E3-42C5-80AA-CEB56C974E0A}"/>
            </a:ext>
          </a:extLst>
        </xdr:cNvPr>
        <xdr:cNvSpPr/>
      </xdr:nvSpPr>
      <xdr:spPr>
        <a:xfrm>
          <a:off x="1905000" y="515615"/>
          <a:ext cx="2316480" cy="1092205"/>
        </a:xfrm>
        <a:prstGeom prst="roundRect">
          <a:avLst>
            <a:gd name="adj" fmla="val 5547"/>
          </a:avLst>
        </a:prstGeom>
        <a:gradFill flip="none" rotWithShape="1">
          <a:gsLst>
            <a:gs pos="20000">
              <a:schemeClr val="tx1">
                <a:lumMod val="95000"/>
                <a:lumOff val="5000"/>
                <a:alpha val="30000"/>
              </a:schemeClr>
            </a:gs>
            <a:gs pos="74000">
              <a:schemeClr val="bg2">
                <a:lumMod val="50000"/>
                <a:alpha val="30000"/>
              </a:schemeClr>
            </a:gs>
            <a:gs pos="52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72,026</a:t>
          </a:r>
          <a:r>
            <a:rPr lang="en-IN" sz="1800"/>
            <a:t> </a:t>
          </a:r>
          <a:r>
            <a:rPr lang="en-IN" sz="1100"/>
            <a:t>K</a:t>
          </a:r>
          <a:endParaRPr lang="en-US" sz="1800" b="0" i="0" u="none" strike="noStrike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95120</xdr:colOff>
      <xdr:row>6</xdr:row>
      <xdr:rowOff>30480</xdr:rowOff>
    </xdr:from>
    <xdr:to>
      <xdr:col>6</xdr:col>
      <xdr:colOff>581647</xdr:colOff>
      <xdr:row>9</xdr:row>
      <xdr:rowOff>20457</xdr:rowOff>
    </xdr:to>
    <xdr:sp macro="" textlink="">
      <xdr:nvSpPr>
        <xdr:cNvPr id="7" name="Shape 30">
          <a:extLst>
            <a:ext uri="{FF2B5EF4-FFF2-40B4-BE49-F238E27FC236}">
              <a16:creationId xmlns:a16="http://schemas.microsoft.com/office/drawing/2014/main" id="{D6D35615-CD21-4691-9374-21DEB8B2CEFB}"/>
            </a:ext>
          </a:extLst>
        </xdr:cNvPr>
        <xdr:cNvSpPr/>
      </xdr:nvSpPr>
      <xdr:spPr>
        <a:xfrm>
          <a:off x="1923920" y="1036320"/>
          <a:ext cx="2315327" cy="492897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r>
            <a:rPr lang="en-US" sz="12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Overall</a:t>
          </a:r>
          <a:r>
            <a:rPr lang="en-US" sz="1200" b="1" baseline="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students-2031</a:t>
          </a:r>
          <a:endParaRPr sz="1400"/>
        </a:p>
      </xdr:txBody>
    </xdr:sp>
    <xdr:clientData/>
  </xdr:twoCellAnchor>
  <xdr:twoCellAnchor>
    <xdr:from>
      <xdr:col>18</xdr:col>
      <xdr:colOff>198120</xdr:colOff>
      <xdr:row>3</xdr:row>
      <xdr:rowOff>12695</xdr:rowOff>
    </xdr:from>
    <xdr:to>
      <xdr:col>22</xdr:col>
      <xdr:colOff>137160</xdr:colOff>
      <xdr:row>9</xdr:row>
      <xdr:rowOff>99060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B826E12-0204-486A-B00A-37EF67850935}"/>
            </a:ext>
          </a:extLst>
        </xdr:cNvPr>
        <xdr:cNvSpPr/>
      </xdr:nvSpPr>
      <xdr:spPr>
        <a:xfrm>
          <a:off x="11170920" y="515615"/>
          <a:ext cx="2377440" cy="1092205"/>
        </a:xfrm>
        <a:prstGeom prst="roundRect">
          <a:avLst>
            <a:gd name="adj" fmla="val 5547"/>
          </a:avLst>
        </a:prstGeom>
        <a:gradFill flip="none" rotWithShape="1">
          <a:gsLst>
            <a:gs pos="20000">
              <a:schemeClr val="tx1">
                <a:lumMod val="95000"/>
                <a:lumOff val="5000"/>
                <a:alpha val="30000"/>
              </a:schemeClr>
            </a:gs>
            <a:gs pos="74000">
              <a:schemeClr val="bg2">
                <a:lumMod val="50000"/>
                <a:alpha val="30000"/>
              </a:schemeClr>
            </a:gs>
            <a:gs pos="52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algn="l"/>
          <a:r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               4,902K</a:t>
          </a:r>
        </a:p>
      </xdr:txBody>
    </xdr:sp>
    <xdr:clientData/>
  </xdr:twoCellAnchor>
  <xdr:twoCellAnchor>
    <xdr:from>
      <xdr:col>3</xdr:col>
      <xdr:colOff>228600</xdr:colOff>
      <xdr:row>0</xdr:row>
      <xdr:rowOff>76200</xdr:rowOff>
    </xdr:from>
    <xdr:to>
      <xdr:col>6</xdr:col>
      <xdr:colOff>289560</xdr:colOff>
      <xdr:row>2</xdr:row>
      <xdr:rowOff>76200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1AFFE53-2F68-4332-B4A5-957EC81CE8D0}"/>
            </a:ext>
          </a:extLst>
        </xdr:cNvPr>
        <xdr:cNvSpPr/>
      </xdr:nvSpPr>
      <xdr:spPr>
        <a:xfrm>
          <a:off x="2057400" y="76200"/>
          <a:ext cx="1889760" cy="335280"/>
        </a:xfrm>
        <a:prstGeom prst="roundRect">
          <a:avLst>
            <a:gd name="adj" fmla="val 500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Past &amp; Forcasted Trends</a:t>
          </a:r>
        </a:p>
      </xdr:txBody>
    </xdr:sp>
    <xdr:clientData/>
  </xdr:twoCellAnchor>
  <xdr:twoCellAnchor>
    <xdr:from>
      <xdr:col>6</xdr:col>
      <xdr:colOff>487680</xdr:colOff>
      <xdr:row>0</xdr:row>
      <xdr:rowOff>60960</xdr:rowOff>
    </xdr:from>
    <xdr:to>
      <xdr:col>8</xdr:col>
      <xdr:colOff>419100</xdr:colOff>
      <xdr:row>2</xdr:row>
      <xdr:rowOff>60960</xdr:rowOff>
    </xdr:to>
    <xdr:sp macro="" textlink="">
      <xdr:nvSpPr>
        <xdr:cNvPr id="17" name="Rectangle: Rounded Corners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5BD8FD-9E81-4C4C-BD8A-8EFADAA913D7}"/>
            </a:ext>
          </a:extLst>
        </xdr:cNvPr>
        <xdr:cNvSpPr/>
      </xdr:nvSpPr>
      <xdr:spPr>
        <a:xfrm>
          <a:off x="4145280" y="60960"/>
          <a:ext cx="1150620" cy="335280"/>
        </a:xfrm>
        <a:prstGeom prst="roundRect">
          <a:avLst>
            <a:gd name="adj" fmla="val 5000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2021 Data</a:t>
          </a:r>
        </a:p>
      </xdr:txBody>
    </xdr:sp>
    <xdr:clientData/>
  </xdr:twoCellAnchor>
  <xdr:twoCellAnchor>
    <xdr:from>
      <xdr:col>16</xdr:col>
      <xdr:colOff>160020</xdr:colOff>
      <xdr:row>0</xdr:row>
      <xdr:rowOff>76200</xdr:rowOff>
    </xdr:from>
    <xdr:to>
      <xdr:col>18</xdr:col>
      <xdr:colOff>320040</xdr:colOff>
      <xdr:row>2</xdr:row>
      <xdr:rowOff>76200</xdr:rowOff>
    </xdr:to>
    <xdr:sp macro="" textlink="">
      <xdr:nvSpPr>
        <xdr:cNvPr id="18" name="Rectangle: Rounded Corners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F92962-3D1C-4B33-8346-D97E96E18B47}"/>
            </a:ext>
          </a:extLst>
        </xdr:cNvPr>
        <xdr:cNvSpPr/>
      </xdr:nvSpPr>
      <xdr:spPr>
        <a:xfrm>
          <a:off x="9913620" y="76200"/>
          <a:ext cx="1379220" cy="335280"/>
        </a:xfrm>
        <a:prstGeom prst="roundRect">
          <a:avLst>
            <a:gd name="adj" fmla="val 5000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Source</a:t>
          </a:r>
          <a:r>
            <a:rPr lang="en-IN" sz="1100" baseline="0"/>
            <a:t> Reports</a:t>
          </a:r>
          <a:endParaRPr lang="en-IN" sz="1100"/>
        </a:p>
      </xdr:txBody>
    </xdr:sp>
    <xdr:clientData/>
  </xdr:twoCellAnchor>
  <xdr:twoCellAnchor editAs="oneCell">
    <xdr:from>
      <xdr:col>9</xdr:col>
      <xdr:colOff>251460</xdr:colOff>
      <xdr:row>22</xdr:row>
      <xdr:rowOff>152400</xdr:rowOff>
    </xdr:from>
    <xdr:to>
      <xdr:col>16</xdr:col>
      <xdr:colOff>183676</xdr:colOff>
      <xdr:row>35</xdr:row>
      <xdr:rowOff>68580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B39F6E-1983-3002-0690-3765A67F0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66000"/>
        </a:blip>
        <a:stretch>
          <a:fillRect/>
        </a:stretch>
      </xdr:blipFill>
      <xdr:spPr>
        <a:xfrm>
          <a:off x="5737860" y="3840480"/>
          <a:ext cx="4199416" cy="209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83820</xdr:rowOff>
    </xdr:from>
    <xdr:to>
      <xdr:col>2</xdr:col>
      <xdr:colOff>556260</xdr:colOff>
      <xdr:row>30</xdr:row>
      <xdr:rowOff>150495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DCDCEDD-5D53-4C8A-8F86-D3978FFC3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35000"/>
        </a:blip>
        <a:stretch>
          <a:fillRect/>
        </a:stretch>
      </xdr:blipFill>
      <xdr:spPr>
        <a:xfrm>
          <a:off x="0" y="3436620"/>
          <a:ext cx="1775460" cy="17430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38100</xdr:colOff>
      <xdr:row>4</xdr:row>
      <xdr:rowOff>76200</xdr:rowOff>
    </xdr:from>
    <xdr:to>
      <xdr:col>2</xdr:col>
      <xdr:colOff>571500</xdr:colOff>
      <xdr:row>19</xdr:row>
      <xdr:rowOff>137160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0359FF5-DA3F-91E1-863B-EB86C67393C1}"/>
            </a:ext>
          </a:extLst>
        </xdr:cNvPr>
        <xdr:cNvSpPr txBox="1"/>
      </xdr:nvSpPr>
      <xdr:spPr>
        <a:xfrm>
          <a:off x="38100" y="746760"/>
          <a:ext cx="1752600" cy="257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>
              <a:solidFill>
                <a:schemeClr val="bg1"/>
              </a:solidFill>
            </a:rPr>
            <a:t>Key</a:t>
          </a:r>
          <a:r>
            <a:rPr lang="en-IN" sz="1100" b="1" u="sng" baseline="0">
              <a:solidFill>
                <a:schemeClr val="bg1"/>
              </a:solidFill>
            </a:rPr>
            <a:t> Insights</a:t>
          </a:r>
        </a:p>
        <a:p>
          <a:endParaRPr lang="en-IN" sz="1100" baseline="0"/>
        </a:p>
        <a:p>
          <a:r>
            <a:rPr lang="en-IN" sz="900" b="1" baseline="0">
              <a:solidFill>
                <a:schemeClr val="bg1"/>
              </a:solidFill>
            </a:rPr>
            <a:t># Overall Number of Admissions have been stagnant over last 2 decades</a:t>
          </a:r>
        </a:p>
        <a:p>
          <a:endParaRPr lang="en-IN" sz="900" b="1" baseline="0">
            <a:solidFill>
              <a:schemeClr val="bg1"/>
            </a:solidFill>
          </a:endParaRPr>
        </a:p>
        <a:p>
          <a:r>
            <a:rPr lang="en-IN" sz="900" b="1" baseline="0">
              <a:solidFill>
                <a:schemeClr val="bg1"/>
              </a:solidFill>
            </a:rPr>
            <a:t># Rise in degree enrollments and fall in K-12 expected</a:t>
          </a:r>
        </a:p>
        <a:p>
          <a:endParaRPr lang="en-IN" sz="900" b="1" baseline="0">
            <a:solidFill>
              <a:schemeClr val="bg1"/>
            </a:solidFill>
          </a:endParaRPr>
        </a:p>
        <a:p>
          <a:r>
            <a:rPr lang="en-IN" sz="900" b="1" baseline="0">
              <a:solidFill>
                <a:schemeClr val="bg1"/>
              </a:solidFill>
            </a:rPr>
            <a:t># Female Participation has increased outnumbering males</a:t>
          </a:r>
        </a:p>
        <a:p>
          <a:endParaRPr lang="en-IN" sz="900" b="1" baseline="0">
            <a:solidFill>
              <a:schemeClr val="bg1"/>
            </a:solidFill>
          </a:endParaRPr>
        </a:p>
        <a:p>
          <a:r>
            <a:rPr lang="en-IN" sz="900" b="1" baseline="0">
              <a:solidFill>
                <a:schemeClr val="bg1"/>
              </a:solidFill>
            </a:rPr>
            <a:t># PT ratio is improving and expected to improve (especially in private schools)</a:t>
          </a:r>
        </a:p>
        <a:p>
          <a:endParaRPr lang="en-IN" sz="1100"/>
        </a:p>
      </xdr:txBody>
    </xdr:sp>
    <xdr:clientData/>
  </xdr:twoCellAnchor>
  <xdr:twoCellAnchor editAs="oneCell">
    <xdr:from>
      <xdr:col>3</xdr:col>
      <xdr:colOff>76200</xdr:colOff>
      <xdr:row>22</xdr:row>
      <xdr:rowOff>160020</xdr:rowOff>
    </xdr:from>
    <xdr:to>
      <xdr:col>9</xdr:col>
      <xdr:colOff>152400</xdr:colOff>
      <xdr:row>35</xdr:row>
      <xdr:rowOff>99060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5EAFABF-115E-FBBA-78C2-D3CDAD9A7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alphaModFix amt="66000"/>
        </a:blip>
        <a:stretch>
          <a:fillRect/>
        </a:stretch>
      </xdr:blipFill>
      <xdr:spPr>
        <a:xfrm>
          <a:off x="1905000" y="3848100"/>
          <a:ext cx="3733800" cy="2118360"/>
        </a:xfrm>
        <a:prstGeom prst="rect">
          <a:avLst/>
        </a:prstGeom>
      </xdr:spPr>
    </xdr:pic>
    <xdr:clientData/>
  </xdr:twoCellAnchor>
  <xdr:twoCellAnchor editAs="oneCell">
    <xdr:from>
      <xdr:col>16</xdr:col>
      <xdr:colOff>289560</xdr:colOff>
      <xdr:row>22</xdr:row>
      <xdr:rowOff>160020</xdr:rowOff>
    </xdr:from>
    <xdr:to>
      <xdr:col>22</xdr:col>
      <xdr:colOff>256524</xdr:colOff>
      <xdr:row>35</xdr:row>
      <xdr:rowOff>60960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DA62FB-E3B2-1B8E-E467-979360380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alphaModFix amt="66000"/>
        </a:blip>
        <a:stretch>
          <a:fillRect/>
        </a:stretch>
      </xdr:blipFill>
      <xdr:spPr>
        <a:xfrm>
          <a:off x="10043160" y="3848100"/>
          <a:ext cx="3624564" cy="2080260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</xdr:colOff>
      <xdr:row>9</xdr:row>
      <xdr:rowOff>152400</xdr:rowOff>
    </xdr:from>
    <xdr:to>
      <xdr:col>11</xdr:col>
      <xdr:colOff>342900</xdr:colOff>
      <xdr:row>22</xdr:row>
      <xdr:rowOff>94672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3242D5A-028F-7A11-7B8F-EE9F0B49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2620" y="1661160"/>
          <a:ext cx="5135880" cy="2121592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403860</xdr:colOff>
      <xdr:row>9</xdr:row>
      <xdr:rowOff>160020</xdr:rowOff>
    </xdr:from>
    <xdr:to>
      <xdr:col>18</xdr:col>
      <xdr:colOff>220980</xdr:colOff>
      <xdr:row>22</xdr:row>
      <xdr:rowOff>106680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DC4EF74-3E27-42F2-A855-9DFE6412A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220980</xdr:colOff>
      <xdr:row>4</xdr:row>
      <xdr:rowOff>106680</xdr:rowOff>
    </xdr:from>
    <xdr:to>
      <xdr:col>6</xdr:col>
      <xdr:colOff>152400</xdr:colOff>
      <xdr:row>6</xdr:row>
      <xdr:rowOff>38100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194E8F7-0A6E-70CC-1C3E-DFE4541C0241}"/>
            </a:ext>
          </a:extLst>
        </xdr:cNvPr>
        <xdr:cNvSpPr txBox="1"/>
      </xdr:nvSpPr>
      <xdr:spPr>
        <a:xfrm>
          <a:off x="3268980" y="777240"/>
          <a:ext cx="541020" cy="2667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-</a:t>
          </a:r>
          <a:r>
            <a:rPr lang="en-IN" sz="1000">
              <a:solidFill>
                <a:srgbClr val="FF0000"/>
              </a:solidFill>
            </a:rPr>
            <a:t>2.6%</a:t>
          </a:r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99060</xdr:colOff>
      <xdr:row>3</xdr:row>
      <xdr:rowOff>12695</xdr:rowOff>
    </xdr:from>
    <xdr:to>
      <xdr:col>10</xdr:col>
      <xdr:colOff>388620</xdr:colOff>
      <xdr:row>9</xdr:row>
      <xdr:rowOff>99060</xdr:rowOff>
    </xdr:to>
    <xdr:sp macro="" textlink="'2021 Student data'!G4">
      <xdr:nvSpPr>
        <xdr:cNvPr id="39" name="Rectangle: Rounded Corners 38">
          <a:extLst>
            <a:ext uri="{FF2B5EF4-FFF2-40B4-BE49-F238E27FC236}">
              <a16:creationId xmlns:a16="http://schemas.microsoft.com/office/drawing/2014/main" id="{7175A7B6-ED0D-4BFB-8DA9-06743A765B9F}"/>
            </a:ext>
          </a:extLst>
        </xdr:cNvPr>
        <xdr:cNvSpPr/>
      </xdr:nvSpPr>
      <xdr:spPr>
        <a:xfrm>
          <a:off x="4366260" y="515615"/>
          <a:ext cx="2118360" cy="1092205"/>
        </a:xfrm>
        <a:prstGeom prst="roundRect">
          <a:avLst>
            <a:gd name="adj" fmla="val 5547"/>
          </a:avLst>
        </a:prstGeom>
        <a:gradFill flip="none" rotWithShape="1">
          <a:gsLst>
            <a:gs pos="20000">
              <a:schemeClr val="tx1">
                <a:lumMod val="95000"/>
                <a:lumOff val="5000"/>
                <a:alpha val="30000"/>
              </a:schemeClr>
            </a:gs>
            <a:gs pos="74000">
              <a:schemeClr val="bg2">
                <a:lumMod val="50000"/>
                <a:alpha val="30000"/>
              </a:schemeClr>
            </a:gs>
            <a:gs pos="52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20,234</a:t>
          </a:r>
          <a:r>
            <a:rPr lang="en-IN" sz="1800"/>
            <a:t> </a:t>
          </a:r>
          <a:r>
            <a:rPr lang="en-IN" sz="1100"/>
            <a:t>K</a:t>
          </a:r>
          <a:endParaRPr lang="en-US" sz="1800" b="0" i="0" u="none" strike="noStrike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228600</xdr:colOff>
      <xdr:row>4</xdr:row>
      <xdr:rowOff>106680</xdr:rowOff>
    </xdr:from>
    <xdr:to>
      <xdr:col>10</xdr:col>
      <xdr:colOff>297180</xdr:colOff>
      <xdr:row>6</xdr:row>
      <xdr:rowOff>38100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A53851A-755B-425F-81B2-1394E0F60A32}"/>
            </a:ext>
          </a:extLst>
        </xdr:cNvPr>
        <xdr:cNvSpPr txBox="1"/>
      </xdr:nvSpPr>
      <xdr:spPr>
        <a:xfrm>
          <a:off x="5715000" y="777240"/>
          <a:ext cx="678180" cy="2667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00B050"/>
              </a:solidFill>
            </a:rPr>
            <a:t>+8.44</a:t>
          </a:r>
          <a:r>
            <a:rPr lang="en-IN" sz="1000">
              <a:solidFill>
                <a:srgbClr val="00B050"/>
              </a:solidFill>
            </a:rPr>
            <a:t>%</a:t>
          </a:r>
          <a:endParaRPr lang="en-IN" sz="1100">
            <a:solidFill>
              <a:srgbClr val="00B050"/>
            </a:solidFill>
          </a:endParaRPr>
        </a:p>
      </xdr:txBody>
    </xdr:sp>
    <xdr:clientData/>
  </xdr:twoCellAnchor>
  <xdr:twoCellAnchor>
    <xdr:from>
      <xdr:col>10</xdr:col>
      <xdr:colOff>541020</xdr:colOff>
      <xdr:row>3</xdr:row>
      <xdr:rowOff>27935</xdr:rowOff>
    </xdr:from>
    <xdr:to>
      <xdr:col>14</xdr:col>
      <xdr:colOff>220980</xdr:colOff>
      <xdr:row>9</xdr:row>
      <xdr:rowOff>114300</xdr:rowOff>
    </xdr:to>
    <xdr:sp macro="" textlink="'2021 Student data'!G4">
      <xdr:nvSpPr>
        <xdr:cNvPr id="41" name="Rectangle: Rounded Corners 40">
          <a:extLst>
            <a:ext uri="{FF2B5EF4-FFF2-40B4-BE49-F238E27FC236}">
              <a16:creationId xmlns:a16="http://schemas.microsoft.com/office/drawing/2014/main" id="{7602A8F6-29E3-469E-B3C8-C6F52A321205}"/>
            </a:ext>
          </a:extLst>
        </xdr:cNvPr>
        <xdr:cNvSpPr/>
      </xdr:nvSpPr>
      <xdr:spPr>
        <a:xfrm>
          <a:off x="6637020" y="530855"/>
          <a:ext cx="2118360" cy="1092205"/>
        </a:xfrm>
        <a:prstGeom prst="roundRect">
          <a:avLst>
            <a:gd name="adj" fmla="val 5547"/>
          </a:avLst>
        </a:prstGeom>
        <a:gradFill flip="none" rotWithShape="1">
          <a:gsLst>
            <a:gs pos="3000">
              <a:schemeClr val="tx1">
                <a:lumMod val="95000"/>
                <a:lumOff val="5000"/>
                <a:alpha val="30000"/>
              </a:schemeClr>
            </a:gs>
            <a:gs pos="83000">
              <a:schemeClr val="bg2">
                <a:lumMod val="50000"/>
                <a:alpha val="30000"/>
              </a:schemeClr>
            </a:gs>
            <a:gs pos="40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51,929</a:t>
          </a:r>
          <a:r>
            <a:rPr lang="en-IN" sz="1800"/>
            <a:t> </a:t>
          </a:r>
          <a:r>
            <a:rPr lang="en-IN" sz="1100"/>
            <a:t>K</a:t>
          </a:r>
          <a:endParaRPr lang="en-US" sz="1800" b="0" i="0" u="none" strike="noStrike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129540</xdr:colOff>
      <xdr:row>4</xdr:row>
      <xdr:rowOff>91440</xdr:rowOff>
    </xdr:from>
    <xdr:to>
      <xdr:col>14</xdr:col>
      <xdr:colOff>137160</xdr:colOff>
      <xdr:row>6</xdr:row>
      <xdr:rowOff>22860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90D5146-AE4E-4D16-9475-3784A75D85BC}"/>
            </a:ext>
          </a:extLst>
        </xdr:cNvPr>
        <xdr:cNvSpPr txBox="1"/>
      </xdr:nvSpPr>
      <xdr:spPr>
        <a:xfrm>
          <a:off x="8054340" y="762000"/>
          <a:ext cx="617220" cy="2667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-</a:t>
          </a:r>
          <a:r>
            <a:rPr lang="en-IN" sz="1000">
              <a:solidFill>
                <a:srgbClr val="FF0000"/>
              </a:solidFill>
            </a:rPr>
            <a:t>6.67%</a:t>
          </a:r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342900</xdr:colOff>
      <xdr:row>3</xdr:row>
      <xdr:rowOff>27935</xdr:rowOff>
    </xdr:from>
    <xdr:to>
      <xdr:col>18</xdr:col>
      <xdr:colOff>68580</xdr:colOff>
      <xdr:row>9</xdr:row>
      <xdr:rowOff>114300</xdr:rowOff>
    </xdr:to>
    <xdr:sp macro="" textlink="'2021 Student data'!G4">
      <xdr:nvSpPr>
        <xdr:cNvPr id="43" name="Rectangle: Rounded Corners 42">
          <a:extLst>
            <a:ext uri="{FF2B5EF4-FFF2-40B4-BE49-F238E27FC236}">
              <a16:creationId xmlns:a16="http://schemas.microsoft.com/office/drawing/2014/main" id="{F486E2D6-CC28-4E17-99CE-116B8729BED3}"/>
            </a:ext>
          </a:extLst>
        </xdr:cNvPr>
        <xdr:cNvSpPr/>
      </xdr:nvSpPr>
      <xdr:spPr>
        <a:xfrm>
          <a:off x="8877300" y="530855"/>
          <a:ext cx="2164080" cy="1092205"/>
        </a:xfrm>
        <a:prstGeom prst="roundRect">
          <a:avLst>
            <a:gd name="adj" fmla="val 5547"/>
          </a:avLst>
        </a:prstGeom>
        <a:gradFill flip="none" rotWithShape="1">
          <a:gsLst>
            <a:gs pos="20000">
              <a:schemeClr val="tx1">
                <a:lumMod val="95000"/>
                <a:lumOff val="5000"/>
                <a:alpha val="30000"/>
              </a:schemeClr>
            </a:gs>
            <a:gs pos="74000">
              <a:schemeClr val="bg2">
                <a:lumMod val="50000"/>
                <a:alpha val="30000"/>
              </a:schemeClr>
            </a:gs>
            <a:gs pos="52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46,890</a:t>
          </a:r>
          <a:r>
            <a:rPr lang="en-IN" sz="1800"/>
            <a:t> </a:t>
          </a:r>
          <a:r>
            <a:rPr lang="en-IN" sz="1100"/>
            <a:t>K</a:t>
          </a:r>
          <a:endParaRPr lang="en-US" sz="1800" b="0" i="0" u="none" strike="noStrike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548640</xdr:colOff>
      <xdr:row>4</xdr:row>
      <xdr:rowOff>68580</xdr:rowOff>
    </xdr:from>
    <xdr:to>
      <xdr:col>18</xdr:col>
      <xdr:colOff>38100</xdr:colOff>
      <xdr:row>6</xdr:row>
      <xdr:rowOff>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AD5C2CC-DCED-44A4-94E2-86A6B60AED67}"/>
            </a:ext>
          </a:extLst>
        </xdr:cNvPr>
        <xdr:cNvSpPr txBox="1"/>
      </xdr:nvSpPr>
      <xdr:spPr>
        <a:xfrm>
          <a:off x="10302240" y="739140"/>
          <a:ext cx="708660" cy="2667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-</a:t>
          </a:r>
          <a:r>
            <a:rPr lang="en-IN" sz="1000">
              <a:solidFill>
                <a:srgbClr val="FF0000"/>
              </a:solidFill>
            </a:rPr>
            <a:t>5.14%</a:t>
          </a:r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247520</xdr:colOff>
      <xdr:row>6</xdr:row>
      <xdr:rowOff>60960</xdr:rowOff>
    </xdr:from>
    <xdr:to>
      <xdr:col>18</xdr:col>
      <xdr:colOff>124447</xdr:colOff>
      <xdr:row>9</xdr:row>
      <xdr:rowOff>50937</xdr:rowOff>
    </xdr:to>
    <xdr:sp macro="" textlink="">
      <xdr:nvSpPr>
        <xdr:cNvPr id="45" name="Shape 30">
          <a:extLst>
            <a:ext uri="{FF2B5EF4-FFF2-40B4-BE49-F238E27FC236}">
              <a16:creationId xmlns:a16="http://schemas.microsoft.com/office/drawing/2014/main" id="{F55A7C8D-C520-440A-8035-3EB1DF8B81BB}"/>
            </a:ext>
          </a:extLst>
        </xdr:cNvPr>
        <xdr:cNvSpPr/>
      </xdr:nvSpPr>
      <xdr:spPr>
        <a:xfrm>
          <a:off x="8781920" y="1066800"/>
          <a:ext cx="2315327" cy="492897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r>
            <a:rPr lang="en-US" sz="12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Public</a:t>
          </a:r>
          <a:r>
            <a:rPr lang="en-US" sz="1200" b="1" baseline="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U students-2031</a:t>
          </a:r>
          <a:endParaRPr sz="1400"/>
        </a:p>
      </xdr:txBody>
    </xdr:sp>
    <xdr:clientData/>
  </xdr:twoCellAnchor>
  <xdr:twoCellAnchor>
    <xdr:from>
      <xdr:col>6</xdr:col>
      <xdr:colOff>582800</xdr:colOff>
      <xdr:row>6</xdr:row>
      <xdr:rowOff>106680</xdr:rowOff>
    </xdr:from>
    <xdr:to>
      <xdr:col>10</xdr:col>
      <xdr:colOff>459727</xdr:colOff>
      <xdr:row>9</xdr:row>
      <xdr:rowOff>96657</xdr:rowOff>
    </xdr:to>
    <xdr:sp macro="" textlink="">
      <xdr:nvSpPr>
        <xdr:cNvPr id="46" name="Shape 30">
          <a:extLst>
            <a:ext uri="{FF2B5EF4-FFF2-40B4-BE49-F238E27FC236}">
              <a16:creationId xmlns:a16="http://schemas.microsoft.com/office/drawing/2014/main" id="{06E3E9BF-FB0E-4ED6-A182-E6FED7FC054A}"/>
            </a:ext>
          </a:extLst>
        </xdr:cNvPr>
        <xdr:cNvSpPr/>
      </xdr:nvSpPr>
      <xdr:spPr>
        <a:xfrm>
          <a:off x="4240400" y="1112520"/>
          <a:ext cx="2315327" cy="492897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r>
            <a:rPr lang="en-US" sz="12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Degree</a:t>
          </a:r>
          <a:r>
            <a:rPr lang="en-US" sz="1200" b="1" baseline="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students-2031</a:t>
          </a:r>
          <a:endParaRPr sz="1400"/>
        </a:p>
      </xdr:txBody>
    </xdr:sp>
    <xdr:clientData/>
  </xdr:twoCellAnchor>
  <xdr:twoCellAnchor>
    <xdr:from>
      <xdr:col>10</xdr:col>
      <xdr:colOff>483740</xdr:colOff>
      <xdr:row>6</xdr:row>
      <xdr:rowOff>106680</xdr:rowOff>
    </xdr:from>
    <xdr:to>
      <xdr:col>14</xdr:col>
      <xdr:colOff>360667</xdr:colOff>
      <xdr:row>9</xdr:row>
      <xdr:rowOff>96657</xdr:rowOff>
    </xdr:to>
    <xdr:sp macro="" textlink="">
      <xdr:nvSpPr>
        <xdr:cNvPr id="47" name="Shape 30">
          <a:extLst>
            <a:ext uri="{FF2B5EF4-FFF2-40B4-BE49-F238E27FC236}">
              <a16:creationId xmlns:a16="http://schemas.microsoft.com/office/drawing/2014/main" id="{E801FF92-252A-4C72-B691-4EB7EFAF6AB3}"/>
            </a:ext>
          </a:extLst>
        </xdr:cNvPr>
        <xdr:cNvSpPr/>
      </xdr:nvSpPr>
      <xdr:spPr>
        <a:xfrm>
          <a:off x="6579740" y="1112520"/>
          <a:ext cx="2315327" cy="492897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r>
            <a:rPr lang="en-US" sz="12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K-12</a:t>
          </a:r>
          <a:r>
            <a:rPr lang="en-US" sz="1200" b="1" baseline="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students-2031</a:t>
          </a:r>
          <a:endParaRPr sz="1400"/>
        </a:p>
      </xdr:txBody>
    </xdr:sp>
    <xdr:clientData/>
  </xdr:twoCellAnchor>
  <xdr:twoCellAnchor>
    <xdr:from>
      <xdr:col>20</xdr:col>
      <xdr:colOff>411480</xdr:colOff>
      <xdr:row>4</xdr:row>
      <xdr:rowOff>60960</xdr:rowOff>
    </xdr:from>
    <xdr:to>
      <xdr:col>21</xdr:col>
      <xdr:colOff>510540</xdr:colOff>
      <xdr:row>5</xdr:row>
      <xdr:rowOff>160020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9F82C91-8D5F-4D61-82CE-15408596C7C6}"/>
            </a:ext>
          </a:extLst>
        </xdr:cNvPr>
        <xdr:cNvSpPr txBox="1"/>
      </xdr:nvSpPr>
      <xdr:spPr>
        <a:xfrm>
          <a:off x="12603480" y="731520"/>
          <a:ext cx="708660" cy="2667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-</a:t>
          </a:r>
          <a:r>
            <a:rPr lang="en-IN" sz="1000">
              <a:solidFill>
                <a:srgbClr val="FF0000"/>
              </a:solidFill>
            </a:rPr>
            <a:t>19.11%</a:t>
          </a:r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171320</xdr:colOff>
      <xdr:row>6</xdr:row>
      <xdr:rowOff>106680</xdr:rowOff>
    </xdr:from>
    <xdr:to>
      <xdr:col>22</xdr:col>
      <xdr:colOff>48247</xdr:colOff>
      <xdr:row>9</xdr:row>
      <xdr:rowOff>96657</xdr:rowOff>
    </xdr:to>
    <xdr:sp macro="" textlink="">
      <xdr:nvSpPr>
        <xdr:cNvPr id="49" name="Shape 30">
          <a:extLst>
            <a:ext uri="{FF2B5EF4-FFF2-40B4-BE49-F238E27FC236}">
              <a16:creationId xmlns:a16="http://schemas.microsoft.com/office/drawing/2014/main" id="{460CEDEA-46D3-4616-8EAA-127B8E98155D}"/>
            </a:ext>
          </a:extLst>
        </xdr:cNvPr>
        <xdr:cNvSpPr/>
      </xdr:nvSpPr>
      <xdr:spPr>
        <a:xfrm>
          <a:off x="11144120" y="1112520"/>
          <a:ext cx="2315327" cy="492897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</a:t>
          </a:r>
          <a:r>
            <a:rPr lang="en-US" sz="12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Private</a:t>
          </a:r>
          <a:r>
            <a:rPr lang="en-US" sz="1200" b="1" baseline="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U students-2031</a:t>
          </a:r>
          <a:endParaRPr sz="1400"/>
        </a:p>
      </xdr:txBody>
    </xdr:sp>
    <xdr:clientData/>
  </xdr:twoCellAnchor>
  <xdr:twoCellAnchor>
    <xdr:from>
      <xdr:col>18</xdr:col>
      <xdr:colOff>327660</xdr:colOff>
      <xdr:row>9</xdr:row>
      <xdr:rowOff>157475</xdr:rowOff>
    </xdr:from>
    <xdr:to>
      <xdr:col>22</xdr:col>
      <xdr:colOff>205740</xdr:colOff>
      <xdr:row>22</xdr:row>
      <xdr:rowOff>129540</xdr:rowOff>
    </xdr:to>
    <xdr:sp macro="" textlink="'2021 Student data'!G4">
      <xdr:nvSpPr>
        <xdr:cNvPr id="50" name="Rectangle: Rounded Corners 49">
          <a:extLst>
            <a:ext uri="{FF2B5EF4-FFF2-40B4-BE49-F238E27FC236}">
              <a16:creationId xmlns:a16="http://schemas.microsoft.com/office/drawing/2014/main" id="{06FD56AB-52C1-4CED-9097-6D6ABD012485}"/>
            </a:ext>
          </a:extLst>
        </xdr:cNvPr>
        <xdr:cNvSpPr/>
      </xdr:nvSpPr>
      <xdr:spPr>
        <a:xfrm>
          <a:off x="11300460" y="1666235"/>
          <a:ext cx="2316480" cy="2151385"/>
        </a:xfrm>
        <a:prstGeom prst="roundRect">
          <a:avLst>
            <a:gd name="adj" fmla="val 5547"/>
          </a:avLst>
        </a:prstGeom>
        <a:gradFill flip="none" rotWithShape="1">
          <a:gsLst>
            <a:gs pos="20000">
              <a:schemeClr val="tx1">
                <a:lumMod val="95000"/>
                <a:lumOff val="5000"/>
                <a:alpha val="30000"/>
              </a:schemeClr>
            </a:gs>
            <a:gs pos="74000">
              <a:schemeClr val="bg2">
                <a:lumMod val="50000"/>
                <a:alpha val="30000"/>
              </a:schemeClr>
            </a:gs>
            <a:gs pos="52000">
              <a:schemeClr val="tx2">
                <a:lumMod val="65000"/>
                <a:lumOff val="35000"/>
                <a:alpha val="30000"/>
              </a:schemeClr>
            </a:gs>
            <a:gs pos="100000">
              <a:schemeClr val="bg2">
                <a:lumMod val="5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Rise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of Profit Universities</a:t>
          </a:r>
          <a:endParaRPr lang="en-US" sz="1800" b="0" i="0" u="none" strike="noStrike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19</xdr:col>
      <xdr:colOff>38100</xdr:colOff>
      <xdr:row>0</xdr:row>
      <xdr:rowOff>30480</xdr:rowOff>
    </xdr:from>
    <xdr:to>
      <xdr:col>19</xdr:col>
      <xdr:colOff>518160</xdr:colOff>
      <xdr:row>3</xdr:row>
      <xdr:rowOff>7620</xdr:rowOff>
    </xdr:to>
    <xdr:pic>
      <xdr:nvPicPr>
        <xdr:cNvPr id="52" name="Graphic 51" descr="Envelop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55E86FA-3AF0-4AB9-AA06-C7ACAAA7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620500" y="3048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22861</xdr:colOff>
      <xdr:row>0</xdr:row>
      <xdr:rowOff>18288</xdr:rowOff>
    </xdr:from>
    <xdr:to>
      <xdr:col>2</xdr:col>
      <xdr:colOff>556261</xdr:colOff>
      <xdr:row>3</xdr:row>
      <xdr:rowOff>76200</xdr:rowOff>
    </xdr:to>
    <xdr:pic>
      <xdr:nvPicPr>
        <xdr:cNvPr id="54" name="Picture 5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E26D50C-84FE-58DF-A3D2-55719B0ED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34133" b="33867"/>
        <a:stretch/>
      </xdr:blipFill>
      <xdr:spPr>
        <a:xfrm>
          <a:off x="22861" y="18288"/>
          <a:ext cx="1752600" cy="56083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22860</xdr:rowOff>
    </xdr:from>
    <xdr:to>
      <xdr:col>8</xdr:col>
      <xdr:colOff>358140</xdr:colOff>
      <xdr:row>11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45DA-6CAD-C70C-9E57-854285B19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0</xdr:row>
      <xdr:rowOff>0</xdr:rowOff>
    </xdr:from>
    <xdr:to>
      <xdr:col>11</xdr:col>
      <xdr:colOff>754380</xdr:colOff>
      <xdr:row>11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C2E25-8B8A-32F7-B623-21607A6D0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0</xdr:row>
      <xdr:rowOff>137160</xdr:rowOff>
    </xdr:from>
    <xdr:to>
      <xdr:col>15</xdr:col>
      <xdr:colOff>624840</xdr:colOff>
      <xdr:row>10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04C521-F99F-0E3C-8882-1C7D97ADB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11</xdr:row>
      <xdr:rowOff>133350</xdr:rowOff>
    </xdr:from>
    <xdr:to>
      <xdr:col>16</xdr:col>
      <xdr:colOff>388620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42D15-5002-DF5E-E417-A812727AC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57</xdr:row>
      <xdr:rowOff>156210</xdr:rowOff>
    </xdr:from>
    <xdr:to>
      <xdr:col>14</xdr:col>
      <xdr:colOff>358140</xdr:colOff>
      <xdr:row>67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E2560-B0F3-B8D6-018E-9D4D9AB9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</xdr:colOff>
      <xdr:row>46</xdr:row>
      <xdr:rowOff>182880</xdr:rowOff>
    </xdr:from>
    <xdr:to>
      <xdr:col>13</xdr:col>
      <xdr:colOff>762000</xdr:colOff>
      <xdr:row>55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40A41-E774-5548-27E5-BC88A51ED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0</xdr:row>
      <xdr:rowOff>102870</xdr:rowOff>
    </xdr:from>
    <xdr:to>
      <xdr:col>12</xdr:col>
      <xdr:colOff>662940</xdr:colOff>
      <xdr:row>16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316B5B-287C-F269-BF1B-9691AD614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754380</xdr:colOff>
      <xdr:row>0</xdr:row>
      <xdr:rowOff>137160</xdr:rowOff>
    </xdr:from>
    <xdr:to>
      <xdr:col>16</xdr:col>
      <xdr:colOff>1074420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ED1043F-02B8-401F-7E55-2804FBD04F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5080" y="137160"/>
              <a:ext cx="4770120" cy="2484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701040</xdr:colOff>
      <xdr:row>1</xdr:row>
      <xdr:rowOff>19050</xdr:rowOff>
    </xdr:from>
    <xdr:to>
      <xdr:col>22</xdr:col>
      <xdr:colOff>7620</xdr:colOff>
      <xdr:row>17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0A5FDF-91EC-C529-78B7-089D0E776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495300</xdr:colOff>
      <xdr:row>4</xdr:row>
      <xdr:rowOff>30480</xdr:rowOff>
    </xdr:from>
    <xdr:to>
      <xdr:col>15</xdr:col>
      <xdr:colOff>342900</xdr:colOff>
      <xdr:row>6</xdr:row>
      <xdr:rowOff>45720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A8C3CBB-AE91-A453-4B9B-3EBC37A98B57}"/>
            </a:ext>
          </a:extLst>
        </xdr:cNvPr>
        <xdr:cNvSpPr txBox="1"/>
      </xdr:nvSpPr>
      <xdr:spPr>
        <a:xfrm>
          <a:off x="12131040" y="70104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33,998</a:t>
          </a:r>
        </a:p>
      </xdr:txBody>
    </xdr:sp>
    <xdr:clientData/>
  </xdr:twoCellAnchor>
  <xdr:twoCellAnchor>
    <xdr:from>
      <xdr:col>17</xdr:col>
      <xdr:colOff>121920</xdr:colOff>
      <xdr:row>13</xdr:row>
      <xdr:rowOff>152400</xdr:rowOff>
    </xdr:from>
    <xdr:to>
      <xdr:col>17</xdr:col>
      <xdr:colOff>1082040</xdr:colOff>
      <xdr:row>16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F8F445A-D44F-47CC-9810-EBEBF2C1CC0F}"/>
            </a:ext>
          </a:extLst>
        </xdr:cNvPr>
        <xdr:cNvSpPr txBox="1"/>
      </xdr:nvSpPr>
      <xdr:spPr>
        <a:xfrm>
          <a:off x="15095220" y="233172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0">
              <a:solidFill>
                <a:schemeClr val="bg1"/>
              </a:solidFill>
            </a:rPr>
            <a:t>4,544</a:t>
          </a:r>
        </a:p>
      </xdr:txBody>
    </xdr:sp>
    <xdr:clientData/>
  </xdr:twoCellAnchor>
  <xdr:twoCellAnchor>
    <xdr:from>
      <xdr:col>18</xdr:col>
      <xdr:colOff>53340</xdr:colOff>
      <xdr:row>13</xdr:row>
      <xdr:rowOff>121920</xdr:rowOff>
    </xdr:from>
    <xdr:to>
      <xdr:col>18</xdr:col>
      <xdr:colOff>1013460</xdr:colOff>
      <xdr:row>15</xdr:row>
      <xdr:rowOff>137160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CBA1334-A085-460E-964F-C1AABC560D37}"/>
            </a:ext>
          </a:extLst>
        </xdr:cNvPr>
        <xdr:cNvSpPr txBox="1"/>
      </xdr:nvSpPr>
      <xdr:spPr>
        <a:xfrm>
          <a:off x="16139160" y="230124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0">
              <a:solidFill>
                <a:schemeClr val="bg1"/>
              </a:solidFill>
            </a:rPr>
            <a:t>1,516</a:t>
          </a:r>
        </a:p>
      </xdr:txBody>
    </xdr:sp>
    <xdr:clientData/>
  </xdr:twoCellAnchor>
  <xdr:twoCellAnchor>
    <xdr:from>
      <xdr:col>17</xdr:col>
      <xdr:colOff>381000</xdr:colOff>
      <xdr:row>10</xdr:row>
      <xdr:rowOff>99060</xdr:rowOff>
    </xdr:from>
    <xdr:to>
      <xdr:col>18</xdr:col>
      <xdr:colOff>228600</xdr:colOff>
      <xdr:row>12</xdr:row>
      <xdr:rowOff>114300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6F36927-EAB0-4E55-B346-7CA275B77B7F}"/>
            </a:ext>
          </a:extLst>
        </xdr:cNvPr>
        <xdr:cNvSpPr txBox="1"/>
      </xdr:nvSpPr>
      <xdr:spPr>
        <a:xfrm>
          <a:off x="15354300" y="177546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5,116</a:t>
          </a:r>
        </a:p>
      </xdr:txBody>
    </xdr:sp>
    <xdr:clientData/>
  </xdr:twoCellAnchor>
  <xdr:twoCellAnchor>
    <xdr:from>
      <xdr:col>17</xdr:col>
      <xdr:colOff>381000</xdr:colOff>
      <xdr:row>4</xdr:row>
      <xdr:rowOff>30480</xdr:rowOff>
    </xdr:from>
    <xdr:to>
      <xdr:col>18</xdr:col>
      <xdr:colOff>228600</xdr:colOff>
      <xdr:row>6</xdr:row>
      <xdr:rowOff>45720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429E574-199F-40D0-A5A3-71FFFA217544}"/>
            </a:ext>
          </a:extLst>
        </xdr:cNvPr>
        <xdr:cNvSpPr txBox="1"/>
      </xdr:nvSpPr>
      <xdr:spPr>
        <a:xfrm>
          <a:off x="15354300" y="70104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13,544</a:t>
          </a:r>
        </a:p>
      </xdr:txBody>
    </xdr:sp>
    <xdr:clientData/>
  </xdr:twoCellAnchor>
  <xdr:twoCellAnchor>
    <xdr:from>
      <xdr:col>15</xdr:col>
      <xdr:colOff>1051560</xdr:colOff>
      <xdr:row>4</xdr:row>
      <xdr:rowOff>22860</xdr:rowOff>
    </xdr:from>
    <xdr:to>
      <xdr:col>16</xdr:col>
      <xdr:colOff>899160</xdr:colOff>
      <xdr:row>6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B3060C-8951-45FF-8976-C65DC92872A2}"/>
            </a:ext>
          </a:extLst>
        </xdr:cNvPr>
        <xdr:cNvSpPr txBox="1"/>
      </xdr:nvSpPr>
      <xdr:spPr>
        <a:xfrm>
          <a:off x="13799820" y="693420"/>
          <a:ext cx="9601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15,436</a:t>
          </a:r>
        </a:p>
      </xdr:txBody>
    </xdr:sp>
    <xdr:clientData/>
  </xdr:twoCellAnchor>
  <xdr:twoCellAnchor>
    <xdr:from>
      <xdr:col>19</xdr:col>
      <xdr:colOff>350520</xdr:colOff>
      <xdr:row>59</xdr:row>
      <xdr:rowOff>140970</xdr:rowOff>
    </xdr:from>
    <xdr:to>
      <xdr:col>23</xdr:col>
      <xdr:colOff>716280</xdr:colOff>
      <xdr:row>76</xdr:row>
      <xdr:rowOff>34290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D5B159-99FC-110A-D068-CE161426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739140</xdr:colOff>
      <xdr:row>9</xdr:row>
      <xdr:rowOff>175260</xdr:rowOff>
    </xdr:from>
    <xdr:to>
      <xdr:col>31</xdr:col>
      <xdr:colOff>388620</xdr:colOff>
      <xdr:row>19</xdr:row>
      <xdr:rowOff>22860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11AB588-165A-1120-DC8B-EDECC7BCA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480060</xdr:colOff>
      <xdr:row>28</xdr:row>
      <xdr:rowOff>133350</xdr:rowOff>
    </xdr:from>
    <xdr:to>
      <xdr:col>20</xdr:col>
      <xdr:colOff>601980</xdr:colOff>
      <xdr:row>43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45ADC38C-71D9-79C3-7A4E-8D459235C7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40840" y="5337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inkya" refreshedDate="45765.496102199075" createdVersion="8" refreshedVersion="8" minRefreshableVersion="3" recordCount="54" xr:uid="{A17838BB-AB09-4BC5-A768-64CC292F0455}">
  <cacheSource type="worksheet">
    <worksheetSource ref="A1:L55" sheet=" Elementary second"/>
  </cacheSource>
  <cacheFields count="12">
    <cacheField name="Year" numFmtId="0">
      <sharedItems containsDate="1" containsMixedTypes="1" minDate="1909-10-01T00:00:00" maxDate="1909-10-02T00:00:00" count="54">
        <s v="1869-70"/>
        <s v="1879-80"/>
        <s v="1889-90"/>
        <s v="1899-1900"/>
        <d v="1909-10-01T00:00:00"/>
        <s v="1919-20"/>
        <s v="1929-30"/>
        <s v="1939-40"/>
        <s v="1949-50"/>
        <s v="Fall 1959"/>
        <s v="Fall 1969"/>
        <s v="Fall 1985"/>
        <s v="Fall 1990"/>
        <s v="Fall 1991"/>
        <s v="Fall 1992"/>
        <s v="Fall 1993"/>
        <s v="Fall 1994"/>
        <s v="Fall 1995"/>
        <s v="Fall 1996"/>
        <s v="Fall 1997"/>
        <s v="Fall 1998"/>
        <s v="Fall 1999"/>
        <s v="Fall 2000"/>
        <s v="Fall 2001"/>
        <s v="Fall 2002"/>
        <s v="Fall 2003"/>
        <s v="Fall 2004"/>
        <s v="Fall 2005"/>
        <s v="Fall 2006"/>
        <s v="Fall 2007"/>
        <s v="Fall 2008"/>
        <s v="Fall 2009"/>
        <s v="Fall 2010"/>
        <s v="Fall 2011"/>
        <s v="Fall 2012"/>
        <s v="Fall 2013"/>
        <s v="Fall 2014"/>
        <s v="Fall 2015"/>
        <s v="Fall 2016"/>
        <s v="Fall 2017"/>
        <s v="Fall 2018"/>
        <s v="Fall 2019"/>
        <s v="Fall 2020"/>
        <s v="Fall 2021"/>
        <s v="Fall 2022 "/>
        <s v="Fall 2023 "/>
        <s v="Fall 2024 "/>
        <s v="Fall 2025 "/>
        <s v="Fall 2026 "/>
        <s v="Fall 2027 "/>
        <s v="Fall 2028 "/>
        <s v="Fall 2029 "/>
        <s v="Fall 2030 "/>
        <s v="Fall 2031 "/>
      </sharedItems>
    </cacheField>
    <cacheField name="Total" numFmtId="3">
      <sharedItems containsSemiMixedTypes="0" containsString="0" containsNumber="1" containsInteger="1" minValue="6872" maxValue="50796"/>
    </cacheField>
    <cacheField name="Pub_Prekindergarten through grade 8\3\" numFmtId="3">
      <sharedItems containsSemiMixedTypes="0" containsString="0" containsNumber="1" containsInteger="1" minValue="6792" maxValue="35551"/>
    </cacheField>
    <cacheField name="Pub_Grades 9 through 12\3\" numFmtId="0">
      <sharedItems containsSemiMixedTypes="0" containsString="0" containsNumber="1" containsInteger="1" minValue="80" maxValue="15539"/>
    </cacheField>
    <cacheField name="Pri_E&amp;S_Total" numFmtId="0">
      <sharedItems containsString="0" containsBlank="1" containsNumber="1" containsInteger="1" minValue="1352" maxValue="6320"/>
    </cacheField>
    <cacheField name="Pri_Prekindergarten through grade 8" numFmtId="0">
      <sharedItems containsString="0" containsBlank="1" containsNumber="1" containsInteger="1" minValue="1241" maxValue="5023"/>
    </cacheField>
    <cacheField name="Pri_Grades 9 through 12" numFmtId="0">
      <sharedItems containsString="0" containsBlank="1" containsNumber="1" containsInteger="1" minValue="95" maxValue="1544"/>
    </cacheField>
    <cacheField name="Degree_Total" numFmtId="0">
      <sharedItems containsSemiMixedTypes="0" containsString="0" containsNumber="1" containsInteger="1" minValue="52" maxValue="21019"/>
    </cacheField>
    <cacheField name="Degree_Public" numFmtId="0">
      <sharedItems containsString="0" containsBlank="1" containsNumber="1" containsInteger="1" minValue="797" maxValue="15142"/>
    </cacheField>
    <cacheField name="Degree_Private" numFmtId="0">
      <sharedItems containsString="0" containsBlank="1" containsNumber="1" containsInteger="1" minValue="698" maxValue="5894"/>
    </cacheField>
    <cacheField name="E&amp;S total" numFmtId="0">
      <sharedItems containsString="0" containsBlank="1" containsNumber="1" containsInteger="1" minValue="14334" maxValue="56406"/>
    </cacheField>
    <cacheField name="Total enrollment, all levels" numFmtId="0">
      <sharedItems containsString="0" containsBlank="1" containsNumber="1" containsInteger="1" minValue="14491" maxValue="76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6872"/>
    <n v="6792"/>
    <n v="80"/>
    <m/>
    <m/>
    <m/>
    <n v="52"/>
    <m/>
    <m/>
    <m/>
    <m/>
  </r>
  <r>
    <x v="1"/>
    <n v="9868"/>
    <n v="9757"/>
    <n v="110"/>
    <m/>
    <m/>
    <m/>
    <n v="116"/>
    <m/>
    <m/>
    <m/>
    <m/>
  </r>
  <r>
    <x v="2"/>
    <n v="12723"/>
    <n v="12520"/>
    <n v="203"/>
    <n v="1611"/>
    <n v="1516"/>
    <n v="95"/>
    <n v="157"/>
    <m/>
    <m/>
    <n v="14334"/>
    <n v="14491"/>
  </r>
  <r>
    <x v="3"/>
    <n v="15503"/>
    <n v="14984"/>
    <n v="519"/>
    <n v="1352"/>
    <n v="1241"/>
    <n v="111"/>
    <n v="238"/>
    <m/>
    <m/>
    <n v="16855"/>
    <n v="17092"/>
  </r>
  <r>
    <x v="4"/>
    <n v="17814"/>
    <n v="16899"/>
    <n v="915"/>
    <n v="1558"/>
    <n v="1441"/>
    <n v="117"/>
    <n v="355"/>
    <m/>
    <m/>
    <n v="19372"/>
    <n v="19728"/>
  </r>
  <r>
    <x v="5"/>
    <n v="21578"/>
    <n v="19378"/>
    <n v="2200"/>
    <n v="1699"/>
    <n v="1486"/>
    <n v="214"/>
    <n v="598"/>
    <m/>
    <m/>
    <n v="23278"/>
    <n v="23876"/>
  </r>
  <r>
    <x v="6"/>
    <n v="25678"/>
    <n v="21279"/>
    <n v="4399"/>
    <n v="2651"/>
    <n v="2310"/>
    <n v="341"/>
    <n v="1101"/>
    <m/>
    <m/>
    <n v="28329"/>
    <n v="29430"/>
  </r>
  <r>
    <x v="7"/>
    <n v="25434"/>
    <n v="18832"/>
    <n v="6601"/>
    <n v="2611"/>
    <n v="2153"/>
    <n v="458"/>
    <n v="1494"/>
    <n v="797"/>
    <n v="698"/>
    <n v="28045"/>
    <n v="29539"/>
  </r>
  <r>
    <x v="8"/>
    <n v="25111"/>
    <n v="19387"/>
    <n v="5725"/>
    <n v="3380"/>
    <n v="2708"/>
    <n v="672"/>
    <n v="2659"/>
    <n v="1355"/>
    <n v="1304"/>
    <n v="28492"/>
    <n v="31151"/>
  </r>
  <r>
    <x v="9"/>
    <n v="35182"/>
    <n v="26911"/>
    <n v="8271"/>
    <n v="5675"/>
    <n v="4640"/>
    <n v="1035"/>
    <n v="3640"/>
    <n v="2181"/>
    <n v="1459"/>
    <n v="40857"/>
    <n v="44497"/>
  </r>
  <r>
    <x v="10"/>
    <n v="45550"/>
    <n v="32513"/>
    <n v="13037"/>
    <n v="5500"/>
    <n v="4200"/>
    <n v="1300"/>
    <n v="8005"/>
    <n v="5897"/>
    <n v="2108"/>
    <n v="51050"/>
    <n v="59055"/>
  </r>
  <r>
    <x v="11"/>
    <n v="39422"/>
    <n v="27034"/>
    <n v="12388"/>
    <n v="5557"/>
    <n v="4195"/>
    <n v="1362"/>
    <n v="12247"/>
    <n v="9479"/>
    <n v="2768"/>
    <n v="44979"/>
    <n v="57226"/>
  </r>
  <r>
    <x v="12"/>
    <n v="41217"/>
    <n v="29876"/>
    <n v="11341"/>
    <n v="5648"/>
    <n v="4512"/>
    <n v="1136"/>
    <n v="13819"/>
    <n v="10845"/>
    <n v="2974"/>
    <n v="46864"/>
    <n v="60683"/>
  </r>
  <r>
    <x v="13"/>
    <n v="42047"/>
    <n v="30503"/>
    <n v="11544"/>
    <n v="5681"/>
    <n v="4550"/>
    <n v="1131"/>
    <n v="14359"/>
    <n v="11310"/>
    <n v="3049"/>
    <n v="47728"/>
    <n v="62087"/>
  </r>
  <r>
    <x v="14"/>
    <n v="42823"/>
    <n v="31086"/>
    <n v="11737"/>
    <n v="5870"/>
    <n v="4746"/>
    <n v="1125"/>
    <n v="14487"/>
    <n v="11385"/>
    <n v="3103"/>
    <n v="48694"/>
    <n v="63181"/>
  </r>
  <r>
    <x v="15"/>
    <n v="43465"/>
    <n v="31502"/>
    <n v="11963"/>
    <n v="6067"/>
    <n v="4950"/>
    <n v="1118"/>
    <n v="14305"/>
    <n v="11189"/>
    <n v="3116"/>
    <n v="49532"/>
    <n v="63837"/>
  </r>
  <r>
    <x v="16"/>
    <n v="44111"/>
    <n v="31896"/>
    <n v="12215"/>
    <n v="5994"/>
    <n v="4856"/>
    <n v="1138"/>
    <n v="14279"/>
    <n v="11134"/>
    <n v="3145"/>
    <n v="50106"/>
    <n v="64385"/>
  </r>
  <r>
    <x v="17"/>
    <n v="44840"/>
    <n v="32338"/>
    <n v="12502"/>
    <n v="5918"/>
    <n v="4756"/>
    <n v="1163"/>
    <n v="14262"/>
    <n v="11092"/>
    <n v="3169"/>
    <n v="50759"/>
    <n v="65020"/>
  </r>
  <r>
    <x v="18"/>
    <n v="45611"/>
    <n v="32762"/>
    <n v="12849"/>
    <n v="5933"/>
    <n v="4755"/>
    <n v="1178"/>
    <n v="14368"/>
    <n v="11120"/>
    <n v="3247"/>
    <n v="51544"/>
    <n v="65911"/>
  </r>
  <r>
    <x v="19"/>
    <n v="46127"/>
    <n v="33071"/>
    <n v="13056"/>
    <n v="5944"/>
    <n v="4759"/>
    <n v="1185"/>
    <n v="14502"/>
    <n v="11196"/>
    <n v="3306"/>
    <n v="52071"/>
    <n v="66574"/>
  </r>
  <r>
    <x v="20"/>
    <n v="46539"/>
    <n v="33344"/>
    <n v="13195"/>
    <n v="5988"/>
    <n v="4776"/>
    <n v="1212"/>
    <n v="14507"/>
    <n v="11138"/>
    <n v="3369"/>
    <n v="52526"/>
    <n v="67033"/>
  </r>
  <r>
    <x v="21"/>
    <n v="46857"/>
    <n v="33486"/>
    <n v="13371"/>
    <n v="6018"/>
    <n v="4789"/>
    <n v="1229"/>
    <n v="14850"/>
    <n v="11376"/>
    <n v="3474"/>
    <n v="52875"/>
    <n v="67725"/>
  </r>
  <r>
    <x v="22"/>
    <n v="47204"/>
    <n v="33686"/>
    <n v="13517"/>
    <n v="6169"/>
    <n v="4906"/>
    <n v="1264"/>
    <n v="15312"/>
    <n v="11753"/>
    <n v="3560"/>
    <n v="53373"/>
    <n v="68685"/>
  </r>
  <r>
    <x v="23"/>
    <n v="47672"/>
    <n v="33936"/>
    <n v="13736"/>
    <n v="6320"/>
    <n v="5023"/>
    <n v="1296"/>
    <n v="15928"/>
    <n v="12233"/>
    <n v="3695"/>
    <n v="53992"/>
    <n v="69920"/>
  </r>
  <r>
    <x v="24"/>
    <n v="48183"/>
    <n v="34114"/>
    <n v="14069"/>
    <n v="6220"/>
    <n v="4915"/>
    <n v="1306"/>
    <n v="16612"/>
    <n v="12752"/>
    <n v="3860"/>
    <n v="54403"/>
    <n v="71015"/>
  </r>
  <r>
    <x v="25"/>
    <n v="48540"/>
    <n v="34201"/>
    <n v="14339"/>
    <n v="6099"/>
    <n v="4788"/>
    <n v="1311"/>
    <n v="16911"/>
    <n v="12859"/>
    <n v="4053"/>
    <n v="54639"/>
    <n v="71551"/>
  </r>
  <r>
    <x v="26"/>
    <n v="48795"/>
    <n v="34178"/>
    <n v="14618"/>
    <n v="6087"/>
    <n v="4756"/>
    <n v="1331"/>
    <n v="17272"/>
    <n v="12980"/>
    <n v="4292"/>
    <n v="54882"/>
    <n v="72154"/>
  </r>
  <r>
    <x v="27"/>
    <n v="49113"/>
    <n v="34204"/>
    <n v="14909"/>
    <n v="6073"/>
    <n v="4724"/>
    <n v="1349"/>
    <n v="17487"/>
    <n v="13022"/>
    <n v="4466"/>
    <n v="55187"/>
    <n v="72674"/>
  </r>
  <r>
    <x v="28"/>
    <n v="49316"/>
    <n v="34235"/>
    <n v="15081"/>
    <n v="5991"/>
    <n v="4631"/>
    <n v="1360"/>
    <n v="17754"/>
    <n v="13175"/>
    <n v="4579"/>
    <n v="55307"/>
    <n v="73061"/>
  </r>
  <r>
    <x v="29"/>
    <n v="49291"/>
    <n v="34204"/>
    <n v="15086"/>
    <n v="5910"/>
    <n v="4546"/>
    <n v="1364"/>
    <n v="18258"/>
    <n v="13501"/>
    <n v="4757"/>
    <n v="55201"/>
    <n v="73459"/>
  </r>
  <r>
    <x v="30"/>
    <n v="49266"/>
    <n v="34286"/>
    <n v="14980"/>
    <n v="5707"/>
    <n v="4365"/>
    <n v="1342"/>
    <n v="19082"/>
    <n v="13971"/>
    <n v="5111"/>
    <n v="54973"/>
    <n v="74055"/>
  </r>
  <r>
    <x v="31"/>
    <n v="49361"/>
    <n v="34409"/>
    <n v="14952"/>
    <n v="5488"/>
    <n v="4179"/>
    <n v="1309"/>
    <n v="20314"/>
    <n v="14811"/>
    <n v="5503"/>
    <n v="54849"/>
    <n v="75163"/>
  </r>
  <r>
    <x v="32"/>
    <n v="49484"/>
    <n v="34625"/>
    <n v="14860"/>
    <n v="5382"/>
    <n v="4084"/>
    <n v="1299"/>
    <n v="21019"/>
    <n v="15142"/>
    <n v="5877"/>
    <n v="54867"/>
    <n v="75886"/>
  </r>
  <r>
    <x v="33"/>
    <n v="49522"/>
    <n v="34773"/>
    <n v="14749"/>
    <n v="5268"/>
    <n v="3977"/>
    <n v="1291"/>
    <n v="21011"/>
    <n v="15116"/>
    <n v="5894"/>
    <n v="54790"/>
    <n v="75800"/>
  </r>
  <r>
    <x v="34"/>
    <n v="49771"/>
    <n v="35018"/>
    <n v="14753"/>
    <n v="5333"/>
    <n v="4031"/>
    <n v="1302"/>
    <n v="20644"/>
    <n v="14885"/>
    <n v="5760"/>
    <n v="55104"/>
    <n v="75748"/>
  </r>
  <r>
    <x v="35"/>
    <n v="50045"/>
    <n v="35251"/>
    <n v="14794"/>
    <n v="5396"/>
    <n v="4084"/>
    <n v="1312"/>
    <n v="20377"/>
    <n v="14747"/>
    <n v="5630"/>
    <n v="55440"/>
    <n v="75817"/>
  </r>
  <r>
    <x v="36"/>
    <n v="50313"/>
    <n v="35370"/>
    <n v="14943"/>
    <n v="5575"/>
    <n v="4202"/>
    <n v="1373"/>
    <n v="20209"/>
    <n v="14655"/>
    <n v="5554"/>
    <n v="55888"/>
    <n v="76097"/>
  </r>
  <r>
    <x v="37"/>
    <n v="50438"/>
    <n v="35388"/>
    <n v="15050"/>
    <n v="5751"/>
    <n v="4304"/>
    <n v="1446"/>
    <n v="19988"/>
    <n v="14573"/>
    <n v="5415"/>
    <n v="56189"/>
    <n v="76177"/>
  </r>
  <r>
    <x v="38"/>
    <n v="50615"/>
    <n v="35477"/>
    <n v="15138"/>
    <n v="5754"/>
    <n v="4293"/>
    <n v="1460"/>
    <n v="19847"/>
    <n v="14586"/>
    <n v="5261"/>
    <n v="56369"/>
    <n v="76216"/>
  </r>
  <r>
    <x v="39"/>
    <n v="50686"/>
    <n v="35496"/>
    <n v="15190"/>
    <n v="5720"/>
    <n v="4252"/>
    <n v="1468"/>
    <n v="19778"/>
    <n v="14572"/>
    <n v="5206"/>
    <n v="56406"/>
    <n v="76184"/>
  </r>
  <r>
    <x v="40"/>
    <n v="50694"/>
    <n v="35498"/>
    <n v="15196"/>
    <n v="5610"/>
    <n v="4167"/>
    <n v="1443"/>
    <n v="19651"/>
    <n v="14539"/>
    <n v="5112"/>
    <n v="56304"/>
    <n v="75955"/>
  </r>
  <r>
    <x v="41"/>
    <n v="50796"/>
    <n v="35551"/>
    <n v="15246"/>
    <n v="5486"/>
    <n v="4066"/>
    <n v="1420"/>
    <n v="19630"/>
    <n v="14504"/>
    <n v="5127"/>
    <n v="56282"/>
    <n v="75912"/>
  </r>
  <r>
    <x v="42"/>
    <n v="49375"/>
    <n v="34061"/>
    <n v="15314"/>
    <n v="6002"/>
    <n v="4496"/>
    <n v="1506"/>
    <n v="19027"/>
    <n v="13884"/>
    <n v="5143"/>
    <n v="55377"/>
    <n v="74405"/>
  </r>
  <r>
    <x v="43"/>
    <n v="49433"/>
    <n v="33998"/>
    <n v="15436"/>
    <n v="6060"/>
    <n v="4544"/>
    <n v="1516"/>
    <n v="18660"/>
    <n v="13544"/>
    <n v="5116"/>
    <n v="55493"/>
    <n v="74153"/>
  </r>
  <r>
    <x v="44"/>
    <n v="49262"/>
    <n v="33724"/>
    <n v="15539"/>
    <n v="5939"/>
    <n v="4399"/>
    <n v="1540"/>
    <n v="18961"/>
    <n v="13864"/>
    <n v="5098"/>
    <n v="55201"/>
    <n v="74162"/>
  </r>
  <r>
    <x v="45"/>
    <n v="49012"/>
    <n v="33484"/>
    <n v="15528"/>
    <n v="5822"/>
    <n v="4278"/>
    <n v="1544"/>
    <n v="18940"/>
    <n v="13861"/>
    <n v="5079"/>
    <n v="54834"/>
    <n v="73774"/>
  </r>
  <r>
    <x v="46"/>
    <n v="48707"/>
    <n v="33267"/>
    <n v="15441"/>
    <n v="5636"/>
    <n v="4151"/>
    <n v="1486"/>
    <n v="19248"/>
    <n v="14088"/>
    <n v="5160"/>
    <n v="54344"/>
    <n v="73591"/>
  </r>
  <r>
    <x v="47"/>
    <n v="48228"/>
    <n v="33037"/>
    <n v="15190"/>
    <n v="5510"/>
    <n v="4044"/>
    <n v="1466"/>
    <n v="19568"/>
    <n v="14318"/>
    <n v="5249"/>
    <n v="53737"/>
    <n v="73305"/>
  </r>
  <r>
    <x v="48"/>
    <n v="47644"/>
    <n v="32722"/>
    <n v="14923"/>
    <n v="5350"/>
    <n v="3890"/>
    <n v="1460"/>
    <n v="19808"/>
    <n v="14490"/>
    <n v="5318"/>
    <n v="52994"/>
    <n v="72802"/>
  </r>
  <r>
    <x v="49"/>
    <n v="47370"/>
    <n v="32633"/>
    <n v="14737"/>
    <n v="5277"/>
    <n v="3818"/>
    <n v="1459"/>
    <n v="19967"/>
    <n v="14603"/>
    <n v="5365"/>
    <n v="52647"/>
    <n v="72614"/>
  </r>
  <r>
    <x v="50"/>
    <n v="47184"/>
    <n v="32542"/>
    <n v="14642"/>
    <n v="5181"/>
    <n v="3715"/>
    <n v="1466"/>
    <n v="20075"/>
    <n v="14676"/>
    <n v="5399"/>
    <n v="52365"/>
    <n v="72441"/>
  </r>
  <r>
    <x v="51"/>
    <n v="47028"/>
    <n v="32522"/>
    <n v="14505"/>
    <n v="5096"/>
    <n v="3561"/>
    <n v="1535"/>
    <n v="20133"/>
    <n v="14714"/>
    <n v="5418"/>
    <n v="52124"/>
    <n v="72256"/>
  </r>
  <r>
    <x v="52"/>
    <n v="46940"/>
    <n v="32313"/>
    <n v="14627"/>
    <n v="4990"/>
    <n v="3546"/>
    <n v="1444"/>
    <n v="20167"/>
    <n v="14736"/>
    <n v="5431"/>
    <n v="51930"/>
    <n v="72097"/>
  </r>
  <r>
    <x v="53"/>
    <n v="46890"/>
    <n v="32225"/>
    <n v="14664"/>
    <n v="4902"/>
    <n v="3545"/>
    <n v="1357"/>
    <n v="20234"/>
    <n v="14785"/>
    <n v="5449"/>
    <n v="51792"/>
    <n v="720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FCDA9-CD46-4E52-A750-FC99C07E494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B49" firstHeaderRow="1" firstDataRow="1" firstDataCol="1"/>
  <pivotFields count="12">
    <pivotField axis="axisRow" multipleItemSelectionAllowed="1" showAll="0">
      <items count="55">
        <item h="1" x="0"/>
        <item h="1" x="1"/>
        <item h="1" x="2"/>
        <item h="1" x="3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6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Degree_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nces.ed.gov/ipeds/TrendGenerator/app/trend-table/2/3?trending=column&amp;rid=47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C858-29BF-4B36-9D45-69201F83E9FC}">
  <sheetPr>
    <tabColor theme="2" tint="-0.499984740745262"/>
  </sheetPr>
  <dimension ref="E32:G32"/>
  <sheetViews>
    <sheetView showGridLines="0" tabSelected="1" workbookViewId="0"/>
  </sheetViews>
  <sheetFormatPr defaultRowHeight="13.2"/>
  <cols>
    <col min="1" max="16384" width="8.88671875" style="37"/>
  </cols>
  <sheetData>
    <row r="32" spans="5:7">
      <c r="E32" s="80" t="s">
        <v>117</v>
      </c>
      <c r="F32" s="80"/>
      <c r="G32" s="80"/>
    </row>
  </sheetData>
  <mergeCells count="1">
    <mergeCell ref="E32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5584-796F-45CE-AAA9-6DE1D6C99825}">
  <sheetPr>
    <tabColor theme="0" tint="-0.249977111117893"/>
  </sheetPr>
  <dimension ref="D14:V38"/>
  <sheetViews>
    <sheetView showGridLines="0" workbookViewId="0"/>
  </sheetViews>
  <sheetFormatPr defaultRowHeight="13.2"/>
  <cols>
    <col min="1" max="16384" width="8.88671875" style="37"/>
  </cols>
  <sheetData>
    <row r="14" spans="20:22">
      <c r="T14" s="81" t="s">
        <v>3</v>
      </c>
      <c r="U14" s="82" t="s">
        <v>115</v>
      </c>
      <c r="V14" s="83" t="s">
        <v>116</v>
      </c>
    </row>
    <row r="15" spans="20:22">
      <c r="T15" s="84">
        <v>1970</v>
      </c>
      <c r="U15" s="85">
        <v>8.5160722107924126E-3</v>
      </c>
      <c r="V15" s="86">
        <v>0.99148392778920758</v>
      </c>
    </row>
    <row r="16" spans="20:22">
      <c r="T16" s="84">
        <v>1980</v>
      </c>
      <c r="U16" s="85">
        <v>4.2323908950972169E-2</v>
      </c>
      <c r="V16" s="86">
        <v>0.95767609104902784</v>
      </c>
    </row>
    <row r="17" spans="20:22">
      <c r="T17" s="84">
        <v>1990</v>
      </c>
      <c r="U17" s="85">
        <v>7.1855665249905845E-2</v>
      </c>
      <c r="V17" s="86">
        <v>0.92814433475009417</v>
      </c>
    </row>
    <row r="18" spans="20:22">
      <c r="T18" s="84">
        <v>2000</v>
      </c>
      <c r="U18" s="85">
        <v>0.12644574256574584</v>
      </c>
      <c r="V18" s="86">
        <v>0.87355425743425419</v>
      </c>
    </row>
    <row r="19" spans="20:22">
      <c r="T19" s="84">
        <v>2010</v>
      </c>
      <c r="U19" s="85">
        <v>0.34417102370880887</v>
      </c>
      <c r="V19" s="86">
        <v>0.65582897629119108</v>
      </c>
    </row>
    <row r="20" spans="20:22">
      <c r="T20" s="84">
        <v>2021</v>
      </c>
      <c r="U20" s="85">
        <v>0.19582327900311633</v>
      </c>
      <c r="V20" s="86">
        <v>0.80417672099688364</v>
      </c>
    </row>
    <row r="38" spans="4:6">
      <c r="D38" s="80" t="s">
        <v>117</v>
      </c>
      <c r="E38" s="80"/>
      <c r="F38" s="80"/>
    </row>
  </sheetData>
  <mergeCells count="1">
    <mergeCell ref="D38:F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outlinePr summaryBelow="0" summaryRight="0"/>
  </sheetPr>
  <dimension ref="A1:G997"/>
  <sheetViews>
    <sheetView workbookViewId="0">
      <selection activeCell="K23" sqref="K23"/>
    </sheetView>
  </sheetViews>
  <sheetFormatPr defaultColWidth="12.6640625" defaultRowHeight="15.75" customHeight="1"/>
  <cols>
    <col min="1" max="1" width="8.33203125" customWidth="1"/>
    <col min="2" max="2" width="16.6640625" customWidth="1"/>
    <col min="5" max="5" width="15.44140625" bestFit="1" customWidth="1"/>
  </cols>
  <sheetData>
    <row r="1" spans="1:7" ht="13.2">
      <c r="B1" s="11" t="s">
        <v>59</v>
      </c>
    </row>
    <row r="2" spans="1:7" ht="13.2"/>
    <row r="3" spans="1:7" ht="13.2">
      <c r="A3" s="8" t="s">
        <v>0</v>
      </c>
      <c r="B3" s="8" t="s">
        <v>53</v>
      </c>
      <c r="C3" s="8" t="s">
        <v>2</v>
      </c>
      <c r="D3" s="8" t="s">
        <v>3</v>
      </c>
      <c r="E3" s="8" t="s">
        <v>54</v>
      </c>
    </row>
    <row r="4" spans="1:7" ht="13.2">
      <c r="A4" s="9">
        <v>2021</v>
      </c>
      <c r="B4" s="9" t="s">
        <v>55</v>
      </c>
      <c r="C4" s="10">
        <v>49433</v>
      </c>
      <c r="D4" s="10">
        <v>6060</v>
      </c>
      <c r="E4" s="10">
        <v>55493</v>
      </c>
      <c r="G4" s="43">
        <f>E4</f>
        <v>55493</v>
      </c>
    </row>
    <row r="5" spans="1:7" ht="13.2">
      <c r="A5" s="9">
        <v>2021</v>
      </c>
      <c r="B5" s="9" t="s">
        <v>56</v>
      </c>
      <c r="C5" s="10">
        <v>33998</v>
      </c>
      <c r="D5" s="10">
        <v>4544</v>
      </c>
      <c r="E5" s="10">
        <v>38542</v>
      </c>
    </row>
    <row r="6" spans="1:7" ht="13.2">
      <c r="A6" s="9">
        <v>2021</v>
      </c>
      <c r="B6" s="9" t="s">
        <v>57</v>
      </c>
      <c r="C6" s="10">
        <v>15436</v>
      </c>
      <c r="D6" s="10">
        <v>1516</v>
      </c>
      <c r="E6" s="10">
        <v>16951</v>
      </c>
    </row>
    <row r="7" spans="1:7" ht="13.2">
      <c r="A7" s="9">
        <v>2021</v>
      </c>
      <c r="B7" s="9" t="s">
        <v>58</v>
      </c>
      <c r="C7" s="10">
        <v>13544</v>
      </c>
      <c r="D7" s="10">
        <v>5116</v>
      </c>
      <c r="E7" s="10">
        <v>18660</v>
      </c>
    </row>
    <row r="8" spans="1:7" ht="13.2"/>
    <row r="9" spans="1:7" ht="13.2">
      <c r="E9" s="36"/>
    </row>
    <row r="10" spans="1:7" ht="13.2">
      <c r="A10" s="8" t="s">
        <v>0</v>
      </c>
      <c r="B10" s="8" t="s">
        <v>53</v>
      </c>
      <c r="C10" s="8" t="s">
        <v>2</v>
      </c>
      <c r="D10" s="8" t="s">
        <v>3</v>
      </c>
      <c r="E10" s="8" t="s">
        <v>54</v>
      </c>
    </row>
    <row r="11" spans="1:7" ht="13.2">
      <c r="A11" s="9">
        <v>2021</v>
      </c>
      <c r="B11" s="9" t="s">
        <v>58</v>
      </c>
      <c r="C11" s="10">
        <f>C7+C4</f>
        <v>62977</v>
      </c>
      <c r="D11" s="10">
        <f>D7+D4</f>
        <v>11176</v>
      </c>
      <c r="E11" s="10">
        <v>18660</v>
      </c>
    </row>
    <row r="12" spans="1:7" ht="13.2"/>
    <row r="13" spans="1:7" ht="13.2"/>
    <row r="14" spans="1:7" ht="13.2"/>
    <row r="15" spans="1:7" ht="13.2"/>
    <row r="16" spans="1:7" ht="13.2"/>
    <row r="17" spans="2:4" ht="13.2"/>
    <row r="18" spans="2:4" ht="13.2">
      <c r="B18" s="8" t="s">
        <v>53</v>
      </c>
      <c r="C18" s="8" t="s">
        <v>2</v>
      </c>
      <c r="D18" s="8" t="s">
        <v>3</v>
      </c>
    </row>
    <row r="19" spans="2:4" ht="13.2">
      <c r="B19" s="9" t="s">
        <v>56</v>
      </c>
      <c r="C19" s="10">
        <v>33998</v>
      </c>
      <c r="D19" s="10">
        <v>4544</v>
      </c>
    </row>
    <row r="20" spans="2:4" ht="13.2">
      <c r="B20" s="9" t="s">
        <v>57</v>
      </c>
      <c r="C20" s="10">
        <v>15436</v>
      </c>
      <c r="D20" s="10">
        <v>1516</v>
      </c>
    </row>
    <row r="21" spans="2:4" ht="13.2">
      <c r="B21" s="9" t="s">
        <v>58</v>
      </c>
      <c r="C21" s="10">
        <v>13544</v>
      </c>
      <c r="D21" s="10">
        <v>5116</v>
      </c>
    </row>
    <row r="22" spans="2:4" ht="13.2"/>
    <row r="23" spans="2:4" ht="13.2"/>
    <row r="24" spans="2:4" ht="13.2"/>
    <row r="25" spans="2:4" ht="13.2"/>
    <row r="26" spans="2:4" ht="13.2"/>
    <row r="27" spans="2:4" ht="13.2"/>
    <row r="28" spans="2:4" ht="13.2"/>
    <row r="29" spans="2:4" ht="13.2"/>
    <row r="30" spans="2:4" ht="13.2"/>
    <row r="31" spans="2:4" ht="13.2"/>
    <row r="32" spans="2:4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E176-E586-41B2-AC24-93AE3FA5ED7D}">
  <sheetPr>
    <tabColor theme="4" tint="0.59999389629810485"/>
  </sheetPr>
  <dimension ref="A1:N62"/>
  <sheetViews>
    <sheetView workbookViewId="0">
      <pane ySplit="1" topLeftCell="A2" activePane="bottomLeft" state="frozen"/>
      <selection pane="bottomLeft" activeCell="M3" sqref="M3:N9"/>
    </sheetView>
  </sheetViews>
  <sheetFormatPr defaultRowHeight="13.8"/>
  <cols>
    <col min="1" max="1" width="8.88671875" style="12"/>
    <col min="2" max="2" width="14.21875" style="12" bestFit="1" customWidth="1"/>
    <col min="3" max="3" width="15.109375" style="12" bestFit="1" customWidth="1"/>
    <col min="4" max="4" width="13.6640625" style="34" bestFit="1" customWidth="1"/>
    <col min="5" max="5" width="15.77734375" style="12" bestFit="1" customWidth="1"/>
    <col min="6" max="6" width="16.6640625" style="12" bestFit="1" customWidth="1"/>
    <col min="7" max="7" width="15.21875" style="34" bestFit="1" customWidth="1"/>
    <col min="8" max="8" width="9.88671875" style="12" bestFit="1" customWidth="1"/>
    <col min="9" max="9" width="10.77734375" style="12" bestFit="1" customWidth="1"/>
    <col min="10" max="10" width="8.88671875" style="34"/>
    <col min="11" max="16384" width="8.88671875" style="12"/>
  </cols>
  <sheetData>
    <row r="1" spans="1:14" ht="14.4">
      <c r="A1" s="13" t="s">
        <v>0</v>
      </c>
      <c r="B1" s="13" t="s">
        <v>60</v>
      </c>
      <c r="C1" s="13" t="s">
        <v>61</v>
      </c>
      <c r="D1" s="31" t="s">
        <v>62</v>
      </c>
      <c r="E1" s="13" t="s">
        <v>63</v>
      </c>
      <c r="F1" s="13" t="s">
        <v>64</v>
      </c>
      <c r="G1" s="31" t="s">
        <v>65</v>
      </c>
      <c r="H1" s="13" t="s">
        <v>66</v>
      </c>
      <c r="I1" s="13" t="s">
        <v>67</v>
      </c>
      <c r="J1" s="31" t="s">
        <v>68</v>
      </c>
    </row>
    <row r="2" spans="1:14" ht="14.4">
      <c r="A2" s="13">
        <v>1955</v>
      </c>
      <c r="B2" s="14">
        <v>1141</v>
      </c>
      <c r="C2" s="15">
        <v>145</v>
      </c>
      <c r="D2" s="32">
        <v>1286</v>
      </c>
      <c r="E2" s="16">
        <v>30680</v>
      </c>
      <c r="F2" s="14">
        <v>4600</v>
      </c>
      <c r="G2" s="32">
        <v>35280</v>
      </c>
      <c r="H2" s="15">
        <v>26.9</v>
      </c>
      <c r="I2" s="15">
        <v>31.7</v>
      </c>
      <c r="J2" s="35">
        <v>27.4</v>
      </c>
    </row>
    <row r="3" spans="1:14" ht="14.4">
      <c r="A3" s="13">
        <v>1960</v>
      </c>
      <c r="B3" s="13">
        <v>1408</v>
      </c>
      <c r="C3" s="13">
        <v>192</v>
      </c>
      <c r="D3" s="31">
        <v>1600</v>
      </c>
      <c r="E3" s="13">
        <v>36281</v>
      </c>
      <c r="F3" s="13">
        <v>5900</v>
      </c>
      <c r="G3" s="31">
        <v>42181</v>
      </c>
      <c r="H3" s="13">
        <v>25.8</v>
      </c>
      <c r="I3" s="13">
        <v>30.7</v>
      </c>
      <c r="J3" s="31">
        <v>26.4</v>
      </c>
      <c r="M3" s="77" t="s">
        <v>0</v>
      </c>
      <c r="N3" s="77" t="s">
        <v>121</v>
      </c>
    </row>
    <row r="4" spans="1:14" ht="14.4">
      <c r="A4" s="13">
        <v>1965</v>
      </c>
      <c r="B4" s="13">
        <v>1710</v>
      </c>
      <c r="C4" s="13">
        <v>223</v>
      </c>
      <c r="D4" s="31">
        <v>1933</v>
      </c>
      <c r="E4" s="13">
        <v>42173</v>
      </c>
      <c r="F4" s="13">
        <v>6300</v>
      </c>
      <c r="G4" s="31">
        <v>48473</v>
      </c>
      <c r="H4" s="13">
        <v>24.7</v>
      </c>
      <c r="I4" s="13">
        <v>28.3</v>
      </c>
      <c r="J4" s="31">
        <v>25.1</v>
      </c>
      <c r="M4" s="78">
        <v>1970</v>
      </c>
      <c r="N4" s="79">
        <v>22.4</v>
      </c>
    </row>
    <row r="5" spans="1:14" ht="14.4">
      <c r="A5" s="13">
        <v>1970</v>
      </c>
      <c r="B5" s="13">
        <v>2059</v>
      </c>
      <c r="C5" s="13">
        <v>233</v>
      </c>
      <c r="D5" s="31">
        <v>2292</v>
      </c>
      <c r="E5" s="13">
        <v>45894</v>
      </c>
      <c r="F5" s="13">
        <v>5363</v>
      </c>
      <c r="G5" s="31">
        <v>51257</v>
      </c>
      <c r="H5" s="13">
        <v>22.3</v>
      </c>
      <c r="I5" s="13">
        <v>23</v>
      </c>
      <c r="J5" s="31">
        <v>22.4</v>
      </c>
      <c r="M5" s="78">
        <v>1980</v>
      </c>
      <c r="N5" s="79">
        <v>18.600000000000001</v>
      </c>
    </row>
    <row r="6" spans="1:14" ht="14.4">
      <c r="A6" s="13">
        <v>1975</v>
      </c>
      <c r="B6" s="13">
        <v>2198</v>
      </c>
      <c r="C6" s="13">
        <v>255</v>
      </c>
      <c r="D6" s="31">
        <v>2453</v>
      </c>
      <c r="E6" s="13">
        <v>44819</v>
      </c>
      <c r="F6" s="13">
        <v>5000</v>
      </c>
      <c r="G6" s="31">
        <v>49819</v>
      </c>
      <c r="H6" s="13">
        <v>20.399999999999999</v>
      </c>
      <c r="I6" s="13">
        <v>19.600000000000001</v>
      </c>
      <c r="J6" s="31">
        <v>20.3</v>
      </c>
      <c r="M6" s="78">
        <v>1990</v>
      </c>
      <c r="N6" s="79">
        <v>17</v>
      </c>
    </row>
    <row r="7" spans="1:14" ht="14.4">
      <c r="A7" s="13">
        <v>1976</v>
      </c>
      <c r="B7" s="13">
        <v>2189</v>
      </c>
      <c r="C7" s="13">
        <v>268</v>
      </c>
      <c r="D7" s="31">
        <v>2457</v>
      </c>
      <c r="E7" s="13">
        <v>44311</v>
      </c>
      <c r="F7" s="13">
        <v>5167</v>
      </c>
      <c r="G7" s="31">
        <v>49478</v>
      </c>
      <c r="H7" s="13">
        <v>20.2</v>
      </c>
      <c r="I7" s="13">
        <v>19.3</v>
      </c>
      <c r="J7" s="31">
        <v>20.100000000000001</v>
      </c>
      <c r="M7" s="78">
        <v>2000</v>
      </c>
      <c r="N7" s="79">
        <v>15.9</v>
      </c>
    </row>
    <row r="8" spans="1:14" ht="14.4">
      <c r="A8" s="13">
        <v>1977</v>
      </c>
      <c r="B8" s="13">
        <v>2209</v>
      </c>
      <c r="C8" s="13">
        <v>279</v>
      </c>
      <c r="D8" s="31">
        <v>2488</v>
      </c>
      <c r="E8" s="13">
        <v>43577</v>
      </c>
      <c r="F8" s="13">
        <v>5140</v>
      </c>
      <c r="G8" s="31">
        <v>48717</v>
      </c>
      <c r="H8" s="13">
        <v>19.7</v>
      </c>
      <c r="I8" s="13">
        <v>18.399999999999999</v>
      </c>
      <c r="J8" s="31">
        <v>19.600000000000001</v>
      </c>
      <c r="M8" s="78">
        <v>2010</v>
      </c>
      <c r="N8" s="79">
        <v>15.5</v>
      </c>
    </row>
    <row r="9" spans="1:14" ht="14.4">
      <c r="A9" s="13">
        <v>1978</v>
      </c>
      <c r="B9" s="13">
        <v>2207</v>
      </c>
      <c r="C9" s="13">
        <v>272</v>
      </c>
      <c r="D9" s="31">
        <v>2479</v>
      </c>
      <c r="E9" s="13">
        <v>42551</v>
      </c>
      <c r="F9" s="13">
        <v>5086</v>
      </c>
      <c r="G9" s="31">
        <v>47637</v>
      </c>
      <c r="H9" s="13">
        <v>19.3</v>
      </c>
      <c r="I9" s="13">
        <v>18.7</v>
      </c>
      <c r="J9" s="31">
        <v>19.2</v>
      </c>
      <c r="M9" s="78">
        <v>2020</v>
      </c>
      <c r="N9" s="79">
        <v>15.1</v>
      </c>
    </row>
    <row r="10" spans="1:14" ht="14.4">
      <c r="A10" s="13">
        <v>1979</v>
      </c>
      <c r="B10" s="13">
        <v>2185</v>
      </c>
      <c r="C10" s="13">
        <v>276</v>
      </c>
      <c r="D10" s="31">
        <v>2461</v>
      </c>
      <c r="E10" s="13">
        <v>41651</v>
      </c>
      <c r="F10" s="13">
        <v>5000</v>
      </c>
      <c r="G10" s="31">
        <v>46651</v>
      </c>
      <c r="H10" s="13">
        <v>19.100000000000001</v>
      </c>
      <c r="I10" s="13">
        <v>18.100000000000001</v>
      </c>
      <c r="J10" s="31">
        <v>19</v>
      </c>
    </row>
    <row r="11" spans="1:14" ht="14.4">
      <c r="A11" s="13">
        <v>1980</v>
      </c>
      <c r="B11" s="13">
        <v>2184</v>
      </c>
      <c r="C11" s="13">
        <v>301</v>
      </c>
      <c r="D11" s="31">
        <v>2485</v>
      </c>
      <c r="E11" s="13">
        <v>40877</v>
      </c>
      <c r="F11" s="13">
        <v>5331</v>
      </c>
      <c r="G11" s="31">
        <v>46208</v>
      </c>
      <c r="H11" s="13">
        <v>18.7</v>
      </c>
      <c r="I11" s="13">
        <v>17.7</v>
      </c>
      <c r="J11" s="31">
        <v>18.600000000000001</v>
      </c>
    </row>
    <row r="12" spans="1:14" ht="14.4">
      <c r="A12" s="13">
        <v>1981</v>
      </c>
      <c r="B12" s="13">
        <v>2127</v>
      </c>
      <c r="C12" s="13">
        <v>313</v>
      </c>
      <c r="D12" s="31">
        <v>2440</v>
      </c>
      <c r="E12" s="13">
        <v>40044</v>
      </c>
      <c r="F12" s="13">
        <v>5500</v>
      </c>
      <c r="G12" s="31">
        <v>45544</v>
      </c>
      <c r="H12" s="13">
        <v>18.8</v>
      </c>
      <c r="I12" s="13">
        <v>17.600000000000001</v>
      </c>
      <c r="J12" s="31">
        <v>18.7</v>
      </c>
    </row>
    <row r="13" spans="1:14" ht="14.4">
      <c r="A13" s="13">
        <v>1982</v>
      </c>
      <c r="B13" s="13">
        <v>2133</v>
      </c>
      <c r="C13" s="13">
        <v>325</v>
      </c>
      <c r="D13" s="31">
        <v>2458</v>
      </c>
      <c r="E13" s="13">
        <v>39566</v>
      </c>
      <c r="F13" s="13">
        <v>5600</v>
      </c>
      <c r="G13" s="31">
        <v>45166</v>
      </c>
      <c r="H13" s="13">
        <v>18.600000000000001</v>
      </c>
      <c r="I13" s="13">
        <v>17.2</v>
      </c>
      <c r="J13" s="31">
        <v>18.399999999999999</v>
      </c>
    </row>
    <row r="14" spans="1:14" ht="14.4">
      <c r="A14" s="13">
        <v>1983</v>
      </c>
      <c r="B14" s="13">
        <v>2139</v>
      </c>
      <c r="C14" s="13">
        <v>337</v>
      </c>
      <c r="D14" s="31">
        <v>2476</v>
      </c>
      <c r="E14" s="13">
        <v>39252</v>
      </c>
      <c r="F14" s="13">
        <v>5715</v>
      </c>
      <c r="G14" s="31">
        <v>44967</v>
      </c>
      <c r="H14" s="13">
        <v>18.399999999999999</v>
      </c>
      <c r="I14" s="13">
        <v>17</v>
      </c>
      <c r="J14" s="31">
        <v>18.2</v>
      </c>
    </row>
    <row r="15" spans="1:14" ht="14.4">
      <c r="A15" s="13">
        <v>1984</v>
      </c>
      <c r="B15" s="13">
        <v>2168</v>
      </c>
      <c r="C15" s="13">
        <v>340</v>
      </c>
      <c r="D15" s="31">
        <v>2508</v>
      </c>
      <c r="E15" s="13">
        <v>39208</v>
      </c>
      <c r="F15" s="13">
        <v>5700</v>
      </c>
      <c r="G15" s="31">
        <v>44908</v>
      </c>
      <c r="H15" s="13">
        <v>18.100000000000001</v>
      </c>
      <c r="I15" s="13">
        <v>16.8</v>
      </c>
      <c r="J15" s="31">
        <v>17.899999999999999</v>
      </c>
    </row>
    <row r="16" spans="1:14" ht="14.4">
      <c r="A16" s="13">
        <v>1985</v>
      </c>
      <c r="B16" s="13">
        <v>2206</v>
      </c>
      <c r="C16" s="13">
        <v>343</v>
      </c>
      <c r="D16" s="31">
        <v>2549</v>
      </c>
      <c r="E16" s="13">
        <v>39422</v>
      </c>
      <c r="F16" s="13">
        <v>5557</v>
      </c>
      <c r="G16" s="31">
        <v>44979</v>
      </c>
      <c r="H16" s="13">
        <v>17.899999999999999</v>
      </c>
      <c r="I16" s="13">
        <v>16.2</v>
      </c>
      <c r="J16" s="31">
        <v>17.600000000000001</v>
      </c>
    </row>
    <row r="17" spans="1:10" ht="14.4">
      <c r="A17" s="13">
        <v>1986</v>
      </c>
      <c r="B17" s="13">
        <v>2244</v>
      </c>
      <c r="C17" s="13">
        <v>348</v>
      </c>
      <c r="D17" s="31">
        <v>2592</v>
      </c>
      <c r="E17" s="13">
        <v>39753</v>
      </c>
      <c r="F17" s="13">
        <v>5452</v>
      </c>
      <c r="G17" s="31">
        <v>45205</v>
      </c>
      <c r="H17" s="13">
        <v>17.7</v>
      </c>
      <c r="I17" s="13">
        <v>15.7</v>
      </c>
      <c r="J17" s="31">
        <v>17.399999999999999</v>
      </c>
    </row>
    <row r="18" spans="1:10" ht="14.4">
      <c r="A18" s="13">
        <v>1987</v>
      </c>
      <c r="B18" s="13">
        <v>2279</v>
      </c>
      <c r="C18" s="13">
        <v>352</v>
      </c>
      <c r="D18" s="31">
        <v>2631</v>
      </c>
      <c r="E18" s="13">
        <v>40008</v>
      </c>
      <c r="F18" s="13">
        <v>5479</v>
      </c>
      <c r="G18" s="31">
        <v>45488</v>
      </c>
      <c r="H18" s="13">
        <v>17.600000000000001</v>
      </c>
      <c r="I18" s="13">
        <v>15.6</v>
      </c>
      <c r="J18" s="31">
        <v>17.3</v>
      </c>
    </row>
    <row r="19" spans="1:10" ht="14.4">
      <c r="A19" s="13">
        <v>1988</v>
      </c>
      <c r="B19" s="13">
        <v>2323</v>
      </c>
      <c r="C19" s="13">
        <v>345</v>
      </c>
      <c r="D19" s="31">
        <v>2668</v>
      </c>
      <c r="E19" s="13">
        <v>40189</v>
      </c>
      <c r="F19" s="13">
        <v>5242</v>
      </c>
      <c r="G19" s="31">
        <v>45430</v>
      </c>
      <c r="H19" s="13">
        <v>17.3</v>
      </c>
      <c r="I19" s="13">
        <v>15.2</v>
      </c>
      <c r="J19" s="31">
        <v>17</v>
      </c>
    </row>
    <row r="20" spans="1:10" ht="14.4">
      <c r="A20" s="13">
        <v>1989</v>
      </c>
      <c r="B20" s="13">
        <v>2357</v>
      </c>
      <c r="C20" s="13">
        <v>356</v>
      </c>
      <c r="D20" s="31">
        <v>2713</v>
      </c>
      <c r="E20" s="13">
        <v>40543</v>
      </c>
      <c r="F20" s="13">
        <v>5599</v>
      </c>
      <c r="G20" s="31">
        <v>46141</v>
      </c>
      <c r="H20" s="13">
        <v>17.2</v>
      </c>
      <c r="I20" s="13">
        <v>15.7</v>
      </c>
      <c r="J20" s="31">
        <v>17</v>
      </c>
    </row>
    <row r="21" spans="1:10" ht="14.4">
      <c r="A21" s="13">
        <v>1990</v>
      </c>
      <c r="B21" s="13">
        <v>2398</v>
      </c>
      <c r="C21" s="13">
        <v>361</v>
      </c>
      <c r="D21" s="31">
        <v>2759</v>
      </c>
      <c r="E21" s="13">
        <v>41217</v>
      </c>
      <c r="F21" s="13">
        <v>5648</v>
      </c>
      <c r="G21" s="31">
        <v>46864</v>
      </c>
      <c r="H21" s="13">
        <v>17.2</v>
      </c>
      <c r="I21" s="13">
        <v>15.6</v>
      </c>
      <c r="J21" s="31">
        <v>17</v>
      </c>
    </row>
    <row r="22" spans="1:10" ht="14.4">
      <c r="A22" s="13">
        <v>1991</v>
      </c>
      <c r="B22" s="13">
        <v>2432</v>
      </c>
      <c r="C22" s="13">
        <v>365</v>
      </c>
      <c r="D22" s="31">
        <v>2797</v>
      </c>
      <c r="E22" s="13">
        <v>42047</v>
      </c>
      <c r="F22" s="13">
        <v>5681</v>
      </c>
      <c r="G22" s="31">
        <v>47728</v>
      </c>
      <c r="H22" s="13">
        <v>17.3</v>
      </c>
      <c r="I22" s="13">
        <v>15.6</v>
      </c>
      <c r="J22" s="31">
        <v>17.100000000000001</v>
      </c>
    </row>
    <row r="23" spans="1:10" ht="14.4">
      <c r="A23" s="13">
        <v>1992</v>
      </c>
      <c r="B23" s="13">
        <v>2459</v>
      </c>
      <c r="C23" s="13">
        <v>364</v>
      </c>
      <c r="D23" s="31">
        <v>2823</v>
      </c>
      <c r="E23" s="13">
        <v>42823</v>
      </c>
      <c r="F23" s="13">
        <v>5870</v>
      </c>
      <c r="G23" s="31">
        <v>48694</v>
      </c>
      <c r="H23" s="13">
        <v>17.399999999999999</v>
      </c>
      <c r="I23" s="13">
        <v>16.100000000000001</v>
      </c>
      <c r="J23" s="31">
        <v>17.2</v>
      </c>
    </row>
    <row r="24" spans="1:10" ht="14.4">
      <c r="A24" s="13">
        <v>1993</v>
      </c>
      <c r="B24" s="13">
        <v>2504</v>
      </c>
      <c r="C24" s="13">
        <v>364</v>
      </c>
      <c r="D24" s="31">
        <v>2868</v>
      </c>
      <c r="E24" s="13">
        <v>43465</v>
      </c>
      <c r="F24" s="13">
        <v>6067</v>
      </c>
      <c r="G24" s="31">
        <v>49532</v>
      </c>
      <c r="H24" s="13">
        <v>17.399999999999999</v>
      </c>
      <c r="I24" s="13">
        <v>16.7</v>
      </c>
      <c r="J24" s="31">
        <v>17.3</v>
      </c>
    </row>
    <row r="25" spans="1:10" ht="14.4">
      <c r="A25" s="13">
        <v>1994</v>
      </c>
      <c r="B25" s="13">
        <v>2552</v>
      </c>
      <c r="C25" s="13">
        <v>370</v>
      </c>
      <c r="D25" s="31">
        <v>2922</v>
      </c>
      <c r="E25" s="13">
        <v>44111</v>
      </c>
      <c r="F25" s="13">
        <v>5994</v>
      </c>
      <c r="G25" s="31">
        <v>50106</v>
      </c>
      <c r="H25" s="13">
        <v>17.3</v>
      </c>
      <c r="I25" s="13">
        <v>16.2</v>
      </c>
      <c r="J25" s="31">
        <v>17.100000000000001</v>
      </c>
    </row>
    <row r="26" spans="1:10" ht="14.4">
      <c r="A26" s="13">
        <v>1995</v>
      </c>
      <c r="B26" s="13">
        <v>2598</v>
      </c>
      <c r="C26" s="13">
        <v>376</v>
      </c>
      <c r="D26" s="31">
        <v>2974</v>
      </c>
      <c r="E26" s="13">
        <v>44840</v>
      </c>
      <c r="F26" s="13">
        <v>5918</v>
      </c>
      <c r="G26" s="31">
        <v>50759</v>
      </c>
      <c r="H26" s="13">
        <v>17.3</v>
      </c>
      <c r="I26" s="13">
        <v>15.7</v>
      </c>
      <c r="J26" s="31">
        <v>17.100000000000001</v>
      </c>
    </row>
    <row r="27" spans="1:10" ht="14.4">
      <c r="A27" s="13">
        <v>1996</v>
      </c>
      <c r="B27" s="13">
        <v>2667</v>
      </c>
      <c r="C27" s="13">
        <v>384</v>
      </c>
      <c r="D27" s="31">
        <v>3051</v>
      </c>
      <c r="E27" s="13">
        <v>45611</v>
      </c>
      <c r="F27" s="13">
        <v>5933</v>
      </c>
      <c r="G27" s="31">
        <v>51544</v>
      </c>
      <c r="H27" s="13">
        <v>17.100000000000001</v>
      </c>
      <c r="I27" s="13">
        <v>15.5</v>
      </c>
      <c r="J27" s="31">
        <v>16.899999999999999</v>
      </c>
    </row>
    <row r="28" spans="1:10" ht="14.4">
      <c r="A28" s="13">
        <v>1997</v>
      </c>
      <c r="B28" s="13">
        <v>2746</v>
      </c>
      <c r="C28" s="13">
        <v>391</v>
      </c>
      <c r="D28" s="31">
        <v>3138</v>
      </c>
      <c r="E28" s="13">
        <v>46127</v>
      </c>
      <c r="F28" s="13">
        <v>5944</v>
      </c>
      <c r="G28" s="31">
        <v>52071</v>
      </c>
      <c r="H28" s="13">
        <v>16.8</v>
      </c>
      <c r="I28" s="13">
        <v>15.2</v>
      </c>
      <c r="J28" s="31">
        <v>16.600000000000001</v>
      </c>
    </row>
    <row r="29" spans="1:10" ht="14.4">
      <c r="A29" s="13">
        <v>1998</v>
      </c>
      <c r="B29" s="13">
        <v>2830</v>
      </c>
      <c r="C29" s="13">
        <v>400</v>
      </c>
      <c r="D29" s="31">
        <v>3230</v>
      </c>
      <c r="E29" s="13">
        <v>46539</v>
      </c>
      <c r="F29" s="13">
        <v>5988</v>
      </c>
      <c r="G29" s="31">
        <v>52526</v>
      </c>
      <c r="H29" s="13">
        <v>16.399999999999999</v>
      </c>
      <c r="I29" s="13">
        <v>15</v>
      </c>
      <c r="J29" s="31">
        <v>16.3</v>
      </c>
    </row>
    <row r="30" spans="1:10" ht="14.4">
      <c r="A30" s="13">
        <v>1999</v>
      </c>
      <c r="B30" s="13">
        <v>2911</v>
      </c>
      <c r="C30" s="13">
        <v>408</v>
      </c>
      <c r="D30" s="31">
        <v>3319</v>
      </c>
      <c r="E30" s="13">
        <v>46857</v>
      </c>
      <c r="F30" s="13">
        <v>6018</v>
      </c>
      <c r="G30" s="31">
        <v>52875</v>
      </c>
      <c r="H30" s="13">
        <v>16.100000000000001</v>
      </c>
      <c r="I30" s="13">
        <v>14.7</v>
      </c>
      <c r="J30" s="31">
        <v>15.9</v>
      </c>
    </row>
    <row r="31" spans="1:10" ht="14.4">
      <c r="A31" s="13">
        <v>2000</v>
      </c>
      <c r="B31" s="13">
        <v>2941</v>
      </c>
      <c r="C31" s="13">
        <v>424</v>
      </c>
      <c r="D31" s="31">
        <v>3366</v>
      </c>
      <c r="E31" s="13">
        <v>47204</v>
      </c>
      <c r="F31" s="13">
        <v>6169</v>
      </c>
      <c r="G31" s="31">
        <v>53373</v>
      </c>
      <c r="H31" s="13">
        <v>16</v>
      </c>
      <c r="I31" s="13">
        <v>14.5</v>
      </c>
      <c r="J31" s="31">
        <v>15.9</v>
      </c>
    </row>
    <row r="32" spans="1:10" ht="14.4">
      <c r="A32" s="13">
        <v>2001</v>
      </c>
      <c r="B32" s="13">
        <v>3000</v>
      </c>
      <c r="C32" s="13">
        <v>441</v>
      </c>
      <c r="D32" s="31">
        <v>3440</v>
      </c>
      <c r="E32" s="13">
        <v>47672</v>
      </c>
      <c r="F32" s="13">
        <v>6320</v>
      </c>
      <c r="G32" s="31">
        <v>53992</v>
      </c>
      <c r="H32" s="13">
        <v>15.9</v>
      </c>
      <c r="I32" s="13">
        <v>14.3</v>
      </c>
      <c r="J32" s="31">
        <v>15.7</v>
      </c>
    </row>
    <row r="33" spans="1:10" ht="14.4">
      <c r="A33" s="13">
        <v>2002</v>
      </c>
      <c r="B33" s="13">
        <v>3034</v>
      </c>
      <c r="C33" s="13">
        <v>442</v>
      </c>
      <c r="D33" s="31">
        <v>3476</v>
      </c>
      <c r="E33" s="13">
        <v>48183</v>
      </c>
      <c r="F33" s="13">
        <v>6220</v>
      </c>
      <c r="G33" s="31">
        <v>54403</v>
      </c>
      <c r="H33" s="13">
        <v>15.9</v>
      </c>
      <c r="I33" s="13">
        <v>14.1</v>
      </c>
      <c r="J33" s="31">
        <v>15.7</v>
      </c>
    </row>
    <row r="34" spans="1:10" ht="14.4">
      <c r="A34" s="13">
        <v>2003</v>
      </c>
      <c r="B34" s="13">
        <v>3049</v>
      </c>
      <c r="C34" s="13">
        <v>441</v>
      </c>
      <c r="D34" s="31">
        <v>3490</v>
      </c>
      <c r="E34" s="13">
        <v>48540</v>
      </c>
      <c r="F34" s="13">
        <v>6099</v>
      </c>
      <c r="G34" s="31">
        <v>54639</v>
      </c>
      <c r="H34" s="13">
        <v>15.9</v>
      </c>
      <c r="I34" s="13">
        <v>13.8</v>
      </c>
      <c r="J34" s="31">
        <v>15.7</v>
      </c>
    </row>
    <row r="35" spans="1:10" ht="14.4">
      <c r="A35" s="13">
        <v>2004</v>
      </c>
      <c r="B35" s="13">
        <v>3091</v>
      </c>
      <c r="C35" s="13">
        <v>445</v>
      </c>
      <c r="D35" s="31">
        <v>3536</v>
      </c>
      <c r="E35" s="13">
        <v>48795</v>
      </c>
      <c r="F35" s="13">
        <v>6087</v>
      </c>
      <c r="G35" s="31">
        <v>54882</v>
      </c>
      <c r="H35" s="13">
        <v>15.8</v>
      </c>
      <c r="I35" s="13">
        <v>13.7</v>
      </c>
      <c r="J35" s="31">
        <v>15.5</v>
      </c>
    </row>
    <row r="36" spans="1:10" ht="14.4">
      <c r="A36" s="13">
        <v>2005</v>
      </c>
      <c r="B36" s="13">
        <v>3143</v>
      </c>
      <c r="C36" s="13">
        <v>450</v>
      </c>
      <c r="D36" s="31">
        <v>3593</v>
      </c>
      <c r="E36" s="13">
        <v>49113</v>
      </c>
      <c r="F36" s="13">
        <v>6073</v>
      </c>
      <c r="G36" s="31">
        <v>55187</v>
      </c>
      <c r="H36" s="13">
        <v>15.6</v>
      </c>
      <c r="I36" s="13">
        <v>13.5</v>
      </c>
      <c r="J36" s="31">
        <v>15.4</v>
      </c>
    </row>
    <row r="37" spans="1:10" ht="14.4">
      <c r="A37" s="13">
        <v>2006</v>
      </c>
      <c r="B37" s="13">
        <v>3166</v>
      </c>
      <c r="C37" s="13">
        <v>453</v>
      </c>
      <c r="D37" s="31">
        <v>3619</v>
      </c>
      <c r="E37" s="13">
        <v>49316</v>
      </c>
      <c r="F37" s="13">
        <v>5991</v>
      </c>
      <c r="G37" s="31">
        <v>55307</v>
      </c>
      <c r="H37" s="13">
        <v>15.6</v>
      </c>
      <c r="I37" s="13">
        <v>13.2</v>
      </c>
      <c r="J37" s="31">
        <v>15.3</v>
      </c>
    </row>
    <row r="38" spans="1:10" ht="14.4">
      <c r="A38" s="13">
        <v>2007</v>
      </c>
      <c r="B38" s="13">
        <v>3200</v>
      </c>
      <c r="C38" s="13">
        <v>456</v>
      </c>
      <c r="D38" s="31">
        <v>3656</v>
      </c>
      <c r="E38" s="13">
        <v>49291</v>
      </c>
      <c r="F38" s="13">
        <v>5910</v>
      </c>
      <c r="G38" s="31">
        <v>55201</v>
      </c>
      <c r="H38" s="13">
        <v>15.4</v>
      </c>
      <c r="I38" s="13">
        <v>13</v>
      </c>
      <c r="J38" s="31">
        <v>15.1</v>
      </c>
    </row>
    <row r="39" spans="1:10" ht="14.4">
      <c r="A39" s="13">
        <v>2008</v>
      </c>
      <c r="B39" s="13">
        <v>3222</v>
      </c>
      <c r="C39" s="13">
        <v>448</v>
      </c>
      <c r="D39" s="31">
        <v>3670</v>
      </c>
      <c r="E39" s="13">
        <v>49266</v>
      </c>
      <c r="F39" s="13">
        <v>5707</v>
      </c>
      <c r="G39" s="31">
        <v>54973</v>
      </c>
      <c r="H39" s="13">
        <v>15.3</v>
      </c>
      <c r="I39" s="13">
        <v>12.8</v>
      </c>
      <c r="J39" s="31">
        <v>15</v>
      </c>
    </row>
    <row r="40" spans="1:10" ht="14.4">
      <c r="A40" s="13">
        <v>2009</v>
      </c>
      <c r="B40" s="13">
        <v>3210</v>
      </c>
      <c r="C40" s="13">
        <v>437</v>
      </c>
      <c r="D40" s="31">
        <v>3647</v>
      </c>
      <c r="E40" s="13">
        <v>49361</v>
      </c>
      <c r="F40" s="13">
        <v>5488</v>
      </c>
      <c r="G40" s="31">
        <v>54849</v>
      </c>
      <c r="H40" s="13">
        <v>15.4</v>
      </c>
      <c r="I40" s="13">
        <v>12.5</v>
      </c>
      <c r="J40" s="31">
        <v>15</v>
      </c>
    </row>
    <row r="41" spans="1:10" ht="14.4">
      <c r="A41" s="13">
        <v>2010</v>
      </c>
      <c r="B41" s="13">
        <v>3099</v>
      </c>
      <c r="C41" s="13">
        <v>429</v>
      </c>
      <c r="D41" s="31">
        <v>3529</v>
      </c>
      <c r="E41" s="13">
        <v>49484</v>
      </c>
      <c r="F41" s="13">
        <v>5382</v>
      </c>
      <c r="G41" s="31">
        <v>54867</v>
      </c>
      <c r="H41" s="13">
        <v>16</v>
      </c>
      <c r="I41" s="13">
        <v>12.5</v>
      </c>
      <c r="J41" s="31">
        <v>15.5</v>
      </c>
    </row>
    <row r="42" spans="1:10" ht="14.4">
      <c r="A42" s="13">
        <v>2011</v>
      </c>
      <c r="B42" s="13">
        <v>3103</v>
      </c>
      <c r="C42" s="13">
        <v>421</v>
      </c>
      <c r="D42" s="31">
        <v>3524</v>
      </c>
      <c r="E42" s="13">
        <v>49522</v>
      </c>
      <c r="F42" s="13">
        <v>5268</v>
      </c>
      <c r="G42" s="31">
        <v>54790</v>
      </c>
      <c r="H42" s="13">
        <v>16</v>
      </c>
      <c r="I42" s="13">
        <v>12.5</v>
      </c>
      <c r="J42" s="31">
        <v>15.5</v>
      </c>
    </row>
    <row r="43" spans="1:10" ht="14.4">
      <c r="A43" s="13">
        <v>2012</v>
      </c>
      <c r="B43" s="13">
        <v>3109</v>
      </c>
      <c r="C43" s="13">
        <v>431</v>
      </c>
      <c r="D43" s="31">
        <v>3540</v>
      </c>
      <c r="E43" s="13">
        <v>49771</v>
      </c>
      <c r="F43" s="13">
        <v>5333</v>
      </c>
      <c r="G43" s="31">
        <v>55104</v>
      </c>
      <c r="H43" s="13">
        <v>16</v>
      </c>
      <c r="I43" s="13">
        <v>12.4</v>
      </c>
      <c r="J43" s="31">
        <v>15.6</v>
      </c>
    </row>
    <row r="44" spans="1:10" ht="14.4">
      <c r="A44" s="13">
        <v>2013</v>
      </c>
      <c r="B44" s="13">
        <v>3114</v>
      </c>
      <c r="C44" s="13">
        <v>441</v>
      </c>
      <c r="D44" s="31">
        <v>3555</v>
      </c>
      <c r="E44" s="13">
        <v>50045</v>
      </c>
      <c r="F44" s="13">
        <v>5396</v>
      </c>
      <c r="G44" s="31">
        <v>55440</v>
      </c>
      <c r="H44" s="13">
        <v>16.100000000000001</v>
      </c>
      <c r="I44" s="13">
        <v>12.2</v>
      </c>
      <c r="J44" s="31">
        <v>15.6</v>
      </c>
    </row>
    <row r="45" spans="1:10" ht="14.4">
      <c r="A45" s="13">
        <v>2014</v>
      </c>
      <c r="B45" s="13">
        <v>3132</v>
      </c>
      <c r="C45" s="13">
        <v>461</v>
      </c>
      <c r="D45" s="31">
        <v>3594</v>
      </c>
      <c r="E45" s="13">
        <v>50313</v>
      </c>
      <c r="F45" s="13">
        <v>5575</v>
      </c>
      <c r="G45" s="31">
        <v>55888</v>
      </c>
      <c r="H45" s="13">
        <v>16.100000000000001</v>
      </c>
      <c r="I45" s="13">
        <v>12.1</v>
      </c>
      <c r="J45" s="31">
        <v>15.6</v>
      </c>
    </row>
    <row r="46" spans="1:10" ht="14.4">
      <c r="A46" s="13">
        <v>2015</v>
      </c>
      <c r="B46" s="13">
        <v>3151</v>
      </c>
      <c r="C46" s="13">
        <v>482</v>
      </c>
      <c r="D46" s="31">
        <v>3633</v>
      </c>
      <c r="E46" s="13">
        <v>50438</v>
      </c>
      <c r="F46" s="13">
        <v>5751</v>
      </c>
      <c r="G46" s="31">
        <v>56189</v>
      </c>
      <c r="H46" s="13">
        <v>16</v>
      </c>
      <c r="I46" s="13">
        <v>11.9</v>
      </c>
      <c r="J46" s="31">
        <v>15.5</v>
      </c>
    </row>
    <row r="47" spans="1:10" ht="14.4">
      <c r="A47" s="13">
        <v>2016</v>
      </c>
      <c r="B47" s="13">
        <v>3169</v>
      </c>
      <c r="C47" s="13">
        <v>483</v>
      </c>
      <c r="D47" s="31">
        <v>3653</v>
      </c>
      <c r="E47" s="13">
        <v>50615</v>
      </c>
      <c r="F47" s="13">
        <v>5754</v>
      </c>
      <c r="G47" s="31">
        <v>56369</v>
      </c>
      <c r="H47" s="13">
        <v>16</v>
      </c>
      <c r="I47" s="13">
        <v>11.9</v>
      </c>
      <c r="J47" s="31">
        <v>15.4</v>
      </c>
    </row>
    <row r="48" spans="1:10" ht="14.4">
      <c r="A48" s="13">
        <v>2017</v>
      </c>
      <c r="B48" s="13">
        <v>3170</v>
      </c>
      <c r="C48" s="13">
        <v>482</v>
      </c>
      <c r="D48" s="31">
        <v>3652</v>
      </c>
      <c r="E48" s="13">
        <v>50686</v>
      </c>
      <c r="F48" s="13">
        <v>5720</v>
      </c>
      <c r="G48" s="31">
        <v>56406</v>
      </c>
      <c r="H48" s="13">
        <v>16</v>
      </c>
      <c r="I48" s="13">
        <v>11.9</v>
      </c>
      <c r="J48" s="31">
        <v>15.4</v>
      </c>
    </row>
    <row r="49" spans="1:10" ht="14.4">
      <c r="A49" s="13">
        <v>2018</v>
      </c>
      <c r="B49" s="13">
        <v>3170</v>
      </c>
      <c r="C49" s="13">
        <v>482</v>
      </c>
      <c r="D49" s="31">
        <v>3652</v>
      </c>
      <c r="E49" s="13">
        <v>50694</v>
      </c>
      <c r="F49" s="13">
        <v>5610</v>
      </c>
      <c r="G49" s="31">
        <v>56304</v>
      </c>
      <c r="H49" s="13">
        <v>16</v>
      </c>
      <c r="I49" s="13">
        <v>11.6</v>
      </c>
      <c r="J49" s="31">
        <v>15.4</v>
      </c>
    </row>
    <row r="50" spans="1:10" ht="14.4">
      <c r="A50" s="13">
        <v>2019</v>
      </c>
      <c r="B50" s="13">
        <v>3198</v>
      </c>
      <c r="C50" s="13">
        <v>481</v>
      </c>
      <c r="D50" s="31">
        <v>3679</v>
      </c>
      <c r="E50" s="13">
        <v>50796</v>
      </c>
      <c r="F50" s="13">
        <v>5486</v>
      </c>
      <c r="G50" s="31">
        <v>56282</v>
      </c>
      <c r="H50" s="13">
        <v>15.9</v>
      </c>
      <c r="I50" s="13">
        <v>11.4</v>
      </c>
      <c r="J50" s="31">
        <v>15.3</v>
      </c>
    </row>
    <row r="51" spans="1:10" ht="14.4">
      <c r="A51" s="13">
        <v>2020</v>
      </c>
      <c r="B51" s="13">
        <v>3196</v>
      </c>
      <c r="C51" s="13">
        <v>481</v>
      </c>
      <c r="D51" s="31">
        <v>3677</v>
      </c>
      <c r="E51" s="13">
        <v>49375</v>
      </c>
      <c r="F51" s="13">
        <v>6002</v>
      </c>
      <c r="G51" s="31">
        <v>55377</v>
      </c>
      <c r="H51" s="13">
        <v>15.4</v>
      </c>
      <c r="I51" s="13">
        <v>12.5</v>
      </c>
      <c r="J51" s="31">
        <v>15.1</v>
      </c>
    </row>
    <row r="52" spans="1:10" ht="14.4">
      <c r="A52" s="13">
        <v>2021</v>
      </c>
      <c r="B52" s="13">
        <v>3214</v>
      </c>
      <c r="C52" s="13">
        <v>483</v>
      </c>
      <c r="D52" s="31">
        <v>3698</v>
      </c>
      <c r="E52" s="13">
        <v>49433</v>
      </c>
      <c r="F52" s="13">
        <v>6060</v>
      </c>
      <c r="G52" s="31">
        <v>55493</v>
      </c>
      <c r="H52" s="13">
        <v>15.4</v>
      </c>
      <c r="I52" s="13">
        <v>12.5</v>
      </c>
      <c r="J52" s="41">
        <v>15</v>
      </c>
    </row>
    <row r="53" spans="1:10" ht="14.4">
      <c r="A53" s="17">
        <v>2022</v>
      </c>
      <c r="B53" s="17">
        <v>3656</v>
      </c>
      <c r="C53" s="17">
        <v>480</v>
      </c>
      <c r="D53" s="33">
        <v>3176</v>
      </c>
      <c r="E53" s="17">
        <v>49262</v>
      </c>
      <c r="F53" s="17">
        <v>5939</v>
      </c>
      <c r="G53" s="33">
        <v>55201</v>
      </c>
      <c r="H53" s="17">
        <v>15.5</v>
      </c>
      <c r="I53" s="17">
        <v>12.4</v>
      </c>
      <c r="J53" s="33">
        <v>15.1</v>
      </c>
    </row>
    <row r="54" spans="1:10" ht="14.4">
      <c r="A54" s="17">
        <v>2023</v>
      </c>
      <c r="B54" s="17">
        <v>3662</v>
      </c>
      <c r="C54" s="17">
        <v>481</v>
      </c>
      <c r="D54" s="33">
        <v>3181</v>
      </c>
      <c r="E54" s="17">
        <v>49012</v>
      </c>
      <c r="F54" s="17">
        <v>5822</v>
      </c>
      <c r="G54" s="33">
        <v>54834</v>
      </c>
      <c r="H54" s="17">
        <v>15.4</v>
      </c>
      <c r="I54" s="17">
        <v>12.1</v>
      </c>
      <c r="J54" s="33">
        <v>15</v>
      </c>
    </row>
    <row r="55" spans="1:10" ht="14.4">
      <c r="A55" s="17">
        <v>2024</v>
      </c>
      <c r="B55" s="17">
        <v>3684</v>
      </c>
      <c r="C55" s="17">
        <v>484</v>
      </c>
      <c r="D55" s="33">
        <v>3200</v>
      </c>
      <c r="E55" s="17">
        <v>48707</v>
      </c>
      <c r="F55" s="17">
        <v>5636</v>
      </c>
      <c r="G55" s="33">
        <v>54344</v>
      </c>
      <c r="H55" s="17">
        <v>15.2</v>
      </c>
      <c r="I55" s="17">
        <v>11.6</v>
      </c>
      <c r="J55" s="33">
        <v>14.8</v>
      </c>
    </row>
    <row r="56" spans="1:10" ht="14.4">
      <c r="A56" s="17">
        <v>2025</v>
      </c>
      <c r="B56" s="17">
        <v>3688</v>
      </c>
      <c r="C56" s="17">
        <v>485</v>
      </c>
      <c r="D56" s="33">
        <v>3203</v>
      </c>
      <c r="E56" s="17">
        <v>48228</v>
      </c>
      <c r="F56" s="17">
        <v>5510</v>
      </c>
      <c r="G56" s="33">
        <v>53737</v>
      </c>
      <c r="H56" s="17">
        <v>15.1</v>
      </c>
      <c r="I56" s="17">
        <v>11.4</v>
      </c>
      <c r="J56" s="33">
        <v>14.6</v>
      </c>
    </row>
    <row r="57" spans="1:10" ht="14.4">
      <c r="A57" s="17">
        <v>2026</v>
      </c>
      <c r="B57" s="17">
        <v>3674</v>
      </c>
      <c r="C57" s="17">
        <v>484</v>
      </c>
      <c r="D57" s="33">
        <v>3191</v>
      </c>
      <c r="E57" s="17">
        <v>47644</v>
      </c>
      <c r="F57" s="17">
        <v>5350</v>
      </c>
      <c r="G57" s="33">
        <v>52994</v>
      </c>
      <c r="H57" s="17">
        <v>14.9</v>
      </c>
      <c r="I57" s="17">
        <v>11.1</v>
      </c>
      <c r="J57" s="33">
        <v>14.4</v>
      </c>
    </row>
    <row r="58" spans="1:10" ht="14.4">
      <c r="A58" s="17">
        <v>2027</v>
      </c>
      <c r="B58" s="17">
        <v>3674</v>
      </c>
      <c r="C58" s="17">
        <v>485</v>
      </c>
      <c r="D58" s="33">
        <v>3189</v>
      </c>
      <c r="E58" s="17">
        <v>47370</v>
      </c>
      <c r="F58" s="17">
        <v>5277</v>
      </c>
      <c r="G58" s="33">
        <v>52647</v>
      </c>
      <c r="H58" s="17">
        <v>14.9</v>
      </c>
      <c r="I58" s="17">
        <v>10.9</v>
      </c>
      <c r="J58" s="33">
        <v>14.3</v>
      </c>
    </row>
    <row r="59" spans="1:10" ht="14.4">
      <c r="A59" s="17">
        <v>2028</v>
      </c>
      <c r="B59" s="17">
        <v>3671</v>
      </c>
      <c r="C59" s="17">
        <v>485</v>
      </c>
      <c r="D59" s="33">
        <v>3186</v>
      </c>
      <c r="E59" s="17">
        <v>47184</v>
      </c>
      <c r="F59" s="17">
        <v>5181</v>
      </c>
      <c r="G59" s="33">
        <v>52365</v>
      </c>
      <c r="H59" s="17">
        <v>14.8</v>
      </c>
      <c r="I59" s="17">
        <v>10.7</v>
      </c>
      <c r="J59" s="33">
        <v>14.3</v>
      </c>
    </row>
    <row r="60" spans="1:10" ht="14.4">
      <c r="A60" s="17">
        <v>2028</v>
      </c>
      <c r="B60" s="17">
        <v>3673</v>
      </c>
      <c r="C60" s="17">
        <v>486</v>
      </c>
      <c r="D60" s="33">
        <v>3187</v>
      </c>
      <c r="E60" s="17">
        <v>47028</v>
      </c>
      <c r="F60" s="17">
        <v>5096</v>
      </c>
      <c r="G60" s="33">
        <v>52124</v>
      </c>
      <c r="H60" s="17">
        <v>14.8</v>
      </c>
      <c r="I60" s="17">
        <v>10.5</v>
      </c>
      <c r="J60" s="33">
        <v>14.2</v>
      </c>
    </row>
    <row r="61" spans="1:10" ht="14.4">
      <c r="A61" s="17">
        <v>2028</v>
      </c>
      <c r="B61" s="17">
        <v>3672</v>
      </c>
      <c r="C61" s="17">
        <v>486</v>
      </c>
      <c r="D61" s="33">
        <v>3186</v>
      </c>
      <c r="E61" s="17">
        <v>46940</v>
      </c>
      <c r="F61" s="17">
        <v>4990</v>
      </c>
      <c r="G61" s="33">
        <v>51930</v>
      </c>
      <c r="H61" s="17">
        <v>14.7</v>
      </c>
      <c r="I61" s="17">
        <v>10.3</v>
      </c>
      <c r="J61" s="33">
        <v>14.1</v>
      </c>
    </row>
    <row r="62" spans="1:10" ht="14.4">
      <c r="A62" s="17">
        <v>2028</v>
      </c>
      <c r="B62" s="17">
        <v>3676</v>
      </c>
      <c r="C62" s="17">
        <v>487</v>
      </c>
      <c r="D62" s="33">
        <v>3188</v>
      </c>
      <c r="E62" s="17">
        <v>46890</v>
      </c>
      <c r="F62" s="17">
        <v>4902</v>
      </c>
      <c r="G62" s="33">
        <v>51792</v>
      </c>
      <c r="H62" s="17">
        <v>14.7</v>
      </c>
      <c r="I62" s="17">
        <v>10.1</v>
      </c>
      <c r="J62" s="33">
        <v>14.1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  <outlinePr summaryBelow="0" summaryRight="0"/>
  </sheetPr>
  <dimension ref="A1:AB57"/>
  <sheetViews>
    <sheetView workbookViewId="0">
      <pane ySplit="1" topLeftCell="A2" activePane="bottomLeft" state="frozen"/>
      <selection pane="bottomLeft" activeCell="N40" sqref="N40"/>
    </sheetView>
  </sheetViews>
  <sheetFormatPr defaultColWidth="12.6640625" defaultRowHeight="15.75" customHeight="1"/>
  <cols>
    <col min="2" max="2" width="17.33203125" customWidth="1"/>
    <col min="11" max="11" width="19.33203125" customWidth="1"/>
    <col min="12" max="12" width="14.6640625" customWidth="1"/>
  </cols>
  <sheetData>
    <row r="1" spans="1:12" ht="13.2">
      <c r="A1" s="44" t="s">
        <v>0</v>
      </c>
      <c r="B1" s="22" t="s">
        <v>113</v>
      </c>
      <c r="C1" s="6" t="s">
        <v>92</v>
      </c>
      <c r="D1" s="6" t="s">
        <v>93</v>
      </c>
      <c r="E1" s="22" t="s">
        <v>89</v>
      </c>
      <c r="F1" s="6" t="s">
        <v>90</v>
      </c>
      <c r="G1" s="6" t="s">
        <v>91</v>
      </c>
      <c r="H1" s="22" t="s">
        <v>86</v>
      </c>
      <c r="I1" s="6" t="s">
        <v>87</v>
      </c>
      <c r="J1" s="6" t="s">
        <v>88</v>
      </c>
      <c r="K1" s="39" t="s">
        <v>79</v>
      </c>
      <c r="L1" s="45" t="s">
        <v>5</v>
      </c>
    </row>
    <row r="2" spans="1:12" ht="13.2">
      <c r="A2" s="2" t="s">
        <v>6</v>
      </c>
      <c r="B2" s="24">
        <v>6872</v>
      </c>
      <c r="C2" s="7">
        <v>6792</v>
      </c>
      <c r="D2" s="5">
        <v>80</v>
      </c>
      <c r="E2" s="23"/>
      <c r="F2" s="5"/>
      <c r="G2" s="5"/>
      <c r="H2" s="23">
        <v>52</v>
      </c>
      <c r="I2" s="5"/>
      <c r="J2" s="5"/>
      <c r="K2" s="5"/>
      <c r="L2" s="5"/>
    </row>
    <row r="3" spans="1:12" ht="13.2">
      <c r="A3" s="2" t="s">
        <v>7</v>
      </c>
      <c r="B3" s="24">
        <v>9868</v>
      </c>
      <c r="C3" s="7">
        <v>9757</v>
      </c>
      <c r="D3" s="5">
        <v>110</v>
      </c>
      <c r="E3" s="23"/>
      <c r="F3" s="5"/>
      <c r="G3" s="5"/>
      <c r="H3" s="23">
        <v>116</v>
      </c>
      <c r="I3" s="5"/>
      <c r="J3" s="5"/>
      <c r="K3" s="5"/>
      <c r="L3" s="5"/>
    </row>
    <row r="4" spans="1:12" ht="13.2">
      <c r="A4" s="2" t="s">
        <v>8</v>
      </c>
      <c r="B4" s="24">
        <v>12723</v>
      </c>
      <c r="C4" s="7">
        <v>12520</v>
      </c>
      <c r="D4" s="5">
        <v>203</v>
      </c>
      <c r="E4" s="24">
        <v>1611</v>
      </c>
      <c r="F4" s="7">
        <v>1516</v>
      </c>
      <c r="G4" s="5">
        <v>95</v>
      </c>
      <c r="H4" s="23">
        <v>157</v>
      </c>
      <c r="I4" s="5"/>
      <c r="J4" s="5"/>
      <c r="K4" s="7">
        <v>14334</v>
      </c>
      <c r="L4" s="7">
        <v>14491</v>
      </c>
    </row>
    <row r="5" spans="1:12" ht="13.2">
      <c r="A5" s="2" t="s">
        <v>9</v>
      </c>
      <c r="B5" s="24">
        <v>15503</v>
      </c>
      <c r="C5" s="7">
        <v>14984</v>
      </c>
      <c r="D5" s="5">
        <v>519</v>
      </c>
      <c r="E5" s="24">
        <v>1352</v>
      </c>
      <c r="F5" s="7">
        <v>1241</v>
      </c>
      <c r="G5" s="5">
        <v>111</v>
      </c>
      <c r="H5" s="23">
        <v>238</v>
      </c>
      <c r="I5" s="5"/>
      <c r="J5" s="5"/>
      <c r="K5" s="7">
        <v>16855</v>
      </c>
      <c r="L5" s="7">
        <v>17092</v>
      </c>
    </row>
    <row r="6" spans="1:12" ht="13.2">
      <c r="A6" s="4">
        <v>3562</v>
      </c>
      <c r="B6" s="24">
        <v>17814</v>
      </c>
      <c r="C6" s="7">
        <v>16899</v>
      </c>
      <c r="D6" s="5">
        <v>915</v>
      </c>
      <c r="E6" s="24">
        <v>1558</v>
      </c>
      <c r="F6" s="7">
        <v>1441</v>
      </c>
      <c r="G6" s="5">
        <v>117</v>
      </c>
      <c r="H6" s="23">
        <v>355</v>
      </c>
      <c r="I6" s="5"/>
      <c r="J6" s="5"/>
      <c r="K6" s="7">
        <v>19372</v>
      </c>
      <c r="L6" s="7">
        <v>19728</v>
      </c>
    </row>
    <row r="7" spans="1:12" ht="13.2">
      <c r="A7" s="2" t="s">
        <v>10</v>
      </c>
      <c r="B7" s="24">
        <v>21578</v>
      </c>
      <c r="C7" s="7">
        <v>19378</v>
      </c>
      <c r="D7" s="7">
        <v>2200</v>
      </c>
      <c r="E7" s="24">
        <v>1699</v>
      </c>
      <c r="F7" s="7">
        <v>1486</v>
      </c>
      <c r="G7" s="5">
        <v>214</v>
      </c>
      <c r="H7" s="23">
        <v>598</v>
      </c>
      <c r="I7" s="5"/>
      <c r="J7" s="5"/>
      <c r="K7" s="7">
        <v>23278</v>
      </c>
      <c r="L7" s="7">
        <v>23876</v>
      </c>
    </row>
    <row r="8" spans="1:12" ht="13.2">
      <c r="A8" s="2" t="s">
        <v>11</v>
      </c>
      <c r="B8" s="24">
        <v>25678</v>
      </c>
      <c r="C8" s="7">
        <v>21279</v>
      </c>
      <c r="D8" s="7">
        <v>4399</v>
      </c>
      <c r="E8" s="24">
        <v>2651</v>
      </c>
      <c r="F8" s="7">
        <v>2310</v>
      </c>
      <c r="G8" s="5">
        <v>341</v>
      </c>
      <c r="H8" s="24">
        <v>1101</v>
      </c>
      <c r="I8" s="5"/>
      <c r="J8" s="5"/>
      <c r="K8" s="7">
        <v>28329</v>
      </c>
      <c r="L8" s="7">
        <v>29430</v>
      </c>
    </row>
    <row r="9" spans="1:12" ht="13.2">
      <c r="A9" s="2" t="s">
        <v>12</v>
      </c>
      <c r="B9" s="24">
        <v>25434</v>
      </c>
      <c r="C9" s="7">
        <v>18832</v>
      </c>
      <c r="D9" s="7">
        <v>6601</v>
      </c>
      <c r="E9" s="24">
        <v>2611</v>
      </c>
      <c r="F9" s="7">
        <v>2153</v>
      </c>
      <c r="G9" s="5">
        <v>458</v>
      </c>
      <c r="H9" s="24">
        <v>1494</v>
      </c>
      <c r="I9" s="5">
        <v>797</v>
      </c>
      <c r="J9" s="5">
        <v>698</v>
      </c>
      <c r="K9" s="7">
        <v>28045</v>
      </c>
      <c r="L9" s="7">
        <v>29539</v>
      </c>
    </row>
    <row r="10" spans="1:12" ht="13.2">
      <c r="A10" s="2" t="s">
        <v>13</v>
      </c>
      <c r="B10" s="24">
        <v>25111</v>
      </c>
      <c r="C10" s="7">
        <v>19387</v>
      </c>
      <c r="D10" s="7">
        <v>5725</v>
      </c>
      <c r="E10" s="24">
        <v>3380</v>
      </c>
      <c r="F10" s="7">
        <v>2708</v>
      </c>
      <c r="G10" s="5">
        <v>672</v>
      </c>
      <c r="H10" s="24">
        <v>2659</v>
      </c>
      <c r="I10" s="7">
        <v>1355</v>
      </c>
      <c r="J10" s="7">
        <v>1304</v>
      </c>
      <c r="K10" s="7">
        <v>28492</v>
      </c>
      <c r="L10" s="7">
        <v>31151</v>
      </c>
    </row>
    <row r="11" spans="1:12" ht="13.2">
      <c r="A11" s="2" t="s">
        <v>14</v>
      </c>
      <c r="B11" s="24">
        <v>35182</v>
      </c>
      <c r="C11" s="7">
        <v>26911</v>
      </c>
      <c r="D11" s="7">
        <v>8271</v>
      </c>
      <c r="E11" s="24">
        <v>5675</v>
      </c>
      <c r="F11" s="7">
        <v>4640</v>
      </c>
      <c r="G11" s="7">
        <v>1035</v>
      </c>
      <c r="H11" s="24">
        <v>3640</v>
      </c>
      <c r="I11" s="7">
        <v>2181</v>
      </c>
      <c r="J11" s="7">
        <v>1459</v>
      </c>
      <c r="K11" s="7">
        <v>40857</v>
      </c>
      <c r="L11" s="7">
        <v>44497</v>
      </c>
    </row>
    <row r="12" spans="1:12" ht="13.2">
      <c r="A12" s="2" t="s">
        <v>15</v>
      </c>
      <c r="B12" s="24">
        <v>45550</v>
      </c>
      <c r="C12" s="7">
        <v>32513</v>
      </c>
      <c r="D12" s="7">
        <v>13037</v>
      </c>
      <c r="E12" s="24">
        <v>5500</v>
      </c>
      <c r="F12" s="7">
        <v>4200</v>
      </c>
      <c r="G12" s="7">
        <v>1300</v>
      </c>
      <c r="H12" s="24">
        <v>8005</v>
      </c>
      <c r="I12" s="7">
        <v>5897</v>
      </c>
      <c r="J12" s="7">
        <v>2108</v>
      </c>
      <c r="K12" s="7">
        <v>51050</v>
      </c>
      <c r="L12" s="7">
        <v>59055</v>
      </c>
    </row>
    <row r="13" spans="1:12" ht="13.2">
      <c r="A13" s="2" t="s">
        <v>16</v>
      </c>
      <c r="B13" s="24">
        <v>39422</v>
      </c>
      <c r="C13" s="7">
        <v>27034</v>
      </c>
      <c r="D13" s="7">
        <v>12388</v>
      </c>
      <c r="E13" s="24">
        <v>5557</v>
      </c>
      <c r="F13" s="7">
        <v>4195</v>
      </c>
      <c r="G13" s="7">
        <v>1362</v>
      </c>
      <c r="H13" s="24">
        <v>12247</v>
      </c>
      <c r="I13" s="7">
        <v>9479</v>
      </c>
      <c r="J13" s="7">
        <v>2768</v>
      </c>
      <c r="K13" s="7">
        <v>44979</v>
      </c>
      <c r="L13" s="7">
        <v>57226</v>
      </c>
    </row>
    <row r="14" spans="1:12" ht="13.2">
      <c r="A14" s="2" t="s">
        <v>17</v>
      </c>
      <c r="B14" s="24">
        <v>41217</v>
      </c>
      <c r="C14" s="7">
        <v>29876</v>
      </c>
      <c r="D14" s="7">
        <v>11341</v>
      </c>
      <c r="E14" s="24">
        <v>5648</v>
      </c>
      <c r="F14" s="7">
        <v>4512</v>
      </c>
      <c r="G14" s="7">
        <v>1136</v>
      </c>
      <c r="H14" s="24">
        <v>13819</v>
      </c>
      <c r="I14" s="7">
        <v>10845</v>
      </c>
      <c r="J14" s="7">
        <v>2974</v>
      </c>
      <c r="K14" s="7">
        <v>46864</v>
      </c>
      <c r="L14" s="7">
        <v>60683</v>
      </c>
    </row>
    <row r="15" spans="1:12" ht="13.2">
      <c r="A15" s="2" t="s">
        <v>18</v>
      </c>
      <c r="B15" s="24">
        <v>42047</v>
      </c>
      <c r="C15" s="7">
        <v>30503</v>
      </c>
      <c r="D15" s="7">
        <v>11544</v>
      </c>
      <c r="E15" s="24">
        <v>5681</v>
      </c>
      <c r="F15" s="7">
        <v>4550</v>
      </c>
      <c r="G15" s="7">
        <v>1131</v>
      </c>
      <c r="H15" s="24">
        <v>14359</v>
      </c>
      <c r="I15" s="7">
        <v>11310</v>
      </c>
      <c r="J15" s="7">
        <v>3049</v>
      </c>
      <c r="K15" s="7">
        <v>47728</v>
      </c>
      <c r="L15" s="7">
        <v>62087</v>
      </c>
    </row>
    <row r="16" spans="1:12" ht="13.2">
      <c r="A16" s="2" t="s">
        <v>19</v>
      </c>
      <c r="B16" s="24">
        <v>42823</v>
      </c>
      <c r="C16" s="7">
        <v>31086</v>
      </c>
      <c r="D16" s="7">
        <v>11737</v>
      </c>
      <c r="E16" s="24">
        <v>5870</v>
      </c>
      <c r="F16" s="7">
        <v>4746</v>
      </c>
      <c r="G16" s="7">
        <v>1125</v>
      </c>
      <c r="H16" s="24">
        <v>14487</v>
      </c>
      <c r="I16" s="7">
        <v>11385</v>
      </c>
      <c r="J16" s="7">
        <v>3103</v>
      </c>
      <c r="K16" s="7">
        <v>48694</v>
      </c>
      <c r="L16" s="7">
        <v>63181</v>
      </c>
    </row>
    <row r="17" spans="1:12" ht="13.2">
      <c r="A17" s="2" t="s">
        <v>20</v>
      </c>
      <c r="B17" s="24">
        <v>43465</v>
      </c>
      <c r="C17" s="7">
        <v>31502</v>
      </c>
      <c r="D17" s="7">
        <v>11963</v>
      </c>
      <c r="E17" s="24">
        <v>6067</v>
      </c>
      <c r="F17" s="7">
        <v>4950</v>
      </c>
      <c r="G17" s="7">
        <v>1118</v>
      </c>
      <c r="H17" s="24">
        <v>14305</v>
      </c>
      <c r="I17" s="7">
        <v>11189</v>
      </c>
      <c r="J17" s="7">
        <v>3116</v>
      </c>
      <c r="K17" s="7">
        <v>49532</v>
      </c>
      <c r="L17" s="7">
        <v>63837</v>
      </c>
    </row>
    <row r="18" spans="1:12" ht="13.2">
      <c r="A18" s="2" t="s">
        <v>21</v>
      </c>
      <c r="B18" s="24">
        <v>44111</v>
      </c>
      <c r="C18" s="7">
        <v>31896</v>
      </c>
      <c r="D18" s="7">
        <v>12215</v>
      </c>
      <c r="E18" s="24">
        <v>5994</v>
      </c>
      <c r="F18" s="7">
        <v>4856</v>
      </c>
      <c r="G18" s="7">
        <v>1138</v>
      </c>
      <c r="H18" s="24">
        <v>14279</v>
      </c>
      <c r="I18" s="7">
        <v>11134</v>
      </c>
      <c r="J18" s="7">
        <v>3145</v>
      </c>
      <c r="K18" s="7">
        <v>50106</v>
      </c>
      <c r="L18" s="7">
        <v>64385</v>
      </c>
    </row>
    <row r="19" spans="1:12" ht="13.2">
      <c r="A19" s="2" t="s">
        <v>22</v>
      </c>
      <c r="B19" s="24">
        <v>44840</v>
      </c>
      <c r="C19" s="7">
        <v>32338</v>
      </c>
      <c r="D19" s="7">
        <v>12502</v>
      </c>
      <c r="E19" s="24">
        <v>5918</v>
      </c>
      <c r="F19" s="7">
        <v>4756</v>
      </c>
      <c r="G19" s="7">
        <v>1163</v>
      </c>
      <c r="H19" s="24">
        <v>14262</v>
      </c>
      <c r="I19" s="7">
        <v>11092</v>
      </c>
      <c r="J19" s="7">
        <v>3169</v>
      </c>
      <c r="K19" s="7">
        <v>50759</v>
      </c>
      <c r="L19" s="7">
        <v>65020</v>
      </c>
    </row>
    <row r="20" spans="1:12" ht="13.2">
      <c r="A20" s="2" t="s">
        <v>23</v>
      </c>
      <c r="B20" s="24">
        <v>45611</v>
      </c>
      <c r="C20" s="7">
        <v>32762</v>
      </c>
      <c r="D20" s="7">
        <v>12849</v>
      </c>
      <c r="E20" s="24">
        <v>5933</v>
      </c>
      <c r="F20" s="7">
        <v>4755</v>
      </c>
      <c r="G20" s="7">
        <v>1178</v>
      </c>
      <c r="H20" s="24">
        <v>14368</v>
      </c>
      <c r="I20" s="7">
        <v>11120</v>
      </c>
      <c r="J20" s="7">
        <v>3247</v>
      </c>
      <c r="K20" s="7">
        <v>51544</v>
      </c>
      <c r="L20" s="7">
        <v>65911</v>
      </c>
    </row>
    <row r="21" spans="1:12" ht="13.2">
      <c r="A21" s="2" t="s">
        <v>24</v>
      </c>
      <c r="B21" s="24">
        <v>46127</v>
      </c>
      <c r="C21" s="7">
        <v>33071</v>
      </c>
      <c r="D21" s="7">
        <v>13056</v>
      </c>
      <c r="E21" s="24">
        <v>5944</v>
      </c>
      <c r="F21" s="7">
        <v>4759</v>
      </c>
      <c r="G21" s="7">
        <v>1185</v>
      </c>
      <c r="H21" s="24">
        <v>14502</v>
      </c>
      <c r="I21" s="7">
        <v>11196</v>
      </c>
      <c r="J21" s="7">
        <v>3306</v>
      </c>
      <c r="K21" s="7">
        <v>52071</v>
      </c>
      <c r="L21" s="7">
        <v>66574</v>
      </c>
    </row>
    <row r="22" spans="1:12" ht="13.2">
      <c r="A22" s="2" t="s">
        <v>25</v>
      </c>
      <c r="B22" s="24">
        <v>46539</v>
      </c>
      <c r="C22" s="7">
        <v>33344</v>
      </c>
      <c r="D22" s="7">
        <v>13195</v>
      </c>
      <c r="E22" s="24">
        <v>5988</v>
      </c>
      <c r="F22" s="7">
        <v>4776</v>
      </c>
      <c r="G22" s="7">
        <v>1212</v>
      </c>
      <c r="H22" s="24">
        <v>14507</v>
      </c>
      <c r="I22" s="7">
        <v>11138</v>
      </c>
      <c r="J22" s="7">
        <v>3369</v>
      </c>
      <c r="K22" s="7">
        <v>52526</v>
      </c>
      <c r="L22" s="7">
        <v>67033</v>
      </c>
    </row>
    <row r="23" spans="1:12" ht="13.2">
      <c r="A23" s="2" t="s">
        <v>26</v>
      </c>
      <c r="B23" s="24">
        <v>46857</v>
      </c>
      <c r="C23" s="7">
        <v>33486</v>
      </c>
      <c r="D23" s="7">
        <v>13371</v>
      </c>
      <c r="E23" s="24">
        <v>6018</v>
      </c>
      <c r="F23" s="7">
        <v>4789</v>
      </c>
      <c r="G23" s="7">
        <v>1229</v>
      </c>
      <c r="H23" s="24">
        <v>14850</v>
      </c>
      <c r="I23" s="7">
        <v>11376</v>
      </c>
      <c r="J23" s="7">
        <v>3474</v>
      </c>
      <c r="K23" s="7">
        <v>52875</v>
      </c>
      <c r="L23" s="7">
        <v>67725</v>
      </c>
    </row>
    <row r="24" spans="1:12" ht="13.2">
      <c r="A24" s="2" t="s">
        <v>27</v>
      </c>
      <c r="B24" s="24">
        <v>47204</v>
      </c>
      <c r="C24" s="7">
        <v>33686</v>
      </c>
      <c r="D24" s="7">
        <v>13517</v>
      </c>
      <c r="E24" s="24">
        <v>6169</v>
      </c>
      <c r="F24" s="7">
        <v>4906</v>
      </c>
      <c r="G24" s="7">
        <v>1264</v>
      </c>
      <c r="H24" s="24">
        <v>15312</v>
      </c>
      <c r="I24" s="7">
        <v>11753</v>
      </c>
      <c r="J24" s="7">
        <v>3560</v>
      </c>
      <c r="K24" s="7">
        <v>53373</v>
      </c>
      <c r="L24" s="7">
        <v>68685</v>
      </c>
    </row>
    <row r="25" spans="1:12" ht="13.2">
      <c r="A25" s="2" t="s">
        <v>28</v>
      </c>
      <c r="B25" s="24">
        <v>47672</v>
      </c>
      <c r="C25" s="7">
        <v>33936</v>
      </c>
      <c r="D25" s="7">
        <v>13736</v>
      </c>
      <c r="E25" s="24">
        <v>6320</v>
      </c>
      <c r="F25" s="7">
        <v>5023</v>
      </c>
      <c r="G25" s="7">
        <v>1296</v>
      </c>
      <c r="H25" s="24">
        <v>15928</v>
      </c>
      <c r="I25" s="7">
        <v>12233</v>
      </c>
      <c r="J25" s="7">
        <v>3695</v>
      </c>
      <c r="K25" s="7">
        <v>53992</v>
      </c>
      <c r="L25" s="7">
        <v>69920</v>
      </c>
    </row>
    <row r="26" spans="1:12" ht="13.2">
      <c r="A26" s="2" t="s">
        <v>29</v>
      </c>
      <c r="B26" s="24">
        <v>48183</v>
      </c>
      <c r="C26" s="7">
        <v>34114</v>
      </c>
      <c r="D26" s="7">
        <v>14069</v>
      </c>
      <c r="E26" s="24">
        <v>6220</v>
      </c>
      <c r="F26" s="7">
        <v>4915</v>
      </c>
      <c r="G26" s="7">
        <v>1306</v>
      </c>
      <c r="H26" s="24">
        <v>16612</v>
      </c>
      <c r="I26" s="7">
        <v>12752</v>
      </c>
      <c r="J26" s="7">
        <v>3860</v>
      </c>
      <c r="K26" s="7">
        <v>54403</v>
      </c>
      <c r="L26" s="7">
        <v>71015</v>
      </c>
    </row>
    <row r="27" spans="1:12" ht="13.2">
      <c r="A27" s="2" t="s">
        <v>30</v>
      </c>
      <c r="B27" s="24">
        <v>48540</v>
      </c>
      <c r="C27" s="7">
        <v>34201</v>
      </c>
      <c r="D27" s="7">
        <v>14339</v>
      </c>
      <c r="E27" s="24">
        <v>6099</v>
      </c>
      <c r="F27" s="7">
        <v>4788</v>
      </c>
      <c r="G27" s="7">
        <v>1311</v>
      </c>
      <c r="H27" s="24">
        <v>16911</v>
      </c>
      <c r="I27" s="7">
        <v>12859</v>
      </c>
      <c r="J27" s="7">
        <v>4053</v>
      </c>
      <c r="K27" s="7">
        <v>54639</v>
      </c>
      <c r="L27" s="7">
        <v>71551</v>
      </c>
    </row>
    <row r="28" spans="1:12" ht="13.2">
      <c r="A28" s="2" t="s">
        <v>31</v>
      </c>
      <c r="B28" s="24">
        <v>48795</v>
      </c>
      <c r="C28" s="7">
        <v>34178</v>
      </c>
      <c r="D28" s="7">
        <v>14618</v>
      </c>
      <c r="E28" s="24">
        <v>6087</v>
      </c>
      <c r="F28" s="7">
        <v>4756</v>
      </c>
      <c r="G28" s="7">
        <v>1331</v>
      </c>
      <c r="H28" s="24">
        <v>17272</v>
      </c>
      <c r="I28" s="7">
        <v>12980</v>
      </c>
      <c r="J28" s="7">
        <v>4292</v>
      </c>
      <c r="K28" s="7">
        <v>54882</v>
      </c>
      <c r="L28" s="7">
        <v>72154</v>
      </c>
    </row>
    <row r="29" spans="1:12" ht="13.2">
      <c r="A29" s="2" t="s">
        <v>32</v>
      </c>
      <c r="B29" s="24">
        <v>49113</v>
      </c>
      <c r="C29" s="7">
        <v>34204</v>
      </c>
      <c r="D29" s="7">
        <v>14909</v>
      </c>
      <c r="E29" s="24">
        <v>6073</v>
      </c>
      <c r="F29" s="7">
        <v>4724</v>
      </c>
      <c r="G29" s="7">
        <v>1349</v>
      </c>
      <c r="H29" s="24">
        <v>17487</v>
      </c>
      <c r="I29" s="7">
        <v>13022</v>
      </c>
      <c r="J29" s="7">
        <v>4466</v>
      </c>
      <c r="K29" s="7">
        <v>55187</v>
      </c>
      <c r="L29" s="7">
        <v>72674</v>
      </c>
    </row>
    <row r="30" spans="1:12" ht="13.2">
      <c r="A30" s="2" t="s">
        <v>33</v>
      </c>
      <c r="B30" s="24">
        <v>49316</v>
      </c>
      <c r="C30" s="7">
        <v>34235</v>
      </c>
      <c r="D30" s="7">
        <v>15081</v>
      </c>
      <c r="E30" s="24">
        <v>5991</v>
      </c>
      <c r="F30" s="7">
        <v>4631</v>
      </c>
      <c r="G30" s="7">
        <v>1360</v>
      </c>
      <c r="H30" s="24">
        <v>17754</v>
      </c>
      <c r="I30" s="7">
        <v>13175</v>
      </c>
      <c r="J30" s="7">
        <v>4579</v>
      </c>
      <c r="K30" s="7">
        <v>55307</v>
      </c>
      <c r="L30" s="7">
        <v>73061</v>
      </c>
    </row>
    <row r="31" spans="1:12" ht="13.2">
      <c r="A31" s="2" t="s">
        <v>34</v>
      </c>
      <c r="B31" s="24">
        <v>49291</v>
      </c>
      <c r="C31" s="7">
        <v>34204</v>
      </c>
      <c r="D31" s="7">
        <v>15086</v>
      </c>
      <c r="E31" s="24">
        <v>5910</v>
      </c>
      <c r="F31" s="7">
        <v>4546</v>
      </c>
      <c r="G31" s="7">
        <v>1364</v>
      </c>
      <c r="H31" s="24">
        <v>18258</v>
      </c>
      <c r="I31" s="7">
        <v>13501</v>
      </c>
      <c r="J31" s="7">
        <v>4757</v>
      </c>
      <c r="K31" s="7">
        <v>55201</v>
      </c>
      <c r="L31" s="7">
        <v>73459</v>
      </c>
    </row>
    <row r="32" spans="1:12" ht="13.2">
      <c r="A32" s="2" t="s">
        <v>35</v>
      </c>
      <c r="B32" s="24">
        <v>49266</v>
      </c>
      <c r="C32" s="7">
        <v>34286</v>
      </c>
      <c r="D32" s="7">
        <v>14980</v>
      </c>
      <c r="E32" s="24">
        <v>5707</v>
      </c>
      <c r="F32" s="7">
        <v>4365</v>
      </c>
      <c r="G32" s="7">
        <v>1342</v>
      </c>
      <c r="H32" s="24">
        <v>19082</v>
      </c>
      <c r="I32" s="7">
        <v>13971</v>
      </c>
      <c r="J32" s="7">
        <v>5111</v>
      </c>
      <c r="K32" s="7">
        <v>54973</v>
      </c>
      <c r="L32" s="7">
        <v>74055</v>
      </c>
    </row>
    <row r="33" spans="1:28" ht="13.2">
      <c r="A33" s="2" t="s">
        <v>36</v>
      </c>
      <c r="B33" s="24">
        <v>49361</v>
      </c>
      <c r="C33" s="7">
        <v>34409</v>
      </c>
      <c r="D33" s="7">
        <v>14952</v>
      </c>
      <c r="E33" s="24">
        <v>5488</v>
      </c>
      <c r="F33" s="7">
        <v>4179</v>
      </c>
      <c r="G33" s="7">
        <v>1309</v>
      </c>
      <c r="H33" s="24">
        <v>20314</v>
      </c>
      <c r="I33" s="7">
        <v>14811</v>
      </c>
      <c r="J33" s="7">
        <v>5503</v>
      </c>
      <c r="K33" s="7">
        <v>54849</v>
      </c>
      <c r="L33" s="7">
        <v>75163</v>
      </c>
    </row>
    <row r="34" spans="1:28" ht="13.2">
      <c r="A34" s="2" t="s">
        <v>37</v>
      </c>
      <c r="B34" s="24">
        <v>49484</v>
      </c>
      <c r="C34" s="7">
        <v>34625</v>
      </c>
      <c r="D34" s="7">
        <v>14860</v>
      </c>
      <c r="E34" s="24">
        <v>5382</v>
      </c>
      <c r="F34" s="7">
        <v>4084</v>
      </c>
      <c r="G34" s="7">
        <v>1299</v>
      </c>
      <c r="H34" s="24">
        <v>21019</v>
      </c>
      <c r="I34" s="7">
        <v>15142</v>
      </c>
      <c r="J34" s="7">
        <v>5877</v>
      </c>
      <c r="K34" s="7">
        <v>54867</v>
      </c>
      <c r="L34" s="7">
        <v>75886</v>
      </c>
    </row>
    <row r="35" spans="1:28" ht="13.2">
      <c r="A35" s="2" t="s">
        <v>38</v>
      </c>
      <c r="B35" s="24">
        <v>49522</v>
      </c>
      <c r="C35" s="7">
        <v>34773</v>
      </c>
      <c r="D35" s="7">
        <v>14749</v>
      </c>
      <c r="E35" s="24">
        <v>5268</v>
      </c>
      <c r="F35" s="7">
        <v>3977</v>
      </c>
      <c r="G35" s="7">
        <v>1291</v>
      </c>
      <c r="H35" s="24">
        <v>21011</v>
      </c>
      <c r="I35" s="7">
        <v>15116</v>
      </c>
      <c r="J35" s="7">
        <v>5894</v>
      </c>
      <c r="K35" s="7">
        <v>54790</v>
      </c>
      <c r="L35" s="7">
        <v>75800</v>
      </c>
    </row>
    <row r="36" spans="1:28" ht="13.2">
      <c r="A36" s="2" t="s">
        <v>39</v>
      </c>
      <c r="B36" s="24">
        <v>49771</v>
      </c>
      <c r="C36" s="7">
        <v>35018</v>
      </c>
      <c r="D36" s="7">
        <v>14753</v>
      </c>
      <c r="E36" s="24">
        <v>5333</v>
      </c>
      <c r="F36" s="7">
        <v>4031</v>
      </c>
      <c r="G36" s="7">
        <v>1302</v>
      </c>
      <c r="H36" s="24">
        <v>20644</v>
      </c>
      <c r="I36" s="7">
        <v>14885</v>
      </c>
      <c r="J36" s="7">
        <v>5760</v>
      </c>
      <c r="K36" s="7">
        <v>55104</v>
      </c>
      <c r="L36" s="7">
        <v>75748</v>
      </c>
    </row>
    <row r="37" spans="1:28" ht="13.2">
      <c r="A37" s="2" t="s">
        <v>40</v>
      </c>
      <c r="B37" s="24">
        <v>50045</v>
      </c>
      <c r="C37" s="7">
        <v>35251</v>
      </c>
      <c r="D37" s="7">
        <v>14794</v>
      </c>
      <c r="E37" s="24">
        <v>5396</v>
      </c>
      <c r="F37" s="7">
        <v>4084</v>
      </c>
      <c r="G37" s="7">
        <v>1312</v>
      </c>
      <c r="H37" s="24">
        <v>20377</v>
      </c>
      <c r="I37" s="7">
        <v>14747</v>
      </c>
      <c r="J37" s="7">
        <v>5630</v>
      </c>
      <c r="K37" s="7">
        <v>55440</v>
      </c>
      <c r="L37" s="7">
        <v>75817</v>
      </c>
    </row>
    <row r="38" spans="1:28" ht="13.2">
      <c r="A38" s="2" t="s">
        <v>41</v>
      </c>
      <c r="B38" s="24">
        <v>50313</v>
      </c>
      <c r="C38" s="7">
        <v>35370</v>
      </c>
      <c r="D38" s="7">
        <v>14943</v>
      </c>
      <c r="E38" s="24">
        <v>5575</v>
      </c>
      <c r="F38" s="7">
        <v>4202</v>
      </c>
      <c r="G38" s="7">
        <v>1373</v>
      </c>
      <c r="H38" s="24">
        <v>20209</v>
      </c>
      <c r="I38" s="7">
        <v>14655</v>
      </c>
      <c r="J38" s="7">
        <v>5554</v>
      </c>
      <c r="K38" s="7">
        <v>55888</v>
      </c>
      <c r="L38" s="7">
        <v>76097</v>
      </c>
    </row>
    <row r="39" spans="1:28" ht="13.2">
      <c r="A39" s="2" t="s">
        <v>42</v>
      </c>
      <c r="B39" s="24">
        <v>50438</v>
      </c>
      <c r="C39" s="7">
        <v>35388</v>
      </c>
      <c r="D39" s="7">
        <v>15050</v>
      </c>
      <c r="E39" s="24">
        <v>5751</v>
      </c>
      <c r="F39" s="7">
        <v>4304</v>
      </c>
      <c r="G39" s="7">
        <v>1446</v>
      </c>
      <c r="H39" s="24">
        <v>19988</v>
      </c>
      <c r="I39" s="7">
        <v>14573</v>
      </c>
      <c r="J39" s="7">
        <v>5415</v>
      </c>
      <c r="K39" s="7">
        <v>56189</v>
      </c>
      <c r="L39" s="7">
        <v>76177</v>
      </c>
    </row>
    <row r="40" spans="1:28" ht="13.2">
      <c r="A40" s="2" t="s">
        <v>43</v>
      </c>
      <c r="B40" s="24">
        <v>50615</v>
      </c>
      <c r="C40" s="7">
        <v>35477</v>
      </c>
      <c r="D40" s="7">
        <v>15138</v>
      </c>
      <c r="E40" s="24">
        <v>5754</v>
      </c>
      <c r="F40" s="7">
        <v>4293</v>
      </c>
      <c r="G40" s="7">
        <v>1460</v>
      </c>
      <c r="H40" s="24">
        <v>19847</v>
      </c>
      <c r="I40" s="7">
        <v>14586</v>
      </c>
      <c r="J40" s="7">
        <v>5261</v>
      </c>
      <c r="K40" s="7">
        <v>56369</v>
      </c>
      <c r="L40" s="7">
        <v>76216</v>
      </c>
    </row>
    <row r="41" spans="1:28" ht="13.2">
      <c r="A41" s="2" t="s">
        <v>44</v>
      </c>
      <c r="B41" s="24">
        <v>50686</v>
      </c>
      <c r="C41" s="7">
        <v>35496</v>
      </c>
      <c r="D41" s="7">
        <v>15190</v>
      </c>
      <c r="E41" s="24">
        <v>5720</v>
      </c>
      <c r="F41" s="7">
        <v>4252</v>
      </c>
      <c r="G41" s="7">
        <v>1468</v>
      </c>
      <c r="H41" s="24">
        <v>19778</v>
      </c>
      <c r="I41" s="7">
        <v>14572</v>
      </c>
      <c r="J41" s="7">
        <v>5206</v>
      </c>
      <c r="K41" s="7">
        <v>56406</v>
      </c>
      <c r="L41" s="7">
        <v>76184</v>
      </c>
    </row>
    <row r="42" spans="1:28" ht="13.2">
      <c r="A42" s="2" t="s">
        <v>45</v>
      </c>
      <c r="B42" s="24">
        <v>50694</v>
      </c>
      <c r="C42" s="7">
        <v>35498</v>
      </c>
      <c r="D42" s="7">
        <v>15196</v>
      </c>
      <c r="E42" s="24">
        <v>5610</v>
      </c>
      <c r="F42" s="7">
        <v>4167</v>
      </c>
      <c r="G42" s="7">
        <v>1443</v>
      </c>
      <c r="H42" s="24">
        <v>19651</v>
      </c>
      <c r="I42" s="7">
        <v>14539</v>
      </c>
      <c r="J42" s="7">
        <v>5112</v>
      </c>
      <c r="K42" s="7">
        <v>56304</v>
      </c>
      <c r="L42" s="7">
        <v>75955</v>
      </c>
    </row>
    <row r="43" spans="1:28" ht="13.2">
      <c r="A43" s="2" t="s">
        <v>46</v>
      </c>
      <c r="B43" s="24">
        <v>50796</v>
      </c>
      <c r="C43" s="7">
        <v>35551</v>
      </c>
      <c r="D43" s="7">
        <v>15246</v>
      </c>
      <c r="E43" s="24">
        <v>5486</v>
      </c>
      <c r="F43" s="7">
        <v>4066</v>
      </c>
      <c r="G43" s="7">
        <v>1420</v>
      </c>
      <c r="H43" s="24">
        <v>19630</v>
      </c>
      <c r="I43" s="7">
        <v>14504</v>
      </c>
      <c r="J43" s="7">
        <v>5127</v>
      </c>
      <c r="K43" s="7">
        <v>56282</v>
      </c>
      <c r="L43" s="7">
        <v>75912</v>
      </c>
    </row>
    <row r="44" spans="1:28" ht="13.2">
      <c r="A44" s="2" t="s">
        <v>47</v>
      </c>
      <c r="B44" s="24">
        <v>49375</v>
      </c>
      <c r="C44" s="7">
        <v>34061</v>
      </c>
      <c r="D44" s="7">
        <v>15314</v>
      </c>
      <c r="E44" s="24">
        <v>6002</v>
      </c>
      <c r="F44" s="7">
        <v>4496</v>
      </c>
      <c r="G44" s="7">
        <v>1506</v>
      </c>
      <c r="H44" s="24">
        <v>19027</v>
      </c>
      <c r="I44" s="7">
        <v>13884</v>
      </c>
      <c r="J44" s="7">
        <v>5143</v>
      </c>
      <c r="K44" s="7">
        <v>55377</v>
      </c>
      <c r="L44" s="7">
        <v>74405</v>
      </c>
    </row>
    <row r="45" spans="1:28" s="59" customFormat="1" ht="13.2">
      <c r="A45" s="56" t="s">
        <v>48</v>
      </c>
      <c r="B45" s="57">
        <v>49433</v>
      </c>
      <c r="C45" s="58">
        <v>33998</v>
      </c>
      <c r="D45" s="58">
        <v>15436</v>
      </c>
      <c r="E45" s="57">
        <v>6060</v>
      </c>
      <c r="F45" s="58">
        <v>4544</v>
      </c>
      <c r="G45" s="58">
        <v>1516</v>
      </c>
      <c r="H45" s="57">
        <v>18660</v>
      </c>
      <c r="I45" s="58">
        <v>13544</v>
      </c>
      <c r="J45" s="58">
        <v>5116</v>
      </c>
      <c r="K45" s="58">
        <v>55493</v>
      </c>
      <c r="L45" s="58">
        <v>74153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3.2">
      <c r="A46" s="18" t="s">
        <v>69</v>
      </c>
      <c r="B46" s="25">
        <v>49262</v>
      </c>
      <c r="C46" s="19">
        <v>33724</v>
      </c>
      <c r="D46" s="19">
        <v>15539</v>
      </c>
      <c r="E46" s="25">
        <v>5939</v>
      </c>
      <c r="F46" s="19">
        <v>4399</v>
      </c>
      <c r="G46" s="19">
        <v>1540</v>
      </c>
      <c r="H46" s="25">
        <v>18961</v>
      </c>
      <c r="I46" s="19">
        <v>13864</v>
      </c>
      <c r="J46" s="19">
        <v>5098</v>
      </c>
      <c r="K46" s="19">
        <v>55201</v>
      </c>
      <c r="L46" s="19">
        <v>74162</v>
      </c>
    </row>
    <row r="47" spans="1:28" ht="13.2">
      <c r="A47" s="18" t="s">
        <v>70</v>
      </c>
      <c r="B47" s="25">
        <v>49012</v>
      </c>
      <c r="C47" s="19">
        <v>33484</v>
      </c>
      <c r="D47" s="19">
        <v>15528</v>
      </c>
      <c r="E47" s="25">
        <v>5822</v>
      </c>
      <c r="F47" s="19">
        <v>4278</v>
      </c>
      <c r="G47" s="19">
        <v>1544</v>
      </c>
      <c r="H47" s="25">
        <v>18940</v>
      </c>
      <c r="I47" s="19">
        <v>13861</v>
      </c>
      <c r="J47" s="19">
        <v>5079</v>
      </c>
      <c r="K47" s="19">
        <v>54834</v>
      </c>
      <c r="L47" s="19">
        <v>73774</v>
      </c>
    </row>
    <row r="48" spans="1:28" ht="13.2">
      <c r="A48" s="18" t="s">
        <v>71</v>
      </c>
      <c r="B48" s="25">
        <v>48707</v>
      </c>
      <c r="C48" s="19">
        <v>33267</v>
      </c>
      <c r="D48" s="19">
        <v>15441</v>
      </c>
      <c r="E48" s="25">
        <v>5636</v>
      </c>
      <c r="F48" s="19">
        <v>4151</v>
      </c>
      <c r="G48" s="19">
        <v>1486</v>
      </c>
      <c r="H48" s="25">
        <v>19248</v>
      </c>
      <c r="I48" s="19">
        <v>14088</v>
      </c>
      <c r="J48" s="19">
        <v>5160</v>
      </c>
      <c r="K48" s="19">
        <v>54344</v>
      </c>
      <c r="L48" s="19">
        <v>73591</v>
      </c>
    </row>
    <row r="49" spans="1:12" ht="13.2">
      <c r="A49" s="18" t="s">
        <v>72</v>
      </c>
      <c r="B49" s="25">
        <v>48228</v>
      </c>
      <c r="C49" s="19">
        <v>33037</v>
      </c>
      <c r="D49" s="19">
        <v>15190</v>
      </c>
      <c r="E49" s="25">
        <v>5510</v>
      </c>
      <c r="F49" s="19">
        <v>4044</v>
      </c>
      <c r="G49" s="19">
        <v>1466</v>
      </c>
      <c r="H49" s="25">
        <v>19568</v>
      </c>
      <c r="I49" s="19">
        <v>14318</v>
      </c>
      <c r="J49" s="19">
        <v>5249</v>
      </c>
      <c r="K49" s="19">
        <v>53737</v>
      </c>
      <c r="L49" s="19">
        <v>73305</v>
      </c>
    </row>
    <row r="50" spans="1:12" ht="13.2">
      <c r="A50" s="18" t="s">
        <v>73</v>
      </c>
      <c r="B50" s="25">
        <v>47644</v>
      </c>
      <c r="C50" s="19">
        <v>32722</v>
      </c>
      <c r="D50" s="19">
        <v>14923</v>
      </c>
      <c r="E50" s="25">
        <v>5350</v>
      </c>
      <c r="F50" s="19">
        <v>3890</v>
      </c>
      <c r="G50" s="19">
        <v>1460</v>
      </c>
      <c r="H50" s="25">
        <v>19808</v>
      </c>
      <c r="I50" s="19">
        <v>14490</v>
      </c>
      <c r="J50" s="19">
        <v>5318</v>
      </c>
      <c r="K50" s="19">
        <v>52994</v>
      </c>
      <c r="L50" s="19">
        <v>72802</v>
      </c>
    </row>
    <row r="51" spans="1:12" ht="13.2">
      <c r="A51" s="18" t="s">
        <v>74</v>
      </c>
      <c r="B51" s="25">
        <v>47370</v>
      </c>
      <c r="C51" s="19">
        <v>32633</v>
      </c>
      <c r="D51" s="19">
        <v>14737</v>
      </c>
      <c r="E51" s="25">
        <v>5277</v>
      </c>
      <c r="F51" s="19">
        <v>3818</v>
      </c>
      <c r="G51" s="19">
        <v>1459</v>
      </c>
      <c r="H51" s="25">
        <v>19967</v>
      </c>
      <c r="I51" s="19">
        <v>14603</v>
      </c>
      <c r="J51" s="19">
        <v>5365</v>
      </c>
      <c r="K51" s="19">
        <v>52647</v>
      </c>
      <c r="L51" s="19">
        <v>72614</v>
      </c>
    </row>
    <row r="52" spans="1:12" ht="13.2">
      <c r="A52" s="18" t="s">
        <v>75</v>
      </c>
      <c r="B52" s="25">
        <v>47184</v>
      </c>
      <c r="C52" s="19">
        <v>32542</v>
      </c>
      <c r="D52" s="19">
        <v>14642</v>
      </c>
      <c r="E52" s="25">
        <v>5181</v>
      </c>
      <c r="F52" s="19">
        <v>3715</v>
      </c>
      <c r="G52" s="19">
        <v>1466</v>
      </c>
      <c r="H52" s="25">
        <v>20075</v>
      </c>
      <c r="I52" s="19">
        <v>14676</v>
      </c>
      <c r="J52" s="19">
        <v>5399</v>
      </c>
      <c r="K52" s="19">
        <v>52365</v>
      </c>
      <c r="L52" s="19">
        <v>72441</v>
      </c>
    </row>
    <row r="53" spans="1:12" ht="13.2">
      <c r="A53" s="18" t="s">
        <v>76</v>
      </c>
      <c r="B53" s="25">
        <v>47028</v>
      </c>
      <c r="C53" s="19">
        <v>32522</v>
      </c>
      <c r="D53" s="19">
        <v>14505</v>
      </c>
      <c r="E53" s="25">
        <v>5096</v>
      </c>
      <c r="F53" s="19">
        <v>3561</v>
      </c>
      <c r="G53" s="19">
        <v>1535</v>
      </c>
      <c r="H53" s="25">
        <v>20133</v>
      </c>
      <c r="I53" s="19">
        <v>14714</v>
      </c>
      <c r="J53" s="19">
        <v>5418</v>
      </c>
      <c r="K53" s="19">
        <v>52124</v>
      </c>
      <c r="L53" s="19">
        <v>72256</v>
      </c>
    </row>
    <row r="54" spans="1:12" ht="13.2">
      <c r="A54" s="18" t="s">
        <v>77</v>
      </c>
      <c r="B54" s="25">
        <v>46940</v>
      </c>
      <c r="C54" s="19">
        <v>32313</v>
      </c>
      <c r="D54" s="19">
        <v>14627</v>
      </c>
      <c r="E54" s="25">
        <v>4990</v>
      </c>
      <c r="F54" s="19">
        <v>3546</v>
      </c>
      <c r="G54" s="19">
        <v>1444</v>
      </c>
      <c r="H54" s="25">
        <v>20167</v>
      </c>
      <c r="I54" s="19">
        <v>14736</v>
      </c>
      <c r="J54" s="19">
        <v>5431</v>
      </c>
      <c r="K54" s="19">
        <v>51930</v>
      </c>
      <c r="L54" s="19">
        <v>72097</v>
      </c>
    </row>
    <row r="55" spans="1:12" ht="13.2">
      <c r="A55" s="20" t="s">
        <v>78</v>
      </c>
      <c r="B55" s="26">
        <v>46890</v>
      </c>
      <c r="C55" s="21">
        <v>32225</v>
      </c>
      <c r="D55" s="21">
        <v>14664</v>
      </c>
      <c r="E55" s="26">
        <v>4902</v>
      </c>
      <c r="F55" s="21">
        <v>3545</v>
      </c>
      <c r="G55" s="21">
        <v>1357</v>
      </c>
      <c r="H55" s="26">
        <v>20234</v>
      </c>
      <c r="I55" s="21">
        <v>14785</v>
      </c>
      <c r="J55" s="21">
        <v>5449</v>
      </c>
      <c r="K55" s="21">
        <v>51792</v>
      </c>
      <c r="L55" s="21">
        <v>72026</v>
      </c>
    </row>
    <row r="57" spans="1:12" ht="15.75" customHeight="1">
      <c r="B57" s="73">
        <f>(B55-B45)/B45</f>
        <v>-5.1443367790747069E-2</v>
      </c>
      <c r="C57" s="73"/>
      <c r="D57" s="73"/>
      <c r="E57" s="73">
        <f t="shared" ref="E57:L57" si="0">(E55-E45)/E45</f>
        <v>-0.19108910891089109</v>
      </c>
      <c r="F57" s="73"/>
      <c r="G57" s="73"/>
      <c r="H57" s="73">
        <f t="shared" si="0"/>
        <v>8.4351554126473743E-2</v>
      </c>
      <c r="I57" s="73"/>
      <c r="J57" s="73"/>
      <c r="K57" s="73">
        <f t="shared" si="0"/>
        <v>-6.6693096426576323E-2</v>
      </c>
      <c r="L57" s="73">
        <f t="shared" si="0"/>
        <v>-2.8683937264844309E-2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M83"/>
  <sheetViews>
    <sheetView workbookViewId="0">
      <pane ySplit="1" topLeftCell="A2" activePane="bottomLeft" state="frozen"/>
      <selection pane="bottomLeft" activeCell="M83" sqref="M83"/>
    </sheetView>
  </sheetViews>
  <sheetFormatPr defaultColWidth="12.6640625" defaultRowHeight="15.75" customHeight="1"/>
  <sheetData>
    <row r="1" spans="1:10">
      <c r="A1" s="40" t="s">
        <v>0</v>
      </c>
      <c r="B1" s="38" t="s">
        <v>85</v>
      </c>
      <c r="C1" s="39" t="s">
        <v>80</v>
      </c>
      <c r="D1" s="39" t="s">
        <v>81</v>
      </c>
      <c r="E1" s="39" t="s">
        <v>51</v>
      </c>
      <c r="F1" s="39" t="s">
        <v>52</v>
      </c>
      <c r="G1" s="39" t="s">
        <v>2</v>
      </c>
      <c r="H1" s="1" t="s">
        <v>82</v>
      </c>
      <c r="I1" s="1" t="s">
        <v>83</v>
      </c>
      <c r="J1" s="1" t="s">
        <v>84</v>
      </c>
    </row>
    <row r="2" spans="1:10">
      <c r="A2" s="2">
        <v>1947</v>
      </c>
      <c r="B2" s="3">
        <v>2338226</v>
      </c>
      <c r="C2" s="3" t="s">
        <v>4</v>
      </c>
      <c r="D2" s="3" t="s">
        <v>4</v>
      </c>
      <c r="E2" s="3">
        <v>1659249</v>
      </c>
      <c r="F2" s="3">
        <v>678977</v>
      </c>
      <c r="G2" s="3">
        <v>1152377</v>
      </c>
      <c r="H2" s="3">
        <v>1185849</v>
      </c>
      <c r="I2" s="3" t="s">
        <v>4</v>
      </c>
      <c r="J2" s="3" t="s">
        <v>4</v>
      </c>
    </row>
    <row r="3" spans="1:10">
      <c r="A3" s="2">
        <v>1948</v>
      </c>
      <c r="B3" s="3">
        <v>2403396</v>
      </c>
      <c r="C3" s="3" t="s">
        <v>4</v>
      </c>
      <c r="D3" s="3" t="s">
        <v>4</v>
      </c>
      <c r="E3" s="3">
        <v>1709367</v>
      </c>
      <c r="F3" s="3">
        <v>694029</v>
      </c>
      <c r="G3" s="3">
        <v>1185588</v>
      </c>
      <c r="H3" s="3">
        <v>1217808</v>
      </c>
      <c r="I3" s="3" t="s">
        <v>4</v>
      </c>
      <c r="J3" s="3" t="s">
        <v>4</v>
      </c>
    </row>
    <row r="4" spans="1:10">
      <c r="A4" s="2">
        <v>1949</v>
      </c>
      <c r="B4" s="3">
        <v>2444900</v>
      </c>
      <c r="C4" s="3" t="s">
        <v>4</v>
      </c>
      <c r="D4" s="3" t="s">
        <v>4</v>
      </c>
      <c r="E4" s="3">
        <v>1721572</v>
      </c>
      <c r="F4" s="3">
        <v>723328</v>
      </c>
      <c r="G4" s="3">
        <v>1207151</v>
      </c>
      <c r="H4" s="3">
        <v>1237749</v>
      </c>
      <c r="I4" s="3" t="s">
        <v>4</v>
      </c>
      <c r="J4" s="3" t="s">
        <v>4</v>
      </c>
    </row>
    <row r="5" spans="1:10">
      <c r="A5" s="2">
        <v>1950</v>
      </c>
      <c r="B5" s="3">
        <v>2281298</v>
      </c>
      <c r="C5" s="3" t="s">
        <v>4</v>
      </c>
      <c r="D5" s="3" t="s">
        <v>4</v>
      </c>
      <c r="E5" s="3">
        <v>1560392</v>
      </c>
      <c r="F5" s="3">
        <v>720906</v>
      </c>
      <c r="G5" s="3">
        <v>1139699</v>
      </c>
      <c r="H5" s="3">
        <v>1141599</v>
      </c>
      <c r="I5" s="3" t="s">
        <v>4</v>
      </c>
      <c r="J5" s="3" t="s">
        <v>4</v>
      </c>
    </row>
    <row r="6" spans="1:10">
      <c r="A6" s="2">
        <v>1951</v>
      </c>
      <c r="B6" s="3">
        <v>2101962</v>
      </c>
      <c r="C6" s="3" t="s">
        <v>4</v>
      </c>
      <c r="D6" s="3" t="s">
        <v>4</v>
      </c>
      <c r="E6" s="3">
        <v>1390740</v>
      </c>
      <c r="F6" s="3">
        <v>711222</v>
      </c>
      <c r="G6" s="3">
        <v>1037938</v>
      </c>
      <c r="H6" s="3">
        <v>1064024</v>
      </c>
      <c r="I6" s="3" t="s">
        <v>4</v>
      </c>
      <c r="J6" s="3" t="s">
        <v>4</v>
      </c>
    </row>
    <row r="7" spans="1:10">
      <c r="A7" s="2">
        <v>1952</v>
      </c>
      <c r="B7" s="3">
        <v>2134242</v>
      </c>
      <c r="C7" s="3" t="s">
        <v>4</v>
      </c>
      <c r="D7" s="3" t="s">
        <v>4</v>
      </c>
      <c r="E7" s="3">
        <v>1380357</v>
      </c>
      <c r="F7" s="3">
        <v>753885</v>
      </c>
      <c r="G7" s="3">
        <v>1101240</v>
      </c>
      <c r="H7" s="3">
        <v>1033002</v>
      </c>
      <c r="I7" s="3" t="s">
        <v>4</v>
      </c>
      <c r="J7" s="3" t="s">
        <v>4</v>
      </c>
    </row>
    <row r="8" spans="1:10">
      <c r="A8" s="2">
        <v>1953</v>
      </c>
      <c r="B8" s="3">
        <v>2231054</v>
      </c>
      <c r="C8" s="3" t="s">
        <v>4</v>
      </c>
      <c r="D8" s="3" t="s">
        <v>4</v>
      </c>
      <c r="E8" s="3">
        <v>1422598</v>
      </c>
      <c r="F8" s="3">
        <v>808456</v>
      </c>
      <c r="G8" s="3">
        <v>1185876</v>
      </c>
      <c r="H8" s="3">
        <v>1045178</v>
      </c>
      <c r="I8" s="3" t="s">
        <v>4</v>
      </c>
      <c r="J8" s="3" t="s">
        <v>4</v>
      </c>
    </row>
    <row r="9" spans="1:10">
      <c r="A9" s="2">
        <v>1954</v>
      </c>
      <c r="B9" s="3">
        <v>2446693</v>
      </c>
      <c r="C9" s="3" t="s">
        <v>4</v>
      </c>
      <c r="D9" s="3" t="s">
        <v>4</v>
      </c>
      <c r="E9" s="3">
        <v>1563382</v>
      </c>
      <c r="F9" s="3">
        <v>883311</v>
      </c>
      <c r="G9" s="3">
        <v>1353531</v>
      </c>
      <c r="H9" s="3">
        <v>1093162</v>
      </c>
      <c r="I9" s="3" t="s">
        <v>4</v>
      </c>
      <c r="J9" s="3" t="s">
        <v>4</v>
      </c>
    </row>
    <row r="10" spans="1:10">
      <c r="A10" s="2">
        <v>1955</v>
      </c>
      <c r="B10" s="3">
        <v>2653034</v>
      </c>
      <c r="C10" s="3" t="s">
        <v>4</v>
      </c>
      <c r="D10" s="3" t="s">
        <v>4</v>
      </c>
      <c r="E10" s="3">
        <v>1733184</v>
      </c>
      <c r="F10" s="3">
        <v>919850</v>
      </c>
      <c r="G10" s="3">
        <v>1476282</v>
      </c>
      <c r="H10" s="3">
        <v>1176752</v>
      </c>
      <c r="I10" s="3" t="s">
        <v>4</v>
      </c>
      <c r="J10" s="3" t="s">
        <v>4</v>
      </c>
    </row>
    <row r="11" spans="1:10">
      <c r="A11" s="2">
        <v>1956</v>
      </c>
      <c r="B11" s="3">
        <v>2918212</v>
      </c>
      <c r="C11" s="3" t="s">
        <v>4</v>
      </c>
      <c r="D11" s="3" t="s">
        <v>4</v>
      </c>
      <c r="E11" s="3">
        <v>1911458</v>
      </c>
      <c r="F11" s="3">
        <v>1006754</v>
      </c>
      <c r="G11" s="3">
        <v>1656402</v>
      </c>
      <c r="H11" s="3">
        <v>1261810</v>
      </c>
      <c r="I11" s="3" t="s">
        <v>4</v>
      </c>
      <c r="J11" s="3" t="s">
        <v>4</v>
      </c>
    </row>
    <row r="12" spans="1:10">
      <c r="A12" s="2">
        <v>1957</v>
      </c>
      <c r="B12" s="3">
        <v>3323783</v>
      </c>
      <c r="C12" s="3" t="s">
        <v>4</v>
      </c>
      <c r="D12" s="3" t="s">
        <v>4</v>
      </c>
      <c r="E12" s="3">
        <v>2170765</v>
      </c>
      <c r="F12" s="3">
        <v>1153018</v>
      </c>
      <c r="G12" s="3">
        <v>1972673</v>
      </c>
      <c r="H12" s="3">
        <v>1351110</v>
      </c>
      <c r="I12" s="3" t="s">
        <v>4</v>
      </c>
      <c r="J12" s="3" t="s">
        <v>4</v>
      </c>
    </row>
    <row r="13" spans="1:10">
      <c r="A13" s="2">
        <v>1959</v>
      </c>
      <c r="B13" s="3">
        <v>3639847</v>
      </c>
      <c r="C13" s="3">
        <v>2421016</v>
      </c>
      <c r="D13" s="3">
        <v>1218831</v>
      </c>
      <c r="E13" s="3">
        <v>2332617</v>
      </c>
      <c r="F13" s="3">
        <v>1307230</v>
      </c>
      <c r="G13" s="3">
        <v>2180982</v>
      </c>
      <c r="H13" s="3">
        <v>1458865</v>
      </c>
      <c r="I13" s="3" t="s">
        <v>4</v>
      </c>
      <c r="J13" s="3" t="s">
        <v>4</v>
      </c>
    </row>
    <row r="14" spans="1:10">
      <c r="A14" s="2">
        <v>1961</v>
      </c>
      <c r="B14" s="3">
        <v>4145065</v>
      </c>
      <c r="C14" s="3">
        <v>2785133</v>
      </c>
      <c r="D14" s="3">
        <v>1359932</v>
      </c>
      <c r="E14" s="3">
        <v>2585821</v>
      </c>
      <c r="F14" s="3">
        <v>1559244</v>
      </c>
      <c r="G14" s="3">
        <v>2561447</v>
      </c>
      <c r="H14" s="3">
        <v>1583618</v>
      </c>
      <c r="I14" s="3" t="s">
        <v>4</v>
      </c>
      <c r="J14" s="3" t="s">
        <v>4</v>
      </c>
    </row>
    <row r="15" spans="1:10">
      <c r="A15" s="2">
        <v>1963</v>
      </c>
      <c r="B15" s="3">
        <v>4779609</v>
      </c>
      <c r="C15" s="3">
        <v>3183833</v>
      </c>
      <c r="D15" s="3">
        <v>1595776</v>
      </c>
      <c r="E15" s="3">
        <v>2961540</v>
      </c>
      <c r="F15" s="3">
        <v>1818069</v>
      </c>
      <c r="G15" s="3">
        <v>3081279</v>
      </c>
      <c r="H15" s="3">
        <v>1698330</v>
      </c>
      <c r="I15" s="3" t="s">
        <v>4</v>
      </c>
      <c r="J15" s="3" t="s">
        <v>4</v>
      </c>
    </row>
    <row r="16" spans="1:10">
      <c r="A16" s="2">
        <v>1964</v>
      </c>
      <c r="B16" s="3">
        <v>5280020</v>
      </c>
      <c r="C16" s="3">
        <v>3573238</v>
      </c>
      <c r="D16" s="3">
        <v>1706782</v>
      </c>
      <c r="E16" s="3">
        <v>3248713</v>
      </c>
      <c r="F16" s="3">
        <v>2031307</v>
      </c>
      <c r="G16" s="3">
        <v>3467708</v>
      </c>
      <c r="H16" s="3">
        <v>1812312</v>
      </c>
      <c r="I16" s="3" t="s">
        <v>4</v>
      </c>
      <c r="J16" s="3" t="s">
        <v>4</v>
      </c>
    </row>
    <row r="17" spans="1:10">
      <c r="A17" s="2">
        <v>1965</v>
      </c>
      <c r="B17" s="3">
        <v>5920864</v>
      </c>
      <c r="C17" s="3">
        <v>4095728</v>
      </c>
      <c r="D17" s="3">
        <v>1825136</v>
      </c>
      <c r="E17" s="3">
        <v>3630020</v>
      </c>
      <c r="F17" s="3">
        <v>2290844</v>
      </c>
      <c r="G17" s="3">
        <v>3969596</v>
      </c>
      <c r="H17" s="3">
        <v>1951268</v>
      </c>
      <c r="I17" s="3" t="s">
        <v>4</v>
      </c>
      <c r="J17" s="3" t="s">
        <v>4</v>
      </c>
    </row>
    <row r="18" spans="1:10">
      <c r="A18" s="2">
        <v>1966</v>
      </c>
      <c r="B18" s="3">
        <v>6389872</v>
      </c>
      <c r="C18" s="3">
        <v>4438606</v>
      </c>
      <c r="D18" s="3">
        <v>1951266</v>
      </c>
      <c r="E18" s="3">
        <v>3856216</v>
      </c>
      <c r="F18" s="3">
        <v>2533656</v>
      </c>
      <c r="G18" s="3">
        <v>4348917</v>
      </c>
      <c r="H18" s="3">
        <v>2040955</v>
      </c>
      <c r="I18" s="3" t="s">
        <v>4</v>
      </c>
      <c r="J18" s="3" t="s">
        <v>4</v>
      </c>
    </row>
    <row r="19" spans="1:10">
      <c r="A19" s="2">
        <v>1967</v>
      </c>
      <c r="B19" s="3">
        <v>6911748</v>
      </c>
      <c r="C19" s="3">
        <v>4793128</v>
      </c>
      <c r="D19" s="3">
        <v>2118620</v>
      </c>
      <c r="E19" s="3">
        <v>4132800</v>
      </c>
      <c r="F19" s="3">
        <v>2778948</v>
      </c>
      <c r="G19" s="3">
        <v>4816028</v>
      </c>
      <c r="H19" s="3">
        <v>2095720</v>
      </c>
      <c r="I19" s="3">
        <v>2074041</v>
      </c>
      <c r="J19" s="3">
        <v>21679</v>
      </c>
    </row>
    <row r="20" spans="1:10">
      <c r="A20" s="2">
        <v>1968</v>
      </c>
      <c r="B20" s="3">
        <v>7513091</v>
      </c>
      <c r="C20" s="3">
        <v>5210155</v>
      </c>
      <c r="D20" s="3">
        <v>2302936</v>
      </c>
      <c r="E20" s="3">
        <v>4477649</v>
      </c>
      <c r="F20" s="3">
        <v>3035442</v>
      </c>
      <c r="G20" s="3">
        <v>5430652</v>
      </c>
      <c r="H20" s="3">
        <v>2082439</v>
      </c>
      <c r="I20" s="3">
        <v>2061211</v>
      </c>
      <c r="J20" s="3">
        <v>21228</v>
      </c>
    </row>
    <row r="21" spans="1:10">
      <c r="A21" s="2">
        <v>1969</v>
      </c>
      <c r="B21" s="3">
        <v>8004660</v>
      </c>
      <c r="C21" s="3">
        <v>5498883</v>
      </c>
      <c r="D21" s="3">
        <v>2505777</v>
      </c>
      <c r="E21" s="3">
        <v>4746201</v>
      </c>
      <c r="F21" s="3">
        <v>3258459</v>
      </c>
      <c r="G21" s="3">
        <v>5896868</v>
      </c>
      <c r="H21" s="3">
        <v>2107792</v>
      </c>
      <c r="I21" s="3">
        <v>2087653</v>
      </c>
      <c r="J21" s="3">
        <v>20139</v>
      </c>
    </row>
    <row r="22" spans="1:10">
      <c r="A22" s="2">
        <v>1970</v>
      </c>
      <c r="B22" s="3">
        <v>8580887</v>
      </c>
      <c r="C22" s="3">
        <v>5816290</v>
      </c>
      <c r="D22" s="3">
        <v>2764597</v>
      </c>
      <c r="E22" s="3">
        <v>5043642</v>
      </c>
      <c r="F22" s="3">
        <v>3537245</v>
      </c>
      <c r="G22" s="3">
        <v>6428134</v>
      </c>
      <c r="H22" s="3">
        <v>2152753</v>
      </c>
      <c r="I22" s="3">
        <v>2134420</v>
      </c>
      <c r="J22" s="3">
        <v>18333</v>
      </c>
    </row>
    <row r="23" spans="1:10">
      <c r="A23" s="2">
        <v>1971</v>
      </c>
      <c r="B23" s="3">
        <v>8948644</v>
      </c>
      <c r="C23" s="3">
        <v>6077232</v>
      </c>
      <c r="D23" s="3">
        <v>2871412</v>
      </c>
      <c r="E23" s="3">
        <v>5207004</v>
      </c>
      <c r="F23" s="3">
        <v>3741640</v>
      </c>
      <c r="G23" s="3">
        <v>6804309</v>
      </c>
      <c r="H23" s="3">
        <v>2144335</v>
      </c>
      <c r="I23" s="3">
        <v>2121913</v>
      </c>
      <c r="J23" s="3">
        <v>22422</v>
      </c>
    </row>
    <row r="24" spans="1:10">
      <c r="A24" s="2">
        <v>1972</v>
      </c>
      <c r="B24" s="3">
        <v>9214860</v>
      </c>
      <c r="C24" s="3">
        <v>6072389</v>
      </c>
      <c r="D24" s="3">
        <v>3142471</v>
      </c>
      <c r="E24" s="3">
        <v>5238757</v>
      </c>
      <c r="F24" s="3">
        <v>3976103</v>
      </c>
      <c r="G24" s="3">
        <v>7070635</v>
      </c>
      <c r="H24" s="3">
        <v>2144225</v>
      </c>
      <c r="I24" s="3">
        <v>2123245</v>
      </c>
      <c r="J24" s="3">
        <v>20980</v>
      </c>
    </row>
    <row r="25" spans="1:10">
      <c r="A25" s="2">
        <v>1973</v>
      </c>
      <c r="B25" s="3">
        <v>9602123</v>
      </c>
      <c r="C25" s="3">
        <v>6189493</v>
      </c>
      <c r="D25" s="3">
        <v>3412630</v>
      </c>
      <c r="E25" s="3">
        <v>5371052</v>
      </c>
      <c r="F25" s="3">
        <v>4231071</v>
      </c>
      <c r="G25" s="3">
        <v>7419516</v>
      </c>
      <c r="H25" s="3">
        <v>2182607</v>
      </c>
      <c r="I25" s="3">
        <v>2148784</v>
      </c>
      <c r="J25" s="3">
        <v>33823</v>
      </c>
    </row>
    <row r="26" spans="1:10">
      <c r="A26" s="2">
        <v>1974</v>
      </c>
      <c r="B26" s="3">
        <v>10223729</v>
      </c>
      <c r="C26" s="3">
        <v>6370273</v>
      </c>
      <c r="D26" s="3">
        <v>3853456</v>
      </c>
      <c r="E26" s="3">
        <v>5622429</v>
      </c>
      <c r="F26" s="3">
        <v>4601300</v>
      </c>
      <c r="G26" s="3">
        <v>7988500</v>
      </c>
      <c r="H26" s="3">
        <v>2235229</v>
      </c>
      <c r="I26" s="3">
        <v>2200963</v>
      </c>
      <c r="J26" s="3">
        <v>34266</v>
      </c>
    </row>
    <row r="27" spans="1:10">
      <c r="A27" s="2">
        <v>1975</v>
      </c>
      <c r="B27" s="3">
        <v>11184859</v>
      </c>
      <c r="C27" s="3">
        <v>6841334</v>
      </c>
      <c r="D27" s="3">
        <v>4343525</v>
      </c>
      <c r="E27" s="3">
        <v>6148997</v>
      </c>
      <c r="F27" s="3">
        <v>5035862</v>
      </c>
      <c r="G27" s="3">
        <v>8834508</v>
      </c>
      <c r="H27" s="3">
        <v>2350351</v>
      </c>
      <c r="I27" s="3">
        <v>2311448</v>
      </c>
      <c r="J27" s="3">
        <v>38903</v>
      </c>
    </row>
    <row r="28" spans="1:10">
      <c r="A28" s="2">
        <v>1976</v>
      </c>
      <c r="B28" s="3">
        <v>11012137</v>
      </c>
      <c r="C28" s="3">
        <v>6717058</v>
      </c>
      <c r="D28" s="3">
        <v>4295079</v>
      </c>
      <c r="E28" s="3">
        <v>5810828</v>
      </c>
      <c r="F28" s="3">
        <v>5201309</v>
      </c>
      <c r="G28" s="3">
        <v>8653477</v>
      </c>
      <c r="H28" s="3">
        <v>2358660</v>
      </c>
      <c r="I28" s="3">
        <v>2314298</v>
      </c>
      <c r="J28" s="3">
        <v>44362</v>
      </c>
    </row>
    <row r="29" spans="1:10">
      <c r="A29" s="2">
        <v>1977</v>
      </c>
      <c r="B29" s="3">
        <v>11285787</v>
      </c>
      <c r="C29" s="3">
        <v>6792925</v>
      </c>
      <c r="D29" s="3">
        <v>4492862</v>
      </c>
      <c r="E29" s="3">
        <v>5789016</v>
      </c>
      <c r="F29" s="3">
        <v>5496771</v>
      </c>
      <c r="G29" s="3">
        <v>8846993</v>
      </c>
      <c r="H29" s="3">
        <v>2438794</v>
      </c>
      <c r="I29" s="3">
        <v>2386652</v>
      </c>
      <c r="J29" s="3">
        <v>52142</v>
      </c>
    </row>
    <row r="30" spans="1:10">
      <c r="A30" s="2">
        <v>1978</v>
      </c>
      <c r="B30" s="3">
        <v>11260092</v>
      </c>
      <c r="C30" s="3">
        <v>6667657</v>
      </c>
      <c r="D30" s="3">
        <v>4592435</v>
      </c>
      <c r="E30" s="3">
        <v>5640998</v>
      </c>
      <c r="F30" s="3">
        <v>5619094</v>
      </c>
      <c r="G30" s="3">
        <v>8785893</v>
      </c>
      <c r="H30" s="3">
        <v>2474199</v>
      </c>
      <c r="I30" s="3">
        <v>2408331</v>
      </c>
      <c r="J30" s="3">
        <v>65868</v>
      </c>
    </row>
    <row r="31" spans="1:10">
      <c r="A31" s="2">
        <v>1979</v>
      </c>
      <c r="B31" s="3">
        <v>11569899</v>
      </c>
      <c r="C31" s="3">
        <v>6794039</v>
      </c>
      <c r="D31" s="3">
        <v>4775860</v>
      </c>
      <c r="E31" s="3">
        <v>5682877</v>
      </c>
      <c r="F31" s="3">
        <v>5887022</v>
      </c>
      <c r="G31" s="3">
        <v>9036822</v>
      </c>
      <c r="H31" s="3">
        <v>2533077</v>
      </c>
      <c r="I31" s="3">
        <v>2461773</v>
      </c>
      <c r="J31" s="3">
        <v>71304</v>
      </c>
    </row>
    <row r="32" spans="1:10">
      <c r="A32" s="2">
        <v>1980</v>
      </c>
      <c r="B32" s="3">
        <v>12096895</v>
      </c>
      <c r="C32" s="3">
        <v>7097958</v>
      </c>
      <c r="D32" s="3">
        <v>4998937</v>
      </c>
      <c r="E32" s="3">
        <v>5874374</v>
      </c>
      <c r="F32" s="3">
        <v>6222521</v>
      </c>
      <c r="G32" s="3">
        <v>9457394</v>
      </c>
      <c r="H32" s="3">
        <v>2639501</v>
      </c>
      <c r="I32" s="3">
        <v>2527787</v>
      </c>
      <c r="J32" s="3">
        <v>111714</v>
      </c>
    </row>
    <row r="33" spans="1:10">
      <c r="A33" s="2">
        <v>1981</v>
      </c>
      <c r="B33" s="3">
        <v>12371672</v>
      </c>
      <c r="C33" s="3">
        <v>7181250</v>
      </c>
      <c r="D33" s="3">
        <v>5190422</v>
      </c>
      <c r="E33" s="3">
        <v>5975056</v>
      </c>
      <c r="F33" s="3">
        <v>6396616</v>
      </c>
      <c r="G33" s="3">
        <v>9647032</v>
      </c>
      <c r="H33" s="3">
        <v>2724640</v>
      </c>
      <c r="I33" s="3">
        <v>2572405</v>
      </c>
      <c r="J33" s="3">
        <v>152235</v>
      </c>
    </row>
    <row r="34" spans="1:10">
      <c r="A34" s="2">
        <v>1982</v>
      </c>
      <c r="B34" s="3">
        <v>12425780</v>
      </c>
      <c r="C34" s="3">
        <v>7220618</v>
      </c>
      <c r="D34" s="3">
        <v>5205162</v>
      </c>
      <c r="E34" s="3">
        <v>6031384</v>
      </c>
      <c r="F34" s="3">
        <v>6394396</v>
      </c>
      <c r="G34" s="3">
        <v>9696087</v>
      </c>
      <c r="H34" s="3">
        <v>2729693</v>
      </c>
      <c r="I34" s="3">
        <v>2552739</v>
      </c>
      <c r="J34" s="3">
        <v>176954</v>
      </c>
    </row>
    <row r="35" spans="1:10">
      <c r="A35" s="2">
        <v>1983</v>
      </c>
      <c r="B35" s="3">
        <v>12464661</v>
      </c>
      <c r="C35" s="3">
        <v>7261050</v>
      </c>
      <c r="D35" s="3">
        <v>5203611</v>
      </c>
      <c r="E35" s="3">
        <v>6023725</v>
      </c>
      <c r="F35" s="3">
        <v>6440936</v>
      </c>
      <c r="G35" s="3">
        <v>9682734</v>
      </c>
      <c r="H35" s="3">
        <v>2781927</v>
      </c>
      <c r="I35" s="3">
        <v>2589187</v>
      </c>
      <c r="J35" s="3">
        <v>192740</v>
      </c>
    </row>
    <row r="36" spans="1:10">
      <c r="A36" s="2">
        <v>1984</v>
      </c>
      <c r="B36" s="3">
        <v>12241940</v>
      </c>
      <c r="C36" s="3">
        <v>7098388</v>
      </c>
      <c r="D36" s="3">
        <v>5143552</v>
      </c>
      <c r="E36" s="3">
        <v>5863574</v>
      </c>
      <c r="F36" s="3">
        <v>6378366</v>
      </c>
      <c r="G36" s="3">
        <v>9477370</v>
      </c>
      <c r="H36" s="3">
        <v>2764570</v>
      </c>
      <c r="I36" s="3">
        <v>2574419</v>
      </c>
      <c r="J36" s="3">
        <v>190151</v>
      </c>
    </row>
    <row r="37" spans="1:10">
      <c r="A37" s="2">
        <v>1985</v>
      </c>
      <c r="B37" s="3">
        <v>12247055</v>
      </c>
      <c r="C37" s="3">
        <v>7075221</v>
      </c>
      <c r="D37" s="3">
        <v>5171834</v>
      </c>
      <c r="E37" s="3">
        <v>5818450</v>
      </c>
      <c r="F37" s="3">
        <v>6428605</v>
      </c>
      <c r="G37" s="3">
        <v>9479273</v>
      </c>
      <c r="H37" s="3">
        <v>2767782</v>
      </c>
      <c r="I37" s="3">
        <v>2571791</v>
      </c>
      <c r="J37" s="3">
        <v>195991</v>
      </c>
    </row>
    <row r="38" spans="1:10">
      <c r="A38" s="2">
        <v>1986</v>
      </c>
      <c r="B38" s="3">
        <v>12503511</v>
      </c>
      <c r="C38" s="3">
        <v>7119550</v>
      </c>
      <c r="D38" s="3">
        <v>5383961</v>
      </c>
      <c r="E38" s="3">
        <v>5884515</v>
      </c>
      <c r="F38" s="3">
        <v>6618996</v>
      </c>
      <c r="G38" s="3">
        <v>9713893</v>
      </c>
      <c r="H38" s="3">
        <v>2789618</v>
      </c>
      <c r="I38" s="3">
        <v>2572479</v>
      </c>
      <c r="J38" s="3">
        <v>217139</v>
      </c>
    </row>
    <row r="39" spans="1:10">
      <c r="A39" s="2">
        <v>1987</v>
      </c>
      <c r="B39" s="3">
        <v>12766642</v>
      </c>
      <c r="C39" s="3">
        <v>7231085</v>
      </c>
      <c r="D39" s="3">
        <v>5535557</v>
      </c>
      <c r="E39" s="3">
        <v>5932056</v>
      </c>
      <c r="F39" s="3">
        <v>6834586</v>
      </c>
      <c r="G39" s="3">
        <v>9973254</v>
      </c>
      <c r="H39" s="3">
        <v>2793388</v>
      </c>
      <c r="I39" s="3">
        <v>2602350</v>
      </c>
      <c r="J39" s="3">
        <v>191038</v>
      </c>
    </row>
    <row r="40" spans="1:10">
      <c r="A40" s="2">
        <v>1988</v>
      </c>
      <c r="B40" s="3">
        <v>13055337</v>
      </c>
      <c r="C40" s="3">
        <v>7436768</v>
      </c>
      <c r="D40" s="3">
        <v>5618569</v>
      </c>
      <c r="E40" s="3">
        <v>6001896</v>
      </c>
      <c r="F40" s="3">
        <v>7053441</v>
      </c>
      <c r="G40" s="3">
        <v>10161388</v>
      </c>
      <c r="H40" s="3">
        <v>2893949</v>
      </c>
      <c r="I40" s="3">
        <v>2673567</v>
      </c>
      <c r="J40" s="3">
        <v>220382</v>
      </c>
    </row>
    <row r="41" spans="1:10">
      <c r="A41" s="2">
        <v>1989</v>
      </c>
      <c r="B41" s="3">
        <v>13538560</v>
      </c>
      <c r="C41" s="3">
        <v>7660950</v>
      </c>
      <c r="D41" s="3">
        <v>5877610</v>
      </c>
      <c r="E41" s="3">
        <v>6190015</v>
      </c>
      <c r="F41" s="3">
        <v>7348545</v>
      </c>
      <c r="G41" s="3">
        <v>10577963</v>
      </c>
      <c r="H41" s="3">
        <v>2960597</v>
      </c>
      <c r="I41" s="3">
        <v>2731174</v>
      </c>
      <c r="J41" s="3">
        <v>229423</v>
      </c>
    </row>
    <row r="42" spans="1:10">
      <c r="A42" s="2">
        <v>1990</v>
      </c>
      <c r="B42" s="3">
        <v>13818637</v>
      </c>
      <c r="C42" s="3">
        <v>7820985</v>
      </c>
      <c r="D42" s="3">
        <v>5997652</v>
      </c>
      <c r="E42" s="3">
        <v>6283909</v>
      </c>
      <c r="F42" s="3">
        <v>7534728</v>
      </c>
      <c r="G42" s="3">
        <v>10844717</v>
      </c>
      <c r="H42" s="3">
        <v>2973920</v>
      </c>
      <c r="I42" s="3">
        <v>2760227</v>
      </c>
      <c r="J42" s="3">
        <v>213693</v>
      </c>
    </row>
    <row r="43" spans="1:10">
      <c r="A43" s="2">
        <v>1991</v>
      </c>
      <c r="B43" s="3">
        <v>14358953</v>
      </c>
      <c r="C43" s="3">
        <v>8115329</v>
      </c>
      <c r="D43" s="3">
        <v>6243624</v>
      </c>
      <c r="E43" s="3">
        <v>6501844</v>
      </c>
      <c r="F43" s="3">
        <v>7857109</v>
      </c>
      <c r="G43" s="3">
        <v>11309563</v>
      </c>
      <c r="H43" s="3">
        <v>3049390</v>
      </c>
      <c r="I43" s="3">
        <v>2819041</v>
      </c>
      <c r="J43" s="3">
        <v>230349</v>
      </c>
    </row>
    <row r="44" spans="1:10">
      <c r="A44" s="2">
        <v>1992</v>
      </c>
      <c r="B44" s="3">
        <v>14487359</v>
      </c>
      <c r="C44" s="3">
        <v>8162118</v>
      </c>
      <c r="D44" s="3">
        <v>6325241</v>
      </c>
      <c r="E44" s="3">
        <v>6523989</v>
      </c>
      <c r="F44" s="3">
        <v>7963370</v>
      </c>
      <c r="G44" s="3">
        <v>11384567</v>
      </c>
      <c r="H44" s="3">
        <v>3102792</v>
      </c>
      <c r="I44" s="3">
        <v>2872523</v>
      </c>
      <c r="J44" s="3">
        <v>230269</v>
      </c>
    </row>
    <row r="45" spans="1:10">
      <c r="A45" s="2">
        <v>1993</v>
      </c>
      <c r="B45" s="3">
        <v>14304803</v>
      </c>
      <c r="C45" s="3">
        <v>8127618</v>
      </c>
      <c r="D45" s="3">
        <v>6177185</v>
      </c>
      <c r="E45" s="3">
        <v>6427450</v>
      </c>
      <c r="F45" s="3">
        <v>7877353</v>
      </c>
      <c r="G45" s="3">
        <v>11189088</v>
      </c>
      <c r="H45" s="3">
        <v>3115715</v>
      </c>
      <c r="I45" s="3">
        <v>2888897</v>
      </c>
      <c r="J45" s="3">
        <v>226818</v>
      </c>
    </row>
    <row r="46" spans="1:10">
      <c r="A46" s="2">
        <v>1994</v>
      </c>
      <c r="B46" s="3">
        <v>14278790</v>
      </c>
      <c r="C46" s="3">
        <v>8137776</v>
      </c>
      <c r="D46" s="3">
        <v>6141014</v>
      </c>
      <c r="E46" s="3">
        <v>6371898</v>
      </c>
      <c r="F46" s="3">
        <v>7906892</v>
      </c>
      <c r="G46" s="3">
        <v>11133680</v>
      </c>
      <c r="H46" s="3">
        <v>3145110</v>
      </c>
      <c r="I46" s="3">
        <v>2910107</v>
      </c>
      <c r="J46" s="3">
        <v>235003</v>
      </c>
    </row>
    <row r="47" spans="1:10">
      <c r="A47" s="2">
        <v>1995</v>
      </c>
      <c r="B47" s="3">
        <v>14261781</v>
      </c>
      <c r="C47" s="3">
        <v>8128802</v>
      </c>
      <c r="D47" s="3">
        <v>6132979</v>
      </c>
      <c r="E47" s="3">
        <v>6342539</v>
      </c>
      <c r="F47" s="3">
        <v>7919242</v>
      </c>
      <c r="G47" s="3">
        <v>11092374</v>
      </c>
      <c r="H47" s="3">
        <v>3169407</v>
      </c>
      <c r="I47" s="3">
        <v>2929044</v>
      </c>
      <c r="J47" s="3">
        <v>240363</v>
      </c>
    </row>
    <row r="48" spans="1:10">
      <c r="A48" s="2">
        <v>1996</v>
      </c>
      <c r="B48" s="3">
        <v>14367520</v>
      </c>
      <c r="C48" s="3">
        <v>8302953</v>
      </c>
      <c r="D48" s="3">
        <v>6064567</v>
      </c>
      <c r="E48" s="3">
        <v>6352825</v>
      </c>
      <c r="F48" s="3">
        <v>8014695</v>
      </c>
      <c r="G48" s="3">
        <v>11120499</v>
      </c>
      <c r="H48" s="3">
        <v>3247021</v>
      </c>
      <c r="I48" s="3">
        <v>2942556</v>
      </c>
      <c r="J48" s="3">
        <v>304465</v>
      </c>
    </row>
    <row r="49" spans="1:10">
      <c r="A49" s="2">
        <v>1997</v>
      </c>
      <c r="B49" s="3">
        <v>14502334</v>
      </c>
      <c r="C49" s="3">
        <v>8438062</v>
      </c>
      <c r="D49" s="3">
        <v>6064272</v>
      </c>
      <c r="E49" s="3">
        <v>6396028</v>
      </c>
      <c r="F49" s="3">
        <v>8106306</v>
      </c>
      <c r="G49" s="3">
        <v>11196119</v>
      </c>
      <c r="H49" s="3">
        <v>3306215</v>
      </c>
      <c r="I49" s="3">
        <v>2977614</v>
      </c>
      <c r="J49" s="3">
        <v>328601</v>
      </c>
    </row>
    <row r="50" spans="1:10">
      <c r="A50" s="2">
        <v>1998</v>
      </c>
      <c r="B50" s="3">
        <v>14506967</v>
      </c>
      <c r="C50" s="3">
        <v>8563338</v>
      </c>
      <c r="D50" s="3">
        <v>5943629</v>
      </c>
      <c r="E50" s="3">
        <v>6369265</v>
      </c>
      <c r="F50" s="3">
        <v>8137702</v>
      </c>
      <c r="G50" s="3">
        <v>11137769</v>
      </c>
      <c r="H50" s="3">
        <v>3369198</v>
      </c>
      <c r="I50" s="3">
        <v>3004925</v>
      </c>
      <c r="J50" s="3">
        <v>364273</v>
      </c>
    </row>
    <row r="51" spans="1:10">
      <c r="A51" s="2">
        <v>1999</v>
      </c>
      <c r="B51" s="3">
        <v>14849691</v>
      </c>
      <c r="C51" s="3">
        <v>8803139</v>
      </c>
      <c r="D51" s="3">
        <v>6046552</v>
      </c>
      <c r="E51" s="3">
        <v>6515164</v>
      </c>
      <c r="F51" s="3">
        <v>8334527</v>
      </c>
      <c r="G51" s="3">
        <v>11375739</v>
      </c>
      <c r="H51" s="3">
        <v>3473952</v>
      </c>
      <c r="I51" s="3">
        <v>3055029</v>
      </c>
      <c r="J51" s="3">
        <v>418923</v>
      </c>
    </row>
    <row r="52" spans="1:10">
      <c r="A52" s="2">
        <v>2000</v>
      </c>
      <c r="B52" s="3">
        <v>15312289</v>
      </c>
      <c r="C52" s="3">
        <v>9009600</v>
      </c>
      <c r="D52" s="3">
        <v>6302689</v>
      </c>
      <c r="E52" s="3">
        <v>6721769</v>
      </c>
      <c r="F52" s="3">
        <v>8590520</v>
      </c>
      <c r="G52" s="3">
        <v>11752786</v>
      </c>
      <c r="H52" s="3">
        <v>3559503</v>
      </c>
      <c r="I52" s="3">
        <v>3109419</v>
      </c>
      <c r="J52" s="3">
        <v>450084</v>
      </c>
    </row>
    <row r="53" spans="1:10">
      <c r="A53" s="2">
        <v>2001</v>
      </c>
      <c r="B53" s="3">
        <v>15927987</v>
      </c>
      <c r="C53" s="3">
        <v>9447502</v>
      </c>
      <c r="D53" s="3">
        <v>6480485</v>
      </c>
      <c r="E53" s="3">
        <v>6960815</v>
      </c>
      <c r="F53" s="3">
        <v>8967172</v>
      </c>
      <c r="G53" s="3">
        <v>12233156</v>
      </c>
      <c r="H53" s="3">
        <v>3694831</v>
      </c>
      <c r="I53" s="3">
        <v>3167330</v>
      </c>
      <c r="J53" s="3">
        <v>527501</v>
      </c>
    </row>
    <row r="54" spans="1:10">
      <c r="A54" s="2">
        <v>2002</v>
      </c>
      <c r="B54" s="3">
        <v>16611711</v>
      </c>
      <c r="C54" s="3">
        <v>9946359</v>
      </c>
      <c r="D54" s="3">
        <v>6665352</v>
      </c>
      <c r="E54" s="3">
        <v>7202116</v>
      </c>
      <c r="F54" s="3">
        <v>9409595</v>
      </c>
      <c r="G54" s="3">
        <v>12751993</v>
      </c>
      <c r="H54" s="3">
        <v>3859718</v>
      </c>
      <c r="I54" s="3">
        <v>3265476</v>
      </c>
      <c r="J54" s="3">
        <v>594242</v>
      </c>
    </row>
    <row r="55" spans="1:10">
      <c r="A55" s="2">
        <v>2003</v>
      </c>
      <c r="B55" s="3">
        <v>16911481</v>
      </c>
      <c r="C55" s="3">
        <v>10326133</v>
      </c>
      <c r="D55" s="3">
        <v>6585348</v>
      </c>
      <c r="E55" s="3">
        <v>7260264</v>
      </c>
      <c r="F55" s="3">
        <v>9651217</v>
      </c>
      <c r="G55" s="3">
        <v>12858698</v>
      </c>
      <c r="H55" s="3">
        <v>4052783</v>
      </c>
      <c r="I55" s="3">
        <v>3341048</v>
      </c>
      <c r="J55" s="3">
        <v>711735</v>
      </c>
    </row>
    <row r="56" spans="1:10">
      <c r="A56" s="2">
        <v>2004</v>
      </c>
      <c r="B56" s="3">
        <v>17272044</v>
      </c>
      <c r="C56" s="3">
        <v>10610177</v>
      </c>
      <c r="D56" s="3">
        <v>6661867</v>
      </c>
      <c r="E56" s="3">
        <v>7387262</v>
      </c>
      <c r="F56" s="3">
        <v>9884782</v>
      </c>
      <c r="G56" s="3">
        <v>12980112</v>
      </c>
      <c r="H56" s="3">
        <v>4291932</v>
      </c>
      <c r="I56" s="3">
        <v>3411685</v>
      </c>
      <c r="J56" s="3">
        <v>880247</v>
      </c>
    </row>
    <row r="57" spans="1:10">
      <c r="A57" s="2">
        <v>2005</v>
      </c>
      <c r="B57" s="3">
        <v>17487475</v>
      </c>
      <c r="C57" s="3">
        <v>10797011</v>
      </c>
      <c r="D57" s="3">
        <v>6690464</v>
      </c>
      <c r="E57" s="3">
        <v>7455925</v>
      </c>
      <c r="F57" s="3">
        <v>10031550</v>
      </c>
      <c r="G57" s="3">
        <v>13021834</v>
      </c>
      <c r="H57" s="3">
        <v>4465641</v>
      </c>
      <c r="I57" s="3">
        <v>3454692</v>
      </c>
      <c r="J57" s="3">
        <v>1010949</v>
      </c>
    </row>
    <row r="58" spans="1:10">
      <c r="A58" s="2">
        <v>2006</v>
      </c>
      <c r="B58" s="3">
        <v>17754230</v>
      </c>
      <c r="C58" s="3">
        <v>10957538</v>
      </c>
      <c r="D58" s="3">
        <v>6796692</v>
      </c>
      <c r="E58" s="3">
        <v>7572265</v>
      </c>
      <c r="F58" s="3">
        <v>10181965</v>
      </c>
      <c r="G58" s="3">
        <v>13175350</v>
      </c>
      <c r="H58" s="3">
        <v>4578880</v>
      </c>
      <c r="I58" s="3">
        <v>3512929</v>
      </c>
      <c r="J58" s="3">
        <v>1065951</v>
      </c>
    </row>
    <row r="59" spans="1:10">
      <c r="A59" s="2">
        <v>2007</v>
      </c>
      <c r="B59" s="3">
        <v>18258138</v>
      </c>
      <c r="C59" s="3">
        <v>11270929</v>
      </c>
      <c r="D59" s="3">
        <v>6987209</v>
      </c>
      <c r="E59" s="3">
        <v>7819938</v>
      </c>
      <c r="F59" s="3">
        <v>10438200</v>
      </c>
      <c r="G59" s="3">
        <v>13500894</v>
      </c>
      <c r="H59" s="3">
        <v>4757244</v>
      </c>
      <c r="I59" s="3">
        <v>3571395</v>
      </c>
      <c r="J59" s="3">
        <v>1185849</v>
      </c>
    </row>
    <row r="60" spans="1:10">
      <c r="A60" s="2">
        <v>2008</v>
      </c>
      <c r="B60" s="3">
        <v>19081686</v>
      </c>
      <c r="C60" s="3">
        <v>11734636</v>
      </c>
      <c r="D60" s="3">
        <v>7347050</v>
      </c>
      <c r="E60" s="3">
        <v>8177714</v>
      </c>
      <c r="F60" s="3">
        <v>10903972</v>
      </c>
      <c r="G60" s="3">
        <v>13970862</v>
      </c>
      <c r="H60" s="3">
        <v>5110824</v>
      </c>
      <c r="I60" s="3">
        <v>3660827</v>
      </c>
      <c r="J60" s="3">
        <v>1449997</v>
      </c>
    </row>
    <row r="61" spans="1:10">
      <c r="A61" s="2">
        <v>2009</v>
      </c>
      <c r="B61" s="3">
        <v>20313594</v>
      </c>
      <c r="C61" s="3">
        <v>12605355</v>
      </c>
      <c r="D61" s="3">
        <v>7708239</v>
      </c>
      <c r="E61" s="3">
        <v>8732953</v>
      </c>
      <c r="F61" s="3">
        <v>11580641</v>
      </c>
      <c r="G61" s="3">
        <v>14810768</v>
      </c>
      <c r="H61" s="3">
        <v>5502826</v>
      </c>
      <c r="I61" s="3">
        <v>3767672</v>
      </c>
      <c r="J61" s="3">
        <v>1735154</v>
      </c>
    </row>
    <row r="62" spans="1:10">
      <c r="A62" s="2">
        <v>2010</v>
      </c>
      <c r="B62" s="3">
        <v>21019438</v>
      </c>
      <c r="C62" s="3">
        <v>13087182</v>
      </c>
      <c r="D62" s="3">
        <v>7932256</v>
      </c>
      <c r="E62" s="3">
        <v>9045759</v>
      </c>
      <c r="F62" s="3">
        <v>11973679</v>
      </c>
      <c r="G62" s="3">
        <v>15142171</v>
      </c>
      <c r="H62" s="3">
        <v>5877267</v>
      </c>
      <c r="I62" s="3">
        <v>3854482</v>
      </c>
      <c r="J62" s="3">
        <v>2022785</v>
      </c>
    </row>
    <row r="63" spans="1:10">
      <c r="A63" s="2">
        <v>2011</v>
      </c>
      <c r="B63" s="3">
        <v>21010590</v>
      </c>
      <c r="C63" s="3">
        <v>13002531</v>
      </c>
      <c r="D63" s="3">
        <v>8008059</v>
      </c>
      <c r="E63" s="3">
        <v>9034256</v>
      </c>
      <c r="F63" s="3">
        <v>11976334</v>
      </c>
      <c r="G63" s="3">
        <v>15116303</v>
      </c>
      <c r="H63" s="3">
        <v>5894287</v>
      </c>
      <c r="I63" s="3">
        <v>3926819</v>
      </c>
      <c r="J63" s="3">
        <v>1967468</v>
      </c>
    </row>
    <row r="64" spans="1:10">
      <c r="A64" s="2">
        <v>2012</v>
      </c>
      <c r="B64" s="3">
        <v>20644478</v>
      </c>
      <c r="C64" s="3">
        <v>12734404</v>
      </c>
      <c r="D64" s="3">
        <v>7910074</v>
      </c>
      <c r="E64" s="3">
        <v>8919006</v>
      </c>
      <c r="F64" s="3">
        <v>11725472</v>
      </c>
      <c r="G64" s="3">
        <v>14884667</v>
      </c>
      <c r="H64" s="3">
        <v>5759811</v>
      </c>
      <c r="I64" s="3">
        <v>3951388</v>
      </c>
      <c r="J64" s="3">
        <v>1808423</v>
      </c>
    </row>
    <row r="65" spans="1:13">
      <c r="A65" s="2">
        <v>2013</v>
      </c>
      <c r="B65" s="3">
        <v>20376677</v>
      </c>
      <c r="C65" s="3">
        <v>12596610</v>
      </c>
      <c r="D65" s="3">
        <v>7780067</v>
      </c>
      <c r="E65" s="3">
        <v>8861197</v>
      </c>
      <c r="F65" s="3">
        <v>11515480</v>
      </c>
      <c r="G65" s="3">
        <v>14746848</v>
      </c>
      <c r="H65" s="3">
        <v>5629829</v>
      </c>
      <c r="I65" s="3">
        <v>3971390</v>
      </c>
      <c r="J65" s="3">
        <v>1658439</v>
      </c>
    </row>
    <row r="66" spans="1:13">
      <c r="A66" s="2">
        <v>2014</v>
      </c>
      <c r="B66" s="3">
        <v>20209092</v>
      </c>
      <c r="C66" s="3">
        <v>12454464</v>
      </c>
      <c r="D66" s="3">
        <v>7754628</v>
      </c>
      <c r="E66" s="3">
        <v>8797530</v>
      </c>
      <c r="F66" s="3">
        <v>11411562</v>
      </c>
      <c r="G66" s="3">
        <v>14654660</v>
      </c>
      <c r="H66" s="3">
        <v>5554432</v>
      </c>
      <c r="I66" s="3">
        <v>3997249</v>
      </c>
      <c r="J66" s="3">
        <v>1557183</v>
      </c>
    </row>
    <row r="67" spans="1:13">
      <c r="A67" s="2">
        <v>2015</v>
      </c>
      <c r="B67" s="3">
        <v>19988204</v>
      </c>
      <c r="C67" s="3">
        <v>12287512</v>
      </c>
      <c r="D67" s="3">
        <v>7700692</v>
      </c>
      <c r="E67" s="3">
        <v>8723819</v>
      </c>
      <c r="F67" s="3">
        <v>11264385</v>
      </c>
      <c r="G67" s="3">
        <v>14572843</v>
      </c>
      <c r="H67" s="3">
        <v>5415361</v>
      </c>
      <c r="I67" s="3">
        <v>4065891</v>
      </c>
      <c r="J67" s="3">
        <v>1349470</v>
      </c>
    </row>
    <row r="68" spans="1:13">
      <c r="A68" s="2">
        <v>2016</v>
      </c>
      <c r="B68" s="3">
        <v>19846904</v>
      </c>
      <c r="C68" s="3">
        <v>12125314</v>
      </c>
      <c r="D68" s="3">
        <v>7721590</v>
      </c>
      <c r="E68" s="3">
        <v>8638422</v>
      </c>
      <c r="F68" s="3">
        <v>11208482</v>
      </c>
      <c r="G68" s="3">
        <v>14585840</v>
      </c>
      <c r="H68" s="3">
        <v>5261064</v>
      </c>
      <c r="I68" s="3">
        <v>4078956</v>
      </c>
      <c r="J68" s="3">
        <v>1182108</v>
      </c>
    </row>
    <row r="69" spans="1:13">
      <c r="A69" s="2">
        <v>2017</v>
      </c>
      <c r="B69" s="3">
        <v>19778151</v>
      </c>
      <c r="C69" s="3">
        <v>12076141</v>
      </c>
      <c r="D69" s="3">
        <v>7702010</v>
      </c>
      <c r="E69" s="3">
        <v>8571314</v>
      </c>
      <c r="F69" s="3">
        <v>11206837</v>
      </c>
      <c r="G69" s="3">
        <v>14571739</v>
      </c>
      <c r="H69" s="3">
        <v>5206412</v>
      </c>
      <c r="I69" s="3">
        <v>4108489</v>
      </c>
      <c r="J69" s="3">
        <v>1097923</v>
      </c>
    </row>
    <row r="70" spans="1:13">
      <c r="A70" s="2">
        <v>2018</v>
      </c>
      <c r="B70" s="3">
        <v>19651412</v>
      </c>
      <c r="C70" s="3">
        <v>11989569</v>
      </c>
      <c r="D70" s="3">
        <v>7661843</v>
      </c>
      <c r="E70" s="3">
        <v>8444614</v>
      </c>
      <c r="F70" s="3">
        <v>11206798</v>
      </c>
      <c r="G70" s="3">
        <v>14539257</v>
      </c>
      <c r="H70" s="3">
        <v>5112155</v>
      </c>
      <c r="I70" s="3">
        <v>4131846</v>
      </c>
      <c r="J70" s="3">
        <v>980309</v>
      </c>
      <c r="L70" s="74" t="s">
        <v>51</v>
      </c>
      <c r="M70" s="74" t="s">
        <v>52</v>
      </c>
    </row>
    <row r="71" spans="1:13">
      <c r="A71" s="2">
        <v>2019</v>
      </c>
      <c r="B71" s="3">
        <v>19630178</v>
      </c>
      <c r="C71" s="3">
        <v>11954413</v>
      </c>
      <c r="D71" s="3">
        <v>7675765</v>
      </c>
      <c r="E71" s="3">
        <v>8363889</v>
      </c>
      <c r="F71" s="3">
        <v>11266289</v>
      </c>
      <c r="G71" s="3">
        <v>14503647</v>
      </c>
      <c r="H71" s="3">
        <v>5126531</v>
      </c>
      <c r="I71" s="3">
        <v>4135372</v>
      </c>
      <c r="J71" s="3">
        <v>991159</v>
      </c>
      <c r="L71" s="75">
        <v>7767866</v>
      </c>
      <c r="M71" s="75">
        <v>10890890</v>
      </c>
    </row>
    <row r="72" spans="1:13">
      <c r="A72" s="2">
        <v>2020</v>
      </c>
      <c r="B72" s="3">
        <v>19027410</v>
      </c>
      <c r="C72" s="3">
        <v>11609478</v>
      </c>
      <c r="D72" s="3">
        <v>7417932</v>
      </c>
      <c r="E72" s="3">
        <v>7885033</v>
      </c>
      <c r="F72" s="3">
        <v>11142377</v>
      </c>
      <c r="G72" s="3">
        <v>13884456</v>
      </c>
      <c r="H72" s="3">
        <v>5142954</v>
      </c>
      <c r="I72" s="3">
        <v>4101048</v>
      </c>
      <c r="J72" s="3">
        <v>1041906</v>
      </c>
    </row>
    <row r="73" spans="1:13">
      <c r="A73" s="56">
        <v>2021</v>
      </c>
      <c r="B73" s="60">
        <v>18658756</v>
      </c>
      <c r="C73" s="60">
        <v>11326343</v>
      </c>
      <c r="D73" s="60">
        <v>7332413</v>
      </c>
      <c r="E73" s="60">
        <v>7767866</v>
      </c>
      <c r="F73" s="60">
        <v>10890890</v>
      </c>
      <c r="G73" s="60">
        <v>13545702</v>
      </c>
      <c r="H73" s="60">
        <v>5113054</v>
      </c>
      <c r="I73" s="60">
        <v>4111799</v>
      </c>
      <c r="J73" s="60">
        <v>1001255</v>
      </c>
    </row>
    <row r="74" spans="1:13">
      <c r="A74" s="18">
        <v>2022</v>
      </c>
      <c r="B74" s="27">
        <v>18580026</v>
      </c>
      <c r="C74" s="27">
        <v>11286150</v>
      </c>
      <c r="D74" s="27">
        <v>7293876</v>
      </c>
      <c r="E74" s="27">
        <v>7814536</v>
      </c>
      <c r="F74" s="27">
        <v>10765490</v>
      </c>
      <c r="G74" s="27">
        <v>13494337</v>
      </c>
      <c r="H74" s="27">
        <v>5085689</v>
      </c>
      <c r="I74" s="27">
        <v>4107644</v>
      </c>
      <c r="J74" s="27">
        <v>978045</v>
      </c>
      <c r="L74" s="43">
        <f>B73/1000</f>
        <v>18658.756000000001</v>
      </c>
    </row>
    <row r="75" spans="1:13">
      <c r="A75" s="18">
        <v>2023</v>
      </c>
      <c r="B75" s="27">
        <v>18939568</v>
      </c>
      <c r="C75" s="27">
        <v>11511111</v>
      </c>
      <c r="D75" s="27">
        <v>7428458</v>
      </c>
      <c r="E75" s="27">
        <v>7793420</v>
      </c>
      <c r="F75" s="27">
        <v>11146149</v>
      </c>
      <c r="G75" s="27">
        <v>13861062</v>
      </c>
      <c r="H75" s="27">
        <v>5078507</v>
      </c>
      <c r="I75" s="28" t="s">
        <v>4</v>
      </c>
      <c r="J75" s="28" t="s">
        <v>4</v>
      </c>
    </row>
    <row r="76" spans="1:13">
      <c r="A76" s="18">
        <v>2024</v>
      </c>
      <c r="B76" s="27">
        <v>19247640</v>
      </c>
      <c r="C76" s="27">
        <v>11694129</v>
      </c>
      <c r="D76" s="27">
        <v>7553510</v>
      </c>
      <c r="E76" s="27">
        <v>7938395</v>
      </c>
      <c r="F76" s="27">
        <v>11309244</v>
      </c>
      <c r="G76" s="27">
        <v>14087874</v>
      </c>
      <c r="H76" s="27">
        <v>5159765</v>
      </c>
      <c r="I76" s="28" t="s">
        <v>4</v>
      </c>
      <c r="J76" s="28" t="s">
        <v>4</v>
      </c>
    </row>
    <row r="77" spans="1:13">
      <c r="A77" s="18">
        <v>2025</v>
      </c>
      <c r="B77" s="27">
        <v>19567692</v>
      </c>
      <c r="C77" s="27">
        <v>11906525</v>
      </c>
      <c r="D77" s="27">
        <v>7661167</v>
      </c>
      <c r="E77" s="27">
        <v>8093082</v>
      </c>
      <c r="F77" s="27">
        <v>11474610</v>
      </c>
      <c r="G77" s="27">
        <v>14318451</v>
      </c>
      <c r="H77" s="27">
        <v>5249241</v>
      </c>
      <c r="I77" s="28" t="s">
        <v>4</v>
      </c>
      <c r="J77" s="28" t="s">
        <v>4</v>
      </c>
    </row>
    <row r="78" spans="1:13">
      <c r="A78" s="18">
        <v>2026</v>
      </c>
      <c r="B78" s="27">
        <v>19807880</v>
      </c>
      <c r="C78" s="27">
        <v>12069702</v>
      </c>
      <c r="D78" s="27">
        <v>7738177</v>
      </c>
      <c r="E78" s="27">
        <v>8209834</v>
      </c>
      <c r="F78" s="27">
        <v>11598045</v>
      </c>
      <c r="G78" s="27">
        <v>14490114</v>
      </c>
      <c r="H78" s="27">
        <v>5317765</v>
      </c>
      <c r="I78" s="28" t="s">
        <v>4</v>
      </c>
      <c r="J78" s="28" t="s">
        <v>4</v>
      </c>
      <c r="L78" s="74" t="s">
        <v>49</v>
      </c>
      <c r="M78" s="74" t="s">
        <v>50</v>
      </c>
    </row>
    <row r="79" spans="1:13">
      <c r="A79" s="18">
        <v>2027</v>
      </c>
      <c r="B79" s="27">
        <v>19967426</v>
      </c>
      <c r="C79" s="27">
        <v>12161314</v>
      </c>
      <c r="D79" s="27">
        <v>7806112</v>
      </c>
      <c r="E79" s="27">
        <v>8290887</v>
      </c>
      <c r="F79" s="27">
        <v>11676539</v>
      </c>
      <c r="G79" s="27">
        <v>14602642</v>
      </c>
      <c r="H79" s="27">
        <v>5364784</v>
      </c>
      <c r="I79" s="28" t="s">
        <v>4</v>
      </c>
      <c r="J79" s="28" t="s">
        <v>4</v>
      </c>
      <c r="L79" s="76">
        <v>11326343</v>
      </c>
      <c r="M79" s="76">
        <v>7332413</v>
      </c>
    </row>
    <row r="80" spans="1:13">
      <c r="A80" s="18">
        <v>2028</v>
      </c>
      <c r="B80" s="27">
        <v>20075228</v>
      </c>
      <c r="C80" s="27">
        <v>12203963</v>
      </c>
      <c r="D80" s="27">
        <v>7871264</v>
      </c>
      <c r="E80" s="27">
        <v>8348686</v>
      </c>
      <c r="F80" s="27">
        <v>11726541</v>
      </c>
      <c r="G80" s="27">
        <v>14676295</v>
      </c>
      <c r="H80" s="27">
        <v>5398932</v>
      </c>
      <c r="I80" s="28" t="s">
        <v>4</v>
      </c>
      <c r="J80" s="28" t="s">
        <v>4</v>
      </c>
    </row>
    <row r="81" spans="1:12">
      <c r="A81" s="18">
        <v>2029</v>
      </c>
      <c r="B81" s="27">
        <v>20132524</v>
      </c>
      <c r="C81" s="27">
        <v>12196781</v>
      </c>
      <c r="D81" s="27">
        <v>7935742</v>
      </c>
      <c r="E81" s="27">
        <v>8382570</v>
      </c>
      <c r="F81" s="27">
        <v>11749953</v>
      </c>
      <c r="G81" s="27">
        <v>14714045</v>
      </c>
      <c r="H81" s="27">
        <v>5418478</v>
      </c>
      <c r="I81" s="28" t="s">
        <v>4</v>
      </c>
      <c r="J81" s="28" t="s">
        <v>4</v>
      </c>
    </row>
    <row r="82" spans="1:12">
      <c r="A82" s="18">
        <v>2030</v>
      </c>
      <c r="B82" s="27">
        <v>20166892</v>
      </c>
      <c r="C82" s="27">
        <v>12170851</v>
      </c>
      <c r="D82" s="27">
        <v>7996042</v>
      </c>
      <c r="E82" s="27">
        <v>8405071</v>
      </c>
      <c r="F82" s="27">
        <v>11761822</v>
      </c>
      <c r="G82" s="27">
        <v>14736323</v>
      </c>
      <c r="H82" s="27">
        <v>5430570</v>
      </c>
      <c r="I82" s="28" t="s">
        <v>4</v>
      </c>
      <c r="J82" s="28" t="s">
        <v>4</v>
      </c>
      <c r="L82" s="72"/>
    </row>
    <row r="83" spans="1:12">
      <c r="A83" s="20">
        <v>2031</v>
      </c>
      <c r="B83" s="29">
        <v>20233776</v>
      </c>
      <c r="C83" s="29">
        <v>12176627</v>
      </c>
      <c r="D83" s="29">
        <v>8057149</v>
      </c>
      <c r="E83" s="29">
        <v>8439309</v>
      </c>
      <c r="F83" s="29">
        <v>11794467</v>
      </c>
      <c r="G83" s="29">
        <v>14784933</v>
      </c>
      <c r="H83" s="29">
        <v>5448843</v>
      </c>
      <c r="I83" s="30" t="s">
        <v>4</v>
      </c>
      <c r="J83" s="30" t="s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50B7-4EA2-4433-9AFA-5337C97D93C1}">
  <sheetPr>
    <tabColor rgb="FFFFFF00"/>
  </sheetPr>
  <dimension ref="A1:AI83"/>
  <sheetViews>
    <sheetView workbookViewId="0">
      <selection activeCell="J23" sqref="J23"/>
    </sheetView>
  </sheetViews>
  <sheetFormatPr defaultRowHeight="13.2"/>
  <cols>
    <col min="1" max="1" width="11.44140625" customWidth="1"/>
    <col min="2" max="2" width="7.77734375" customWidth="1"/>
    <col min="3" max="3" width="8.88671875" customWidth="1"/>
    <col min="4" max="4" width="8.77734375" customWidth="1"/>
    <col min="5" max="5" width="7.6640625" customWidth="1"/>
    <col min="6" max="6" width="10.44140625" customWidth="1"/>
    <col min="7" max="7" width="9.6640625" customWidth="1"/>
    <col min="8" max="8" width="7.6640625" customWidth="1"/>
    <col min="9" max="22" width="16.21875" bestFit="1" customWidth="1"/>
    <col min="23" max="25" width="12.6640625"/>
    <col min="26" max="32" width="16.21875" bestFit="1" customWidth="1"/>
    <col min="33" max="33" width="9.6640625" customWidth="1"/>
  </cols>
  <sheetData>
    <row r="1" spans="1:35">
      <c r="W1" s="40" t="s">
        <v>0</v>
      </c>
      <c r="X1" s="39" t="s">
        <v>51</v>
      </c>
      <c r="Y1" s="39" t="s">
        <v>52</v>
      </c>
      <c r="Z1" t="s">
        <v>114</v>
      </c>
      <c r="AG1" s="66" t="s">
        <v>3</v>
      </c>
      <c r="AH1" s="68" t="s">
        <v>115</v>
      </c>
      <c r="AI1" s="70" t="s">
        <v>116</v>
      </c>
    </row>
    <row r="2" spans="1:35" ht="14.4">
      <c r="W2" s="2">
        <v>1947</v>
      </c>
      <c r="X2" s="62">
        <v>1.659249</v>
      </c>
      <c r="Y2" s="62">
        <v>0.67897700000000005</v>
      </c>
      <c r="Z2" s="61">
        <f>Y2/(X2+Y2)</f>
        <v>0.29038125484876143</v>
      </c>
      <c r="AB2" s="13">
        <v>1970</v>
      </c>
      <c r="AC2" s="31">
        <v>22.4</v>
      </c>
      <c r="AD2" s="31"/>
      <c r="AE2" s="31">
        <v>22.4</v>
      </c>
      <c r="AG2" s="67">
        <v>1970</v>
      </c>
      <c r="AH2" s="69">
        <v>8.5160722107924126E-3</v>
      </c>
      <c r="AI2" s="71">
        <v>0.99148392778920758</v>
      </c>
    </row>
    <row r="3" spans="1:35" ht="14.4">
      <c r="A3" s="46" t="s">
        <v>94</v>
      </c>
      <c r="B3" t="s">
        <v>96</v>
      </c>
      <c r="E3" s="48" t="s">
        <v>97</v>
      </c>
      <c r="F3" s="48" t="s">
        <v>98</v>
      </c>
      <c r="G3" s="48" t="s">
        <v>100</v>
      </c>
      <c r="H3" s="48" t="s">
        <v>99</v>
      </c>
      <c r="W3" s="2">
        <v>1948</v>
      </c>
      <c r="X3" s="62">
        <v>1.7093670000000001</v>
      </c>
      <c r="Y3" s="62">
        <v>0.69402900000000001</v>
      </c>
      <c r="Z3" s="61">
        <f t="shared" ref="Z3:Z66" si="0">Y3/(X3+Y3)</f>
        <v>0.28877014025154407</v>
      </c>
      <c r="AB3" s="13">
        <v>1980</v>
      </c>
      <c r="AC3" s="31">
        <v>18.600000000000001</v>
      </c>
      <c r="AD3" s="31"/>
      <c r="AE3" s="31">
        <v>18.600000000000001</v>
      </c>
      <c r="AG3" s="67">
        <v>1980</v>
      </c>
      <c r="AH3" s="69">
        <v>4.2323908950972169E-2</v>
      </c>
      <c r="AI3" s="71">
        <v>0.95767609104902784</v>
      </c>
    </row>
    <row r="4" spans="1:35" ht="14.4">
      <c r="A4" s="47" t="s">
        <v>14</v>
      </c>
      <c r="B4">
        <v>3640</v>
      </c>
      <c r="D4" s="49" t="str">
        <f>SUBSTITUTE(A4,"Fall","")</f>
        <v xml:space="preserve"> 1959</v>
      </c>
      <c r="E4" t="str">
        <f>IF(D4&gt;=2021, D4, NA())</f>
        <v xml:space="preserve"> 1959</v>
      </c>
      <c r="F4" t="str">
        <f t="shared" ref="F4:F38" si="1">IF(D4&gt;=2021, D4, NA())</f>
        <v xml:space="preserve"> 1959</v>
      </c>
      <c r="G4" s="42">
        <f>B4</f>
        <v>3640</v>
      </c>
      <c r="H4" s="42"/>
      <c r="W4" s="2">
        <v>1949</v>
      </c>
      <c r="X4" s="62">
        <v>1.7215720000000001</v>
      </c>
      <c r="Y4" s="62">
        <v>0.72332799999999997</v>
      </c>
      <c r="Z4" s="61">
        <f t="shared" si="0"/>
        <v>0.29585177307865351</v>
      </c>
      <c r="AB4" s="13">
        <v>1990</v>
      </c>
      <c r="AC4" s="31">
        <v>17</v>
      </c>
      <c r="AD4" s="31"/>
      <c r="AE4" s="31">
        <v>17</v>
      </c>
      <c r="AG4" s="67">
        <v>1990</v>
      </c>
      <c r="AH4" s="69">
        <v>7.1855665249905845E-2</v>
      </c>
      <c r="AI4" s="71">
        <v>0.92814433475009417</v>
      </c>
    </row>
    <row r="5" spans="1:35" ht="14.4">
      <c r="A5" s="47" t="s">
        <v>15</v>
      </c>
      <c r="B5">
        <v>8005</v>
      </c>
      <c r="D5" s="49" t="str">
        <f t="shared" ref="D5:D48" si="2">SUBSTITUTE(A5,"Fall","")</f>
        <v xml:space="preserve"> 1969</v>
      </c>
      <c r="E5" t="str">
        <f t="shared" ref="E5:E48" si="3">IF(D5&gt;=2021, D5, NA())</f>
        <v xml:space="preserve"> 1969</v>
      </c>
      <c r="F5" t="str">
        <f t="shared" si="1"/>
        <v xml:space="preserve"> 1969</v>
      </c>
      <c r="G5" s="42">
        <f t="shared" ref="G5:G17" si="4">B5</f>
        <v>8005</v>
      </c>
      <c r="H5" s="42"/>
      <c r="W5" s="2">
        <v>1950</v>
      </c>
      <c r="X5" s="62">
        <v>1.560392</v>
      </c>
      <c r="Y5" s="62">
        <v>0.72090600000000005</v>
      </c>
      <c r="Z5" s="61">
        <f t="shared" si="0"/>
        <v>0.31600693990877127</v>
      </c>
      <c r="AB5" s="13">
        <v>2000</v>
      </c>
      <c r="AC5" s="31">
        <v>15.9</v>
      </c>
      <c r="AD5" s="31"/>
      <c r="AE5" s="31">
        <v>15.9</v>
      </c>
      <c r="AG5" s="67">
        <v>2000</v>
      </c>
      <c r="AH5" s="69">
        <v>0.12644574256574584</v>
      </c>
      <c r="AI5" s="71">
        <v>0.87355425743425419</v>
      </c>
    </row>
    <row r="6" spans="1:35" ht="14.4">
      <c r="A6" s="47" t="s">
        <v>16</v>
      </c>
      <c r="B6">
        <v>12247</v>
      </c>
      <c r="D6" s="49" t="str">
        <f t="shared" si="2"/>
        <v xml:space="preserve"> 1985</v>
      </c>
      <c r="E6" t="str">
        <f t="shared" si="3"/>
        <v xml:space="preserve"> 1985</v>
      </c>
      <c r="F6" t="str">
        <f t="shared" si="1"/>
        <v xml:space="preserve"> 1985</v>
      </c>
      <c r="G6" s="42">
        <f t="shared" si="4"/>
        <v>12247</v>
      </c>
      <c r="H6" s="42"/>
      <c r="W6" s="2">
        <v>1951</v>
      </c>
      <c r="X6" s="62">
        <v>1.3907400000000001</v>
      </c>
      <c r="Y6" s="62">
        <v>0.71122200000000002</v>
      </c>
      <c r="Z6" s="61">
        <f t="shared" si="0"/>
        <v>0.33836101699269533</v>
      </c>
      <c r="AB6" s="13">
        <v>2010</v>
      </c>
      <c r="AC6" s="31">
        <v>15.5</v>
      </c>
      <c r="AD6" s="31"/>
      <c r="AE6" s="31">
        <v>15.5</v>
      </c>
      <c r="AG6" s="67">
        <v>2010</v>
      </c>
      <c r="AH6" s="69">
        <v>0.34417102370880887</v>
      </c>
      <c r="AI6" s="71">
        <v>0.65582897629119108</v>
      </c>
    </row>
    <row r="7" spans="1:35" ht="14.4">
      <c r="A7" s="47" t="s">
        <v>17</v>
      </c>
      <c r="B7">
        <v>13819</v>
      </c>
      <c r="D7" s="49" t="str">
        <f t="shared" si="2"/>
        <v xml:space="preserve"> 1990</v>
      </c>
      <c r="E7" t="str">
        <f t="shared" si="3"/>
        <v xml:space="preserve"> 1990</v>
      </c>
      <c r="F7" t="str">
        <f t="shared" si="1"/>
        <v xml:space="preserve"> 1990</v>
      </c>
      <c r="G7" s="42">
        <f t="shared" si="4"/>
        <v>13819</v>
      </c>
      <c r="H7" s="42"/>
      <c r="W7" s="2">
        <v>1952</v>
      </c>
      <c r="X7" s="62">
        <v>1.3803570000000001</v>
      </c>
      <c r="Y7" s="62">
        <v>0.75388500000000003</v>
      </c>
      <c r="Z7" s="61">
        <f t="shared" si="0"/>
        <v>0.35323313851006588</v>
      </c>
      <c r="AB7" s="13">
        <v>2020</v>
      </c>
      <c r="AC7" s="31">
        <v>15.1</v>
      </c>
      <c r="AD7" s="31"/>
      <c r="AE7" s="31">
        <v>15.1</v>
      </c>
      <c r="AG7" s="67">
        <v>2021</v>
      </c>
      <c r="AH7" s="69">
        <v>0.19582327900311633</v>
      </c>
      <c r="AI7" s="71">
        <v>0.80417672099688364</v>
      </c>
    </row>
    <row r="8" spans="1:35" ht="14.4">
      <c r="A8" s="47" t="s">
        <v>18</v>
      </c>
      <c r="B8">
        <v>14359</v>
      </c>
      <c r="D8" s="49" t="str">
        <f t="shared" si="2"/>
        <v xml:space="preserve"> 1991</v>
      </c>
      <c r="E8" t="str">
        <f t="shared" si="3"/>
        <v xml:space="preserve"> 1991</v>
      </c>
      <c r="F8" t="str">
        <f t="shared" si="1"/>
        <v xml:space="preserve"> 1991</v>
      </c>
      <c r="G8" s="42">
        <f t="shared" si="4"/>
        <v>14359</v>
      </c>
      <c r="H8" s="42"/>
      <c r="W8" s="2">
        <v>1953</v>
      </c>
      <c r="X8" s="62">
        <v>1.422598</v>
      </c>
      <c r="Y8" s="62">
        <v>0.80845599999999995</v>
      </c>
      <c r="Z8" s="61">
        <f t="shared" si="0"/>
        <v>0.36236505257156482</v>
      </c>
      <c r="AB8" s="17">
        <v>2030</v>
      </c>
      <c r="AC8" s="33"/>
      <c r="AD8" s="33">
        <v>14.1</v>
      </c>
      <c r="AE8" s="31">
        <v>14.1</v>
      </c>
      <c r="AG8" s="2"/>
      <c r="AH8" s="3"/>
      <c r="AI8" s="3"/>
    </row>
    <row r="9" spans="1:35" ht="14.4">
      <c r="A9" s="47" t="s">
        <v>19</v>
      </c>
      <c r="B9">
        <v>14487</v>
      </c>
      <c r="D9" s="49" t="str">
        <f t="shared" si="2"/>
        <v xml:space="preserve"> 1992</v>
      </c>
      <c r="E9" t="str">
        <f t="shared" si="3"/>
        <v xml:space="preserve"> 1992</v>
      </c>
      <c r="F9" t="str">
        <f t="shared" si="1"/>
        <v xml:space="preserve"> 1992</v>
      </c>
      <c r="G9" s="42">
        <f t="shared" si="4"/>
        <v>14487</v>
      </c>
      <c r="H9" s="42"/>
      <c r="W9" s="2">
        <v>1954</v>
      </c>
      <c r="X9" s="62">
        <v>1.563382</v>
      </c>
      <c r="Y9" s="62">
        <v>0.88331099999999996</v>
      </c>
      <c r="Z9" s="61">
        <f t="shared" si="0"/>
        <v>0.36102240861440321</v>
      </c>
      <c r="AB9" s="17"/>
      <c r="AC9" s="33"/>
      <c r="AG9" s="2"/>
      <c r="AH9" s="3"/>
      <c r="AI9" s="3"/>
    </row>
    <row r="10" spans="1:35" ht="14.4">
      <c r="A10" s="47" t="s">
        <v>20</v>
      </c>
      <c r="B10">
        <v>14305</v>
      </c>
      <c r="D10" s="49" t="str">
        <f t="shared" si="2"/>
        <v xml:space="preserve"> 1993</v>
      </c>
      <c r="E10" t="str">
        <f t="shared" si="3"/>
        <v xml:space="preserve"> 1993</v>
      </c>
      <c r="F10" t="str">
        <f t="shared" si="1"/>
        <v xml:space="preserve"> 1993</v>
      </c>
      <c r="G10" s="42">
        <f t="shared" si="4"/>
        <v>14305</v>
      </c>
      <c r="H10" s="42"/>
      <c r="W10" s="2">
        <v>1955</v>
      </c>
      <c r="X10" s="62">
        <v>1.7331840000000001</v>
      </c>
      <c r="Y10" s="62">
        <v>0.91984999999999995</v>
      </c>
      <c r="Z10" s="61">
        <f t="shared" si="0"/>
        <v>0.34671625014982843</v>
      </c>
      <c r="AB10" s="17"/>
      <c r="AC10" s="33"/>
      <c r="AG10" s="2"/>
      <c r="AH10" s="3"/>
      <c r="AI10" s="3"/>
    </row>
    <row r="11" spans="1:35" ht="14.4">
      <c r="A11" s="47" t="s">
        <v>21</v>
      </c>
      <c r="B11">
        <v>14279</v>
      </c>
      <c r="D11" s="49" t="str">
        <f t="shared" si="2"/>
        <v xml:space="preserve"> 1994</v>
      </c>
      <c r="E11" t="str">
        <f t="shared" si="3"/>
        <v xml:space="preserve"> 1994</v>
      </c>
      <c r="F11" t="str">
        <f t="shared" si="1"/>
        <v xml:space="preserve"> 1994</v>
      </c>
      <c r="G11" s="42">
        <f t="shared" si="4"/>
        <v>14279</v>
      </c>
      <c r="H11" s="42"/>
      <c r="W11" s="2">
        <v>1956</v>
      </c>
      <c r="X11" s="62">
        <v>1.9114580000000001</v>
      </c>
      <c r="Y11" s="62">
        <v>1.0067539999999999</v>
      </c>
      <c r="Z11" s="61">
        <f t="shared" si="0"/>
        <v>0.34499001443349553</v>
      </c>
      <c r="AB11" s="17"/>
      <c r="AC11" s="33"/>
      <c r="AG11" s="2"/>
      <c r="AH11" s="3"/>
      <c r="AI11" s="3"/>
    </row>
    <row r="12" spans="1:35" ht="14.4">
      <c r="A12" s="47" t="s">
        <v>22</v>
      </c>
      <c r="B12">
        <v>14262</v>
      </c>
      <c r="D12" s="49" t="str">
        <f t="shared" si="2"/>
        <v xml:space="preserve"> 1995</v>
      </c>
      <c r="E12" t="str">
        <f t="shared" si="3"/>
        <v xml:space="preserve"> 1995</v>
      </c>
      <c r="F12" t="str">
        <f t="shared" si="1"/>
        <v xml:space="preserve"> 1995</v>
      </c>
      <c r="G12" s="42">
        <f t="shared" si="4"/>
        <v>14262</v>
      </c>
      <c r="H12" s="42"/>
      <c r="W12" s="2">
        <v>1957</v>
      </c>
      <c r="X12" s="62">
        <v>2.1707649999999998</v>
      </c>
      <c r="Y12" s="62">
        <v>1.1530180000000001</v>
      </c>
      <c r="Z12" s="61">
        <f t="shared" si="0"/>
        <v>0.3468993011878333</v>
      </c>
      <c r="AB12" s="17"/>
      <c r="AC12" s="33"/>
      <c r="AG12" s="2"/>
      <c r="AH12" s="3"/>
      <c r="AI12" s="3"/>
    </row>
    <row r="13" spans="1:35" ht="14.4">
      <c r="A13" s="47" t="s">
        <v>23</v>
      </c>
      <c r="B13">
        <v>14368</v>
      </c>
      <c r="D13" s="49" t="str">
        <f t="shared" si="2"/>
        <v xml:space="preserve"> 1996</v>
      </c>
      <c r="E13" t="str">
        <f t="shared" si="3"/>
        <v xml:space="preserve"> 1996</v>
      </c>
      <c r="F13" t="str">
        <f t="shared" si="1"/>
        <v xml:space="preserve"> 1996</v>
      </c>
      <c r="G13" s="42">
        <f t="shared" si="4"/>
        <v>14368</v>
      </c>
      <c r="H13" s="42"/>
      <c r="W13" s="2">
        <v>1959</v>
      </c>
      <c r="X13" s="62">
        <v>2.3326169999999999</v>
      </c>
      <c r="Y13" s="62">
        <v>1.3072299999999999</v>
      </c>
      <c r="Z13" s="61">
        <f t="shared" si="0"/>
        <v>0.35914421677614472</v>
      </c>
      <c r="AB13" s="17"/>
      <c r="AC13" s="33"/>
      <c r="AG13" s="2"/>
      <c r="AH13" s="3"/>
      <c r="AI13" s="3"/>
    </row>
    <row r="14" spans="1:35" ht="14.4">
      <c r="A14" s="47" t="s">
        <v>24</v>
      </c>
      <c r="B14">
        <v>14502</v>
      </c>
      <c r="D14" s="49" t="str">
        <f t="shared" si="2"/>
        <v xml:space="preserve"> 1997</v>
      </c>
      <c r="E14" t="str">
        <f t="shared" si="3"/>
        <v xml:space="preserve"> 1997</v>
      </c>
      <c r="F14" t="str">
        <f t="shared" si="1"/>
        <v xml:space="preserve"> 1997</v>
      </c>
      <c r="G14" s="42">
        <f t="shared" si="4"/>
        <v>14502</v>
      </c>
      <c r="H14" s="42"/>
      <c r="W14" s="2">
        <v>1961</v>
      </c>
      <c r="X14" s="62">
        <v>2.5858210000000001</v>
      </c>
      <c r="Y14" s="62">
        <v>1.5592440000000001</v>
      </c>
      <c r="Z14" s="61">
        <f t="shared" si="0"/>
        <v>0.37616876936791094</v>
      </c>
      <c r="AB14" s="17"/>
      <c r="AC14" s="33"/>
      <c r="AG14" s="2"/>
      <c r="AH14" s="3"/>
      <c r="AI14" s="3"/>
    </row>
    <row r="15" spans="1:35" ht="14.4">
      <c r="A15" s="47" t="s">
        <v>25</v>
      </c>
      <c r="B15">
        <v>14507</v>
      </c>
      <c r="D15" s="49" t="str">
        <f t="shared" si="2"/>
        <v xml:space="preserve"> 1998</v>
      </c>
      <c r="E15" t="str">
        <f t="shared" si="3"/>
        <v xml:space="preserve"> 1998</v>
      </c>
      <c r="F15" t="str">
        <f t="shared" si="1"/>
        <v xml:space="preserve"> 1998</v>
      </c>
      <c r="G15" s="42">
        <f t="shared" si="4"/>
        <v>14507</v>
      </c>
      <c r="H15" s="42"/>
      <c r="W15" s="2">
        <v>1963</v>
      </c>
      <c r="X15" s="62">
        <v>2.9615399999999998</v>
      </c>
      <c r="Y15" s="62">
        <v>1.8180689999999999</v>
      </c>
      <c r="Z15" s="61">
        <f t="shared" si="0"/>
        <v>0.38038027796834428</v>
      </c>
      <c r="AB15" s="17"/>
      <c r="AC15" s="33"/>
      <c r="AG15" s="2"/>
      <c r="AH15" s="3"/>
      <c r="AI15" s="3"/>
    </row>
    <row r="16" spans="1:35" ht="14.4">
      <c r="A16" s="47" t="s">
        <v>26</v>
      </c>
      <c r="B16">
        <v>14850</v>
      </c>
      <c r="D16" s="49" t="str">
        <f t="shared" si="2"/>
        <v xml:space="preserve"> 1999</v>
      </c>
      <c r="E16" t="str">
        <f t="shared" si="3"/>
        <v xml:space="preserve"> 1999</v>
      </c>
      <c r="F16" t="str">
        <f t="shared" si="1"/>
        <v xml:space="preserve"> 1999</v>
      </c>
      <c r="G16" s="42">
        <f t="shared" si="4"/>
        <v>14850</v>
      </c>
      <c r="H16" s="42"/>
      <c r="W16" s="2">
        <v>1964</v>
      </c>
      <c r="X16" s="62">
        <v>3.248713</v>
      </c>
      <c r="Y16" s="62">
        <v>2.031307</v>
      </c>
      <c r="Z16" s="61">
        <f t="shared" si="0"/>
        <v>0.38471577759175152</v>
      </c>
      <c r="AB16" s="17"/>
      <c r="AC16" s="33"/>
    </row>
    <row r="17" spans="1:29" ht="14.4">
      <c r="A17" s="47" t="s">
        <v>27</v>
      </c>
      <c r="B17">
        <v>15312</v>
      </c>
      <c r="D17" s="49" t="str">
        <f t="shared" si="2"/>
        <v xml:space="preserve"> 2000</v>
      </c>
      <c r="E17" t="str">
        <f t="shared" si="3"/>
        <v xml:space="preserve"> 2000</v>
      </c>
      <c r="F17" t="str">
        <f t="shared" si="1"/>
        <v xml:space="preserve"> 2000</v>
      </c>
      <c r="G17" s="42">
        <f t="shared" si="4"/>
        <v>15312</v>
      </c>
      <c r="H17" s="42"/>
      <c r="W17" s="2">
        <v>1965</v>
      </c>
      <c r="X17" s="62">
        <v>3.63002</v>
      </c>
      <c r="Y17" s="62">
        <v>2.2908439999999999</v>
      </c>
      <c r="Z17" s="61">
        <f t="shared" si="0"/>
        <v>0.38691042388408176</v>
      </c>
      <c r="AB17" s="17"/>
      <c r="AC17" s="33"/>
    </row>
    <row r="18" spans="1:29" ht="14.4">
      <c r="A18" s="47" t="s">
        <v>28</v>
      </c>
      <c r="B18">
        <v>15928</v>
      </c>
      <c r="D18" s="49" t="str">
        <f t="shared" si="2"/>
        <v xml:space="preserve"> 2001</v>
      </c>
      <c r="E18" t="str">
        <f t="shared" si="3"/>
        <v xml:space="preserve"> 2001</v>
      </c>
      <c r="F18" t="str">
        <f t="shared" si="1"/>
        <v xml:space="preserve"> 2001</v>
      </c>
      <c r="G18" s="13">
        <v>14.3</v>
      </c>
      <c r="H18" s="42"/>
      <c r="W18" s="2">
        <v>1966</v>
      </c>
      <c r="X18" s="62">
        <v>3.8562159999999999</v>
      </c>
      <c r="Y18" s="62">
        <v>2.5336560000000001</v>
      </c>
      <c r="Z18" s="61">
        <f t="shared" si="0"/>
        <v>0.39651122901992403</v>
      </c>
      <c r="AB18" s="17"/>
      <c r="AC18" s="33"/>
    </row>
    <row r="19" spans="1:29" ht="14.4">
      <c r="A19" s="47" t="s">
        <v>29</v>
      </c>
      <c r="B19">
        <v>16612</v>
      </c>
      <c r="D19" s="49" t="str">
        <f t="shared" si="2"/>
        <v xml:space="preserve"> 2002</v>
      </c>
      <c r="E19" t="str">
        <f t="shared" si="3"/>
        <v xml:space="preserve"> 2002</v>
      </c>
      <c r="F19" t="str">
        <f t="shared" si="1"/>
        <v xml:space="preserve"> 2002</v>
      </c>
      <c r="G19" s="13">
        <v>14.1</v>
      </c>
      <c r="H19" s="42"/>
      <c r="W19" s="2">
        <v>1967</v>
      </c>
      <c r="X19" s="62">
        <v>4.1327999999999996</v>
      </c>
      <c r="Y19" s="62">
        <v>2.7789480000000002</v>
      </c>
      <c r="Z19" s="61">
        <f t="shared" si="0"/>
        <v>0.40206153349340867</v>
      </c>
      <c r="AB19" s="17"/>
      <c r="AC19" s="33"/>
    </row>
    <row r="20" spans="1:29" ht="14.4">
      <c r="A20" s="47" t="s">
        <v>30</v>
      </c>
      <c r="B20">
        <v>16911</v>
      </c>
      <c r="D20" s="49" t="str">
        <f t="shared" si="2"/>
        <v xml:space="preserve"> 2003</v>
      </c>
      <c r="E20" t="str">
        <f t="shared" si="3"/>
        <v xml:space="preserve"> 2003</v>
      </c>
      <c r="F20" t="str">
        <f t="shared" si="1"/>
        <v xml:space="preserve"> 2003</v>
      </c>
      <c r="G20" s="13">
        <v>13.8</v>
      </c>
      <c r="H20" s="42"/>
      <c r="W20" s="2">
        <v>1968</v>
      </c>
      <c r="X20" s="62">
        <v>4.4776490000000004</v>
      </c>
      <c r="Y20" s="62">
        <v>3.0354420000000002</v>
      </c>
      <c r="Z20" s="61">
        <f t="shared" si="0"/>
        <v>0.40402039586636174</v>
      </c>
      <c r="AB20" s="17"/>
      <c r="AC20" s="33"/>
    </row>
    <row r="21" spans="1:29" ht="14.4">
      <c r="A21" s="47" t="s">
        <v>31</v>
      </c>
      <c r="B21">
        <v>17272</v>
      </c>
      <c r="D21" s="49" t="str">
        <f t="shared" si="2"/>
        <v xml:space="preserve"> 2004</v>
      </c>
      <c r="E21" t="str">
        <f t="shared" si="3"/>
        <v xml:space="preserve"> 2004</v>
      </c>
      <c r="F21" t="str">
        <f t="shared" si="1"/>
        <v xml:space="preserve"> 2004</v>
      </c>
      <c r="G21" s="13">
        <v>13.7</v>
      </c>
      <c r="H21" s="42"/>
      <c r="W21" s="2">
        <v>1969</v>
      </c>
      <c r="X21" s="62">
        <v>4.7462010000000001</v>
      </c>
      <c r="Y21" s="62">
        <v>3.2584590000000002</v>
      </c>
      <c r="Z21" s="61">
        <f t="shared" si="0"/>
        <v>0.40707025657554469</v>
      </c>
      <c r="AB21" s="17"/>
      <c r="AC21" s="33"/>
    </row>
    <row r="22" spans="1:29" ht="14.4">
      <c r="A22" s="47" t="s">
        <v>32</v>
      </c>
      <c r="B22">
        <v>17487</v>
      </c>
      <c r="D22" s="49" t="str">
        <f t="shared" si="2"/>
        <v xml:space="preserve"> 2005</v>
      </c>
      <c r="E22" t="str">
        <f t="shared" si="3"/>
        <v xml:space="preserve"> 2005</v>
      </c>
      <c r="F22" t="str">
        <f t="shared" si="1"/>
        <v xml:space="preserve"> 2005</v>
      </c>
      <c r="G22" s="13">
        <v>13.5</v>
      </c>
      <c r="H22" s="42"/>
      <c r="W22" s="2">
        <v>1970</v>
      </c>
      <c r="X22" s="62">
        <v>5.0436420000000002</v>
      </c>
      <c r="Y22" s="62">
        <v>3.537245</v>
      </c>
      <c r="Z22" s="61">
        <f t="shared" si="0"/>
        <v>0.41222370134928937</v>
      </c>
      <c r="AB22" s="17"/>
      <c r="AC22" s="33"/>
    </row>
    <row r="23" spans="1:29" ht="14.4">
      <c r="A23" s="47" t="s">
        <v>33</v>
      </c>
      <c r="B23">
        <v>17754</v>
      </c>
      <c r="D23" s="49" t="str">
        <f t="shared" si="2"/>
        <v xml:space="preserve"> 2006</v>
      </c>
      <c r="E23" t="str">
        <f t="shared" si="3"/>
        <v xml:space="preserve"> 2006</v>
      </c>
      <c r="F23" t="str">
        <f t="shared" si="1"/>
        <v xml:space="preserve"> 2006</v>
      </c>
      <c r="G23" s="13">
        <v>13.2</v>
      </c>
      <c r="H23" s="42"/>
      <c r="L23" s="6" t="s">
        <v>112</v>
      </c>
      <c r="M23" s="6" t="s">
        <v>109</v>
      </c>
      <c r="O23" s="6" t="s">
        <v>110</v>
      </c>
      <c r="P23" s="6" t="s">
        <v>111</v>
      </c>
      <c r="R23" s="6" t="s">
        <v>87</v>
      </c>
      <c r="S23" s="6" t="s">
        <v>88</v>
      </c>
      <c r="W23" s="2">
        <v>1971</v>
      </c>
      <c r="X23" s="62">
        <v>5.2070040000000004</v>
      </c>
      <c r="Y23" s="62">
        <v>3.7416399999999999</v>
      </c>
      <c r="Z23" s="61">
        <f t="shared" si="0"/>
        <v>0.41812368443755277</v>
      </c>
      <c r="AB23" s="17"/>
      <c r="AC23" s="33"/>
    </row>
    <row r="24" spans="1:29" ht="14.4">
      <c r="A24" s="47" t="s">
        <v>34</v>
      </c>
      <c r="B24">
        <v>18258</v>
      </c>
      <c r="D24" s="49" t="str">
        <f t="shared" si="2"/>
        <v xml:space="preserve"> 2007</v>
      </c>
      <c r="E24" t="str">
        <f t="shared" si="3"/>
        <v xml:space="preserve"> 2007</v>
      </c>
      <c r="F24" t="str">
        <f t="shared" si="1"/>
        <v xml:space="preserve"> 2007</v>
      </c>
      <c r="G24" s="13">
        <v>13</v>
      </c>
      <c r="H24" s="42"/>
      <c r="L24" s="7">
        <v>33998</v>
      </c>
      <c r="M24" s="7">
        <v>15436</v>
      </c>
      <c r="O24" s="7">
        <v>4544</v>
      </c>
      <c r="P24" s="7">
        <v>1516</v>
      </c>
      <c r="R24" s="7">
        <v>13544</v>
      </c>
      <c r="S24" s="7">
        <v>5116</v>
      </c>
      <c r="W24" s="2">
        <v>1972</v>
      </c>
      <c r="X24" s="62">
        <v>5.2387569999999997</v>
      </c>
      <c r="Y24" s="62">
        <v>3.9761030000000002</v>
      </c>
      <c r="Z24" s="61">
        <f t="shared" si="0"/>
        <v>0.43148816151303443</v>
      </c>
      <c r="AB24" s="17"/>
      <c r="AC24" s="33"/>
    </row>
    <row r="25" spans="1:29" ht="14.4">
      <c r="A25" s="47" t="s">
        <v>35</v>
      </c>
      <c r="B25">
        <v>19082</v>
      </c>
      <c r="D25" s="49" t="str">
        <f t="shared" si="2"/>
        <v xml:space="preserve"> 2008</v>
      </c>
      <c r="E25" t="str">
        <f t="shared" si="3"/>
        <v xml:space="preserve"> 2008</v>
      </c>
      <c r="F25" t="str">
        <f t="shared" si="1"/>
        <v xml:space="preserve"> 2008</v>
      </c>
      <c r="G25" s="13">
        <v>12.8</v>
      </c>
      <c r="H25" s="42"/>
      <c r="W25" s="2">
        <v>1973</v>
      </c>
      <c r="X25" s="62">
        <v>5.3710519999999997</v>
      </c>
      <c r="Y25" s="62">
        <v>4.231071</v>
      </c>
      <c r="Z25" s="61">
        <f t="shared" si="0"/>
        <v>0.44063911699527286</v>
      </c>
      <c r="AB25" s="17"/>
      <c r="AC25" s="33"/>
    </row>
    <row r="26" spans="1:29" ht="15" thickBot="1">
      <c r="A26" s="47" t="s">
        <v>36</v>
      </c>
      <c r="B26">
        <v>20314</v>
      </c>
      <c r="D26" s="49" t="str">
        <f t="shared" si="2"/>
        <v xml:space="preserve"> 2009</v>
      </c>
      <c r="E26" t="str">
        <f t="shared" si="3"/>
        <v xml:space="preserve"> 2009</v>
      </c>
      <c r="F26" t="str">
        <f t="shared" si="1"/>
        <v xml:space="preserve"> 2009</v>
      </c>
      <c r="G26" s="13">
        <v>12.5</v>
      </c>
      <c r="H26" s="42"/>
      <c r="W26" s="2">
        <v>1974</v>
      </c>
      <c r="X26" s="62">
        <v>5.6224290000000003</v>
      </c>
      <c r="Y26" s="62">
        <v>4.6013000000000002</v>
      </c>
      <c r="Z26" s="61">
        <f t="shared" si="0"/>
        <v>0.45006083396772351</v>
      </c>
    </row>
    <row r="27" spans="1:29" ht="21" thickBot="1">
      <c r="A27" s="47" t="s">
        <v>37</v>
      </c>
      <c r="B27">
        <v>21019</v>
      </c>
      <c r="D27" s="49" t="str">
        <f t="shared" si="2"/>
        <v xml:space="preserve"> 2010</v>
      </c>
      <c r="E27" t="str">
        <f t="shared" si="3"/>
        <v xml:space="preserve"> 2010</v>
      </c>
      <c r="F27" t="str">
        <f t="shared" si="1"/>
        <v xml:space="preserve"> 2010</v>
      </c>
      <c r="G27" s="13">
        <v>12.5</v>
      </c>
      <c r="H27" s="42"/>
      <c r="L27" s="50" t="s">
        <v>101</v>
      </c>
      <c r="M27" s="51" t="s">
        <v>1</v>
      </c>
      <c r="N27" s="51" t="s">
        <v>102</v>
      </c>
      <c r="O27" s="51" t="s">
        <v>103</v>
      </c>
      <c r="P27" s="51" t="s">
        <v>104</v>
      </c>
      <c r="Q27" s="51" t="s">
        <v>107</v>
      </c>
      <c r="R27" s="51" t="s">
        <v>108</v>
      </c>
      <c r="S27" s="54" t="s">
        <v>106</v>
      </c>
      <c r="W27" s="2">
        <v>1975</v>
      </c>
      <c r="X27" s="62">
        <v>6.1489969999999996</v>
      </c>
      <c r="Y27" s="62">
        <v>5.0358619999999998</v>
      </c>
      <c r="Z27" s="61">
        <f t="shared" si="0"/>
        <v>0.4502392028366205</v>
      </c>
    </row>
    <row r="28" spans="1:29" ht="15" thickBot="1">
      <c r="A28" s="47" t="s">
        <v>38</v>
      </c>
      <c r="B28">
        <v>21011</v>
      </c>
      <c r="D28" s="49" t="str">
        <f t="shared" si="2"/>
        <v xml:space="preserve"> 2011</v>
      </c>
      <c r="E28" t="str">
        <f t="shared" si="3"/>
        <v xml:space="preserve"> 2011</v>
      </c>
      <c r="F28" t="str">
        <f t="shared" si="1"/>
        <v xml:space="preserve"> 2011</v>
      </c>
      <c r="G28" s="13">
        <v>12.5</v>
      </c>
      <c r="H28" s="42"/>
      <c r="L28" s="52">
        <v>2021</v>
      </c>
      <c r="M28" s="53">
        <v>19034838</v>
      </c>
      <c r="N28" s="53">
        <v>120415</v>
      </c>
      <c r="O28" s="53">
        <v>1307635</v>
      </c>
      <c r="P28" s="53">
        <v>2283751</v>
      </c>
      <c r="Q28" s="53">
        <v>3602824</v>
      </c>
      <c r="R28" s="53">
        <v>9174685</v>
      </c>
      <c r="S28" s="55" t="s">
        <v>105</v>
      </c>
      <c r="W28" s="2">
        <v>1976</v>
      </c>
      <c r="X28" s="62">
        <v>5.8108279999999999</v>
      </c>
      <c r="Y28" s="62">
        <v>5.2013090000000002</v>
      </c>
      <c r="Z28" s="61">
        <f t="shared" si="0"/>
        <v>0.47232512635830814</v>
      </c>
    </row>
    <row r="29" spans="1:29" ht="14.4">
      <c r="A29" s="47" t="s">
        <v>39</v>
      </c>
      <c r="B29">
        <v>20644</v>
      </c>
      <c r="D29" s="49" t="str">
        <f t="shared" si="2"/>
        <v xml:space="preserve"> 2012</v>
      </c>
      <c r="E29" t="str">
        <f t="shared" si="3"/>
        <v xml:space="preserve"> 2012</v>
      </c>
      <c r="F29" t="str">
        <f t="shared" si="1"/>
        <v xml:space="preserve"> 2012</v>
      </c>
      <c r="G29" s="13">
        <v>12.4</v>
      </c>
      <c r="H29" s="42"/>
      <c r="W29" s="2">
        <v>1977</v>
      </c>
      <c r="X29" s="62">
        <v>5.7890160000000002</v>
      </c>
      <c r="Y29" s="62">
        <v>5.4967709999999999</v>
      </c>
      <c r="Z29" s="61">
        <f t="shared" si="0"/>
        <v>0.48705252012996525</v>
      </c>
    </row>
    <row r="30" spans="1:29" ht="14.4">
      <c r="A30" s="47" t="s">
        <v>40</v>
      </c>
      <c r="B30">
        <v>20377</v>
      </c>
      <c r="D30" s="49" t="str">
        <f t="shared" si="2"/>
        <v xml:space="preserve"> 2013</v>
      </c>
      <c r="E30" t="str">
        <f t="shared" si="3"/>
        <v xml:space="preserve"> 2013</v>
      </c>
      <c r="F30" t="str">
        <f t="shared" si="1"/>
        <v xml:space="preserve"> 2013</v>
      </c>
      <c r="G30" s="13">
        <v>12.2</v>
      </c>
      <c r="H30" s="42"/>
      <c r="W30" s="2">
        <v>1978</v>
      </c>
      <c r="X30" s="62">
        <v>5.6409979999999997</v>
      </c>
      <c r="Y30" s="62">
        <v>5.6190939999999996</v>
      </c>
      <c r="Z30" s="61">
        <f t="shared" si="0"/>
        <v>0.49902736141054616</v>
      </c>
    </row>
    <row r="31" spans="1:29" ht="14.4">
      <c r="A31" s="47" t="s">
        <v>41</v>
      </c>
      <c r="B31">
        <v>20209</v>
      </c>
      <c r="D31" s="49" t="str">
        <f t="shared" si="2"/>
        <v xml:space="preserve"> 2014</v>
      </c>
      <c r="E31" t="str">
        <f t="shared" si="3"/>
        <v xml:space="preserve"> 2014</v>
      </c>
      <c r="F31" t="str">
        <f t="shared" si="1"/>
        <v xml:space="preserve"> 2014</v>
      </c>
      <c r="G31" s="13">
        <v>12.1</v>
      </c>
      <c r="H31" s="42"/>
      <c r="W31" s="2">
        <v>1979</v>
      </c>
      <c r="X31" s="62">
        <v>5.6828770000000004</v>
      </c>
      <c r="Y31" s="62">
        <v>5.887022</v>
      </c>
      <c r="Z31" s="61">
        <f t="shared" si="0"/>
        <v>0.50882224641718998</v>
      </c>
    </row>
    <row r="32" spans="1:29" ht="14.4">
      <c r="A32" s="47" t="s">
        <v>42</v>
      </c>
      <c r="B32">
        <v>19988</v>
      </c>
      <c r="D32" s="49" t="str">
        <f t="shared" si="2"/>
        <v xml:space="preserve"> 2015</v>
      </c>
      <c r="E32" t="str">
        <f t="shared" si="3"/>
        <v xml:space="preserve"> 2015</v>
      </c>
      <c r="F32" t="str">
        <f t="shared" si="1"/>
        <v xml:space="preserve"> 2015</v>
      </c>
      <c r="G32" s="13">
        <v>11.9</v>
      </c>
      <c r="H32" s="42"/>
      <c r="W32" s="2">
        <v>1980</v>
      </c>
      <c r="X32" s="62">
        <v>5.8743740000000004</v>
      </c>
      <c r="Y32" s="62">
        <v>6.2225210000000004</v>
      </c>
      <c r="Z32" s="61">
        <f t="shared" si="0"/>
        <v>0.51438993229254293</v>
      </c>
    </row>
    <row r="33" spans="1:26" ht="14.4">
      <c r="A33" s="47" t="s">
        <v>43</v>
      </c>
      <c r="B33">
        <v>19847</v>
      </c>
      <c r="D33" s="49" t="str">
        <f t="shared" si="2"/>
        <v xml:space="preserve"> 2016</v>
      </c>
      <c r="E33" t="str">
        <f t="shared" si="3"/>
        <v xml:space="preserve"> 2016</v>
      </c>
      <c r="F33" t="str">
        <f t="shared" si="1"/>
        <v xml:space="preserve"> 2016</v>
      </c>
      <c r="G33" s="13">
        <v>11.9</v>
      </c>
      <c r="H33" s="42"/>
      <c r="W33" s="2">
        <v>1981</v>
      </c>
      <c r="X33" s="62">
        <v>5.9750560000000004</v>
      </c>
      <c r="Y33" s="62">
        <v>6.3966159999999999</v>
      </c>
      <c r="Z33" s="61">
        <f t="shared" si="0"/>
        <v>0.51703730910421808</v>
      </c>
    </row>
    <row r="34" spans="1:26" ht="14.4">
      <c r="A34" s="47" t="s">
        <v>44</v>
      </c>
      <c r="B34">
        <v>19778</v>
      </c>
      <c r="D34" s="49" t="str">
        <f t="shared" si="2"/>
        <v xml:space="preserve"> 2017</v>
      </c>
      <c r="E34" t="str">
        <f t="shared" si="3"/>
        <v xml:space="preserve"> 2017</v>
      </c>
      <c r="F34" t="str">
        <f t="shared" si="1"/>
        <v xml:space="preserve"> 2017</v>
      </c>
      <c r="G34" s="13">
        <v>11.9</v>
      </c>
      <c r="H34" s="42"/>
      <c r="J34">
        <v>72026</v>
      </c>
      <c r="W34" s="2">
        <v>1982</v>
      </c>
      <c r="X34" s="62">
        <v>6.0313840000000001</v>
      </c>
      <c r="Y34" s="62">
        <v>6.3943960000000004</v>
      </c>
      <c r="Z34" s="61">
        <f t="shared" si="0"/>
        <v>0.51460721178066893</v>
      </c>
    </row>
    <row r="35" spans="1:26" ht="14.4">
      <c r="A35" s="47" t="s">
        <v>45</v>
      </c>
      <c r="B35">
        <v>19651</v>
      </c>
      <c r="D35" s="49" t="str">
        <f t="shared" si="2"/>
        <v xml:space="preserve"> 2018</v>
      </c>
      <c r="E35" t="str">
        <f t="shared" si="3"/>
        <v xml:space="preserve"> 2018</v>
      </c>
      <c r="F35" t="str">
        <f t="shared" si="1"/>
        <v xml:space="preserve"> 2018</v>
      </c>
      <c r="G35" s="13">
        <v>11.6</v>
      </c>
      <c r="H35" s="42"/>
      <c r="J35">
        <v>33998</v>
      </c>
      <c r="K35" s="61">
        <f>J35/$J$34</f>
        <v>0.47202399133646183</v>
      </c>
      <c r="W35" s="2">
        <v>1983</v>
      </c>
      <c r="X35" s="62">
        <v>6.0237249999999998</v>
      </c>
      <c r="Y35" s="62">
        <v>6.4409359999999998</v>
      </c>
      <c r="Z35" s="61">
        <f t="shared" si="0"/>
        <v>0.51673575398480553</v>
      </c>
    </row>
    <row r="36" spans="1:26" ht="14.4">
      <c r="A36" s="47" t="s">
        <v>46</v>
      </c>
      <c r="B36">
        <v>19630</v>
      </c>
      <c r="D36" s="49" t="str">
        <f t="shared" si="2"/>
        <v xml:space="preserve"> 2019</v>
      </c>
      <c r="E36" t="str">
        <f t="shared" si="3"/>
        <v xml:space="preserve"> 2019</v>
      </c>
      <c r="F36" t="str">
        <f t="shared" si="1"/>
        <v xml:space="preserve"> 2019</v>
      </c>
      <c r="G36" s="13">
        <v>11.4</v>
      </c>
      <c r="H36" s="42"/>
      <c r="J36">
        <v>15343</v>
      </c>
      <c r="K36" s="61">
        <f t="shared" ref="K36:K38" si="5">J36/$J$34</f>
        <v>0.21302029822564075</v>
      </c>
      <c r="W36" s="2">
        <v>1984</v>
      </c>
      <c r="X36" s="62">
        <v>5.8635739999999998</v>
      </c>
      <c r="Y36" s="62">
        <v>6.3783659999999998</v>
      </c>
      <c r="Z36" s="61">
        <f t="shared" si="0"/>
        <v>0.52102575245426785</v>
      </c>
    </row>
    <row r="37" spans="1:26" ht="14.4">
      <c r="A37" s="47" t="s">
        <v>47</v>
      </c>
      <c r="B37">
        <v>19027</v>
      </c>
      <c r="D37" s="49" t="str">
        <f t="shared" si="2"/>
        <v xml:space="preserve"> 2020</v>
      </c>
      <c r="E37" t="str">
        <f t="shared" si="3"/>
        <v xml:space="preserve"> 2020</v>
      </c>
      <c r="F37" t="str">
        <f t="shared" si="1"/>
        <v xml:space="preserve"> 2020</v>
      </c>
      <c r="G37" s="13">
        <v>12.5</v>
      </c>
      <c r="H37" s="42"/>
      <c r="J37">
        <v>13398</v>
      </c>
      <c r="K37" s="61">
        <f t="shared" si="5"/>
        <v>0.1860161608308111</v>
      </c>
      <c r="W37" s="2">
        <v>1985</v>
      </c>
      <c r="X37" s="62">
        <v>5.8184500000000003</v>
      </c>
      <c r="Y37" s="62">
        <v>6.4286050000000001</v>
      </c>
      <c r="Z37" s="61">
        <f t="shared" si="0"/>
        <v>0.52491027434758808</v>
      </c>
    </row>
    <row r="38" spans="1:26" ht="14.4">
      <c r="A38" s="47" t="s">
        <v>48</v>
      </c>
      <c r="B38">
        <v>18660</v>
      </c>
      <c r="D38" s="49" t="str">
        <f t="shared" si="2"/>
        <v xml:space="preserve"> 2021</v>
      </c>
      <c r="E38" t="str">
        <f t="shared" si="3"/>
        <v xml:space="preserve"> 2021</v>
      </c>
      <c r="F38" t="str">
        <f t="shared" si="1"/>
        <v xml:space="preserve"> 2021</v>
      </c>
      <c r="G38" s="13">
        <v>12.5</v>
      </c>
      <c r="H38" s="13">
        <v>12.5</v>
      </c>
      <c r="J38">
        <v>5116</v>
      </c>
      <c r="K38" s="61">
        <f t="shared" si="5"/>
        <v>7.1029905867325688E-2</v>
      </c>
      <c r="W38" s="2">
        <v>1986</v>
      </c>
      <c r="X38" s="62">
        <v>5.8845150000000004</v>
      </c>
      <c r="Y38" s="62">
        <v>6.6189960000000001</v>
      </c>
      <c r="Z38" s="61">
        <f t="shared" si="0"/>
        <v>0.52937099027625123</v>
      </c>
    </row>
    <row r="39" spans="1:26" ht="14.4">
      <c r="A39" s="47" t="s">
        <v>69</v>
      </c>
      <c r="B39">
        <v>18961</v>
      </c>
      <c r="D39" s="49" t="str">
        <f t="shared" si="2"/>
        <v xml:space="preserve"> 2022 </v>
      </c>
      <c r="E39" t="str">
        <f t="shared" si="3"/>
        <v xml:space="preserve"> 2022 </v>
      </c>
      <c r="G39" s="17">
        <v>12.4</v>
      </c>
      <c r="H39" s="17">
        <v>12.4</v>
      </c>
      <c r="W39" s="2">
        <v>1987</v>
      </c>
      <c r="X39" s="62">
        <v>5.9320560000000002</v>
      </c>
      <c r="Y39" s="62">
        <v>6.8345859999999998</v>
      </c>
      <c r="Z39" s="61">
        <f t="shared" si="0"/>
        <v>0.53534719623218063</v>
      </c>
    </row>
    <row r="40" spans="1:26" ht="14.4">
      <c r="A40" s="47" t="s">
        <v>70</v>
      </c>
      <c r="B40">
        <v>18940</v>
      </c>
      <c r="D40" s="49" t="str">
        <f t="shared" si="2"/>
        <v xml:space="preserve"> 2023 </v>
      </c>
      <c r="E40" t="str">
        <f t="shared" si="3"/>
        <v xml:space="preserve"> 2023 </v>
      </c>
      <c r="G40" s="17">
        <v>12.1</v>
      </c>
      <c r="H40" s="17">
        <v>12.1</v>
      </c>
      <c r="W40" s="2">
        <v>1988</v>
      </c>
      <c r="X40" s="62">
        <v>6.0018960000000003</v>
      </c>
      <c r="Y40" s="62">
        <v>7.0534410000000003</v>
      </c>
      <c r="Z40" s="61">
        <f t="shared" si="0"/>
        <v>0.54027261035084728</v>
      </c>
    </row>
    <row r="41" spans="1:26" ht="14.4">
      <c r="A41" s="47" t="s">
        <v>71</v>
      </c>
      <c r="B41">
        <v>19248</v>
      </c>
      <c r="D41" s="49" t="str">
        <f t="shared" si="2"/>
        <v xml:space="preserve"> 2024 </v>
      </c>
      <c r="E41" t="str">
        <f t="shared" si="3"/>
        <v xml:space="preserve"> 2024 </v>
      </c>
      <c r="G41" s="17">
        <v>11.6</v>
      </c>
      <c r="H41" s="17">
        <v>11.6</v>
      </c>
      <c r="W41" s="2">
        <v>1989</v>
      </c>
      <c r="X41" s="62">
        <v>6.1900149999999998</v>
      </c>
      <c r="Y41" s="62">
        <v>7.3485449999999997</v>
      </c>
      <c r="Z41" s="61">
        <f t="shared" si="0"/>
        <v>0.54278630814503159</v>
      </c>
    </row>
    <row r="42" spans="1:26" ht="14.4">
      <c r="A42" s="47" t="s">
        <v>72</v>
      </c>
      <c r="B42">
        <v>19568</v>
      </c>
      <c r="D42" s="49" t="str">
        <f t="shared" si="2"/>
        <v xml:space="preserve"> 2025 </v>
      </c>
      <c r="E42" t="str">
        <f t="shared" si="3"/>
        <v xml:space="preserve"> 2025 </v>
      </c>
      <c r="G42" s="17">
        <v>11.4</v>
      </c>
      <c r="H42" s="17">
        <v>11.4</v>
      </c>
      <c r="W42" s="2">
        <v>1990</v>
      </c>
      <c r="X42" s="62">
        <v>6.2839090000000004</v>
      </c>
      <c r="Y42" s="62">
        <v>7.5347280000000003</v>
      </c>
      <c r="Z42" s="61">
        <f t="shared" si="0"/>
        <v>0.54525840717865304</v>
      </c>
    </row>
    <row r="43" spans="1:26" ht="14.4">
      <c r="A43" s="47" t="s">
        <v>73</v>
      </c>
      <c r="B43">
        <v>19808</v>
      </c>
      <c r="D43" s="49" t="str">
        <f t="shared" si="2"/>
        <v xml:space="preserve"> 2026 </v>
      </c>
      <c r="E43" t="str">
        <f t="shared" si="3"/>
        <v xml:space="preserve"> 2026 </v>
      </c>
      <c r="G43" s="17">
        <v>11.1</v>
      </c>
      <c r="H43" s="17">
        <v>11.1</v>
      </c>
      <c r="W43" s="2">
        <v>1991</v>
      </c>
      <c r="X43" s="62">
        <v>6.5018440000000002</v>
      </c>
      <c r="Y43" s="62">
        <v>7.8571090000000003</v>
      </c>
      <c r="Z43" s="61">
        <f t="shared" si="0"/>
        <v>0.54719233359145336</v>
      </c>
    </row>
    <row r="44" spans="1:26" ht="14.4">
      <c r="A44" s="47" t="s">
        <v>74</v>
      </c>
      <c r="B44">
        <v>19967</v>
      </c>
      <c r="D44" s="49" t="str">
        <f t="shared" si="2"/>
        <v xml:space="preserve"> 2027 </v>
      </c>
      <c r="E44" t="str">
        <f t="shared" si="3"/>
        <v xml:space="preserve"> 2027 </v>
      </c>
      <c r="G44" s="17">
        <v>10.9</v>
      </c>
      <c r="H44" s="17">
        <v>10.9</v>
      </c>
      <c r="W44" s="2">
        <v>1992</v>
      </c>
      <c r="X44" s="62">
        <v>6.5239890000000003</v>
      </c>
      <c r="Y44" s="62">
        <v>7.9633700000000003</v>
      </c>
      <c r="Z44" s="61">
        <f t="shared" si="0"/>
        <v>0.54967713577057076</v>
      </c>
    </row>
    <row r="45" spans="1:26" ht="14.4">
      <c r="A45" s="47" t="s">
        <v>75</v>
      </c>
      <c r="B45">
        <v>20075</v>
      </c>
      <c r="D45" s="49" t="str">
        <f t="shared" si="2"/>
        <v xml:space="preserve"> 2028 </v>
      </c>
      <c r="E45" t="str">
        <f t="shared" si="3"/>
        <v xml:space="preserve"> 2028 </v>
      </c>
      <c r="G45" s="17">
        <v>10.7</v>
      </c>
      <c r="H45" s="17">
        <v>10.7</v>
      </c>
      <c r="P45" s="6" t="s">
        <v>119</v>
      </c>
      <c r="Q45" s="6" t="s">
        <v>118</v>
      </c>
      <c r="S45" s="6" t="s">
        <v>120</v>
      </c>
      <c r="T45" s="6" t="s">
        <v>111</v>
      </c>
      <c r="W45" s="2">
        <v>1993</v>
      </c>
      <c r="X45" s="62">
        <v>6.4274500000000003</v>
      </c>
      <c r="Y45" s="62">
        <v>7.8773530000000003</v>
      </c>
      <c r="Z45" s="61">
        <f t="shared" si="0"/>
        <v>0.55067888736391546</v>
      </c>
    </row>
    <row r="46" spans="1:26" ht="14.4">
      <c r="A46" s="47" t="s">
        <v>76</v>
      </c>
      <c r="B46">
        <v>20133</v>
      </c>
      <c r="D46" s="49" t="str">
        <f t="shared" si="2"/>
        <v xml:space="preserve"> 2029 </v>
      </c>
      <c r="E46" t="str">
        <f t="shared" si="3"/>
        <v xml:space="preserve"> 2029 </v>
      </c>
      <c r="G46" s="17">
        <v>10.5</v>
      </c>
      <c r="H46" s="17">
        <v>10.5</v>
      </c>
      <c r="P46" s="58">
        <v>33998</v>
      </c>
      <c r="Q46" s="58">
        <v>15436</v>
      </c>
      <c r="S46" s="58">
        <v>4544</v>
      </c>
      <c r="T46" s="58">
        <v>1516</v>
      </c>
      <c r="W46" s="2">
        <v>1994</v>
      </c>
      <c r="X46" s="62">
        <v>6.3718979999999998</v>
      </c>
      <c r="Y46" s="62">
        <v>7.906892</v>
      </c>
      <c r="Z46" s="61">
        <f t="shared" si="0"/>
        <v>0.55375084303361832</v>
      </c>
    </row>
    <row r="47" spans="1:26" ht="14.4">
      <c r="A47" s="47" t="s">
        <v>77</v>
      </c>
      <c r="B47">
        <v>20167</v>
      </c>
      <c r="D47" s="49" t="str">
        <f t="shared" si="2"/>
        <v xml:space="preserve"> 2030 </v>
      </c>
      <c r="E47" t="str">
        <f t="shared" si="3"/>
        <v xml:space="preserve"> 2030 </v>
      </c>
      <c r="G47" s="17">
        <v>10.3</v>
      </c>
      <c r="H47" s="17">
        <v>10.3</v>
      </c>
      <c r="W47" s="2">
        <v>1995</v>
      </c>
      <c r="X47" s="62">
        <v>6.3425390000000004</v>
      </c>
      <c r="Y47" s="62">
        <v>7.9192419999999997</v>
      </c>
      <c r="Z47" s="61">
        <f t="shared" si="0"/>
        <v>0.55527721257253915</v>
      </c>
    </row>
    <row r="48" spans="1:26" ht="14.4">
      <c r="A48" s="47" t="s">
        <v>78</v>
      </c>
      <c r="B48">
        <v>20234</v>
      </c>
      <c r="D48" s="49" t="str">
        <f t="shared" si="2"/>
        <v xml:space="preserve"> 2031 </v>
      </c>
      <c r="E48" t="str">
        <f t="shared" si="3"/>
        <v xml:space="preserve"> 2031 </v>
      </c>
      <c r="G48" s="17">
        <v>10.1</v>
      </c>
      <c r="H48" s="17">
        <v>10.1</v>
      </c>
      <c r="W48" s="2">
        <v>1996</v>
      </c>
      <c r="X48" s="62">
        <v>6.3528250000000002</v>
      </c>
      <c r="Y48" s="62">
        <v>8.0146949999999997</v>
      </c>
      <c r="Z48" s="61">
        <f t="shared" si="0"/>
        <v>0.5578342678485918</v>
      </c>
    </row>
    <row r="49" spans="1:26">
      <c r="A49" s="47" t="s">
        <v>95</v>
      </c>
      <c r="B49">
        <v>779502</v>
      </c>
      <c r="W49" s="2">
        <v>1997</v>
      </c>
      <c r="X49" s="62">
        <v>6.3960280000000003</v>
      </c>
      <c r="Y49" s="62">
        <v>8.106306</v>
      </c>
      <c r="Z49" s="61">
        <f t="shared" si="0"/>
        <v>0.55896561201803785</v>
      </c>
    </row>
    <row r="50" spans="1:26">
      <c r="W50" s="2">
        <v>1998</v>
      </c>
      <c r="X50" s="62">
        <v>6.3692650000000004</v>
      </c>
      <c r="Y50" s="62">
        <v>8.1377020000000009</v>
      </c>
      <c r="Z50" s="61">
        <f t="shared" si="0"/>
        <v>0.56095130015805506</v>
      </c>
    </row>
    <row r="51" spans="1:26">
      <c r="W51" s="2">
        <v>1999</v>
      </c>
      <c r="X51" s="62">
        <v>6.5151640000000004</v>
      </c>
      <c r="Y51" s="62">
        <v>8.3345269999999996</v>
      </c>
      <c r="Z51" s="61">
        <f t="shared" si="0"/>
        <v>0.56125928815623161</v>
      </c>
    </row>
    <row r="52" spans="1:26">
      <c r="W52" s="2">
        <v>2000</v>
      </c>
      <c r="X52" s="62">
        <v>6.7217690000000001</v>
      </c>
      <c r="Y52" s="62">
        <v>8.5905199999999997</v>
      </c>
      <c r="Z52" s="61">
        <f t="shared" si="0"/>
        <v>0.56102128166468124</v>
      </c>
    </row>
    <row r="53" spans="1:26">
      <c r="W53" s="2">
        <v>2001</v>
      </c>
      <c r="X53" s="62">
        <v>6.9608150000000002</v>
      </c>
      <c r="Y53" s="62">
        <v>8.9671719999999997</v>
      </c>
      <c r="Z53" s="61">
        <f t="shared" si="0"/>
        <v>0.56298212699445316</v>
      </c>
    </row>
    <row r="54" spans="1:26">
      <c r="W54" s="2">
        <v>2002</v>
      </c>
      <c r="X54" s="62">
        <v>7.2021160000000002</v>
      </c>
      <c r="Y54" s="62">
        <v>9.4095949999999995</v>
      </c>
      <c r="Z54" s="61">
        <f t="shared" si="0"/>
        <v>0.5664434566674077</v>
      </c>
    </row>
    <row r="55" spans="1:26">
      <c r="W55" s="2">
        <v>2003</v>
      </c>
      <c r="X55" s="62">
        <v>7.2602640000000003</v>
      </c>
      <c r="Y55" s="62">
        <v>9.6512170000000008</v>
      </c>
      <c r="Z55" s="61">
        <f t="shared" si="0"/>
        <v>0.57069023109212014</v>
      </c>
    </row>
    <row r="56" spans="1:26">
      <c r="W56" s="2">
        <v>2004</v>
      </c>
      <c r="X56" s="62">
        <v>7.3872619999999998</v>
      </c>
      <c r="Y56" s="62">
        <v>9.8847819999999995</v>
      </c>
      <c r="Z56" s="61">
        <f t="shared" si="0"/>
        <v>0.57229949159462534</v>
      </c>
    </row>
    <row r="57" spans="1:26">
      <c r="W57" s="2">
        <v>2005</v>
      </c>
      <c r="X57" s="62">
        <v>7.4559249999999997</v>
      </c>
      <c r="Y57" s="62">
        <v>10.031549999999999</v>
      </c>
      <c r="Z57" s="61">
        <f t="shared" si="0"/>
        <v>0.57364199234023205</v>
      </c>
    </row>
    <row r="58" spans="1:26">
      <c r="W58" s="2">
        <v>2006</v>
      </c>
      <c r="X58" s="62">
        <v>7.5722649999999998</v>
      </c>
      <c r="Y58" s="62">
        <v>10.181965</v>
      </c>
      <c r="Z58" s="61">
        <f t="shared" si="0"/>
        <v>0.57349516143476797</v>
      </c>
    </row>
    <row r="59" spans="1:26">
      <c r="W59" s="2">
        <v>2007</v>
      </c>
      <c r="X59" s="62">
        <v>7.8199379999999996</v>
      </c>
      <c r="Y59" s="62">
        <v>10.4382</v>
      </c>
      <c r="Z59" s="61">
        <f t="shared" si="0"/>
        <v>0.57170123262295425</v>
      </c>
    </row>
    <row r="60" spans="1:26">
      <c r="W60" s="2">
        <v>2008</v>
      </c>
      <c r="X60" s="62">
        <v>8.1777139999999999</v>
      </c>
      <c r="Y60" s="62">
        <v>10.903972</v>
      </c>
      <c r="Z60" s="61">
        <f t="shared" si="0"/>
        <v>0.57143650723526218</v>
      </c>
    </row>
    <row r="61" spans="1:26">
      <c r="W61" s="2">
        <v>2009</v>
      </c>
      <c r="X61" s="62">
        <v>8.7329530000000002</v>
      </c>
      <c r="Y61" s="62">
        <v>11.580641</v>
      </c>
      <c r="Z61" s="61">
        <f t="shared" si="0"/>
        <v>0.57009316027483858</v>
      </c>
    </row>
    <row r="62" spans="1:26">
      <c r="W62" s="2">
        <v>2010</v>
      </c>
      <c r="X62" s="62">
        <v>9.0457590000000003</v>
      </c>
      <c r="Y62" s="62">
        <v>11.973679000000001</v>
      </c>
      <c r="Z62" s="61">
        <f t="shared" si="0"/>
        <v>0.56964791351700272</v>
      </c>
    </row>
    <row r="63" spans="1:26">
      <c r="W63" s="2">
        <v>2011</v>
      </c>
      <c r="X63" s="62">
        <v>9.0342559999999992</v>
      </c>
      <c r="Y63" s="62">
        <v>11.976334</v>
      </c>
      <c r="Z63" s="61">
        <f t="shared" si="0"/>
        <v>0.57001416904522906</v>
      </c>
    </row>
    <row r="64" spans="1:26">
      <c r="W64" s="2">
        <v>2012</v>
      </c>
      <c r="X64" s="62">
        <v>8.9190059999999995</v>
      </c>
      <c r="Y64" s="62">
        <v>11.725472</v>
      </c>
      <c r="Z64" s="61">
        <f t="shared" si="0"/>
        <v>0.5679713480767109</v>
      </c>
    </row>
    <row r="65" spans="23:26">
      <c r="W65" s="2">
        <v>2013</v>
      </c>
      <c r="X65" s="62">
        <v>8.8611970000000007</v>
      </c>
      <c r="Y65" s="62">
        <v>11.51548</v>
      </c>
      <c r="Z65" s="61">
        <f t="shared" si="0"/>
        <v>0.56513041846813394</v>
      </c>
    </row>
    <row r="66" spans="23:26">
      <c r="W66" s="2">
        <v>2014</v>
      </c>
      <c r="X66" s="62">
        <v>8.7975300000000001</v>
      </c>
      <c r="Y66" s="62">
        <v>11.411562</v>
      </c>
      <c r="Z66" s="61">
        <f t="shared" si="0"/>
        <v>0.56467465237923609</v>
      </c>
    </row>
    <row r="67" spans="23:26">
      <c r="W67" s="2">
        <v>2015</v>
      </c>
      <c r="X67" s="62">
        <v>8.7238190000000007</v>
      </c>
      <c r="Y67" s="62">
        <v>11.264385000000001</v>
      </c>
      <c r="Z67" s="61">
        <f t="shared" ref="Z67:Z83" si="6">Y67/(X67+Y67)</f>
        <v>0.56355163275299769</v>
      </c>
    </row>
    <row r="68" spans="23:26">
      <c r="W68" s="2">
        <v>2016</v>
      </c>
      <c r="X68" s="62">
        <v>8.6384220000000003</v>
      </c>
      <c r="Y68" s="62">
        <v>11.208482</v>
      </c>
      <c r="Z68" s="61">
        <f t="shared" si="6"/>
        <v>0.56474712630241974</v>
      </c>
    </row>
    <row r="69" spans="23:26">
      <c r="W69" s="2">
        <v>2017</v>
      </c>
      <c r="X69" s="62">
        <v>8.5713139999999992</v>
      </c>
      <c r="Y69" s="62">
        <v>11.206837</v>
      </c>
      <c r="Z69" s="61">
        <f t="shared" si="6"/>
        <v>0.56662713314303237</v>
      </c>
    </row>
    <row r="70" spans="23:26">
      <c r="W70" s="2">
        <v>2018</v>
      </c>
      <c r="X70" s="62">
        <v>8.4446139999999996</v>
      </c>
      <c r="Y70" s="62">
        <v>11.206797999999999</v>
      </c>
      <c r="Z70" s="61">
        <f t="shared" si="6"/>
        <v>0.57027953004089471</v>
      </c>
    </row>
    <row r="71" spans="23:26">
      <c r="W71" s="2">
        <v>2019</v>
      </c>
      <c r="X71" s="62">
        <v>8.3638890000000004</v>
      </c>
      <c r="Y71" s="62">
        <v>11.266289</v>
      </c>
      <c r="Z71" s="61">
        <f t="shared" si="6"/>
        <v>0.57392699139050085</v>
      </c>
    </row>
    <row r="72" spans="23:26">
      <c r="W72" s="2">
        <v>2020</v>
      </c>
      <c r="X72" s="62">
        <v>7.885033</v>
      </c>
      <c r="Y72" s="62">
        <v>11.142377</v>
      </c>
      <c r="Z72" s="61">
        <f t="shared" si="6"/>
        <v>0.58559609531722923</v>
      </c>
    </row>
    <row r="73" spans="23:26">
      <c r="W73" s="56">
        <v>2021</v>
      </c>
      <c r="X73" s="63">
        <v>7.7678659999999997</v>
      </c>
      <c r="Y73" s="63">
        <v>10.890890000000001</v>
      </c>
      <c r="Z73" s="61">
        <f t="shared" si="6"/>
        <v>0.58368789430549395</v>
      </c>
    </row>
    <row r="74" spans="23:26">
      <c r="W74" s="18">
        <v>2022</v>
      </c>
      <c r="X74" s="64">
        <v>7.8145360000000004</v>
      </c>
      <c r="Y74" s="64">
        <v>10.76549</v>
      </c>
      <c r="Z74" s="61">
        <f t="shared" si="6"/>
        <v>0.57941199866996951</v>
      </c>
    </row>
    <row r="75" spans="23:26">
      <c r="W75" s="18">
        <v>2023</v>
      </c>
      <c r="X75" s="64">
        <v>7.7934200000000002</v>
      </c>
      <c r="Y75" s="64">
        <v>11.146148999999999</v>
      </c>
      <c r="Z75" s="61">
        <f t="shared" si="6"/>
        <v>0.5885112274730222</v>
      </c>
    </row>
    <row r="76" spans="23:26">
      <c r="W76" s="18">
        <v>2024</v>
      </c>
      <c r="X76" s="64">
        <v>7.9383949999999999</v>
      </c>
      <c r="Y76" s="64">
        <v>11.309244</v>
      </c>
      <c r="Z76" s="61">
        <f t="shared" si="6"/>
        <v>0.58756525930271242</v>
      </c>
    </row>
    <row r="77" spans="23:26">
      <c r="W77" s="18">
        <v>2025</v>
      </c>
      <c r="X77" s="64">
        <v>8.0930820000000008</v>
      </c>
      <c r="Y77" s="64">
        <v>11.47461</v>
      </c>
      <c r="Z77" s="61">
        <f t="shared" si="6"/>
        <v>0.58640589804868148</v>
      </c>
    </row>
    <row r="78" spans="23:26">
      <c r="W78" s="18">
        <v>2026</v>
      </c>
      <c r="X78" s="64">
        <v>8.2098340000000007</v>
      </c>
      <c r="Y78" s="64">
        <v>11.598045000000001</v>
      </c>
      <c r="Z78" s="61">
        <f t="shared" si="6"/>
        <v>0.58552685019935757</v>
      </c>
    </row>
    <row r="79" spans="23:26">
      <c r="W79" s="18">
        <v>2027</v>
      </c>
      <c r="X79" s="64">
        <v>8.2908869999999997</v>
      </c>
      <c r="Y79" s="64">
        <v>11.676539</v>
      </c>
      <c r="Z79" s="61">
        <f t="shared" si="6"/>
        <v>0.58477938017649345</v>
      </c>
    </row>
    <row r="80" spans="23:26">
      <c r="W80" s="18">
        <v>2028</v>
      </c>
      <c r="X80" s="64">
        <v>8.3486860000000007</v>
      </c>
      <c r="Y80" s="64">
        <v>11.726540999999999</v>
      </c>
      <c r="Z80" s="61">
        <f t="shared" si="6"/>
        <v>0.58412993287697323</v>
      </c>
    </row>
    <row r="81" spans="23:26">
      <c r="W81" s="18">
        <v>2029</v>
      </c>
      <c r="X81" s="64">
        <v>8.3825699999999994</v>
      </c>
      <c r="Y81" s="64">
        <v>11.749953</v>
      </c>
      <c r="Z81" s="61">
        <f t="shared" si="6"/>
        <v>0.58363042724451375</v>
      </c>
    </row>
    <row r="82" spans="23:26">
      <c r="W82" s="18">
        <v>2030</v>
      </c>
      <c r="X82" s="64">
        <v>8.4050709999999995</v>
      </c>
      <c r="Y82" s="64">
        <v>11.761822</v>
      </c>
      <c r="Z82" s="61">
        <f t="shared" si="6"/>
        <v>0.58322429736697667</v>
      </c>
    </row>
    <row r="83" spans="23:26">
      <c r="W83" s="20">
        <v>2031</v>
      </c>
      <c r="X83" s="65">
        <v>8.4393089999999997</v>
      </c>
      <c r="Y83" s="65">
        <v>11.794466999999999</v>
      </c>
      <c r="Z83" s="61">
        <f t="shared" si="6"/>
        <v>0.58290983353774406</v>
      </c>
    </row>
  </sheetData>
  <hyperlinks>
    <hyperlink ref="S28" r:id="rId2" display="https://nces.ed.gov/ipeds/TrendGenerator/app/trend-table/2/3?trending=column&amp;rid=47" xr:uid="{D8B70552-3C87-43DD-9F26-062B4C280C2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 Dashboard</vt:lpstr>
      <vt:lpstr>Trends Dashb</vt:lpstr>
      <vt:lpstr>2021 Student data</vt:lpstr>
      <vt:lpstr>K-12_Hist</vt:lpstr>
      <vt:lpstr> Elementary second</vt:lpstr>
      <vt:lpstr>Degree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</dc:creator>
  <cp:lastModifiedBy>Ajinkya Babar</cp:lastModifiedBy>
  <dcterms:created xsi:type="dcterms:W3CDTF">2025-04-17T14:30:30Z</dcterms:created>
  <dcterms:modified xsi:type="dcterms:W3CDTF">2025-04-18T19:46:40Z</dcterms:modified>
</cp:coreProperties>
</file>