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emindia1-my.sharepoint.com/personal/ajit_munj_poem_me/Documents/Ajit Munj/IMP/"/>
    </mc:Choice>
  </mc:AlternateContent>
  <xr:revisionPtr revIDLastSave="0" documentId="8_{3E954338-7581-4F14-8BE6-E4729E31EF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K15" i="1"/>
  <c r="I16" i="1"/>
  <c r="M16" i="1"/>
  <c r="K16" i="1"/>
  <c r="J16" i="1"/>
  <c r="J15" i="1"/>
  <c r="M15" i="1"/>
  <c r="K14" i="1"/>
  <c r="M14" i="1"/>
  <c r="N7" i="1"/>
  <c r="N6" i="1"/>
  <c r="N5" i="1"/>
  <c r="N4" i="1"/>
  <c r="M7" i="1"/>
  <c r="M6" i="1"/>
  <c r="M5" i="1"/>
  <c r="M4" i="1"/>
  <c r="N3" i="1"/>
  <c r="M3" i="1"/>
  <c r="N2" i="1"/>
  <c r="M2" i="1"/>
  <c r="K7" i="1"/>
  <c r="J7" i="1"/>
  <c r="I7" i="1"/>
  <c r="H7" i="1"/>
  <c r="G7" i="1"/>
  <c r="L6" i="1"/>
  <c r="J6" i="1"/>
  <c r="I6" i="1"/>
  <c r="H6" i="1"/>
  <c r="G6" i="1"/>
  <c r="I5" i="1"/>
  <c r="H5" i="1"/>
  <c r="G5" i="1"/>
  <c r="L4" i="1"/>
  <c r="K4" i="1"/>
  <c r="J4" i="1"/>
  <c r="H4" i="1"/>
  <c r="G4" i="1"/>
  <c r="L3" i="1"/>
  <c r="K3" i="1"/>
  <c r="J3" i="1"/>
  <c r="I3" i="1"/>
  <c r="G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<sst xmlns="http://schemas.openxmlformats.org/spreadsheetml/2006/main" count="38" uniqueCount="19">
  <si>
    <t>KT</t>
  </si>
  <si>
    <t>SPECIFIC GRAVITY</t>
  </si>
  <si>
    <t>Available Kt</t>
  </si>
  <si>
    <t>Available Wt</t>
  </si>
  <si>
    <t>SILVER</t>
  </si>
  <si>
    <t>9KT</t>
  </si>
  <si>
    <t>10KT</t>
  </si>
  <si>
    <t>14KT</t>
  </si>
  <si>
    <t>18KT</t>
  </si>
  <si>
    <t>24KT</t>
  </si>
  <si>
    <t>Platinum</t>
  </si>
  <si>
    <t>Palladium</t>
  </si>
  <si>
    <t>-</t>
  </si>
  <si>
    <t>J1000</t>
  </si>
  <si>
    <t>Platinum (PC95)</t>
  </si>
  <si>
    <t>Palladium (PD95)</t>
  </si>
  <si>
    <t>As per Vone</t>
  </si>
  <si>
    <t>Silver</t>
  </si>
  <si>
    <t>CONFIRM FROM V1000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</si>
</sst>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"/>
    <numFmt numFmtId="166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3" fillId="0" borderId="0" xfId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4" xfId="0" applyBorder="1"/>
    <xf numFmtId="2" fontId="0" fillId="0" borderId="5" xfId="0" applyNumberFormat="1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2" xfId="0" applyBorder="1"/>
    <xf numFmtId="2" fontId="0" fillId="0" borderId="13" xfId="0" applyNumberForma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15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J2" sqref="J2"/>
    </sheetView>
  </sheetViews>
  <sheetFormatPr defaultRowHeight="15"/>
  <cols>
    <col min="1" max="1" width="16.28515625" bestFit="1" customWidth="1"/>
    <col min="2" max="2" width="16.7109375" bestFit="1" customWidth="1"/>
    <col min="4" max="4" width="11.5703125" bestFit="1" customWidth="1"/>
    <col min="5" max="5" width="12.28515625" style="2" bestFit="1" customWidth="1"/>
    <col min="6" max="6" width="12.28515625" style="2" customWidth="1"/>
    <col min="7" max="12" width="9.140625" style="2"/>
    <col min="14" max="14" width="9.85546875" bestFit="1" customWidth="1"/>
    <col min="16" max="16" width="9.140625" style="2"/>
  </cols>
  <sheetData>
    <row r="1" spans="1:17" ht="15.75" thickBot="1">
      <c r="A1" s="25" t="s">
        <v>0</v>
      </c>
      <c r="B1" s="24" t="s">
        <v>1</v>
      </c>
      <c r="D1" s="12" t="s">
        <v>2</v>
      </c>
      <c r="E1" s="11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"/>
      <c r="Q1" s="2"/>
    </row>
    <row r="2" spans="1:17">
      <c r="A2" s="13" t="s">
        <v>5</v>
      </c>
      <c r="B2" s="14">
        <v>10.85</v>
      </c>
      <c r="D2" s="13" t="s">
        <v>4</v>
      </c>
      <c r="E2" s="16">
        <v>3</v>
      </c>
      <c r="G2" s="19" t="s">
        <v>12</v>
      </c>
      <c r="H2" s="20">
        <f>($E2/$B7)*B2</f>
        <v>3.1088825214899711</v>
      </c>
      <c r="I2" s="20">
        <f>($E2/$B7)*B3</f>
        <v>3.3151862464183379</v>
      </c>
      <c r="J2" s="20">
        <f>($E2/$B7)*B4</f>
        <v>3.8395415472779368</v>
      </c>
      <c r="K2" s="20">
        <f>($E2/$B7)*B5</f>
        <v>4.4641833810888247</v>
      </c>
      <c r="L2" s="20">
        <f>($E2/$B7)*B6</f>
        <v>5.5300859598853869</v>
      </c>
      <c r="M2" s="20">
        <f>($E2/$B7)*B9</f>
        <v>6.0458452722063036</v>
      </c>
      <c r="N2" s="14">
        <f>($E2/$B7)*B10</f>
        <v>3.5100286532951288</v>
      </c>
    </row>
    <row r="3" spans="1:17">
      <c r="A3" s="15" t="s">
        <v>6</v>
      </c>
      <c r="B3" s="16">
        <v>11.57</v>
      </c>
      <c r="D3" s="15" t="s">
        <v>5</v>
      </c>
      <c r="E3" s="16">
        <v>4</v>
      </c>
      <c r="G3" s="21">
        <f>($E3/$B2)*B7</f>
        <v>3.8599078341013828</v>
      </c>
      <c r="H3" s="10" t="s">
        <v>12</v>
      </c>
      <c r="I3" s="9">
        <f>($E3/$B2)*B3</f>
        <v>4.2654377880184331</v>
      </c>
      <c r="J3" s="9">
        <f>($E3/$B2)*B4</f>
        <v>4.9400921658986174</v>
      </c>
      <c r="K3" s="9">
        <f>($E3/$B2)*B5</f>
        <v>5.7437788018433178</v>
      </c>
      <c r="L3" s="9">
        <f>($E3/$B2)*B6</f>
        <v>7.1152073732718897</v>
      </c>
      <c r="M3" s="9">
        <f>($E3/$B2)*B9</f>
        <v>7.7788018433179733</v>
      </c>
      <c r="N3" s="16">
        <f>($E3/$B2)*B10</f>
        <v>4.5161290322580649</v>
      </c>
    </row>
    <row r="4" spans="1:17">
      <c r="A4" s="15" t="s">
        <v>7</v>
      </c>
      <c r="B4" s="16">
        <v>13.4</v>
      </c>
      <c r="D4" s="15" t="s">
        <v>6</v>
      </c>
      <c r="E4" s="16">
        <v>3.14</v>
      </c>
      <c r="G4" s="21">
        <f>($E4/$B3)*B7</f>
        <v>2.8414693171996546</v>
      </c>
      <c r="H4" s="9">
        <f>($E4/$B3)*B2</f>
        <v>2.9445980985306828</v>
      </c>
      <c r="I4" s="10" t="s">
        <v>12</v>
      </c>
      <c r="J4" s="9">
        <f>($E4/$B3)*B4</f>
        <v>3.6366464995678482</v>
      </c>
      <c r="K4" s="9">
        <f>($E4/$B3)*B5</f>
        <v>4.2282800345721698</v>
      </c>
      <c r="L4" s="9">
        <f>($E4/$B3)*B6</f>
        <v>5.2378565254969756</v>
      </c>
      <c r="M4" s="9">
        <f>($E4/$B3)*B9</f>
        <v>5.7263612791702689</v>
      </c>
      <c r="N4" s="16">
        <f>($E4/$B3)*B10</f>
        <v>3.3245462402765775</v>
      </c>
    </row>
    <row r="5" spans="1:17">
      <c r="A5" s="15" t="s">
        <v>8</v>
      </c>
      <c r="B5" s="16">
        <v>15.58</v>
      </c>
      <c r="D5" s="15" t="s">
        <v>7</v>
      </c>
      <c r="E5" s="16">
        <v>3</v>
      </c>
      <c r="G5" s="21">
        <f>($E5/$B4)*B7</f>
        <v>2.3440298507462689</v>
      </c>
      <c r="H5" s="9">
        <f>($E5/$B4)*B2</f>
        <v>2.4291044776119404</v>
      </c>
      <c r="I5" s="9">
        <f>($E5/$B4)*B3</f>
        <v>2.5902985074626868</v>
      </c>
      <c r="J5" s="10" t="s">
        <v>12</v>
      </c>
      <c r="K5" s="9">
        <f>($E5/$B4)*B5</f>
        <v>3.4880597014925376</v>
      </c>
      <c r="L5" s="9">
        <f>($E5/$B4)*B6</f>
        <v>4.3208955223880601</v>
      </c>
      <c r="M5" s="9">
        <f>($E5/$B4)*B9</f>
        <v>4.7238805970149258</v>
      </c>
      <c r="N5" s="16">
        <f>($E5/$B4)*B10</f>
        <v>2.7425373134328361</v>
      </c>
    </row>
    <row r="6" spans="1:17">
      <c r="A6" s="15" t="s">
        <v>9</v>
      </c>
      <c r="B6" s="16">
        <v>19.3</v>
      </c>
      <c r="D6" s="15" t="s">
        <v>8</v>
      </c>
      <c r="E6" s="16">
        <v>2.95</v>
      </c>
      <c r="G6" s="21">
        <f>($E6/$B5)*B7</f>
        <v>1.9824454428754816</v>
      </c>
      <c r="H6" s="9">
        <f>($E6/$B5)*B2</f>
        <v>2.0543966623876768</v>
      </c>
      <c r="I6" s="9">
        <f>($E6/$B5)*B3</f>
        <v>2.1907252888318358</v>
      </c>
      <c r="J6" s="9">
        <f>($E6/$B5)*B4</f>
        <v>2.5372272143774071</v>
      </c>
      <c r="K6" s="10" t="s">
        <v>12</v>
      </c>
      <c r="L6" s="9">
        <f>($E6/$B5)*B6</f>
        <v>3.6543645699614897</v>
      </c>
      <c r="M6" s="9">
        <f>($E6/$B5)*B9</f>
        <v>3.9951861360718879</v>
      </c>
      <c r="N6" s="16">
        <f>($E6/$B5)*B10</f>
        <v>2.3194801026957639</v>
      </c>
      <c r="O6" s="1"/>
      <c r="Q6" s="1"/>
    </row>
    <row r="7" spans="1:17" ht="15.75" thickBot="1">
      <c r="A7" s="15" t="s">
        <v>4</v>
      </c>
      <c r="B7" s="16">
        <v>10.47</v>
      </c>
      <c r="D7" s="17" t="s">
        <v>9</v>
      </c>
      <c r="E7" s="18">
        <v>4</v>
      </c>
      <c r="G7" s="22">
        <f>($E7/$B6)*B7</f>
        <v>2.1699481865284973</v>
      </c>
      <c r="H7" s="23">
        <f>($E7/$B6)*B2</f>
        <v>2.2487046632124352</v>
      </c>
      <c r="I7" s="23">
        <f>($E7/$B6)*B3</f>
        <v>2.3979274611398962</v>
      </c>
      <c r="J7" s="23">
        <f>($E7/$B6)*B4</f>
        <v>2.7772020725388602</v>
      </c>
      <c r="K7" s="23">
        <f>($E7/$B6)*B5</f>
        <v>3.2290155440414505</v>
      </c>
      <c r="L7" s="29" t="s">
        <v>12</v>
      </c>
      <c r="M7" s="23">
        <f>($E7/$B6)*B9</f>
        <v>4.3730569948186533</v>
      </c>
      <c r="N7" s="18">
        <f>($E7/$B6)*B10</f>
        <v>2.5388601036269427</v>
      </c>
    </row>
    <row r="8" spans="1:17">
      <c r="A8" s="26"/>
      <c r="B8" s="27"/>
      <c r="C8" s="1" t="s">
        <v>13</v>
      </c>
    </row>
    <row r="9" spans="1:17">
      <c r="A9" s="15" t="s">
        <v>14</v>
      </c>
      <c r="B9" s="16">
        <v>21.1</v>
      </c>
      <c r="C9" s="2">
        <v>21.1</v>
      </c>
    </row>
    <row r="10" spans="1:17" ht="15.75" thickBot="1">
      <c r="A10" s="17" t="s">
        <v>15</v>
      </c>
      <c r="B10" s="18">
        <v>12.25</v>
      </c>
      <c r="C10" s="1">
        <v>12.25</v>
      </c>
    </row>
    <row r="11" spans="1:17">
      <c r="B11" s="2"/>
    </row>
    <row r="12" spans="1:17">
      <c r="B12" s="2"/>
    </row>
    <row r="13" spans="1:17">
      <c r="D13" s="36" t="s">
        <v>16</v>
      </c>
      <c r="E13" s="36"/>
    </row>
    <row r="14" spans="1:17">
      <c r="D14" s="31" t="s">
        <v>7</v>
      </c>
      <c r="E14" s="9">
        <v>3.35</v>
      </c>
      <c r="G14" s="9"/>
      <c r="H14" s="9"/>
      <c r="I14" s="9"/>
      <c r="J14" s="9"/>
      <c r="K14" s="9">
        <f>E14*1.17</f>
        <v>3.9194999999999998</v>
      </c>
      <c r="L14" s="9"/>
      <c r="M14" s="30">
        <f>E14*1.66</f>
        <v>5.5609999999999999</v>
      </c>
      <c r="N14" s="31"/>
    </row>
    <row r="15" spans="1:17">
      <c r="B15" s="3"/>
      <c r="D15" s="31" t="s">
        <v>6</v>
      </c>
      <c r="E15" s="9">
        <v>4.79</v>
      </c>
      <c r="G15" s="9"/>
      <c r="H15" s="9"/>
      <c r="I15" s="9"/>
      <c r="J15" s="9">
        <f>E15*1.13</f>
        <v>5.4126999999999992</v>
      </c>
      <c r="K15" s="9">
        <f>E15*1.33</f>
        <v>6.3707000000000003</v>
      </c>
      <c r="L15" s="9"/>
      <c r="M15" s="9">
        <f>E15*1.88</f>
        <v>9.0052000000000003</v>
      </c>
      <c r="N15" s="31"/>
    </row>
    <row r="16" spans="1:17">
      <c r="B16" s="3"/>
      <c r="D16" s="31" t="s">
        <v>17</v>
      </c>
      <c r="E16" s="9">
        <v>4.45</v>
      </c>
      <c r="G16" s="9"/>
      <c r="H16" s="9"/>
      <c r="I16" s="33">
        <f>E16*1.11</f>
        <v>4.9395000000000007</v>
      </c>
      <c r="J16" s="33">
        <f>E16*1.25</f>
        <v>5.5625</v>
      </c>
      <c r="K16" s="33">
        <f>E16*1.46</f>
        <v>6.4969999999999999</v>
      </c>
      <c r="L16" s="9"/>
      <c r="M16" s="33">
        <f>E16*2.06</f>
        <v>9.1669999999999998</v>
      </c>
      <c r="N16" s="31"/>
      <c r="P16" s="34"/>
      <c r="Q16" t="s">
        <v>18</v>
      </c>
    </row>
    <row r="17" spans="1:9">
      <c r="B17" s="3"/>
    </row>
    <row r="18" spans="1:9">
      <c r="A18" s="8"/>
      <c r="B18" s="7"/>
      <c r="C18" s="4"/>
      <c r="I18" s="32"/>
    </row>
    <row r="19" spans="1:9">
      <c r="A19" s="8"/>
      <c r="B19" s="7"/>
      <c r="C19" s="5"/>
    </row>
    <row r="20" spans="1:9">
      <c r="A20" s="8"/>
      <c r="B20" s="7"/>
      <c r="C20" s="5"/>
      <c r="E20" s="35"/>
    </row>
    <row r="21" spans="1:9">
      <c r="A21" s="8"/>
      <c r="B21" s="7"/>
      <c r="C21" s="5"/>
    </row>
    <row r="23" spans="1:9">
      <c r="A23" s="8"/>
      <c r="B23" s="7"/>
    </row>
    <row r="24" spans="1:9">
      <c r="A24" s="8"/>
      <c r="B24" s="7"/>
    </row>
    <row r="25" spans="1:9">
      <c r="A25" s="8"/>
      <c r="B25" s="7"/>
    </row>
    <row r="26" spans="1:9">
      <c r="A26" s="6"/>
      <c r="B26" s="7"/>
    </row>
    <row r="27" spans="1:9">
      <c r="A27" s="8"/>
      <c r="B27" s="7"/>
    </row>
    <row r="28" spans="1:9">
      <c r="A28" s="8"/>
      <c r="B28" s="7"/>
    </row>
    <row r="29" spans="1:9">
      <c r="A29" s="8"/>
      <c r="B29" s="7"/>
    </row>
    <row r="30" spans="1:9">
      <c r="A30" s="8"/>
      <c r="B30" s="7"/>
    </row>
    <row r="31" spans="1:9">
      <c r="A31" s="8"/>
      <c r="B31" s="7"/>
    </row>
    <row r="32" spans="1:9">
      <c r="A32" s="8"/>
      <c r="B32" s="7"/>
    </row>
    <row r="33" spans="1:2">
      <c r="A33" s="8"/>
      <c r="B33" s="7"/>
    </row>
  </sheetData>
  <mergeCells count="1">
    <mergeCell ref="D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user7</dc:creator>
  <cp:keywords/>
  <dc:description/>
  <cp:lastModifiedBy/>
  <cp:revision/>
  <dcterms:created xsi:type="dcterms:W3CDTF">2013-08-10T07:06:34Z</dcterms:created>
  <dcterms:modified xsi:type="dcterms:W3CDTF">2025-05-11T06:17:32Z</dcterms:modified>
  <cp:category/>
  <cp:contentStatus/>
</cp:coreProperties>
</file>