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chloewalt/Desktop/"/>
    </mc:Choice>
  </mc:AlternateContent>
  <xr:revisionPtr revIDLastSave="0" documentId="13_ncr:1_{622C55DB-40F8-9343-940A-583708B0E437}" xr6:coauthVersionLast="47" xr6:coauthVersionMax="47" xr10:uidLastSave="{00000000-0000-0000-0000-000000000000}"/>
  <bookViews>
    <workbookView xWindow="0" yWindow="740" windowWidth="29400" windowHeight="18380" xr2:uid="{00000000-000D-0000-FFFF-FFFF00000000}"/>
  </bookViews>
  <sheets>
    <sheet name="Overview" sheetId="1" r:id="rId1"/>
    <sheet name="Emission Factor Data" sheetId="2" r:id="rId2"/>
    <sheet name="Travel (activity-based)" sheetId="3" r:id="rId3"/>
    <sheet name="Travel (spend-based)" sheetId="4" r:id="rId4"/>
    <sheet name="Intermodal Freight" sheetId="5" r:id="rId5"/>
    <sheet name="Electricity" sheetId="6" r:id="rId6"/>
    <sheet name="Fuel" sheetId="7" r:id="rId7"/>
    <sheet name="Procurement" sheetId="8" r:id="rId8"/>
    <sheet name="Autopilot - Suggest" sheetId="9" r:id="rId9"/>
    <sheet name="Autopilot - Estimat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4" l="1"/>
  <c r="N27" i="3"/>
  <c r="N28" i="3"/>
  <c r="E58" i="5"/>
  <c r="N29" i="3"/>
  <c r="E68" i="10"/>
  <c r="F57" i="3" l="1"/>
  <c r="E58" i="9"/>
  <c r="E56" i="8"/>
  <c r="E56" i="7"/>
  <c r="E58" i="6"/>
  <c r="I44" i="5"/>
  <c r="I43" i="5"/>
  <c r="N30" i="3"/>
  <c r="O28" i="3"/>
  <c r="O27" i="3"/>
</calcChain>
</file>

<file path=xl/sharedStrings.xml><?xml version="1.0" encoding="utf-8"?>
<sst xmlns="http://schemas.openxmlformats.org/spreadsheetml/2006/main" count="1481" uniqueCount="637">
  <si>
    <t>Testing Guide for the Climatiq API</t>
  </si>
  <si>
    <t>There are different ways to test the Climatiq API. The right option depends on your assessment criteria and the depth of your technical capabilities. While the interactive demos offer a quick way to get a feel for Climatiq's capabilities, more advanced options, such as the Postman Collection, enable more thorough testing.</t>
  </si>
  <si>
    <t>Demos</t>
  </si>
  <si>
    <t>Excel Add-In</t>
  </si>
  <si>
    <t>Postman Collection</t>
  </si>
  <si>
    <t>Python Scripts</t>
  </si>
  <si>
    <r>
      <rPr>
        <b/>
        <sz val="10"/>
        <color theme="1"/>
        <rFont val="Arial"/>
        <family val="2"/>
      </rPr>
      <t xml:space="preserve">Web-based, interactive </t>
    </r>
    <r>
      <rPr>
        <sz val="10"/>
        <color theme="1"/>
        <rFont val="Arial"/>
        <family val="2"/>
      </rPr>
      <t xml:space="preserve">demos, which provide simplified, </t>
    </r>
    <r>
      <rPr>
        <b/>
        <sz val="10"/>
        <color theme="1"/>
        <rFont val="Arial"/>
        <family val="2"/>
      </rPr>
      <t xml:space="preserve">visual representations of API </t>
    </r>
    <r>
      <rPr>
        <sz val="10"/>
        <color theme="1"/>
        <rFont val="Arial"/>
        <family val="2"/>
      </rPr>
      <t>capabilities.
No installations or set-up required.</t>
    </r>
  </si>
  <si>
    <r>
      <rPr>
        <sz val="10"/>
        <color theme="1"/>
        <rFont val="Arial"/>
        <family val="2"/>
      </rPr>
      <t xml:space="preserve">User-friendly tool integrated within Excel for performing emissions calculations leveraging Climatiq's API </t>
    </r>
    <r>
      <rPr>
        <b/>
        <sz val="10"/>
        <color theme="1"/>
        <rFont val="Arial"/>
        <family val="2"/>
      </rPr>
      <t xml:space="preserve">without technical scripting.
</t>
    </r>
    <r>
      <rPr>
        <sz val="10"/>
        <color theme="1"/>
        <rFont val="Arial"/>
        <family val="2"/>
      </rPr>
      <t>Offers a simplified entry to the API and its capabilities.</t>
    </r>
  </si>
  <si>
    <r>
      <rPr>
        <b/>
        <sz val="10"/>
        <color theme="1"/>
        <rFont val="Arial"/>
        <family val="2"/>
      </rPr>
      <t>Pre-defined, customizable API requests</t>
    </r>
    <r>
      <rPr>
        <sz val="10"/>
        <color theme="1"/>
        <rFont val="Arial"/>
        <family val="2"/>
      </rPr>
      <t xml:space="preserve"> through Postman, a dedicated API testing platform. 
Suitable for </t>
    </r>
    <r>
      <rPr>
        <b/>
        <sz val="10"/>
        <color theme="1"/>
        <rFont val="Arial"/>
        <family val="2"/>
      </rPr>
      <t>detailed and technical evaluation</t>
    </r>
    <r>
      <rPr>
        <sz val="10"/>
        <color theme="1"/>
        <rFont val="Arial"/>
        <family val="2"/>
      </rPr>
      <t xml:space="preserve"> of Climatiq's API.</t>
    </r>
  </si>
  <si>
    <r>
      <rPr>
        <b/>
        <sz val="10"/>
        <color theme="1"/>
        <rFont val="Arial"/>
        <family val="2"/>
      </rPr>
      <t>Scripts provided or custom-built in Python</t>
    </r>
    <r>
      <rPr>
        <sz val="10"/>
        <color theme="1"/>
        <rFont val="Arial"/>
        <family val="2"/>
      </rPr>
      <t>, suitable for extensive automated testing, data-intensive operations, and large-scale batch processing.</t>
    </r>
  </si>
  <si>
    <t xml:space="preserve">Try the Intermodal Freight demo
</t>
  </si>
  <si>
    <t>Learn about the Excel Add-In</t>
  </si>
  <si>
    <t>Get started with the Collection</t>
  </si>
  <si>
    <t>Check out our scripts on GitHub</t>
  </si>
  <si>
    <t>Explore our Emission Factor database</t>
  </si>
  <si>
    <t>Find the best emission factors using AI</t>
  </si>
  <si>
    <t>Best for Testing</t>
  </si>
  <si>
    <t>General usability
High-level capabilities
Data schema and coverage</t>
  </si>
  <si>
    <t>Data coverage and completeness
Consistency
Granularity
Auditability
Error handling and robustness</t>
  </si>
  <si>
    <t>Scalability
Performance
Large-scale data handling</t>
  </si>
  <si>
    <t>Requirements</t>
  </si>
  <si>
    <t>None</t>
  </si>
  <si>
    <t>Microsoft Excel installed or accessible online</t>
  </si>
  <si>
    <t>Comfortable navigating JSON objects</t>
  </si>
  <si>
    <t>Deep technical expertise</t>
  </si>
  <si>
    <t>Effort</t>
  </si>
  <si>
    <t>Very Low</t>
  </si>
  <si>
    <t>Medium</t>
  </si>
  <si>
    <t>High</t>
  </si>
  <si>
    <t>Common Assessment Criteria</t>
  </si>
  <si>
    <t>Methodology</t>
  </si>
  <si>
    <t>User Friendliness</t>
  </si>
  <si>
    <t>Technology</t>
  </si>
  <si>
    <t>Data Coverage and Completeness</t>
  </si>
  <si>
    <t>Usability</t>
  </si>
  <si>
    <t>Error Handling and Robustness</t>
  </si>
  <si>
    <t>Assess the emission factor availability to ensure Climatiq has comprehensive coverage across various sectors (transportation, energy, industry, agriculture, waste) as well as the geographical coverage.</t>
  </si>
  <si>
    <t>Evaluate how the API handles different input formats and varying levels of data detail.
Evaluate the completeness and clarity of documentation and examples provided for different use cases.</t>
  </si>
  <si>
    <t>Test API responses to incomplete, incorrect, or out-of-range data inputs, both on a syntax as well as semantic level.
Evaluate clarity and usefulness of API error messages to aid debugging.</t>
  </si>
  <si>
    <t>Granularity</t>
  </si>
  <si>
    <t>Auditability</t>
  </si>
  <si>
    <t>Performance and Scalability</t>
  </si>
  <si>
    <t xml:space="preserve">Evaluate the level of granularity in emission calculations (e.g., facility-level vs. country-level) </t>
  </si>
  <si>
    <t>See if you can easily trace back emissions results to original data sources or underlying calculation methodologies.</t>
  </si>
  <si>
    <t>Test API response speed under various conditions, including high-volume requests.
Verify the API's ability to handle large-scale data processing efficiently without errors or delays.</t>
  </si>
  <si>
    <t>Consistency</t>
  </si>
  <si>
    <t>Data Coverage</t>
  </si>
  <si>
    <t>Database Schema</t>
  </si>
  <si>
    <t>Confirm the same inputs consistently yield identical outputs across repeated API calls.</t>
  </si>
  <si>
    <r>
      <rPr>
        <sz val="9"/>
        <rFont val="Arial"/>
        <family val="2"/>
      </rPr>
      <t xml:space="preserve">To evaluate if the emission factors available to make calculations fits your needs, evaluate the </t>
    </r>
    <r>
      <rPr>
        <u/>
        <sz val="9"/>
        <color rgb="FF1155CC"/>
        <rFont val="Arial"/>
        <family val="2"/>
      </rPr>
      <t>available datasets</t>
    </r>
    <r>
      <rPr>
        <sz val="9"/>
        <rFont val="Arial"/>
        <family val="2"/>
      </rPr>
      <t xml:space="preserve"> list. Additionally, read our </t>
    </r>
    <r>
      <rPr>
        <u/>
        <sz val="9"/>
        <color rgb="FF1155CC"/>
        <rFont val="Arial"/>
        <family val="2"/>
      </rPr>
      <t>data methodology</t>
    </r>
    <r>
      <rPr>
        <sz val="9"/>
        <rFont val="Arial"/>
        <family val="2"/>
      </rPr>
      <t>.</t>
    </r>
  </si>
  <si>
    <r>
      <rPr>
        <sz val="9"/>
        <rFont val="Arial"/>
        <family val="2"/>
      </rPr>
      <t xml:space="preserve">Assess whether the emission factor normalization structure in our </t>
    </r>
    <r>
      <rPr>
        <u/>
        <sz val="9"/>
        <color rgb="FF1155CC"/>
        <rFont val="Arial"/>
        <family val="2"/>
      </rPr>
      <t>Data Explorer</t>
    </r>
    <r>
      <rPr>
        <sz val="9"/>
        <rFont val="Arial"/>
        <family val="2"/>
      </rPr>
      <t xml:space="preserve"> matches your criteria for filtering and querying for relevant emission factors.</t>
    </r>
  </si>
  <si>
    <t>Climatiq's Emission Factor Database</t>
  </si>
  <si>
    <t>Full API Documentation</t>
  </si>
  <si>
    <t>Methodology Overview</t>
  </si>
  <si>
    <t xml:space="preserve">Emission factor database overview
</t>
  </si>
  <si>
    <t xml:space="preserve">Climatiq offers the world's most comprehensive emission factor database, aggregating over 80 datasets from 40+ sources, covering 300+ regions and 16+ economic sectors. </t>
  </si>
  <si>
    <t>You can browse available emission factors and sources via our Data Explorer and review global coverage through our interactive map:</t>
  </si>
  <si>
    <t>Data sources</t>
  </si>
  <si>
    <t xml:space="preserve">Data Explorer </t>
  </si>
  <si>
    <t>Interactive coverage map</t>
  </si>
  <si>
    <t>Searching emission factors</t>
  </si>
  <si>
    <t xml:space="preserve">When searching in the Data Explorer you can filter on the left hand side based on your criteria, which will return a subset of relevant emission factors.
The search uses fuzzy matching, which means it matches not just exact terms, but also related terms or partial matches, helping you find relevant emission factors even if your input isn't exact.⁠
</t>
  </si>
  <si>
    <t>Detailed view on sample data</t>
  </si>
  <si>
    <t>Below are examples of some search requests you could make, all demonstrating how the API deals with different types of input combinations.
You can use these inputs in the Excel Add-In, Postman Collection and in your own Python Scripts.</t>
  </si>
  <si>
    <t>To see all the different search filtering possibilities, have a look at the "Request" table of parameters in our Search Documentation:</t>
  </si>
  <si>
    <t>Search API reference</t>
  </si>
  <si>
    <t>For the "Sector" and "Category" filters, please use the same options as displayed in the drop downs of our data explorer.</t>
  </si>
  <si>
    <t>Input</t>
  </si>
  <si>
    <t>Processing</t>
  </si>
  <si>
    <t>Output</t>
  </si>
  <si>
    <t>Query</t>
  </si>
  <si>
    <t>Number of Results</t>
  </si>
  <si>
    <t>Sector</t>
  </si>
  <si>
    <t>Category</t>
  </si>
  <si>
    <t>Source</t>
  </si>
  <si>
    <t>Region</t>
  </si>
  <si>
    <t>Year</t>
  </si>
  <si>
    <t>Unit Type</t>
  </si>
  <si>
    <t>LCA Stage</t>
  </si>
  <si>
    <t>API Request Code</t>
  </si>
  <si>
    <t>Emission Factor Matches</t>
  </si>
  <si>
    <t>Analysis</t>
  </si>
  <si>
    <t>Materials and Manufacturing</t>
  </si>
  <si>
    <t>Building Materials, Metals</t>
  </si>
  <si>
    <t>Weight</t>
  </si>
  <si>
    <t>curl --request GET \
  --url 'https://api.climatiq.io/data/v1/search?data_version=21&amp;sector=materials%20and%20manufacturing&amp;category=building%20materials,metals&amp;unit_type=Weight' \
  --header "Authorization: Bearer $CLIMATIQ_API_KEY" \</t>
  </si>
  <si>
    <t xml:space="preserve">8000+ matches as of May 2025. </t>
  </si>
  <si>
    <t>When filtering for data within the Materials and Manufacturing sector, specifically for building materials and metals in Weight unit types, you will get a subset over 8000+ emission factors as of May 2025 from our Data Explorer.</t>
  </si>
  <si>
    <t>Energy</t>
  </si>
  <si>
    <t>DE</t>
  </si>
  <si>
    <t>curl --request GET \
  --url 'https://api.climatiq.io/data/v1/search?data_version=21&amp;sector=energy&amp;region=DE' \
  --header "Authorization: Bearer $CLIMATIQ_API_KEY" \</t>
  </si>
  <si>
    <t>500+ matches as of May 2025.</t>
  </si>
  <si>
    <t>When searching with this criteria, strictly a subset of emission factors within the "Energy" sector in Germany will be displayed.</t>
  </si>
  <si>
    <t>consulting</t>
  </si>
  <si>
    <t>Money</t>
  </si>
  <si>
    <t>curl --request GET \
  --url 'https://api.climatiq.io/data/v1/search?data_version=21&amp;query=consulting&amp;unit_type=Money' \
  --header "Authorization: Bearer $CLIMATIQ_API_KEY" \</t>
  </si>
  <si>
    <t>100+ results as of May 2025.</t>
  </si>
  <si>
    <t>The search query "consulting" of type "Money" will show only spend-based factors relating to the payment of consulting related activities. As of May 2025, Climatiq's data explorer has roughly 100 emission factors that meet this criteria.</t>
  </si>
  <si>
    <t>cheese</t>
  </si>
  <si>
    <t>Consumer Goods and Services</t>
  </si>
  <si>
    <t>EPA</t>
  </si>
  <si>
    <t>US</t>
  </si>
  <si>
    <t>curl --request GET \
  --url 'https://api.climatiq.io/data/v1/search?query=cheese&amp;data_version=^21&amp;results_per_page=5&amp;sector=consumer+goods+and+services&amp;source=EPA&amp;region=US' \
  --header "Authorization: Bearer $CLIMATIQ_API_KEY" \</t>
  </si>
  <si>
    <t>consumer_goods-type_cheese</t>
  </si>
  <si>
    <t>The primary emission factor match returned by the Search feature for "cheese" is 3 results under the activity "consumer_goods-type_cheese" by EPA, applicable for the region US. There are 3 variations of the factor returned, each from the years 2022, 2023 and 2024. The Search endpoint will also specify the LCA stage (in this case, cradle to shelf), the raw emission factor, calculation methodology, constituent gas breakdown and other relevant information.</t>
  </si>
  <si>
    <t>aluminium</t>
  </si>
  <si>
    <t>Metals</t>
  </si>
  <si>
    <t>EXIOBASE</t>
  </si>
  <si>
    <t>curl --request GET \
  --url 'https://api.climatiq.io/data/v1/search?query=aluminium&amp;data_version=^21&amp;results_per_page=2&amp;category=metals&amp;source=EXIOBASE&amp;unit_type=money' \
  --header "Authorization: Bearer $CLIMATIQ_API_KEY" \</t>
  </si>
  <si>
    <t>metals-type_aluminium_and_aluminium_products</t>
  </si>
  <si>
    <t>In the search request, 2 results were specified, so 2 emission factors were returned by EXIOBASE for aluminium in category Metals. One factor applies for the region code AT, and the other for AU.</t>
  </si>
  <si>
    <t>polypropylene</t>
  </si>
  <si>
    <t>curl --request GET \
  --url 'https://api.climatiq.io/data/v1/search?query=Polypropylene&amp;data_version=^21&amp;results_per_page=7' \
  --header "Authorization: Bearer $CLIMATIQ_API_KEY" \</t>
  </si>
  <si>
    <t>plastics_rubber-type_chimney_polypropylene
plastics_rubber-type_polypropylene_pipe
chemicals-type_polypropylene_granulate_market_for_polypropylene_granulate
chemicals-type_polypropylene_granulate_polypropylene_production_granulate
chemicals-type_polypropylene_granulate_polypropylene_production_granulate
textiles-type_textile_nonwoven_polypropylene_market_for_textile_nonwoven_polypropylene
textiles-type_textile_nonwoven_polypropylene_textile_production_nonwoven_polypropylene_spunbond</t>
  </si>
  <si>
    <t>In this search, 7 results were queried for polypropylene, with loose search filter criteria. 5/7 of the sources returned are by ecoinvent, and the other 2 are by OEKOBAUDAT with the LCA stage cradle to gate. You will also observe that the ecoinvent co2e total value will be empty or null, as access to ecoinvent raw emission factors is not possible. The unit for these factors are also Weight based in kg, with regions varying from DE, to the EU and even India (IN).</t>
  </si>
  <si>
    <t>cement</t>
  </si>
  <si>
    <t xml:space="preserve">curl --request GET \
  --url 'https://api.climatiq.io/data/v1/search?query=cement&amp;data_version=^21&amp;results_per_page=5&amp;region=DE' \
  --header "Authorization: Bearer $CLIMATIQ_API_KEY" \
</t>
  </si>
  <si>
    <t>building_materials-type_cement
building_materials-type_cement_bound_particle_board
building_materials-type_cement_cem_ii_32.5
building_materials-type_cement_cem_ii_42.5
building_materials-type_cement_cem_ii_52.5</t>
  </si>
  <si>
    <t>For 5 search results for cement in Germany, we get factors mostly from OEKOBAUDAT, since this is a German data source, and one from GEMIS. Multiple LCAs are covered, with options from cradle-to-gate, carbon_storage-cradle_to_gate and upstream-use_phase-transport. GEMIS provides the full constituent gas breakdown, while OEKOBAUDAT just provides the raw co2e value.</t>
  </si>
  <si>
    <t>Additional sample data</t>
  </si>
  <si>
    <t>For more extensive testing, you can find additional input data here. Of course you can also come up with your own inputs!</t>
  </si>
  <si>
    <t>Education</t>
  </si>
  <si>
    <t>OpenIO-Canada</t>
  </si>
  <si>
    <t>plastics</t>
  </si>
  <si>
    <t>UK</t>
  </si>
  <si>
    <t>polystyrene</t>
  </si>
  <si>
    <t>Buildings and Infrastructure</t>
  </si>
  <si>
    <t>construction</t>
  </si>
  <si>
    <t>Information and Communication</t>
  </si>
  <si>
    <t>Insurance and Financial Services</t>
  </si>
  <si>
    <t>IN</t>
  </si>
  <si>
    <t>Waste</t>
  </si>
  <si>
    <t>cradle_to_gate</t>
  </si>
  <si>
    <t>Ceramic goods</t>
  </si>
  <si>
    <t>wheat</t>
  </si>
  <si>
    <t>arable farming</t>
  </si>
  <si>
    <t>transport</t>
  </si>
  <si>
    <t>road freight</t>
  </si>
  <si>
    <t>steel</t>
  </si>
  <si>
    <t>PVC</t>
  </si>
  <si>
    <t>Electricity</t>
  </si>
  <si>
    <t>insurance and financial services</t>
  </si>
  <si>
    <t>Machinery</t>
  </si>
  <si>
    <t>building materials</t>
  </si>
  <si>
    <t>Searching for factors in Excel</t>
  </si>
  <si>
    <t>Searching via the Excel integration is also an easy and convenient way to get started with Climatiq's Excel add-in.</t>
  </si>
  <si>
    <r>
      <rPr>
        <sz val="10"/>
        <color theme="1"/>
        <rFont val="Arial"/>
        <family val="2"/>
      </rPr>
      <t xml:space="preserve">If you haven't already, you can follow the </t>
    </r>
    <r>
      <rPr>
        <b/>
        <sz val="10"/>
        <color theme="1"/>
        <rFont val="Arial"/>
        <family val="2"/>
      </rPr>
      <t>Excel set-up steps:</t>
    </r>
  </si>
  <si>
    <t>Get started with Excel</t>
  </si>
  <si>
    <t>Below is an example of the results you can get from searching within Excel:</t>
  </si>
  <si>
    <t>Constructing an API request</t>
  </si>
  <si>
    <r>
      <rPr>
        <sz val="10"/>
        <color theme="1"/>
        <rFont val="Arial"/>
        <family val="2"/>
      </rPr>
      <t xml:space="preserve">Depending on the search criteria, the API request will look different.
For searching, you will need to make a </t>
    </r>
    <r>
      <rPr>
        <sz val="10"/>
        <color theme="1"/>
        <rFont val="Courier New"/>
        <family val="1"/>
      </rPr>
      <t>GET</t>
    </r>
    <r>
      <rPr>
        <sz val="10"/>
        <color theme="1"/>
        <rFont val="Arial"/>
        <family val="2"/>
      </rPr>
      <t xml:space="preserve"> request using the </t>
    </r>
    <r>
      <rPr>
        <b/>
        <sz val="10"/>
        <color theme="1"/>
        <rFont val="Arial"/>
        <family val="2"/>
      </rPr>
      <t>url:</t>
    </r>
  </si>
  <si>
    <t>https://api.climatiq.io/data/v1/search</t>
  </si>
  <si>
    <r>
      <rPr>
        <sz val="10"/>
        <color theme="1"/>
        <rFont val="Arial"/>
        <family val="2"/>
      </rPr>
      <t xml:space="preserve">For example, if using terminal:
</t>
    </r>
    <r>
      <rPr>
        <sz val="10"/>
        <color theme="1"/>
        <rFont val="Courier New"/>
        <family val="1"/>
      </rPr>
      <t>curl --request GET \
  --url 'https://api.climatiq.io/data/v1/search?query=cheese&amp;data_version=^21&amp;results_per_page=5&amp;sector=consumer+goods+and+services&amp;source=EPA&amp;region=US' \
  --header "Authorization: Bearer $CLIMATIQ_API_KEY" \</t>
    </r>
  </si>
  <si>
    <t>Alternatively, to define variables more clearly and avoid filtering using parameters in the URL string, download Insomnia REST API tester to easily send Search requests:</t>
  </si>
  <si>
    <t>Download Insomnia</t>
  </si>
  <si>
    <t>Here is an example of how the same code snippet would look in Insomnia's interface:</t>
  </si>
  <si>
    <t>Activity-Based Travel Emissions</t>
  </si>
  <si>
    <t>Activity-based travel overview</t>
  </si>
  <si>
    <t>For air travel, distances between airports are calculated using the great circle distance method. For road and rail, actual travel networks are used when available; otherwise, the great circle distance is applied as a fallback.
The API considers the direct and indirect emissions related to the travel.</t>
  </si>
  <si>
    <t>These are examples of the different Activity-Based Travel inputs you could use, all demonstrating how the API deals with different types of inputs and how even small changes can effect the estimated emissions. 
You can use these sample inputs in the Excel Add-In, Postman Collection and in your own Python Scripts.
We also provide an analysis of these inputs to provide a full picture on how the API handles these inputs.</t>
  </si>
  <si>
    <t>Travel Mode</t>
  </si>
  <si>
    <t>Origin</t>
  </si>
  <si>
    <t>Destination</t>
  </si>
  <si>
    <t>Flight Class</t>
  </si>
  <si>
    <t>Car Size</t>
  </si>
  <si>
    <t>Car Type</t>
  </si>
  <si>
    <t>kg CO2 equivalent</t>
  </si>
  <si>
    <t>Required</t>
  </si>
  <si>
    <t>Optional</t>
  </si>
  <si>
    <r>
      <rPr>
        <i/>
        <sz val="9"/>
        <color rgb="FF595959"/>
        <rFont val="Arial, sans-serif"/>
      </rPr>
      <t xml:space="preserve">Optional - Only applicable if the mode of travel is </t>
    </r>
    <r>
      <rPr>
        <b/>
        <i/>
        <sz val="9"/>
        <color rgb="FF595959"/>
        <rFont val="Arial, sans-serif"/>
      </rPr>
      <t>air</t>
    </r>
  </si>
  <si>
    <r>
      <rPr>
        <i/>
        <sz val="9"/>
        <color rgb="FF595959"/>
        <rFont val="Arial, sans-serif"/>
      </rPr>
      <t xml:space="preserve">Optional - Only applicable if the mode of travel is </t>
    </r>
    <r>
      <rPr>
        <b/>
        <i/>
        <sz val="9"/>
        <color rgb="FF595959"/>
        <rFont val="Arial, sans-serif"/>
      </rPr>
      <t>car</t>
    </r>
  </si>
  <si>
    <r>
      <rPr>
        <i/>
        <sz val="9"/>
        <color rgb="FF595959"/>
        <rFont val="Arial, sans-serif"/>
      </rPr>
      <t xml:space="preserve">Optional - Only applicable if the mode of travel is </t>
    </r>
    <r>
      <rPr>
        <b/>
        <i/>
        <sz val="9"/>
        <color rgb="FF595959"/>
        <rFont val="Arial, sans-serif"/>
      </rPr>
      <t>car</t>
    </r>
  </si>
  <si>
    <t>Choose between air, car or rail</t>
  </si>
  <si>
    <t xml:space="preserve">Can be free text (Berlin), IATA Code (BER), UN-LOCODE (DE-BER) or coordinates, i.e. lat &amp; lon (52.520008,13.404954). </t>
  </si>
  <si>
    <t>The year in which the travel occurred.</t>
  </si>
  <si>
    <t>Flight class, can be empty, average,economy, business or first.</t>
  </si>
  <si>
    <t>Valid values are small, medium, large and average.</t>
  </si>
  <si>
    <t>Type of fuel used by the car. Valid values are: petrol, diesel, hybrid, plugin_hybrid, battery and average.</t>
  </si>
  <si>
    <t>The code that can be used to make the API request</t>
  </si>
  <si>
    <t>The kilograms of CO2 equivalent outputted based of the input data</t>
  </si>
  <si>
    <t>This column will unpack the high-level expected results you will see when you input this sample data into the API</t>
  </si>
  <si>
    <t>air</t>
  </si>
  <si>
    <t>CDG</t>
  </si>
  <si>
    <t>BER</t>
  </si>
  <si>
    <t>economy</t>
  </si>
  <si>
    <t>{
  "origin": {
    "iata": "CDG"
  },
  "destination": {
    "iata": "BER"
  },
  "year": 2022,
  "travel_mode": "air",
  "air_details": {
    "class": "economy"
  }
}</t>
  </si>
  <si>
    <t>A short-haul flight is taken from Paris Charles de Gaulle Airport to Berlin Brandenburg Airport, with the flight class specified as economy. Economy class allows for greater passenger density, so emissions per person are lower. However, short-haul flights are relatively less efficient on a per-kilometer basis due to the high fuel burn during takeoff and landing phases, which make up a larger share of the total journey. The 2022 reference year ensures that recent emission factors are used.</t>
  </si>
  <si>
    <t>CPT</t>
  </si>
  <si>
    <t>business</t>
  </si>
  <si>
    <t>{
  "origin": {
    "iata": "CPT"
  },
  "destination": {
    "iata": "BER"
  },
  "year": 2021,
  "travel_mode": "air",
  "air_details": {
    "class": "business"
  }
}</t>
  </si>
  <si>
    <t>This is a long-haul intercontinental flight from Cape Town to Berlin, and the flight class is changed to business. This results in a substantial increase in emissions. Business class passengers account for significantly more space and weight per seat, leading to 2–3x higher emissions per person. Additionally, the longer distance increases total fuel consumption. While the year 2021 is slightly earlier, it has minimal influence compared to the impact of flight distance and class. The emissions in this case will be significantly higher than in the Paris–Berlin economy example above.</t>
  </si>
  <si>
    <t>car</t>
  </si>
  <si>
    <t>46.083161, 2.341886</t>
  </si>
  <si>
    <t>Marseille-Saint-Charles, Marseille, Provence-Alpes-Côte d'Azur, France</t>
  </si>
  <si>
    <t>large</t>
  </si>
  <si>
    <t>petrol</t>
  </si>
  <si>
    <t>{
  "origin": {
    "latitude": 46.083161,
    "longitude": 2.341886
  },
  "destination": {
    "query": "Marseille-Saint-Charles, Marseille, Provence-Alpes-Côte d'Azur, France"
  },
  "year": 2018,
  "travel_mode": "car",
  "car_details": {
    "car_size": "large",
    "car_type": "petrol"
  }
}</t>
  </si>
  <si>
    <t>This journey involves a large petrol-powered vehicle, which is among the least efficient car configurations. The larger car size increases fuel consumption per kilometer, and petrol produces high Scope 1 emissions per litre burned. Since the trip occurred in 2018, older emission factors and less efficient average vehicle performance may apply. This scenario sets a high-emission benchmark for comparison due to both vehicle size and fossil fuel dependency.</t>
  </si>
  <si>
    <t>Vienna, Austria</t>
  </si>
  <si>
    <t>50.072470, 13.188486</t>
  </si>
  <si>
    <t>small</t>
  </si>
  <si>
    <t>battery</t>
  </si>
  <si>
    <t>{
  "origin": {
    "query": "Vienna, Austria"
  },
  "destination": {
    "latitude": 50.072470,
    "longitude": 13.188486
  },
  "year": 2020,
  "travel_mode": "car",
  "car_details": {
    "car_size": "small",
    "car_type": "battery"
  }
}</t>
  </si>
  <si>
    <t>In contrast to the above example, this journey uses a small battery electric vehicle. The smaller vehicle reduces energy consumption, and being fully electric, it produces zero direct emissions (Scope 1). Emissions instead depend on the carbon intensity of the Austrian electricity grid, which is known to be relatively low due to a high share of renewables. Additionally, the 2020 reference year means newer, more efficient vehicle technology may be reflected. Overall, this trip is expected to result in substantially lower emissions, driven by improvements in vehicle type, energy source, and efficiency.</t>
  </si>
  <si>
    <t>rail</t>
  </si>
  <si>
    <t>Frankfurter Allee, Berlin, Germany</t>
  </si>
  <si>
    <t>Saalbach-Hinterglemm, Austria</t>
  </si>
  <si>
    <t>{
  "origin": {
    "query": "Frankfurter Allee, Berlin, Germany"
  },
  "destination": {
    "query": "Saalbach-Hinterglemm, Austria"
  },
  "year": 2021,
  "travel_mode": "rail"
}</t>
  </si>
  <si>
    <t>This rail journey remains within Germany and Austria, both of which have highly electrified railway networks and relatively low-carbon electricity. Rail is inherently more efficient than road or air, and the relatively short-to-medium distance of this journey means emissions are minimal. Because the route is well-covered by known rail infrastructure, the calculation uses rail-based routing, avoiding fallback approximations. This represents a very low-emission transport case.</t>
  </si>
  <si>
    <t>Stockholm, Sweden</t>
  </si>
  <si>
    <t>{
  "origin": {
    "query": "Stockholm, Sweden"
  },
  "destination": {
    "query": "Marseille-Saint-Charles, Marseille, Provence-Alpes-Côte d'Azur, France"
  },
  "year": 2021,
  "travel_mode": "rail"
}</t>
  </si>
  <si>
    <t>Despite covering a longer distance and crossing multiple national borders, this journey benefits from Sweden’s exceptionally clean electricity grid and high-quality European rail infrastructure. The emissions are surprisingly low, likely due to efficient electrified segments through central Europe and minimal fallback usage. This reflects the impact of clean electricity and well-covered rail networks, even over long-haul routes.</t>
  </si>
  <si>
    <t>Source:</t>
  </si>
  <si>
    <t>LHR</t>
  </si>
  <si>
    <t>48.8566, 2.3522</t>
  </si>
  <si>
    <t xml:space="preserve">Destination: </t>
  </si>
  <si>
    <t>diesel</t>
  </si>
  <si>
    <t>AIr Details:</t>
  </si>
  <si>
    <t>Zurich, Switzerland</t>
  </si>
  <si>
    <t>HU-BUD</t>
  </si>
  <si>
    <t>Car Details:</t>
  </si>
  <si>
    <t>41.9028, 12.4964</t>
  </si>
  <si>
    <t>Milan, Italy</t>
  </si>
  <si>
    <t>medium</t>
  </si>
  <si>
    <t>plugin_hybrid</t>
  </si>
  <si>
    <t>ARN</t>
  </si>
  <si>
    <t>DE-MUN</t>
  </si>
  <si>
    <t>Bergen, Norway</t>
  </si>
  <si>
    <t>average</t>
  </si>
  <si>
    <t>52.52, 13.4050</t>
  </si>
  <si>
    <t>50.9375, 6.9603</t>
  </si>
  <si>
    <t>Tokyo, Japan</t>
  </si>
  <si>
    <t>Seoul, South Korea</t>
  </si>
  <si>
    <t>Madrid, Spain</t>
  </si>
  <si>
    <t>Valencia, Spain</t>
  </si>
  <si>
    <t>AMS</t>
  </si>
  <si>
    <t>Brussels, Belgium</t>
  </si>
  <si>
    <t>Amsterdam, Netherlands</t>
  </si>
  <si>
    <t>Munich, Germany</t>
  </si>
  <si>
    <t xml:space="preserve">US-NYC
</t>
  </si>
  <si>
    <t>Toronto, Canada</t>
  </si>
  <si>
    <t>Lisbon, Portugal</t>
  </si>
  <si>
    <t>Porto, Portugal</t>
  </si>
  <si>
    <t>DE-BER</t>
  </si>
  <si>
    <t>SFO</t>
  </si>
  <si>
    <t>SEA</t>
  </si>
  <si>
    <t>first</t>
  </si>
  <si>
    <t>Copenhagen, Denmark</t>
  </si>
  <si>
    <t>Aarhus, Denmark</t>
  </si>
  <si>
    <t>hybrid</t>
  </si>
  <si>
    <t>FRA</t>
  </si>
  <si>
    <t>ATH</t>
  </si>
  <si>
    <t>Oslo, Norway</t>
  </si>
  <si>
    <t>Warsaw, Poland</t>
  </si>
  <si>
    <t>Krakow, Poland</t>
  </si>
  <si>
    <r>
      <rPr>
        <sz val="10"/>
        <color theme="1"/>
        <rFont val="Arial"/>
        <family val="2"/>
      </rPr>
      <t xml:space="preserve">Depending on the travel type (car, air, rail), the API request will look different. Below, we will demonstrate how the JSON code structure will change based on your custom input.
For distance-/ activity-based Travel, you will need to make a </t>
    </r>
    <r>
      <rPr>
        <sz val="10"/>
        <color theme="1"/>
        <rFont val="Courier New"/>
        <family val="1"/>
      </rPr>
      <t>POST</t>
    </r>
    <r>
      <rPr>
        <sz val="10"/>
        <color theme="1"/>
        <rFont val="Arial"/>
        <family val="2"/>
      </rPr>
      <t xml:space="preserve"> request using the </t>
    </r>
    <r>
      <rPr>
        <b/>
        <sz val="10"/>
        <color theme="1"/>
        <rFont val="Arial"/>
        <family val="2"/>
      </rPr>
      <t>url:</t>
    </r>
  </si>
  <si>
    <t>https://preview.api.climatiq.io/travel/v1-preview1/distance</t>
  </si>
  <si>
    <r>
      <rPr>
        <sz val="10"/>
        <color theme="1"/>
        <rFont val="Arial"/>
        <family val="2"/>
      </rPr>
      <t xml:space="preserve">For example, if using terminal:
</t>
    </r>
    <r>
      <rPr>
        <sz val="10"/>
        <color theme="1"/>
        <rFont val="Courier New"/>
        <family val="1"/>
      </rPr>
      <t>curl --request POST \
  --url https://preview.api.climatiq.io/travel/v1-preview1/distance \
  --header "Authorization: Bearer $CLIMATIQ_API_KEY" \
  --data '{
    "origin": {
        "locode": "DE-HAM"
    },
    "destination": {
        "query": "Berlin"
    },
    "travel_mode": "car",
    "car_details": {
        "car_type": "plugin_hybrid"
   }
}'</t>
    </r>
  </si>
  <si>
    <t>Interactive input examples</t>
  </si>
  <si>
    <t>Your customised JSON request code</t>
  </si>
  <si>
    <t>Change the inputs below to see how it would look in the JSON API request code.</t>
  </si>
  <si>
    <t>Below is the request payload for the API that has been adjusted based on your input in the table on the left.</t>
  </si>
  <si>
    <t>Cape Town</t>
  </si>
  <si>
    <t>For Car</t>
  </si>
  <si>
    <t>For Air</t>
  </si>
  <si>
    <t>Spend-Based Travel Emissions</t>
  </si>
  <si>
    <t>Spend-based travel overview</t>
  </si>
  <si>
    <t>Calculate travel emissions based on spend-based data in any currency by using EXIOBASE emission factors. 
This calculation automatically takes inflation into account, if the year you spent the money was different than the year of the emission factor.</t>
  </si>
  <si>
    <t>These are examples of the different spend-based Travel inputs you could use, all demonstrating how the API deals with different types of inputs and how even small changes can effect the estimated emissions. 
You can use these sample inputs in the Excel Add-In, Postman Collection and in your own Python Scripts.
We also provide an analysis of these inputs to provide a full picture on how the API handles these inputs.</t>
  </si>
  <si>
    <t>Spend Type</t>
  </si>
  <si>
    <t>Currency</t>
  </si>
  <si>
    <t>Amount</t>
  </si>
  <si>
    <t>Location</t>
  </si>
  <si>
    <t>Year
 Optional</t>
  </si>
  <si>
    <t>The type of travel associated with the expenditure. Valid values are: air, rail, road, rail, sea and hotel.</t>
  </si>
  <si>
    <t>The currency in which the money unit is expressed.</t>
  </si>
  <si>
    <t>The amount of money spent.</t>
  </si>
  <si>
    <t>The location where money was spent, can be any type of free text.</t>
  </si>
  <si>
    <t>hotel</t>
  </si>
  <si>
    <t>eur</t>
  </si>
  <si>
    <t>Bern, Switzerland</t>
  </si>
  <si>
    <t>{
    "spend_type": "hotel",
    "money": 10000,
    "money_unit": "eur",
    "spend_location": {
        "query": "Bern, Switzerland"
    },
    "spend_year": 2023
}</t>
  </si>
  <si>
    <t>A 10,000 EUR hotel stay in Bern led to a moderate level of emissions. Switzerland’s strong focus on clean energy and efficient infrastructure likely helps keep the carbon footprint lower than one might expect for such a high spend. This shows that in some locations, even large expenditures can result in relatively modest environmental impact.</t>
  </si>
  <si>
    <t>{
    "spend_type": "hotel",
    "money": 10000,
    "money_unit": "eur",
    "spend_location": {
        "query": "Cape Town"
    },
    "spend_year": 2023
}</t>
  </si>
  <si>
    <t>Compared to the hotel stay in Bern, the same 10,000 EUR spend in Cape Town resulted in significantly higher emissions. Part of this is due to South Africa’s electricity grid, which relies much more on coal and other fossil fuels — unlike Switzerland’s cleaner, more renewable-heavy energy mix. But there’s also an economic factor: that amount of money goes much further in Cape Town than in Bern, likely covering a longer or more luxurious stay. So while the spend is the same on paper, the scale of services — and therefore emissions — is much larger. It’s a good reminder that currency strength and local infrastructure both shape the carbon impact.</t>
  </si>
  <si>
    <t>road</t>
  </si>
  <si>
    <t>aud</t>
  </si>
  <si>
    <t>India</t>
  </si>
  <si>
    <t>{
    "spend_type": "road",
    "money": 3094.87,
    "money_unit": "aud",
    "spend_location": {
        "query": "India"
    },
    "spend_year": 2022
}</t>
  </si>
  <si>
    <t xml:space="preserve">This row shows 3,094.87 AUD spent on road travel in India in 2022. This is a mid-range expense and could imply either vehicle hire with fuel or a longer domestic journey. </t>
  </si>
  <si>
    <t>Barcelona</t>
  </si>
  <si>
    <t>{
    "spend_type": "road",
    "money": 1357.2,
    "money_unit": "eur",
    "spend_location": {
        "query": "Barcelona"
    },
    "spend_year": 2022
}</t>
  </si>
  <si>
    <t>In contrast, a smaller spend on road travel in Barcelona led to much lower emissions. This could be due to more efficient vehicles, shorter distances, or access to electric or hybrid transport. Despite being the same category of travel, the environmental impact here was much lower — showing that even within the same mode, location and technology matter.</t>
  </si>
  <si>
    <t>sea</t>
  </si>
  <si>
    <t>usd</t>
  </si>
  <si>
    <t>Colloseum, Rome, IT</t>
  </si>
  <si>
    <t>{
    "spend_type": "sea",
    "money": 10000,
    "money_unit": "usd",
    "spend_location": {
        "query": "Colloseum, Rome, IT"
    }
}</t>
  </si>
  <si>
    <t>This sea travel entry will completely stand out with very high emissions. That’s typical for cruise or maritime travel, which tends to be one of the most carbon-intensive options due to the fuel used. It’s a stark contrast that highlights just how environmentally costly sea transport can be, regardless of spend.</t>
  </si>
  <si>
    <t>Berlin</t>
  </si>
  <si>
    <t>{
    "spend_type": "rail",
    "money": 10000,
    "money_unit": "usd",
    "spend_location": {
        "query": "Berlin"
    }
}</t>
  </si>
  <si>
    <t>The rail journey in Berlin, also at a 10,000 USD spend, produced very low emissions. This is consistent with what you’d expect from rail in Europe, especially in countries like Germany where much of the network is electrified and runs on relatively clean energy. It reinforces rail’s reputation as one of the most climate-friendly ways to travel.</t>
  </si>
  <si>
    <t>Location
Optional</t>
  </si>
  <si>
    <t>Year
Optional</t>
  </si>
  <si>
    <t>CH-ZRH</t>
  </si>
  <si>
    <t>IN-DEL</t>
  </si>
  <si>
    <t>Rome, IT</t>
  </si>
  <si>
    <t>inr</t>
  </si>
  <si>
    <t>jpy</t>
  </si>
  <si>
    <t>CN-HGH</t>
  </si>
  <si>
    <t>Berlin, Germany</t>
  </si>
  <si>
    <t>zar</t>
  </si>
  <si>
    <t>AUSTR</t>
  </si>
  <si>
    <t>Tokyo</t>
  </si>
  <si>
    <t>221B Baker Street, London, UK</t>
  </si>
  <si>
    <t>Paris</t>
  </si>
  <si>
    <t>35.6895, 139.6917</t>
  </si>
  <si>
    <t>US-NYC</t>
  </si>
  <si>
    <t>gbp</t>
  </si>
  <si>
    <r>
      <rPr>
        <sz val="10"/>
        <color theme="1"/>
        <rFont val="Arial"/>
        <family val="2"/>
      </rPr>
      <t xml:space="preserve">Depending on the travel type (air, rail, road, sea or hotel), the API request will look different. Below, we will demonstrate how the JSON code structure will change based on your custom input.
For spend-based Travel, you will need to make a </t>
    </r>
    <r>
      <rPr>
        <sz val="10"/>
        <color theme="1"/>
        <rFont val="Courier New"/>
        <family val="1"/>
      </rPr>
      <t>POST</t>
    </r>
    <r>
      <rPr>
        <sz val="10"/>
        <color theme="1"/>
        <rFont val="Arial"/>
        <family val="2"/>
      </rPr>
      <t xml:space="preserve"> request using the </t>
    </r>
    <r>
      <rPr>
        <b/>
        <sz val="10"/>
        <color theme="1"/>
        <rFont val="Arial"/>
        <family val="2"/>
      </rPr>
      <t>url:</t>
    </r>
  </si>
  <si>
    <t xml:space="preserve"> https://preview.api.climatiq.io/travel/v1-preview1/spend</t>
  </si>
  <si>
    <r>
      <rPr>
        <sz val="10"/>
        <color rgb="FF000000"/>
        <rFont val="Arial"/>
        <family val="2"/>
      </rPr>
      <t xml:space="preserve">For example, if using terminal:
</t>
    </r>
    <r>
      <rPr>
        <sz val="10"/>
        <color rgb="FF000000"/>
        <rFont val="Courier New"/>
        <family val="1"/>
      </rPr>
      <t>curl --request POST \
  --url https://preview.api.climatiq.io/travel/v1-preview1/spend \
  --header "Authorization: Bearer $CLIMATIQ_API_KEY" \
  --data '{
    "spend_type": "air",
    "money": 100,
    "money_unit": "gbp",
    "spend_location": {
        "locode": "GB-LON"
    },
    "spend_year": 2018
}'</t>
    </r>
  </si>
  <si>
    <t>Intermodal Freight Emissions</t>
  </si>
  <si>
    <t>Intermodal Freight overview</t>
  </si>
  <si>
    <t>Calculate the total estimated emissions of freight shipping. The distance between the locations will be calculated by considering the actual transport network for road, rail and sea freight where possible. For air, the great circle distance is used.
The calculated emissions cover the fuel combustion emission, the upstream fuel emissions as well as the hub emissions for all transportation legs and locations. 
By calling our freight API directly, it's also possible to specify the individual shipment legs as well as the mode of transport used.</t>
  </si>
  <si>
    <t>Detailed View on Sample Data</t>
  </si>
  <si>
    <t>These are examples of the different Intermodal Freight inputs you could use, all demonstrating how the API deals with different types of inputs and how even small changes can effect the estimated emissions. 
You can use these inputs in the Excel Add-In, Postman Collection and in your own Python Scripts.
We also provide an analysis of these inputs to provide a full picture on how the API handles these inputs.</t>
  </si>
  <si>
    <t>Start</t>
  </si>
  <si>
    <t>Mode</t>
  </si>
  <si>
    <t>Weight Unit</t>
  </si>
  <si>
    <t>Can be free text (Berlin), IATA Code (BER), UN-LOCODE (DE-BER) or coordinates, i.e. lat &amp; lon (52.520008,13.404954)</t>
  </si>
  <si>
    <t>Main mode of transport, i.e. air, road, rail, sea</t>
  </si>
  <si>
    <t>Weight of the transported goods</t>
  </si>
  <si>
    <t>Unit of the weight, e.g, kg, t (metric ton), lb, ton (US short ton)</t>
  </si>
  <si>
    <t>Carrer de Cal Lluquer 85, 08820, Barcelona, Spain</t>
  </si>
  <si>
    <t>HafenCity, Hamburg, Germany</t>
  </si>
  <si>
    <t>kg</t>
  </si>
  <si>
    <t>{
  "route": [
    { "location": { "query": "Carrer de Cal Lluquer 85, 08820, Barcelona, Spain" } },
    { "transport_mode": "air" },
    { "location": { "query": "HafenCity, Hamburg, Germany" } }
  ],
  "cargo": {
    "weight": 250,
    "weight_unit": "kg"
  }
}</t>
  </si>
  <si>
    <t>This European air freight journey covers a relatively short distance and a light load. The route remains within well-connected EU air corridors, and while air transport is inherently emissions-intensive, the moderate scale of this shipment keeps its environmental impact lower compared to long-haul cases. This scenario highlights how geography and volume jointly influence emission intensity in air freight, making it more manageable when distances are short and goods are light.</t>
  </si>
  <si>
    <t>JED</t>
  </si>
  <si>
    <t>JFK</t>
  </si>
  <si>
    <t>t</t>
  </si>
  <si>
    <t>{
  "route": [
    { "location": { "iata": "JED" } },
    { "transport_mode": "air" },
    { "location": { "iata": "JFK" } }
  ],
  "cargo": {
    "weight": 17,
    "weight_unit": "t"
  }
}</t>
  </si>
  <si>
    <t>In contrast to the first example, this case involves an intercontinental shipment of significantly heavier cargo. The route spans two continents and covers a much greater distance. Despite both endpoints being major international airports, the combination of long-haul air travel and heavy tonnage dramatically increases emissions. This case clearly illustrates how air freight emissions scale steeply with both distance and cargo mass.</t>
  </si>
  <si>
    <t>New York</t>
  </si>
  <si>
    <t>Mississippi</t>
  </si>
  <si>
    <t>{
  "route": [
    { "location": { "iata": "JFK" } },
    { "transport_mode": "road" },
    { "location": { "query": "Mississippi" } }
  ],
  "cargo": {
    "weight": 1021,
    "weight_unit": "kg"
  }
}</t>
  </si>
  <si>
    <t>This road freight example avoids air altogether and instead uses road transport across a domestic route. Even though the cargo weight is much higher than the first case and the route likely spans a significant portion of the U.S., road transport results in comparatively moderate emissions. This reflects road freight’s lower per-kilogram impact over medium distances, especially when the shipment size allows for fuller vehicle utilization and avoids high-emission modes like air.</t>
  </si>
  <si>
    <t>Disneyland, Anaheim, USA</t>
  </si>
  <si>
    <t>{
  "route": [
    { "location": { "query": "Disneyland, Anaheim, USA" } },
    { "transport_mode": "road" },
    { "location": { "iata": "JFK" } }
  ],
  "cargo": {
    "weight": 895,
    "weight_unit": "kg"
  }
}</t>
  </si>
  <si>
    <t>This is a domestic road shipment across a considerable distance within the United States. Despite being nearly 900 kg in weight, the use of road transport—as opposed to air—keeps emissions more moderate. The road mode offers a practical balance between reach and environmental impact, especially for medium-to-heavy shipments overland. This case demonstrates how even with heavier loads, road freight remains more carbon-efficient than long-distance air.</t>
  </si>
  <si>
    <t>lb</t>
  </si>
  <si>
    <t>{
  "route": [
    { "location": { "query": "221B Baker Street, London, UK" } },
    { "transport_mode": "rail" },
    { "location": { "query": "Amsterdam, Netherlands" } }
  ],
  "cargo": {
    "weight": 56,
    "weight_unit": "lb"
  }
}</t>
  </si>
  <si>
    <t>This lightweight shipment travels by rail between two major European cities with strong rail infrastructure and clean electricity grids. The use of rail for such a small load results in extremely low emissions, especially compared to road or air. This route showcases the environmental advantages of rail, even for low-volume shipments, where the infrastructure supports fully electrified, low-carbon transit.</t>
  </si>
  <si>
    <t>Canada</t>
  </si>
  <si>
    <t>{
  "route": [
    { "location": { "iata": "BCN" } },
    { "transport_mode": "air" },
    { "location": { "query": "Canada" } }
  ],
  "cargo": {
    "weight": 100,
    "weight_unit": "kg"
  }
}</t>
  </si>
  <si>
    <t>Although the cargo load here is relatively light at 100 kg, the use of intercontinental air freight significantly increases emissions. The carbon impact reflects the long-haul nature of the route and the inherently high emissions intensity of air cargo. Compared to the other two examples, this highlights how distance and transport mode—not just weight—are key drivers of carbon output.</t>
  </si>
  <si>
    <t>DE-HAM</t>
  </si>
  <si>
    <t>SG-SIN</t>
  </si>
  <si>
    <t>ORD</t>
  </si>
  <si>
    <t>10 Downing Street, London, UK</t>
  </si>
  <si>
    <t>AU-SYD</t>
  </si>
  <si>
    <t>52.520008,13.404954</t>
  </si>
  <si>
    <t>48.856613,2.352222</t>
  </si>
  <si>
    <t>41.902782,12.496366</t>
  </si>
  <si>
    <t>BE-BRU</t>
  </si>
  <si>
    <t>34.052235,-118.243683</t>
  </si>
  <si>
    <t>37.774929,-122.419416</t>
  </si>
  <si>
    <t>US-LAX</t>
  </si>
  <si>
    <t>NL-RTM</t>
  </si>
  <si>
    <t>Start logic</t>
  </si>
  <si>
    <t>End logic</t>
  </si>
  <si>
    <t>Constructing an API Request</t>
  </si>
  <si>
    <r>
      <rPr>
        <sz val="10"/>
        <color theme="1"/>
        <rFont val="Arial"/>
        <family val="2"/>
      </rPr>
      <t xml:space="preserve">Depending on the freight type (air, road, rail, sea), the API request will look different. Below, we will demonstrate how the JSON code structure will change based on your custom input.
For Freight, you will need to make a </t>
    </r>
    <r>
      <rPr>
        <sz val="10"/>
        <color theme="1"/>
        <rFont val="Courier New"/>
        <family val="1"/>
      </rPr>
      <t>POST</t>
    </r>
    <r>
      <rPr>
        <sz val="10"/>
        <color theme="1"/>
        <rFont val="Arial"/>
        <family val="2"/>
      </rPr>
      <t xml:space="preserve"> request using the </t>
    </r>
    <r>
      <rPr>
        <b/>
        <sz val="10"/>
        <color theme="1"/>
        <rFont val="Arial"/>
        <family val="2"/>
      </rPr>
      <t>url:</t>
    </r>
  </si>
  <si>
    <t>https://api.climatiq.io/freight/v2/intermodal</t>
  </si>
  <si>
    <r>
      <rPr>
        <sz val="10"/>
        <color theme="1"/>
        <rFont val="Arial"/>
        <family val="2"/>
      </rPr>
      <t xml:space="preserve">For example, if using terminal:
</t>
    </r>
    <r>
      <rPr>
        <sz val="10"/>
        <color theme="1"/>
        <rFont val="Courier New"/>
        <family val="1"/>
      </rPr>
      <t>curl --request POST \
--url https://api.climatiq.io/freight/v2/intermodal \
--header "Authorization: Bearer $CLIMATIQ_API_KEY" \
--data '{
    "route": [
        { "location": { "query": "Hamburg" } },
        {
          "transport_mode": "road" 
        },
        { "location": { "query": "Berlin" } }
    ],
    "cargo": {
        "weight": 10,
        "weight_unit": "t"
    }
}'</t>
    </r>
  </si>
  <si>
    <t>Interactive Input Examples</t>
  </si>
  <si>
    <t>Your customised JSON Request code</t>
  </si>
  <si>
    <t>Edit the inputs below to see how it would look in the JSON API request code.</t>
  </si>
  <si>
    <t>42.3345, 82.1234</t>
  </si>
  <si>
    <t>Cargo Weight</t>
  </si>
  <si>
    <t>Cargo Unit</t>
  </si>
  <si>
    <t>Electricity Emissions</t>
  </si>
  <si>
    <t>Electricity Overview</t>
  </si>
  <si>
    <t>Estimate the emissions of electricity usage. The function also provides details on the associated scope 3, i.e. the well-to-tank, transmission and distribution losses and their well-to-tank emissions in the output results. 
If an active subscription is in place, IEA (International Energy Agency) factors will be used for the calculation.</t>
  </si>
  <si>
    <t>These are examples of some of the different Electricity inputs you could use, all demonstrating how the API deals with different types of inputs and how even small changes can effect the estimated emissions. 
You can use these inputs in the Excel Add-In, Postman Collection and in your own Python Scripts.
We also provide an analysis of these inputs to provide a full picture on how the API handles these inputs. To view all the possible parameters you can input for Electricity, please click on the "Full API Documentation" link above to read more.</t>
  </si>
  <si>
    <t>Connection Type
 Optional</t>
  </si>
  <si>
    <t>Energy Source
 Optional</t>
  </si>
  <si>
    <t>RECs
 Optional</t>
  </si>
  <si>
    <t>Amount of electricity consumed in kWh.</t>
  </si>
  <si>
    <t>The country in which the fuel have been purchased. Must be the 2-digit UN code or UN-LOCODE</t>
  </si>
  <si>
    <t>Year of the electricity consumption</t>
  </si>
  <si>
    <t>Either the electricity was delivered via the grid or via a direct line. Default is grid.</t>
  </si>
  <si>
    <t>The source that electricity is generated from. Valid values are renewable or specific fuel types such as natural_gas, coal, biomass and nuclear.</t>
  </si>
  <si>
    <t>Quantity of RECs (Renewable Energy Certificates) to apply for market-based emission calculations.</t>
  </si>
  <si>
    <t>ZA</t>
  </si>
  <si>
    <t>grid</t>
  </si>
  <si>
    <t>coal</t>
  </si>
  <si>
    <t>{
    "year": 2024,
    "region": "ZA",
    "amount": {
        "energy": 13000,
        "energy_unit": "kWh"
    },
    "components": [ {
			"amount": {
        "energy": 13000,
        "energy_unit": "kWh"
    },
            "connection_type": "grid",
            "energy_source": "coal"
        }
    ]
}</t>
  </si>
  <si>
    <t>The first entry concerns electricity consumption in South Africa in 2024, delivered via the grid. The energy source identified is coal, and the emission factors are based on the IEA dataset for 2022. South Africa’s heavy reliance on coal for electricity generation leads to a high carbon intensity, a predictable outcome given the country’s coal-dominated energy mix. Coal, as a fuel, is one of the most carbon-intensive sources of electricity globally, and this underpins the relatively high emissions that would be outputted in this case.</t>
  </si>
  <si>
    <t>SE</t>
  </si>
  <si>
    <t>{
    "year": 2024,
    "region": "SE",
    "amount": {
        "energy": 13000,
        "energy_unit": "kWh"
    },
    "components": [ {
			"amount": {
        "energy": 13000,
        "energy_unit": "kWh"
    },
            "connection_type": "grid",
            "energy_source": "coal"
        }
    ]
}</t>
  </si>
  <si>
    <t>In contrast, the second example reports electricity consumption in Sweden for the same year, 2024, also supplied through the grid with the energy source again as coal. This is surprising because Sweden’s grid mix is overwhelmingly renewable (primarily hydropower and nuclear), meaning coal is generally a minimal contributor and emission impact is dramatically lower compared to South Africa. This highlights how the baseline grid mix of a country—even when the fuel type seems similar—massively influences the outcome, and Sweden’s broader reliance on clean energy helps suppress carbon intensity even when fossil fuels appear in the profile.</t>
  </si>
  <si>
    <t>GB</t>
  </si>
  <si>
    <t>direct</t>
  </si>
  <si>
    <t>natural_gas</t>
  </si>
  <si>
    <t>{
    "year": 2017,
    "region": "GB",
    "amount": {
        "energy": 100,
        "energy_unit": "kWh"
    },
		"recs": {
        "energy": 100,
        "energy_unit": "kWh"
    },
    "components": [ {
			"amount": {
        "energy": 100,
        "energy_unit": "kWh"
    },
            "connection_type": "direct",
            "energy_source": "natural_gas"
        }
    ]
}</t>
  </si>
  <si>
    <t>The third data row shifts the focus to the United Kingdom, with electricity consumed in 2017, supplied through a direct connection rather than the public grid. Here, the energy source specified is natural gas, a fossil fuel that is less carbon-intensive than coal but still significant. The emission results would be calculated using BEIS data for 2021. Compared to Sweden’s coal result, the use of natural gas—and particularly direct supply—marks a change toward lower emissions, as direct lines can often imply more controlled, efficient electricity delivery.</t>
  </si>
  <si>
    <t>{
    "year": 2025,
    "region": "GB",
    "amount": {
        "energy": 100,
        "energy_unit": "kWh"
    },
		"recs": {
        "energy": 100,
        "energy_unit": "kWh"
    },
    "components": [ {
			"amount": {
        "energy": 100,
        "energy_unit": "kWh"
    },
            "connection_type": "direct",
            "energy_source": "natural_gas"
        }
    ]
}</t>
  </si>
  <si>
    <t>The fourth result is also from the United Kingdom, but this time looking ahead to 2025. Like the previous entry, the connection type is direct and the energy source is again natural gas. Despite the matching conditions, the expected minor differences likely stem from improvements in grid efficiency and cleaner supply chains over time, as reflected by the updated BEIS dataset. This comparison between 2017 and 2025 illustrates how temporal changes—such as policy shifts, decarbonization efforts, and cleaner technologies—are critical factors alongside geography and fuel type.</t>
  </si>
  <si>
    <t>FR</t>
  </si>
  <si>
    <t>biomass</t>
  </si>
  <si>
    <t>{
    "year": 2022,
    "region": "FR",
    "amount": {
        "energy": 2048,
        "energy_unit": "kWh"
    },
		"recs": {
        "energy": 100,
        "energy_unit": "kWh"
    },
    "components": [ {
			"amount": {
        "energy": 2048,
        "energy_unit": "kWh"
    },
            "connection_type": "grid",
            "energy_source": "biomass"
        }
    ]
}</t>
  </si>
  <si>
    <t>The fifth case involves France in 2022, with electricity supplied via the grid and sourced from biomass. Unlike the fossil fuel examples above, biomass is often regarded as a renewable energy source, although it can still have notable emissions depending on feedstock and combustion methods. Compared to the UK’s natural gas supply, France’s reliance on biomass highlights a greater orientation toward renewable energy strategies. However, biomass-related emissions can sometimes rival or exceed those from cleaner fossil fuels, indicating that “renewable” does not automatically guarantee “low carbon”.</t>
  </si>
  <si>
    <t>DK</t>
  </si>
  <si>
    <t>{
    "year": 2022,
    "region": "DK",
    "amount": {
        "energy": 2048,
        "energy_unit": "kWh"
    },
		"recs": {
        "energy": 100,
        "energy_unit": "kWh"
    },
    "components": [ {
			"amount": {
        "energy": 2048,
        "energy_unit": "kWh"
    },
            "connection_type": "grid",
            "energy_source": "biomass"
        }
    ]
}</t>
  </si>
  <si>
    <t xml:space="preserve">The sixth entry pertains to Denmark in 2022, again using grid electricity and sourced from biomass. Interestingly, although both France and Denmark show biomass as their main energy source, France’s emissions are lower when you calculate the results. This contrast is explained by differences in their overall grid compositions: France’s electricity mix is heavily dominated by low-carbon nuclear power, which substantially lowers its national emission factor even when some biomass is present. In contrast, Denmark relies much more heavily on biomass as a primary contributor to its energy system, without the offsetting effect of nuclear energy, making the carbon intensity of its grid higher despite a renewable profile. This highlights that the broader national energy mix, not just the primary listed fuel type, critically shapes the final emissions outcome.
</t>
  </si>
  <si>
    <t>NL</t>
  </si>
  <si>
    <t>renewable</t>
  </si>
  <si>
    <t>FI</t>
  </si>
  <si>
    <t>CN</t>
  </si>
  <si>
    <t>nuclear</t>
  </si>
  <si>
    <t>CH</t>
  </si>
  <si>
    <t>ES</t>
  </si>
  <si>
    <t>IT</t>
  </si>
  <si>
    <t>BE</t>
  </si>
  <si>
    <t>CA</t>
  </si>
  <si>
    <t>JP</t>
  </si>
  <si>
    <t>NO</t>
  </si>
  <si>
    <t>Based on the types of Energy inputs you have, the API request will look different. Below, we will demonstrate how the JSON code structure will change based on your custom input.</t>
  </si>
  <si>
    <r>
      <rPr>
        <sz val="10"/>
        <color theme="1"/>
        <rFont val="Arial"/>
        <family val="2"/>
      </rPr>
      <t xml:space="preserve">For Electricity, you will need to make a POST request using the </t>
    </r>
    <r>
      <rPr>
        <b/>
        <sz val="10"/>
        <color theme="1"/>
        <rFont val="Arial"/>
        <family val="2"/>
      </rPr>
      <t>url</t>
    </r>
    <r>
      <rPr>
        <sz val="10"/>
        <color theme="1"/>
        <rFont val="Arial"/>
        <family val="2"/>
      </rPr>
      <t>:</t>
    </r>
  </si>
  <si>
    <t>https://api.climatiq.io/energy/v1/electricity</t>
  </si>
  <si>
    <r>
      <rPr>
        <sz val="10"/>
        <color theme="1"/>
        <rFont val="Arial"/>
        <family val="2"/>
      </rPr>
      <t xml:space="preserve">For example, if using terminal:
</t>
    </r>
    <r>
      <rPr>
        <sz val="10"/>
        <color theme="1"/>
        <rFont val="Courier New"/>
        <family val="1"/>
      </rPr>
      <t>curl --request POST \
  --url https://api.climatiq.io/energy/v1/electricity \
  --header "Authorization: Bearer $CLIMATIQ_API_KEY" \
  --data '{
    "year": 2022,
    "region": "DK",
    "amount": {
        "energy": 2048,
        "energy_unit": "kWh"
    },
    "recs": {
        "energy": 100,
        "energy_unit": "kWh"
    },
    "components": [ {
                        "amount": {
        "energy": 2000,
        "energy_unit": "kWh"
    },
            "connection_type": "grid",
            "energy_source": "biomass"
        }
    ]
}'</t>
    </r>
  </si>
  <si>
    <t>Connection Type</t>
  </si>
  <si>
    <t>Energy Source</t>
  </si>
  <si>
    <t>RECs</t>
  </si>
  <si>
    <t>Fuel Emissions</t>
  </si>
  <si>
    <t>Fuel Overview</t>
  </si>
  <si>
    <t>Estimate the emissions of fuel combustion. The calculation also provides details on the associated scope 3, i.e. the well-to-tank emissions, and on the biogenic emissions, if applicable.</t>
  </si>
  <si>
    <t>These are examples of some of the different Fuel inputs you could use, all demonstrating how the API deals with different types of inputs and how even small changes can effect the estimated emissions. 
You can use these inputs in the Excel Add-In, Postman Collection and in your own Python Scripts.
We also provide an analysis of these inputs to provide a full picture on how the API handles these inputs.
To view all the possible parameters you can input for Electricity, please click on the "Full API Documentation" link above to read more.</t>
  </si>
  <si>
    <t>Fuel Type</t>
  </si>
  <si>
    <t>Unit</t>
  </si>
  <si>
    <t>Region
 Optional</t>
  </si>
  <si>
    <t>Climatiq Analysis of Results</t>
  </si>
  <si>
    <t>Type of fuel burned, e.g. biodiesel, cng, fuel_gas, etc. You can make use of our search function to get a list of available fuel types.</t>
  </si>
  <si>
    <t>Amount of fuel burned.</t>
  </si>
  <si>
    <t>Unit of provided amount, can be weight-, volume- and energy-based value.</t>
  </si>
  <si>
    <t>The country in which the fuel have been purchased. Must be the 2-digit UN code.</t>
  </si>
  <si>
    <t>Year of the fuel consumption</t>
  </si>
  <si>
    <t>l</t>
  </si>
  <si>
    <t>{
    "fuel_type": "natural_gas",
    "amount": {
        "volume": 23000,
        "volume_unit": "l"
    },
    "region": "US",
    "year": 2021
}</t>
  </si>
  <si>
    <t>The first entry represents a very large volume of natural gas measured in litres in the United States for the year 2021. Natural gas in liquid form (LNG) is dense in energy, but even so, 23,000 litres represent significant energy use and therefore significant emissions. Since the region (US) and year (2021) are clearly specified, the system will apply highly specific emissions factors (likely EPA-based) relevant to American LNG for that year. This will yield a relatively high total CO₂e, although the emissions per litre will still be lower than diesel or coal.</t>
  </si>
  <si>
    <t>{
    "fuel_type": "natural_gas",
    "amount": {
        "weight": 23,
        "weight_unit": "kg"
    },
    "region": "US",
    "year": 2025
}</t>
  </si>
  <si>
    <t>The second natural gas entry measures mass (kg) rather than volume, set in the future year 2025. This input would model emissions using a forecasted or assumed factor if 2025-specific data is not yet available, otherwise based on recent emissions profiles. Measuring natural gas in kilograms instead of litres typically represents compressed natural gas (CNG) rather than LNG. Overall, despite the future year, emissions per kg for natural gas remain significantly lower compared to diesel or coal, but higher compared to true renewable fuels.</t>
  </si>
  <si>
    <t>BR</t>
  </si>
  <si>
    <t>{
    "fuel_type": "coal",
    "amount": {
        "weight": 10,
        "weight_unit": "t"
    },
    "region": "BR"
}</t>
  </si>
  <si>
    <t>The third entry is coal measured by tonnes, consumed in Brazil without a specified year. This is important because coal is one of the most carbon-intensive fuels per unit of energy or mass. Emissions per tonne will be high, much higher than for natural gas, biodiesel, or even diesel. Since no year is given, the model defaults to the most recent emission factors for Brazil.</t>
  </si>
  <si>
    <t>cng</t>
  </si>
  <si>
    <t>{
    "fuel_type": "cng",
    "amount": {
        "volume": 35,
        "volume_unit": "l"
    },
    "region": "DE"
}</t>
  </si>
  <si>
    <t>This input looks into the combustion of compressed natural gas (CNG) in litres in Germany. CNG is usually measured by weight (kg) rather than volume, but Climatiq handles all the conversions with ease. Germany’s emission factors for natural gas are typically very low compared to fossil diesel or coal, owing to strict gas quality standards. As no year is specified, the latest German standard will be applied. This means the CO₂ emissions for 35 litres of CNG will be moderate, certainly lower than diesel for the same amount of energy delivered.</t>
  </si>
  <si>
    <t>biodiesel_bio_100</t>
  </si>
  <si>
    <t>{
    "fuel_type": "biodiesel_bio_100",
    "amount": {
        "weight": 100,
        "weight_unit": "t"
    },
    "region": "ZA"
}</t>
  </si>
  <si>
    <t>This entry relates to pure biodiesel (B100) measured in tonnes and consumed in South Africa. Biodiesel is renewable but still emits CO₂ when burned. However, many emissions models treat biogenic CO₂ as carbon-neutral under standard LCA practices. Therefore, while combustion will produce CO₂, the net emissions are much lower compared to fossil diesel. As no year is given, recent South African emissions data will be applied, recognizing some variability depending on the biodiesel feedstock used.</t>
  </si>
  <si>
    <t>{
    "fuel_type": "diesel",
    "amount": {
        "weight": 100,
        "weight_unit": "t"
    },
    "region": "ZA"
}</t>
  </si>
  <si>
    <t>Finally, diesel consumption in tonnes is recorded for South Africa. Diesel remains one of the most carbon-intensive liquid fuels in transport and stationary combustion. It will show a high CO₂e per tonne, second only to coal in this list, and much higher than biodiesel or natural gas. The absence of a year defaults the emission factor to the latest available, but the diesel combustion profile is fairly stable globally. Diesel’s emissions intensity will be significantly higher than natural gas and moderately worse than biodiesel, reinforcing the advantage of switching fuels for decarbonization.</t>
  </si>
  <si>
    <t>ethanol</t>
  </si>
  <si>
    <t>heavy_fuel_oil</t>
  </si>
  <si>
    <t>fuel_oil</t>
  </si>
  <si>
    <t>AU</t>
  </si>
  <si>
    <t>kerosene</t>
  </si>
  <si>
    <t>biogas_bio_100</t>
  </si>
  <si>
    <t>recycled_gas</t>
  </si>
  <si>
    <t>hydrogen</t>
  </si>
  <si>
    <t>wood_chips_bio_100</t>
  </si>
  <si>
    <t>gasoline</t>
  </si>
  <si>
    <r>
      <rPr>
        <sz val="10"/>
        <color theme="1"/>
        <rFont val="Arial"/>
        <family val="2"/>
      </rPr>
      <t xml:space="preserve">Depending on the Fuel data you have on hand, the API request will look different. Below, we will demonstrate how the JSON code structure will change based on your custom input.
For Fuel, you will need to make a </t>
    </r>
    <r>
      <rPr>
        <sz val="10"/>
        <color theme="1"/>
        <rFont val="Courier New"/>
        <family val="1"/>
      </rPr>
      <t>POST</t>
    </r>
    <r>
      <rPr>
        <sz val="10"/>
        <color theme="1"/>
        <rFont val="Arial"/>
        <family val="2"/>
      </rPr>
      <t xml:space="preserve"> request using the </t>
    </r>
    <r>
      <rPr>
        <b/>
        <sz val="10"/>
        <color theme="1"/>
        <rFont val="Arial"/>
        <family val="2"/>
      </rPr>
      <t>url:</t>
    </r>
  </si>
  <si>
    <t>https://api.climatiq.io/energy/v1/fuel</t>
  </si>
  <si>
    <r>
      <rPr>
        <sz val="10"/>
        <color theme="1"/>
        <rFont val="Arial"/>
        <family val="2"/>
      </rPr>
      <t xml:space="preserve">For example, if using terminal:
</t>
    </r>
    <r>
      <rPr>
        <sz val="10"/>
        <color theme="1"/>
        <rFont val="Courier New"/>
        <family val="1"/>
      </rPr>
      <t>curl --request POST \
  --url https://api.climatiq.io/energy/v1/fuel \
  --header "Authorization: Bearer $CLIMATIQ_API_KEY" \
  --data '{
    "fuel_type": "biodiesel_bio_100",
    "amount": {
        "volume": 5000,
        "volume_unit": "l"
    },
    "region": "GB",
    "year": 2023
}'</t>
    </r>
  </si>
  <si>
    <t>kWh</t>
  </si>
  <si>
    <t>Procurement Emissions</t>
  </si>
  <si>
    <t>Procurement Overview</t>
  </si>
  <si>
    <t>Estimate the emissions for a purchase using an industry classification code to identify the type of purchased goods or service. 
This calculation accounts for tax, trade and transport margins using per-sector and per-country margins from EXIOBASE, if no user-supplied margins are provided. 
It also corrects for currency exchange rates and inflation adjustments, using rates from the UN Treasury, supplemented with per-industry inflation numbers from Eurostat.
There are many more parameters that can be inputted for added complexity. Please see the "Full API Documentation" link above to explore the additional accepted fields.</t>
  </si>
  <si>
    <t>These are examples of some of the different Producement code inputs you could use, all demonstrating how the API deals with different types of inputs and how even small changes can effect the estimated emissions. 
You can use these inputs in the Excel Add-In, Postman Collection and in your own Python Scripts.
We also provide an analysis of these inputs to provide a full picture on how the API handles these inputs.</t>
  </si>
  <si>
    <t>Scheme</t>
  </si>
  <si>
    <t>Code</t>
  </si>
  <si>
    <t>The classification scheme used. Valid values are: mcc, unspsc, isic4 and nace2</t>
  </si>
  <si>
    <t>Specific code of the classification. UNSPSC is only available up to a family level, i.e. the last four digits should be 0.</t>
  </si>
  <si>
    <t>The country in which the goods have been purchased, i.e. ideally the supplier country. Must be the 2-digit UN code.</t>
  </si>
  <si>
    <t>Year of purchase</t>
  </si>
  <si>
    <t>Currency of spend</t>
  </si>
  <si>
    <t>Spend amount</t>
  </si>
  <si>
    <t>mcc</t>
  </si>
  <si>
    <t>{
    "classification": {
        "classification_type": "mcc",
        "classification_code": "742",
				"region": "DE"
    },
		"year": 2023,
    "parameters": {
        "money": 1000,
        "money_unit": "eur"
    }
}</t>
  </si>
  <si>
    <t>This input data uses the mcc classification scheme with code 742, representing a purchase in Germany. The emission factor applied is from the category “Other business services” based on 2019 EXIOBASE data for Germany. You will see tax and inflation adjustments in the output, while trade and transport margins are not applied.</t>
  </si>
  <si>
    <t>unspsc</t>
  </si>
  <si>
    <t>{
    "classification": {
        "classification_type": "unspsc",
        "classification_code": "43210000",
				"region": "GB"
    },
		"year": 2022,
    "parameters": {
        "money": 2345,
        "money_unit": "gbp"
    }
}</t>
  </si>
  <si>
    <t>This input data uses the unspc scheme with code 43210000 for a UK purchase involving office machinery and computers. The emission factor used corresponds to the 2019 EXIOBASE data for the United Kingdom. You will see tax, trade, and inflation adjustments in the output, but no transport margin is included.</t>
  </si>
  <si>
    <t>{
    "classification": {
        "classification_type": "mcc",
        "classification_code": "5732",
				"region": "US"
    },
		"year": 2020,
    "parameters": {
        "money": 4239,
        "money_unit": "usd"
    }
}</t>
  </si>
  <si>
    <t>This input data uses the mcc classification with code 5732 for a purchase in the United States. The emission factor is drawn from EXIOBASE under the category “Electrical machinery and apparatus.” You will see tax, trade, transport, and inflation adjustments in the output.</t>
  </si>
  <si>
    <t>isic4</t>
  </si>
  <si>
    <t>{
    "classification": {
        "classification_type": "isic4",
        "classification_code": "4620",
				"region": "FR"
    },
		"year": 2021,
    "parameters": {
        "money": 430,
        "money_unit": "eur"
    }
}</t>
  </si>
  <si>
    <t>This input data uses the isic4 scheme with code 4620 for a French wholesale trade purchase. The applied emission factor corresponds to “Wholesale trade and commission trade services.” You will see tax and inflation adjustments in the output, with no trade or transport margins applied.</t>
  </si>
  <si>
    <t>{
    "classification": {
        "classification_type": "unspsc",
        "classification_code": "27110000",
				"region": "US"
    },
		"year": 2021,
    "parameters": {
        "money": 20000,
        "money_unit": "usd"
    }
}</t>
  </si>
  <si>
    <t>This input data uses the unspc classification with code 27110000 for a large machinery-related purchase in the US. The emission factor is based on EXIOBASE data for “Machinery / equipment not specific” from 2019. You will see all four adjustments in the output: tax, trade, transport, and inflation.</t>
  </si>
  <si>
    <t>TW</t>
  </si>
  <si>
    <t>twd</t>
  </si>
  <si>
    <t>{
    "classification": {
        "classification_type": "unspsc",
        "classification_code": "23100000",
				"region": "TW"
    },
		"year": 2021,
    "parameters": {
        "money": 400,
        "money_unit": "twd"
    }
}</t>
  </si>
  <si>
    <t>This input data uses the unspc scheme with code 23100000 for a machinery purchase in Taiwan. The emission factor comes from EXIOBASE’s 2019 data for Taiwan under the same generic machinery category. You will see tax, trade, transport, and inflation adjustments in the output.</t>
  </si>
  <si>
    <t>chf</t>
  </si>
  <si>
    <t>nace2</t>
  </si>
  <si>
    <r>
      <rPr>
        <sz val="10"/>
        <color theme="1"/>
        <rFont val="Arial"/>
        <family val="2"/>
      </rPr>
      <t xml:space="preserve">Depending on the procurement data you have on hand, the API request will look different. Below, we will demonstrate how the JSON code structure will change based on your custom input.
For Procurement, you will need to make a </t>
    </r>
    <r>
      <rPr>
        <sz val="10"/>
        <color theme="1"/>
        <rFont val="Courier New"/>
        <family val="1"/>
      </rPr>
      <t>POST</t>
    </r>
    <r>
      <rPr>
        <sz val="10"/>
        <color theme="1"/>
        <rFont val="Arial"/>
        <family val="2"/>
      </rPr>
      <t xml:space="preserve"> request using the </t>
    </r>
    <r>
      <rPr>
        <b/>
        <sz val="10"/>
        <color theme="1"/>
        <rFont val="Arial"/>
        <family val="2"/>
      </rPr>
      <t>url:</t>
    </r>
  </si>
  <si>
    <t>https://preview.api.climatiq.io/autopilot/v1-preview3/suggest</t>
  </si>
  <si>
    <r>
      <rPr>
        <sz val="10"/>
        <color theme="1"/>
        <rFont val="Arial"/>
        <family val="2"/>
      </rPr>
      <t xml:space="preserve">For example, if using terminal:
</t>
    </r>
    <r>
      <rPr>
        <sz val="10"/>
        <color theme="1"/>
        <rFont val="Courier New"/>
        <family val="1"/>
      </rPr>
      <t>curl --request POST \
  --url https://api.climatiq.io/classifications/v1/estimate \
  --header "Authorization: Bearer $CLIMATIQ_API_KEY" \
  --data '{
    "classification": {
        "classification_type": "isic4",
        "classification_code": "25",
        "source": "EXIOBASE"
    },
    "parameters": {
        "money": 25.0,
        "money_unit": "usd"
    }
}'</t>
    </r>
  </si>
  <si>
    <t>Autopilot - Suggest</t>
  </si>
  <si>
    <t>Autopilot Suggest Overview</t>
  </si>
  <si>
    <t>Autopilot returns a number of suggested emission factors based on your business activity and procurement data. The Suggest endpoint finds emission factors that you can use to calculate emissions with via the Estimate endpoint. 
You can adjust the number of suggestions to return, or filter the results by source, year, region, unit, or lifecycle activity. Suggestions are ranked, with the most relevant result presented first.</t>
  </si>
  <si>
    <t>These are examples of the different text inputs you could use, all demonstrating how the API deals with different types of inputs and how even small changes can effect the estimated emissions. 
You can use these inputs in the Excel Add-In, Postman Collection and in your own Python Scripts.
We also provide an analysis of these inputs to provide a full picture on how the API handles these inputs.</t>
  </si>
  <si>
    <t>Number of Suggestions</t>
  </si>
  <si>
    <t>Text</t>
  </si>
  <si>
    <t>Domain</t>
  </si>
  <si>
    <t>Unit Types
 Optional</t>
  </si>
  <si>
    <t>Sources
Optional</t>
  </si>
  <si>
    <t>Region
Optional</t>
  </si>
  <si>
    <t>Number of matches to retrieve</t>
  </si>
  <si>
    <t>The free-form input text, such as an activity name, service or material name.</t>
  </si>
  <si>
    <t>Defines the scope of emission factors to be searched. Use `general` for all emission factors, `manufacturing` for a more manufacturing-specific mapping.</t>
  </si>
  <si>
    <t>The unit types of the activity, i.e. Weight, Money, Volume and Number. When searching across multiple types, split with a comma, e.g. "Money,Volume"</t>
  </si>
  <si>
    <t>The source(s) in which should be searched in. If searching in multiple sources, split with a comma, e.g. "BEIS,EPA,Ecoinvent"</t>
  </si>
  <si>
    <t>The year which the activity occurred. Climatiq will attempt to find an emission factor as close to this year as possible, but might not match the year entirely.</t>
  </si>
  <si>
    <t>Geographic region to which the emission factor should apply.</t>
  </si>
  <si>
    <t>Apples</t>
  </si>
  <si>
    <t>general</t>
  </si>
  <si>
    <t>{
  "suggest": {
    "domain": "general",
    "text": "Apples",
    "unit_type": ["Money"],
    "region": "DE"
  },
  "max_suggestions": 5
}</t>
  </si>
  <si>
    <t>When matching emission factors for “Apples” with region Germany, Autopilot returned a mix of 5 regionally and categorically relevant results. The most direct match, “Apple orchards” from the EPA (2022), is highly specific but US-based. “Pome fruit (apples/pears)” and two broader categories—“Prepared fruit and nuts” and “Vegetables”—all come from Market Economics Limited with data from New Zealand (2019), offering reasonable category relevance but no geographic alignment. The only Germany-based result is from EXIOBASE (2019) under “Food products (not elsewhere specified)”, which matches the region but lacks specificity. Overall, Autopilot favored semantic similarity over strict regional matching, as we didn't set the region to exclusively "DE" - you can set if you would like a region fallback or not in the API.</t>
  </si>
  <si>
    <t>Polypropelene</t>
  </si>
  <si>
    <t>{
  "suggest": {
    "domain": "general",
    "text": "Polypropelene",
    "unit_type": ["Weight"],
    "year": 2018
  },
  "max_suggestions": 3
}</t>
  </si>
  <si>
    <t>When mapping emission factors for polypropylene with a focus on weight-based factors for the year 2018, Autopilot returned three relevant matches. The top result, “PP (polypropylene)”, was sourced from GEMIS and refers to general polypropylene production in Germany, with data from 2015. This is a broad and suitable match for raw material input. The second match, “Polypropylene pipe”, comes from the OEKOBAUDAT database, specific to pipe products, and aligns with the 2018 target year and German context—making it more applicable for pipe-specific procurement. The third match, “Chimney polypropylene”, also from OEKOBAUDAT and dated 2018, is more specialized, relevant for construction applications involving chimney components. These results illustrate a progression from general to highly product-specific emission factors within the same material category.</t>
  </si>
  <si>
    <t>Starbucks</t>
  </si>
  <si>
    <t>{
  "suggest": {
    "domain": "general",
    "text": "Starbucks",
    "unit_type": ["Money"],
    "region": "US"
  },
  "max_suggestions": 2
}</t>
  </si>
  <si>
    <t>When mapping emission factors for Starbucks in the United States, Autopilot returned two relevant monetary-based matches. The first is “Coffee and tea” from the EPA database for the year 2022, which appropriately reflects emissions associated with purchasing beverage products closely tied to Starbucks’ primary offering. The second match is “Beverages” from EXIOBASE, also US-based but from 2019, representing a broader category that includes drinks more generally. Both results align regionally and categorically, with the EPA match offering greater specificity to Starbucks’ core business activity.</t>
  </si>
  <si>
    <t>Laptop</t>
  </si>
  <si>
    <t>manufacturing</t>
  </si>
  <si>
    <t>{
  "suggest": {
    "domain": "manufacturing",
    "text": "Laptop",
    "unit_type": ["Money"],
    "year": 2018,
    "source": ["EPA"]
  },
  "max_suggestions": 1
}</t>
  </si>
  <si>
    <t>When mapping emission factors for Laptop under the manufacturing domain with a monetary unit for 2018, Autopilot returned a single match: “Computers” from the EPA database. This emission factor reflects the average emissions intensity associated with the monetary purchase of computer products, encompassing manufacturing and upstream supply chain impacts. The match is regionally and temporally aligned, making it a suitable proxy for laptops in a procurement context within the U.S. market.</t>
  </si>
  <si>
    <t>Jack Daniels</t>
  </si>
  <si>
    <t>Money,Volume</t>
  </si>
  <si>
    <t>{
  "suggest": {
    "domain": "general",
    "text": "Jack Daniels",
    "unit_type": ["Money", "Volume"],
    "year": 2018
  },
  "max_suggestions": 6
}</t>
  </si>
  <si>
    <t>When mapping emission factors for Jack Daniels using both money and volume unit types with no specified region, Autopilot returned six results spanning general beverage and alcohol-related categories. The top match was “Alcoholic beverages” from BEIS (UK, 2021), closely aligned with the product type and offering a strong match for spend-based analysis. “Beverage services” from Market Economics Limited (New Zealand, 2019) reflects emissions from hospitality or retail service environments, making it less direct. The “Beverages” category from EXIOBASE (Russia, 2019) is broader and less specific, while “Soft drinks” from BEIS (UK, 2021) and “Corn products” from EPA (US, 2018) are category mismatches, especially given Jack Daniels is neither a soft drink nor corn-based commodity. The final match, “Beer/wine and liquor stores” from EPA (US, 2022), reflects retail emissions rather than product-level emissions, making it contextually relevant only if analyzing downstream distribution. Overall, the results show a mix of specific product-level, service-based, and retail category emission factors, with varying relevance depending on the intended application.</t>
  </si>
  <si>
    <t>Brown Rice</t>
  </si>
  <si>
    <t>WRAP</t>
  </si>
  <si>
    <t>{
  "suggest": {
    "domain": "general",
    "text": "Brown Rice",
    "unit_type": ["Weight"],
    "source": ["WRAP"]
  },
  "max_suggestions": 4
}</t>
  </si>
  <si>
    <t>When mapping emission factors for Brown Rice using WRAP as the data source and weight as the unit type, Autopilot returned four results. The top two matches are both for “Rice”, from WRAP with global coverage, dated 2018 and 2015 respectively—appropriate and consistent with the input, though not differentiated by rice type (e.g. brown vs. white). The third match, “Rice LDPE bag”, refers to packaging material and is sourced from the UK in 2022, making it less relevant unless analyzing packaged rice. The fourth match, “Barley”, is a grain-related fallback but a misclassification in this context. Overall, the WRAP database provided two strong rice matches, with diminishing relevance as additional results broadened beyond the intended product.</t>
  </si>
  <si>
    <t>Polypropylene</t>
  </si>
  <si>
    <t>Baguette</t>
  </si>
  <si>
    <t>T-Shirt</t>
  </si>
  <si>
    <t>IEA</t>
  </si>
  <si>
    <t>Plastic Bag</t>
  </si>
  <si>
    <t>Weight,Money</t>
  </si>
  <si>
    <t>Beer</t>
  </si>
  <si>
    <t>NZ</t>
  </si>
  <si>
    <t>Phone</t>
  </si>
  <si>
    <t>Beef</t>
  </si>
  <si>
    <t>Glass Bottle</t>
  </si>
  <si>
    <t>Office Chair</t>
  </si>
  <si>
    <t>exiobase</t>
  </si>
  <si>
    <t>Cement</t>
  </si>
  <si>
    <t>Weight,Volume</t>
  </si>
  <si>
    <t>Coffee Beans</t>
  </si>
  <si>
    <t>ET</t>
  </si>
  <si>
    <t>Cheese</t>
  </si>
  <si>
    <t>Wood Pallet</t>
  </si>
  <si>
    <t>Frozen Pizza</t>
  </si>
  <si>
    <r>
      <rPr>
        <sz val="10"/>
        <color theme="1"/>
        <rFont val="Arial"/>
        <family val="2"/>
      </rPr>
      <t xml:space="preserve">Depending on the data you are looking to map using the Autopilot and the number of suggestions, the API request will look different. Below, we will demonstrate how the JSON code structure will change based on your custom input.
For Autopilot Suggest, you will need to make a </t>
    </r>
    <r>
      <rPr>
        <sz val="10"/>
        <color theme="1"/>
        <rFont val="Courier New"/>
        <family val="1"/>
      </rPr>
      <t>POST</t>
    </r>
    <r>
      <rPr>
        <sz val="10"/>
        <color theme="1"/>
        <rFont val="Arial"/>
        <family val="2"/>
      </rPr>
      <t xml:space="preserve"> request using the </t>
    </r>
    <r>
      <rPr>
        <b/>
        <sz val="10"/>
        <color theme="1"/>
        <rFont val="Arial"/>
        <family val="2"/>
      </rPr>
      <t>url:</t>
    </r>
  </si>
  <si>
    <r>
      <rPr>
        <sz val="10"/>
        <color theme="1"/>
        <rFont val="Arial"/>
        <family val="2"/>
      </rPr>
      <t xml:space="preserve">For example, if using terminal:
</t>
    </r>
    <r>
      <rPr>
        <sz val="10"/>
        <color theme="1"/>
        <rFont val="Courier New"/>
        <family val="1"/>
      </rPr>
      <t>curl --request POST \
  --url https://preview.api.climatiq.io/autopilot/v1-preview3/suggest \
  --header "Authorization: Bearer $CLIMATIQ_API_KEY" \
  --data '{
    "suggest": {
        "domain": "general",
        "text": "Cement"
    },
    "max_suggestions": 2
}'</t>
    </r>
  </si>
  <si>
    <t>Number of suggestions</t>
  </si>
  <si>
    <t>Unit type</t>
  </si>
  <si>
    <t>Money,Weight</t>
  </si>
  <si>
    <t>ecoinvent,defra</t>
  </si>
  <si>
    <t>Autopilot - Estimate</t>
  </si>
  <si>
    <t>Autopilot Estimate Overview</t>
  </si>
  <si>
    <t>Autopilot Variables Key</t>
  </si>
  <si>
    <t>Type</t>
  </si>
  <si>
    <t>Available Input Options</t>
  </si>
  <si>
    <t>Accepted Formats</t>
  </si>
  <si>
    <t>required</t>
  </si>
  <si>
    <t>Your business activity data. This can be a product name, description, a service, material or name</t>
  </si>
  <si>
    <t>string</t>
  </si>
  <si>
    <t>general, manufacturing</t>
  </si>
  <si>
    <t>https://www.climatiq.io/docs/api-reference/unit-types</t>
  </si>
  <si>
    <t>array</t>
  </si>
  <si>
    <t>The amount of Weight, Volume or Currency for the item you are matching for</t>
  </si>
  <si>
    <t>float</t>
  </si>
  <si>
    <t>optional</t>
  </si>
  <si>
    <t>The year that the activity occured</t>
  </si>
  <si>
    <t>integer</t>
  </si>
  <si>
    <t xml:space="preserve">Geographic region to which the emission factor should apply.  </t>
  </si>
  <si>
    <t>Unit of provided amount, can be weight-, volume- and money-based value.</t>
  </si>
  <si>
    <t>Amount to be calculated for</t>
  </si>
  <si>
    <t>{
        "domain": "general",
        "text": "Apples",
        "year": 2021,
        "parameters": {
                "money": 10200,
                "money_unit": "eur"
        }
}</t>
  </si>
  <si>
    <t>When mapping emission factors for Apples, Autopilot matched the input to the “Apple orchards” category from the EPA database, reflecting agricultural emissions associated with apple cultivation in the United States for the year 2022.</t>
  </si>
  <si>
    <t>{
        "domain": "general",
        "text": "Polypropelene",
        "year": 2022,
        "region": "DE",
        "parameters": {
               "weight": 100000,
               "weight_unit": "kg"
        }
}</t>
  </si>
  <si>
    <t>When mapping emission factors for polypropylene, Autopilot identified the “PP (polypropylene)” category from the GEMIS database, which covers the production of raw plastic materials in Germany, based on data from 2015.</t>
  </si>
  <si>
    <t>{
        "domain": "general",
        "text": "Polypropelene",
        "year": 2024,
        "parameters": {
              "money": 1000,
              "money_unit": "usd"
        }
}</t>
  </si>
  <si>
    <t>When mapping emission factors for Starbucks, Autopilot inferred the relevant activity to be “Coffee”, sourced from the Market Economics Limited database. This reflects average consumer goods emissions for coffee in New Zealand, for the year 2019.</t>
  </si>
  <si>
    <t>{
        "domain": "manufacturing",
        "text": "Laptop",
        "year": 2023,
        "region": "FR",
        "parameters": {
               "money": 500,
               "money_unit": "usd"
        }
}</t>
  </si>
  <si>
    <t>When mapping emission factors for Laptop, Autopilot matched the input to “Office machinery and equipment” from the EXIOBASE database. This reflects a spend-based factor for general office electronics in France, based on data from 2019.</t>
  </si>
  <si>
    <t>{
        "domain": "general",
        "text": "Jack Daniels",
        "parameters": {
               "money": 10000,
               "money_unit": "zar"
        }
}</t>
  </si>
  <si>
    <t>When mapping emission factors for Jack Daniels, Autopilot assigned the input to the “Alcoholic beverages” category from the BEIS database, representing average emissions for alcohol consumption in the United Kingdom in 2021.</t>
  </si>
  <si>
    <t>{
        "domain": "general",
        "text": "Brown Rice",
        "year": 2022,
        "region": "ZA",
        "parameters": {
              "weight": 10,
             "weight_unit": "t"
        }
}</t>
  </si>
  <si>
    <t>When mapping emission factors for Brown Rice, Autopilot selected the “Wheat grain (market for)” category from ecoinvent, which serves as a proxy for cereal crop emissions in South Africa, based on data from 2016.</t>
  </si>
  <si>
    <t>g</t>
  </si>
  <si>
    <t>French Cheese</t>
  </si>
  <si>
    <t>Champagne</t>
  </si>
  <si>
    <t>ml</t>
  </si>
  <si>
    <t>Parisian Souvenirs</t>
  </si>
  <si>
    <t>Macarons</t>
  </si>
  <si>
    <t>Office Chairs</t>
  </si>
  <si>
    <t>Recycled Paper</t>
  </si>
  <si>
    <t>LED Lighting</t>
  </si>
  <si>
    <t>Hand Sanitizer</t>
  </si>
  <si>
    <t>Textiles</t>
  </si>
  <si>
    <t>Plastic Packaging</t>
  </si>
  <si>
    <t>Aluminum Sheets</t>
  </si>
  <si>
    <t>Cleaning Supplies</t>
  </si>
  <si>
    <t>Organic Vegetables</t>
  </si>
  <si>
    <t>Bottled Water</t>
  </si>
  <si>
    <t>Mobile Phone</t>
  </si>
  <si>
    <t>cad</t>
  </si>
  <si>
    <t>KR</t>
  </si>
  <si>
    <t>Printer Ink</t>
  </si>
  <si>
    <t>gallon_us</t>
  </si>
  <si>
    <t>Shipping Boxes</t>
  </si>
  <si>
    <t>PL</t>
  </si>
  <si>
    <t>Solar Panels</t>
  </si>
  <si>
    <r>
      <rPr>
        <sz val="10"/>
        <color theme="1"/>
        <rFont val="Arial"/>
        <family val="2"/>
      </rPr>
      <t xml:space="preserve">Depending on the data you are looking to map using the Autopilot, the API request will look different. Below, we will demonstrate how the JSON code structure will change based on your custom input.
For Autopilot Estimate, you will need to make a </t>
    </r>
    <r>
      <rPr>
        <sz val="10"/>
        <color theme="1"/>
        <rFont val="Courier New"/>
        <family val="1"/>
      </rPr>
      <t>POST</t>
    </r>
    <r>
      <rPr>
        <sz val="10"/>
        <color theme="1"/>
        <rFont val="Arial"/>
        <family val="2"/>
      </rPr>
      <t xml:space="preserve"> request using the </t>
    </r>
    <r>
      <rPr>
        <b/>
        <sz val="10"/>
        <color theme="1"/>
        <rFont val="Arial"/>
        <family val="2"/>
      </rPr>
      <t>url:</t>
    </r>
  </si>
  <si>
    <t>https://preview.api.climatiq.io/autopilot/v1-preview3/estimate</t>
  </si>
  <si>
    <r>
      <rPr>
        <sz val="10"/>
        <color theme="1"/>
        <rFont val="Arial"/>
        <family val="2"/>
      </rPr>
      <t xml:space="preserve">
For example, if using terminal:
</t>
    </r>
    <r>
      <rPr>
        <sz val="10"/>
        <color theme="1"/>
        <rFont val="Courier New"/>
        <family val="1"/>
      </rPr>
      <t>curl --request POST \
  --url https://preview.api.climatiq.io/autopilot/v1-preview3/estimate \
  --header "Authorization: Bearer $CLIMATIQ_API_KEY" \
  --data '{
        "domain": "general",
        "text": "Steel",
        "parameters": {
                "money": 100,
        "money_unit": "usd"
        }
}'</t>
    </r>
  </si>
  <si>
    <t xml:space="preserve">Autopilot is an AI-powered calculation endpoint designed to automate spend- and activity-based emission estimates. It uses a proprietary natural language processing (NLP) model paired with Climatiq’s scientific expertise to streamline complex emission calculations, making carbon insights accessible to non-experts.
Autopilot significantly reduces the time and manual effort spent identifying the appropriate emission factors and mapping activity data. Capable of ingesting any taxonomy and unstructured data, this feature matches raw text content to the correct emission factors and delivers accurate and compliant emission estimates.
Leveraging a built-in expert review mechanism and machine learning, Autopilot's matching algorithm consistently refines its precision. This is achieved through active feedback and continuous improvement of the underlying NLP model.                                                                        
Calculate total estimated emissions produced for a particular activity, in kgCO2e, using free-text input. The best matching emission factor will automatically be selected and used for the calculation.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</si>
</sst>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rgb="FF000000"/>
      <name val="Arial"/>
      <scheme val="minor"/>
    </font>
    <font>
      <b/>
      <sz val="24"/>
      <color rgb="FF2C2DAC"/>
      <name val="Arial"/>
      <family val="2"/>
      <scheme val="minor"/>
    </font>
    <font>
      <b/>
      <sz val="14"/>
      <color theme="1"/>
      <name val="Arial"/>
      <family val="2"/>
      <scheme val="minor"/>
    </font>
    <font>
      <sz val="10"/>
      <color theme="1"/>
      <name val="Arial"/>
      <family val="2"/>
      <scheme val="minor"/>
    </font>
    <font>
      <sz val="13"/>
      <color theme="1"/>
      <name val="Arial"/>
      <family val="2"/>
      <scheme val="minor"/>
    </font>
    <font>
      <b/>
      <sz val="13"/>
      <color rgb="FFFFFFFF"/>
      <name val="Arial"/>
      <family val="2"/>
      <scheme val="minor"/>
    </font>
    <font>
      <b/>
      <u/>
      <sz val="10"/>
      <color rgb="FF1155CC"/>
      <name val="Arial"/>
      <family val="2"/>
    </font>
    <font>
      <b/>
      <u/>
      <sz val="10"/>
      <color rgb="FF0000FF"/>
      <name val="Arial"/>
      <family val="2"/>
    </font>
    <font>
      <b/>
      <u/>
      <sz val="10"/>
      <color rgb="FF0000FF"/>
      <name val="Arial"/>
      <family val="2"/>
    </font>
    <font>
      <b/>
      <u/>
      <sz val="10"/>
      <color rgb="FF0000FF"/>
      <name val="Arial"/>
      <family val="2"/>
    </font>
    <font>
      <sz val="10"/>
      <name val="Arial"/>
      <family val="2"/>
    </font>
    <font>
      <b/>
      <sz val="11"/>
      <color theme="1"/>
      <name val="Arial"/>
      <family val="2"/>
      <scheme val="minor"/>
    </font>
    <font>
      <b/>
      <sz val="10"/>
      <color theme="1"/>
      <name val="Arial"/>
      <family val="2"/>
      <scheme val="minor"/>
    </font>
    <font>
      <b/>
      <sz val="17"/>
      <color theme="1"/>
      <name val="Arial"/>
      <family val="2"/>
      <scheme val="minor"/>
    </font>
    <font>
      <b/>
      <sz val="12"/>
      <color rgb="FFFFFFFF"/>
      <name val="Arial"/>
      <family val="2"/>
      <scheme val="minor"/>
    </font>
    <font>
      <sz val="9"/>
      <color theme="1"/>
      <name val="Arial"/>
      <family val="2"/>
      <scheme val="minor"/>
    </font>
    <font>
      <u/>
      <sz val="9"/>
      <color rgb="FF0000FF"/>
      <name val="Arial"/>
      <family val="2"/>
    </font>
    <font>
      <u/>
      <sz val="9"/>
      <color rgb="FF0000FF"/>
      <name val="Arial"/>
      <family val="2"/>
    </font>
    <font>
      <b/>
      <sz val="28"/>
      <color rgb="FF24258C"/>
      <name val="Arial"/>
      <family val="2"/>
    </font>
    <font>
      <u/>
      <sz val="10"/>
      <color rgb="FF0000FF"/>
      <name val="Arial"/>
      <family val="2"/>
    </font>
    <font>
      <b/>
      <sz val="12"/>
      <color rgb="FF212B46"/>
      <name val="Arial"/>
      <family val="2"/>
      <scheme val="minor"/>
    </font>
    <font>
      <u/>
      <sz val="10"/>
      <color rgb="FF0000FF"/>
      <name val="Arial"/>
      <family val="2"/>
    </font>
    <font>
      <b/>
      <sz val="14"/>
      <color rgb="FFFFFFFF"/>
      <name val="Arial"/>
      <family val="2"/>
    </font>
    <font>
      <b/>
      <sz val="10"/>
      <color theme="1"/>
      <name val="Arial"/>
      <family val="2"/>
      <scheme val="minor"/>
    </font>
    <font>
      <sz val="10"/>
      <color theme="1"/>
      <name val="Arial"/>
      <family val="2"/>
      <scheme val="minor"/>
    </font>
    <font>
      <sz val="10"/>
      <color theme="1"/>
      <name val="Courier New"/>
      <family val="1"/>
    </font>
    <font>
      <sz val="10"/>
      <color rgb="FF212B46"/>
      <name val="Arial"/>
      <family val="2"/>
    </font>
    <font>
      <sz val="10"/>
      <color rgb="FF212B46"/>
      <name val="Arial"/>
      <family val="2"/>
      <scheme val="minor"/>
    </font>
    <font>
      <b/>
      <sz val="11"/>
      <color rgb="FF000000"/>
      <name val="Calibri"/>
      <family val="2"/>
    </font>
    <font>
      <sz val="10"/>
      <color theme="1"/>
      <name val="Courier New"/>
      <family val="1"/>
    </font>
    <font>
      <b/>
      <sz val="28"/>
      <color rgb="FF0000F4"/>
      <name val="Arial"/>
      <family val="2"/>
    </font>
    <font>
      <b/>
      <sz val="16"/>
      <color rgb="FF212B46"/>
      <name val="&quot;Courier New&quot;"/>
    </font>
    <font>
      <sz val="12"/>
      <color rgb="FF212B46"/>
      <name val="Arial"/>
      <family val="2"/>
    </font>
    <font>
      <b/>
      <sz val="9"/>
      <color theme="1"/>
      <name val="Arial"/>
      <family val="2"/>
      <scheme val="minor"/>
    </font>
    <font>
      <i/>
      <sz val="9"/>
      <color rgb="FF595959"/>
      <name val="Arial"/>
      <family val="2"/>
    </font>
    <font>
      <sz val="10"/>
      <color theme="1"/>
      <name val="Arial"/>
      <family val="2"/>
    </font>
    <font>
      <b/>
      <sz val="10"/>
      <color theme="1"/>
      <name val="Arial"/>
      <family val="2"/>
    </font>
    <font>
      <sz val="10"/>
      <color rgb="FF000000"/>
      <name val="Arial"/>
      <family val="2"/>
      <scheme val="minor"/>
    </font>
    <font>
      <sz val="10"/>
      <color rgb="FFFFFFFF"/>
      <name val="Arial"/>
      <family val="2"/>
      <scheme val="minor"/>
    </font>
    <font>
      <sz val="10"/>
      <color rgb="FF000000"/>
      <name val="Courier New"/>
      <family val="1"/>
    </font>
    <font>
      <b/>
      <sz val="10"/>
      <color rgb="FFFFFFFF"/>
      <name val="Arial"/>
      <family val="2"/>
      <scheme val="minor"/>
    </font>
    <font>
      <b/>
      <sz val="10"/>
      <color theme="1"/>
      <name val="Courier New"/>
      <family val="1"/>
    </font>
    <font>
      <i/>
      <sz val="11"/>
      <color rgb="FF595959"/>
      <name val="Arial"/>
      <family val="2"/>
    </font>
    <font>
      <sz val="10"/>
      <color rgb="FFFF0000"/>
      <name val="Arial"/>
      <family val="2"/>
      <scheme val="minor"/>
    </font>
    <font>
      <sz val="11"/>
      <color theme="1"/>
      <name val="Arial"/>
      <family val="2"/>
      <scheme val="minor"/>
    </font>
    <font>
      <sz val="13"/>
      <color rgb="FFFFFFFF"/>
      <name val="Arial"/>
      <family val="2"/>
      <scheme val="minor"/>
    </font>
    <font>
      <b/>
      <sz val="11"/>
      <color rgb="FF000000"/>
      <name val="Arial"/>
      <family val="2"/>
    </font>
    <font>
      <b/>
      <sz val="12"/>
      <color theme="1"/>
      <name val="Arial"/>
      <family val="2"/>
    </font>
    <font>
      <sz val="11"/>
      <color rgb="FF000000"/>
      <name val="Calibri"/>
      <family val="2"/>
    </font>
    <font>
      <b/>
      <sz val="10"/>
      <color rgb="FF000000"/>
      <name val="Arial"/>
      <family val="2"/>
      <scheme val="minor"/>
    </font>
    <font>
      <sz val="10"/>
      <color rgb="FF000000"/>
      <name val="Arial"/>
      <family val="2"/>
    </font>
    <font>
      <b/>
      <sz val="10"/>
      <color rgb="FF000000"/>
      <name val="Arial"/>
      <family val="2"/>
    </font>
    <font>
      <b/>
      <sz val="10"/>
      <color rgb="FF000000"/>
      <name val="Courier New"/>
      <family val="1"/>
    </font>
    <font>
      <b/>
      <sz val="12"/>
      <color rgb="FFFFFFFF"/>
      <name val="Arial"/>
      <family val="2"/>
    </font>
    <font>
      <b/>
      <sz val="12"/>
      <color theme="1"/>
      <name val="Arial"/>
      <family val="2"/>
      <scheme val="minor"/>
    </font>
    <font>
      <i/>
      <sz val="10"/>
      <color rgb="FF595959"/>
      <name val="Arial"/>
      <family val="2"/>
      <scheme val="minor"/>
    </font>
    <font>
      <b/>
      <sz val="12"/>
      <color rgb="FF000000"/>
      <name val="Arial"/>
      <family val="2"/>
    </font>
    <font>
      <sz val="12"/>
      <color rgb="FF000000"/>
      <name val="&quot;Aptos Narrow&quot;"/>
    </font>
    <font>
      <b/>
      <sz val="11"/>
      <color rgb="FF000000"/>
      <name val="Arial"/>
      <family val="2"/>
      <scheme val="minor"/>
    </font>
    <font>
      <b/>
      <sz val="10"/>
      <color rgb="FF000000"/>
      <name val="Arial"/>
      <family val="2"/>
      <scheme val="minor"/>
    </font>
    <font>
      <b/>
      <sz val="14"/>
      <color rgb="FF212B46"/>
      <name val="&quot;Courier New&quot;"/>
    </font>
    <font>
      <sz val="10"/>
      <color rgb="FF9900FF"/>
      <name val="Arial"/>
      <family val="2"/>
      <scheme val="minor"/>
    </font>
    <font>
      <u/>
      <sz val="10"/>
      <color rgb="FF0000FF"/>
      <name val="Arial"/>
      <family val="2"/>
    </font>
    <font>
      <sz val="9"/>
      <name val="Arial"/>
      <family val="2"/>
    </font>
    <font>
      <u/>
      <sz val="9"/>
      <color rgb="FF1155CC"/>
      <name val="Arial"/>
      <family val="2"/>
    </font>
    <font>
      <i/>
      <sz val="9"/>
      <color rgb="FF595959"/>
      <name val="Arial, sans-serif"/>
    </font>
    <font>
      <b/>
      <i/>
      <sz val="9"/>
      <color rgb="FF595959"/>
      <name val="Arial, sans-serif"/>
    </font>
    <font>
      <sz val="8"/>
      <name val="Arial"/>
      <family val="2"/>
      <scheme val="minor"/>
    </font>
    <font>
      <sz val="10"/>
      <color theme="0"/>
      <name val="Arial (Body)"/>
    </font>
    <font>
      <b/>
      <sz val="10"/>
      <color theme="1"/>
      <name val="Arial (Body)"/>
    </font>
    <font>
      <sz val="10"/>
      <color theme="1"/>
      <name val="Arial (Body)"/>
    </font>
  </fonts>
  <fills count="11">
    <fill>
      <patternFill patternType="none"/>
    </fill>
    <fill>
      <patternFill patternType="gray125"/>
    </fill>
    <fill>
      <patternFill patternType="solid">
        <fgColor rgb="FF2B2CAB"/>
        <bgColor rgb="FF2B2CAB"/>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24258C"/>
        <bgColor rgb="FF24258C"/>
      </patternFill>
    </fill>
    <fill>
      <patternFill patternType="solid">
        <fgColor rgb="FF2C2DAC"/>
        <bgColor rgb="FF2C2DAC"/>
      </patternFill>
    </fill>
    <fill>
      <patternFill patternType="solid">
        <fgColor rgb="FFE3EDFF"/>
        <bgColor rgb="FFE3EDFF"/>
      </patternFill>
    </fill>
    <fill>
      <patternFill patternType="solid">
        <fgColor rgb="FFF2F2F2"/>
        <bgColor rgb="FFF2F2F2"/>
      </patternFill>
    </fill>
    <fill>
      <patternFill patternType="solid">
        <fgColor rgb="FF0B57D0"/>
        <bgColor rgb="FF0B57D0"/>
      </patternFill>
    </fill>
  </fills>
  <borders count="46">
    <border>
      <left/>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FFFFFF"/>
      </right>
      <top style="thin">
        <color rgb="FFD9D9D9"/>
      </top>
      <bottom/>
      <diagonal/>
    </border>
    <border>
      <left style="thin">
        <color rgb="FFFFFFFF"/>
      </left>
      <right style="thin">
        <color rgb="FFFFFFFF"/>
      </right>
      <top style="thin">
        <color rgb="FFD9D9D9"/>
      </top>
      <bottom/>
      <diagonal/>
    </border>
    <border>
      <left style="thin">
        <color rgb="FFFFFFFF"/>
      </left>
      <right style="thin">
        <color rgb="FFD9D9D9"/>
      </right>
      <top style="thin">
        <color rgb="FFD9D9D9"/>
      </top>
      <bottom/>
      <diagonal/>
    </border>
    <border>
      <left style="thin">
        <color rgb="FFD9D9D9"/>
      </left>
      <right style="thin">
        <color rgb="FFFFFFFF"/>
      </right>
      <top/>
      <bottom/>
      <diagonal/>
    </border>
    <border>
      <left style="thin">
        <color rgb="FFFFFFFF"/>
      </left>
      <right style="thin">
        <color rgb="FFFFFFFF"/>
      </right>
      <top/>
      <bottom/>
      <diagonal/>
    </border>
    <border>
      <left style="thin">
        <color rgb="FFFFFFFF"/>
      </left>
      <right style="thin">
        <color rgb="FFD9D9D9"/>
      </right>
      <top/>
      <bottom/>
      <diagonal/>
    </border>
    <border>
      <left style="thin">
        <color rgb="FFFFFFFF"/>
      </left>
      <right/>
      <top/>
      <bottom/>
      <diagonal/>
    </border>
    <border>
      <left style="thin">
        <color rgb="FFD0D0D0"/>
      </left>
      <right/>
      <top style="thin">
        <color rgb="FFD0D0D0"/>
      </top>
      <bottom/>
      <diagonal/>
    </border>
    <border>
      <left/>
      <right/>
      <top style="thin">
        <color rgb="FFD0D0D0"/>
      </top>
      <bottom/>
      <diagonal/>
    </border>
    <border>
      <left/>
      <right style="thin">
        <color rgb="FFD0D0D0"/>
      </right>
      <top style="thin">
        <color rgb="FFD0D0D0"/>
      </top>
      <bottom/>
      <diagonal/>
    </border>
    <border>
      <left style="thin">
        <color rgb="FFD9D9D9"/>
      </left>
      <right/>
      <top style="thin">
        <color rgb="FFD9D9D9"/>
      </top>
      <bottom/>
      <diagonal/>
    </border>
    <border>
      <left/>
      <right style="thin">
        <color rgb="FFD9D9D9"/>
      </right>
      <top style="thin">
        <color rgb="FFD9D9D9"/>
      </top>
      <bottom/>
      <diagonal/>
    </border>
    <border>
      <left style="thin">
        <color rgb="FFEFEFEF"/>
      </left>
      <right style="thin">
        <color rgb="FFEFEFEF"/>
      </right>
      <top style="thin">
        <color rgb="FFEFEFEF"/>
      </top>
      <bottom style="thin">
        <color rgb="FFEFEFEF"/>
      </bottom>
      <diagonal/>
    </border>
    <border>
      <left/>
      <right style="thin">
        <color rgb="FFFFFFFF"/>
      </right>
      <top/>
      <bottom/>
      <diagonal/>
    </border>
    <border>
      <left style="thin">
        <color rgb="FFD0D0D0"/>
      </left>
      <right style="thin">
        <color rgb="FFD0D0D0"/>
      </right>
      <top style="thin">
        <color rgb="FFD0D0D0"/>
      </top>
      <bottom style="thin">
        <color rgb="FFD0D0D0"/>
      </bottom>
      <diagonal/>
    </border>
    <border>
      <left style="thin">
        <color rgb="FFD0D0D0"/>
      </left>
      <right/>
      <top/>
      <bottom style="thin">
        <color rgb="FFD0D0D0"/>
      </bottom>
      <diagonal/>
    </border>
    <border>
      <left style="thin">
        <color rgb="FFD0D0D0"/>
      </left>
      <right style="thin">
        <color rgb="FFD0D0D0"/>
      </right>
      <top/>
      <bottom style="thin">
        <color rgb="FFD0D0D0"/>
      </bottom>
      <diagonal/>
    </border>
    <border>
      <left/>
      <right style="thin">
        <color rgb="FFD0D0D0"/>
      </right>
      <top/>
      <bottom style="thin">
        <color rgb="FFD0D0D0"/>
      </bottom>
      <diagonal/>
    </border>
    <border>
      <left/>
      <right/>
      <top/>
      <bottom style="thin">
        <color rgb="FFD0D0D0"/>
      </bottom>
      <diagonal/>
    </border>
    <border>
      <left style="thin">
        <color rgb="FFD0D0D0"/>
      </left>
      <right/>
      <top style="thin">
        <color rgb="FFD0D0D0"/>
      </top>
      <bottom style="thin">
        <color rgb="FFD0D0D0"/>
      </bottom>
      <diagonal/>
    </border>
    <border>
      <left/>
      <right style="thin">
        <color rgb="FFD0D0D0"/>
      </right>
      <top/>
      <bottom/>
      <diagonal/>
    </border>
    <border>
      <left style="thin">
        <color rgb="FFD0D0D0"/>
      </left>
      <right/>
      <top style="thin">
        <color rgb="FFD0D0D0"/>
      </top>
      <bottom style="thin">
        <color rgb="FFFFFFFF"/>
      </bottom>
      <diagonal/>
    </border>
    <border>
      <left/>
      <right/>
      <top style="thin">
        <color rgb="FFD0D0D0"/>
      </top>
      <bottom style="thin">
        <color rgb="FFFFFFFF"/>
      </bottom>
      <diagonal/>
    </border>
    <border>
      <left style="thin">
        <color rgb="FFD0D0D0"/>
      </left>
      <right style="thin">
        <color rgb="FFFFFFFF"/>
      </right>
      <top/>
      <bottom style="thin">
        <color rgb="FFD0D0D0"/>
      </bottom>
      <diagonal/>
    </border>
    <border>
      <left/>
      <right style="thin">
        <color rgb="FFFFFFFF"/>
      </right>
      <top/>
      <bottom style="thin">
        <color rgb="FFD0D0D0"/>
      </bottom>
      <diagonal/>
    </border>
    <border>
      <left style="thin">
        <color rgb="FFD0D0D0"/>
      </left>
      <right style="thin">
        <color rgb="FFD0D0D0"/>
      </right>
      <top style="thin">
        <color rgb="FFD0D0D0"/>
      </top>
      <bottom/>
      <diagonal/>
    </border>
    <border>
      <left style="thin">
        <color rgb="FFD0D0D0"/>
      </left>
      <right style="thin">
        <color rgb="FFFFFFFF"/>
      </right>
      <top style="thin">
        <color rgb="FFFFFFFF"/>
      </top>
      <bottom style="thin">
        <color rgb="FFD0D0D0"/>
      </bottom>
      <diagonal/>
    </border>
    <border>
      <left/>
      <right style="thin">
        <color rgb="FFFFFFFF"/>
      </right>
      <top style="thin">
        <color rgb="FFFFFFFF"/>
      </top>
      <bottom style="thin">
        <color rgb="FFD0D0D0"/>
      </bottom>
      <diagonal/>
    </border>
    <border>
      <left style="thin">
        <color rgb="FFD0D0D0"/>
      </left>
      <right/>
      <top/>
      <bottom/>
      <diagonal/>
    </border>
    <border>
      <left style="thin">
        <color rgb="FFD0D0D0"/>
      </left>
      <right style="thin">
        <color rgb="FFD0D0D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9">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3" fillId="3" borderId="4" xfId="0" applyFont="1" applyFill="1" applyBorder="1"/>
    <xf numFmtId="0" fontId="3" fillId="3" borderId="5" xfId="0" applyFont="1" applyFill="1" applyBorder="1"/>
    <xf numFmtId="0" fontId="3" fillId="3" borderId="6" xfId="0" applyFont="1" applyFill="1" applyBorder="1"/>
    <xf numFmtId="0" fontId="3" fillId="0" borderId="7" xfId="0" applyFont="1" applyBorder="1" applyAlignment="1">
      <alignment horizontal="center" vertical="center" wrapText="1"/>
    </xf>
    <xf numFmtId="0" fontId="6" fillId="0" borderId="7" xfId="0" applyFont="1" applyBorder="1" applyAlignment="1">
      <alignment horizontal="center" vertical="center" wrapText="1"/>
    </xf>
    <xf numFmtId="0" fontId="9" fillId="0" borderId="7" xfId="0" applyFont="1" applyBorder="1" applyAlignment="1">
      <alignment horizontal="center" vertical="center" wrapText="1"/>
    </xf>
    <xf numFmtId="0" fontId="11" fillId="0" borderId="0" xfId="0" applyFont="1" applyAlignment="1">
      <alignment vertical="center"/>
    </xf>
    <xf numFmtId="0" fontId="12" fillId="0" borderId="0" xfId="0" applyFont="1" applyAlignment="1">
      <alignment vertical="center"/>
    </xf>
    <xf numFmtId="0" fontId="3" fillId="0" borderId="7" xfId="0" applyFont="1" applyBorder="1" applyAlignment="1">
      <alignment horizontal="center" vertical="center"/>
    </xf>
    <xf numFmtId="0" fontId="13" fillId="0" borderId="0" xfId="0" applyFont="1"/>
    <xf numFmtId="0" fontId="3" fillId="0" borderId="0" xfId="0" applyFont="1"/>
    <xf numFmtId="0" fontId="14" fillId="2" borderId="5" xfId="0" applyFont="1" applyFill="1" applyBorder="1" applyAlignment="1">
      <alignment horizontal="center" vertical="center"/>
    </xf>
    <xf numFmtId="0" fontId="11" fillId="4"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3" fillId="0" borderId="0" xfId="0" applyFont="1" applyAlignment="1">
      <alignment vertical="top"/>
    </xf>
    <xf numFmtId="0" fontId="15" fillId="0" borderId="9" xfId="0" applyFont="1" applyBorder="1" applyAlignment="1">
      <alignment vertical="top" wrapText="1"/>
    </xf>
    <xf numFmtId="0" fontId="3" fillId="0" borderId="9" xfId="0" applyFont="1" applyBorder="1" applyAlignment="1">
      <alignment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5" fillId="0" borderId="9" xfId="0" applyFont="1" applyBorder="1" applyAlignment="1">
      <alignment vertical="center" wrapText="1"/>
    </xf>
    <xf numFmtId="0" fontId="3" fillId="0" borderId="9" xfId="0" applyFont="1" applyBorder="1" applyAlignment="1">
      <alignment horizontal="center" wrapText="1"/>
    </xf>
    <xf numFmtId="0" fontId="11" fillId="4" borderId="9"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5" fillId="0" borderId="10" xfId="0" applyFont="1" applyBorder="1" applyAlignment="1">
      <alignment horizontal="left" wrapText="1"/>
    </xf>
    <xf numFmtId="0" fontId="16" fillId="0" borderId="10" xfId="0" applyFont="1" applyBorder="1" applyAlignment="1">
      <alignment wrapText="1"/>
    </xf>
    <xf numFmtId="0" fontId="17" fillId="0" borderId="10" xfId="0" applyFont="1" applyBorder="1" applyAlignment="1">
      <alignment horizontal="left" wrapText="1"/>
    </xf>
    <xf numFmtId="0" fontId="12" fillId="0" borderId="0" xfId="0" applyFont="1"/>
    <xf numFmtId="0" fontId="3" fillId="5" borderId="0" xfId="0" applyFont="1" applyFill="1"/>
    <xf numFmtId="0" fontId="3" fillId="5" borderId="0" xfId="0" applyFont="1" applyFill="1" applyAlignment="1">
      <alignment wrapText="1"/>
    </xf>
    <xf numFmtId="0" fontId="18" fillId="0" borderId="0" xfId="0" applyFont="1"/>
    <xf numFmtId="0" fontId="19" fillId="0" borderId="0" xfId="0" applyFont="1"/>
    <xf numFmtId="0" fontId="20" fillId="0" borderId="0" xfId="0" applyFont="1"/>
    <xf numFmtId="0" fontId="21" fillId="5" borderId="0" xfId="0" applyFont="1" applyFill="1"/>
    <xf numFmtId="0" fontId="5" fillId="2" borderId="8" xfId="0" applyFont="1" applyFill="1" applyBorder="1" applyAlignment="1">
      <alignment horizontal="center" vertical="center" wrapText="1"/>
    </xf>
    <xf numFmtId="0" fontId="23" fillId="3" borderId="26" xfId="0" applyFont="1" applyFill="1" applyBorder="1" applyAlignment="1">
      <alignment horizontal="left"/>
    </xf>
    <xf numFmtId="0" fontId="23" fillId="3" borderId="26" xfId="0" applyFont="1" applyFill="1" applyBorder="1" applyAlignment="1">
      <alignment wrapText="1"/>
    </xf>
    <xf numFmtId="0" fontId="24" fillId="5" borderId="26" xfId="0" applyFont="1" applyFill="1" applyBorder="1" applyAlignment="1">
      <alignment horizontal="left"/>
    </xf>
    <xf numFmtId="0" fontId="25" fillId="5" borderId="26" xfId="0" applyFont="1" applyFill="1" applyBorder="1" applyAlignment="1">
      <alignment wrapText="1"/>
    </xf>
    <xf numFmtId="0" fontId="24" fillId="0" borderId="0" xfId="0" applyFont="1"/>
    <xf numFmtId="0" fontId="24" fillId="8" borderId="26" xfId="0" applyFont="1" applyFill="1" applyBorder="1" applyAlignment="1">
      <alignment wrapText="1"/>
    </xf>
    <xf numFmtId="0" fontId="24" fillId="5" borderId="26" xfId="0" applyFont="1" applyFill="1" applyBorder="1"/>
    <xf numFmtId="0" fontId="26" fillId="0" borderId="26" xfId="0" applyFont="1" applyBorder="1" applyAlignment="1">
      <alignment horizontal="left"/>
    </xf>
    <xf numFmtId="0" fontId="26" fillId="0" borderId="26" xfId="0" applyFont="1" applyBorder="1" applyAlignment="1">
      <alignment horizontal="left" wrapText="1"/>
    </xf>
    <xf numFmtId="0" fontId="25" fillId="0" borderId="26" xfId="0" applyFont="1" applyBorder="1" applyAlignment="1">
      <alignment horizontal="left" vertical="center" wrapText="1"/>
    </xf>
    <xf numFmtId="0" fontId="24" fillId="0" borderId="26" xfId="0" applyFont="1" applyBorder="1" applyAlignment="1">
      <alignment horizontal="left" vertical="center"/>
    </xf>
    <xf numFmtId="0" fontId="24" fillId="8" borderId="26" xfId="0" applyFont="1" applyFill="1" applyBorder="1" applyAlignment="1">
      <alignment horizontal="left" vertical="center" wrapText="1"/>
    </xf>
    <xf numFmtId="0" fontId="24" fillId="0" borderId="26" xfId="0" applyFont="1" applyBorder="1" applyAlignment="1">
      <alignment horizontal="left"/>
    </xf>
    <xf numFmtId="0" fontId="27" fillId="0" borderId="26" xfId="0" applyFont="1" applyBorder="1" applyAlignment="1">
      <alignment horizontal="left"/>
    </xf>
    <xf numFmtId="0" fontId="25" fillId="0" borderId="26" xfId="0" applyFont="1" applyBorder="1" applyAlignment="1">
      <alignment wrapText="1"/>
    </xf>
    <xf numFmtId="0" fontId="24" fillId="0" borderId="26" xfId="0" applyFont="1" applyBorder="1"/>
    <xf numFmtId="0" fontId="24" fillId="5" borderId="0" xfId="0" applyFont="1" applyFill="1"/>
    <xf numFmtId="0" fontId="24" fillId="5" borderId="0" xfId="0" applyFont="1" applyFill="1" applyAlignment="1">
      <alignment wrapText="1"/>
    </xf>
    <xf numFmtId="0" fontId="28" fillId="0" borderId="7" xfId="0" applyFont="1" applyBorder="1" applyAlignment="1">
      <alignment horizontal="center" vertical="top"/>
    </xf>
    <xf numFmtId="0" fontId="24" fillId="5" borderId="7" xfId="0" applyFont="1" applyFill="1" applyBorder="1"/>
    <xf numFmtId="0" fontId="0" fillId="0" borderId="7" xfId="0" applyBorder="1"/>
    <xf numFmtId="0" fontId="24" fillId="0" borderId="7" xfId="0" applyFont="1" applyBorder="1"/>
    <xf numFmtId="0" fontId="3" fillId="5" borderId="7" xfId="0" applyFont="1" applyFill="1" applyBorder="1"/>
    <xf numFmtId="0" fontId="29" fillId="5" borderId="0" xfId="0" applyFont="1" applyFill="1"/>
    <xf numFmtId="0" fontId="30" fillId="0" borderId="0" xfId="0" applyFont="1"/>
    <xf numFmtId="0" fontId="31" fillId="0" borderId="0" xfId="0" applyFont="1"/>
    <xf numFmtId="0" fontId="32" fillId="0" borderId="0" xfId="0" applyFont="1" applyAlignment="1">
      <alignment horizontal="left" vertical="top"/>
    </xf>
    <xf numFmtId="0" fontId="12" fillId="0" borderId="0" xfId="0" applyFont="1" applyAlignment="1">
      <alignment horizontal="center"/>
    </xf>
    <xf numFmtId="0" fontId="5" fillId="2" borderId="7" xfId="0" applyFont="1" applyFill="1" applyBorder="1" applyAlignment="1">
      <alignment horizontal="center" vertical="center"/>
    </xf>
    <xf numFmtId="0" fontId="23" fillId="0" borderId="0" xfId="0" applyFont="1" applyAlignment="1">
      <alignment horizontal="left"/>
    </xf>
    <xf numFmtId="0" fontId="11" fillId="0" borderId="7" xfId="0" applyFont="1" applyBorder="1" applyAlignment="1">
      <alignment horizontal="left"/>
    </xf>
    <xf numFmtId="0" fontId="11" fillId="0" borderId="10" xfId="0" applyFont="1" applyBorder="1"/>
    <xf numFmtId="0" fontId="11" fillId="0" borderId="10" xfId="0" applyFont="1" applyBorder="1" applyAlignment="1">
      <alignment horizontal="left"/>
    </xf>
    <xf numFmtId="0" fontId="24" fillId="0" borderId="0" xfId="0" applyFont="1" applyAlignment="1">
      <alignment horizontal="left"/>
    </xf>
    <xf numFmtId="0" fontId="33" fillId="0" borderId="0" xfId="0" applyFont="1" applyAlignment="1">
      <alignment horizontal="left" vertical="center"/>
    </xf>
    <xf numFmtId="0" fontId="34" fillId="9" borderId="7" xfId="0" applyFont="1" applyFill="1" applyBorder="1" applyAlignment="1">
      <alignment horizontal="left" vertical="center" wrapText="1"/>
    </xf>
    <xf numFmtId="0" fontId="15" fillId="4" borderId="7" xfId="0" applyFont="1" applyFill="1" applyBorder="1" applyAlignment="1">
      <alignment horizontal="left"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34" fillId="9" borderId="11" xfId="0" applyFont="1" applyFill="1" applyBorder="1" applyAlignment="1">
      <alignment horizontal="left" vertical="center" wrapText="1"/>
    </xf>
    <xf numFmtId="0" fontId="23" fillId="0" borderId="0" xfId="0" applyFont="1" applyAlignment="1">
      <alignment vertical="center"/>
    </xf>
    <xf numFmtId="0" fontId="23" fillId="0" borderId="7" xfId="0" applyFont="1" applyBorder="1" applyAlignment="1">
      <alignment vertical="center"/>
    </xf>
    <xf numFmtId="0" fontId="24" fillId="0" borderId="7" xfId="0" applyFont="1" applyBorder="1" applyAlignment="1">
      <alignment vertical="center"/>
    </xf>
    <xf numFmtId="0" fontId="25" fillId="0" borderId="7" xfId="0" applyFont="1" applyBorder="1" applyAlignment="1">
      <alignment vertical="center" wrapText="1"/>
    </xf>
    <xf numFmtId="0" fontId="23" fillId="0" borderId="7" xfId="0" applyFont="1" applyBorder="1" applyAlignment="1">
      <alignment vertical="center" wrapText="1"/>
    </xf>
    <xf numFmtId="0" fontId="24" fillId="8" borderId="7" xfId="0" applyFont="1" applyFill="1" applyBorder="1" applyAlignment="1">
      <alignment vertical="center" wrapText="1"/>
    </xf>
    <xf numFmtId="0" fontId="24" fillId="0" borderId="0" xfId="0" applyFont="1" applyAlignment="1">
      <alignment vertical="center"/>
    </xf>
    <xf numFmtId="0" fontId="24" fillId="0" borderId="0" xfId="0" applyFont="1" applyAlignment="1">
      <alignment horizontal="right" vertical="center"/>
    </xf>
    <xf numFmtId="0" fontId="24" fillId="0" borderId="0" xfId="0" applyFont="1" applyAlignment="1">
      <alignment vertical="center" wrapText="1"/>
    </xf>
    <xf numFmtId="0" fontId="35" fillId="0" borderId="0" xfId="0" applyFont="1" applyAlignment="1">
      <alignment vertical="center"/>
    </xf>
    <xf numFmtId="0" fontId="24" fillId="0" borderId="7" xfId="0" applyFont="1" applyBorder="1" applyAlignment="1">
      <alignment horizontal="right" vertical="center"/>
    </xf>
    <xf numFmtId="0" fontId="29" fillId="0" borderId="7" xfId="0" applyFont="1" applyBorder="1" applyAlignment="1">
      <alignment vertical="center" wrapText="1"/>
    </xf>
    <xf numFmtId="0" fontId="36" fillId="0" borderId="7" xfId="0" applyFont="1" applyBorder="1" applyAlignment="1">
      <alignment vertical="center" wrapText="1"/>
    </xf>
    <xf numFmtId="0" fontId="35" fillId="8" borderId="7" xfId="0" applyFont="1" applyFill="1" applyBorder="1" applyAlignment="1">
      <alignment vertical="center" wrapText="1"/>
    </xf>
    <xf numFmtId="0" fontId="24" fillId="0" borderId="7" xfId="0" applyFont="1" applyBorder="1" applyAlignment="1">
      <alignment vertical="center" wrapText="1"/>
    </xf>
    <xf numFmtId="0" fontId="12" fillId="0" borderId="7" xfId="0" applyFont="1" applyBorder="1" applyAlignment="1">
      <alignment vertical="center" wrapText="1"/>
    </xf>
    <xf numFmtId="0" fontId="3" fillId="8" borderId="7"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right" vertical="center"/>
    </xf>
    <xf numFmtId="0" fontId="3" fillId="0" borderId="0" xfId="0" applyFont="1" applyAlignment="1">
      <alignment vertical="center" wrapText="1"/>
    </xf>
    <xf numFmtId="0" fontId="0" fillId="5" borderId="7" xfId="0" applyFill="1" applyBorder="1" applyAlignment="1">
      <alignment horizontal="left" vertical="center"/>
    </xf>
    <xf numFmtId="0" fontId="37" fillId="0" borderId="0" xfId="0" applyFont="1"/>
    <xf numFmtId="0" fontId="35" fillId="0" borderId="0" xfId="0" applyFont="1"/>
    <xf numFmtId="0" fontId="36" fillId="0" borderId="0" xfId="0" applyFont="1" applyAlignment="1">
      <alignment horizontal="center"/>
    </xf>
    <xf numFmtId="0" fontId="11" fillId="0" borderId="9" xfId="0" applyFont="1" applyBorder="1" applyAlignment="1">
      <alignment horizontal="left"/>
    </xf>
    <xf numFmtId="0" fontId="36" fillId="0" borderId="0" xfId="0" applyFont="1"/>
    <xf numFmtId="0" fontId="38" fillId="0" borderId="0" xfId="0" applyFont="1"/>
    <xf numFmtId="0" fontId="3" fillId="0" borderId="7" xfId="0" applyFont="1" applyBorder="1"/>
    <xf numFmtId="0" fontId="35" fillId="0" borderId="7" xfId="0" applyFont="1" applyBorder="1"/>
    <xf numFmtId="0" fontId="35" fillId="0" borderId="10" xfId="0" applyFont="1" applyBorder="1"/>
    <xf numFmtId="0" fontId="35" fillId="0" borderId="10" xfId="0" applyFont="1" applyBorder="1" applyAlignment="1">
      <alignment horizontal="right"/>
    </xf>
    <xf numFmtId="0" fontId="35" fillId="0" borderId="7" xfId="0" applyFont="1" applyBorder="1" applyAlignment="1">
      <alignment horizontal="right"/>
    </xf>
    <xf numFmtId="0" fontId="35" fillId="0" borderId="7" xfId="0" applyFont="1" applyBorder="1" applyAlignment="1">
      <alignment horizontal="left"/>
    </xf>
    <xf numFmtId="0" fontId="39" fillId="0" borderId="0" xfId="0" applyFont="1"/>
    <xf numFmtId="0" fontId="11" fillId="0" borderId="0" xfId="0" applyFont="1"/>
    <xf numFmtId="0" fontId="40" fillId="2" borderId="28" xfId="0" applyFont="1" applyFill="1" applyBorder="1"/>
    <xf numFmtId="0" fontId="41" fillId="0" borderId="0" xfId="0" applyFont="1" applyAlignment="1">
      <alignment vertical="top"/>
    </xf>
    <xf numFmtId="0" fontId="3" fillId="0" borderId="28" xfId="0" applyFont="1" applyBorder="1" applyAlignment="1">
      <alignment horizontal="left"/>
    </xf>
    <xf numFmtId="0" fontId="5" fillId="0" borderId="0" xfId="0" applyFont="1" applyAlignment="1">
      <alignment horizontal="center" vertical="center"/>
    </xf>
    <xf numFmtId="0" fontId="23" fillId="0" borderId="7" xfId="0" applyFont="1" applyBorder="1" applyAlignment="1">
      <alignment horizontal="left"/>
    </xf>
    <xf numFmtId="0" fontId="11" fillId="0" borderId="0" xfId="0" applyFont="1" applyAlignment="1">
      <alignment horizontal="left"/>
    </xf>
    <xf numFmtId="0" fontId="42" fillId="9" borderId="29" xfId="0" applyFont="1" applyFill="1" applyBorder="1" applyAlignment="1">
      <alignment wrapText="1"/>
    </xf>
    <xf numFmtId="0" fontId="42" fillId="9" borderId="30" xfId="0" applyFont="1" applyFill="1" applyBorder="1" applyAlignment="1">
      <alignment wrapText="1"/>
    </xf>
    <xf numFmtId="0" fontId="42" fillId="9" borderId="31" xfId="0" applyFont="1" applyFill="1" applyBorder="1" applyAlignment="1">
      <alignment wrapText="1"/>
    </xf>
    <xf numFmtId="0" fontId="0" fillId="0" borderId="30" xfId="0" applyBorder="1" applyAlignment="1">
      <alignment horizontal="left"/>
    </xf>
    <xf numFmtId="0" fontId="0" fillId="0" borderId="31" xfId="0" applyBorder="1" applyAlignment="1">
      <alignment horizontal="left"/>
    </xf>
    <xf numFmtId="0" fontId="0" fillId="0" borderId="32" xfId="0" applyBorder="1" applyAlignment="1">
      <alignment horizontal="left"/>
    </xf>
    <xf numFmtId="0" fontId="34" fillId="0" borderId="0" xfId="0" applyFont="1" applyAlignment="1">
      <alignment horizontal="left" vertical="center" wrapText="1"/>
    </xf>
    <xf numFmtId="0" fontId="35" fillId="0" borderId="7" xfId="0" applyFont="1" applyBorder="1" applyAlignment="1">
      <alignment vertical="center"/>
    </xf>
    <xf numFmtId="0" fontId="3" fillId="0" borderId="7" xfId="0" applyFont="1" applyBorder="1" applyAlignment="1">
      <alignment vertical="center"/>
    </xf>
    <xf numFmtId="0" fontId="0" fillId="0" borderId="7" xfId="0" applyBorder="1" applyAlignment="1">
      <alignment horizontal="left"/>
    </xf>
    <xf numFmtId="0" fontId="43" fillId="0" borderId="0" xfId="0" applyFont="1"/>
    <xf numFmtId="0" fontId="44" fillId="0" borderId="0" xfId="0" applyFont="1"/>
    <xf numFmtId="0" fontId="38" fillId="5" borderId="0" xfId="0" applyFont="1" applyFill="1"/>
    <xf numFmtId="0" fontId="3" fillId="0" borderId="0" xfId="0" applyFont="1" applyAlignment="1">
      <alignment horizontal="left"/>
    </xf>
    <xf numFmtId="0" fontId="27" fillId="0" borderId="0" xfId="0" applyFont="1"/>
    <xf numFmtId="0" fontId="24" fillId="0" borderId="0" xfId="0" applyFont="1" applyAlignment="1">
      <alignment wrapText="1"/>
    </xf>
    <xf numFmtId="0" fontId="5" fillId="7" borderId="7" xfId="0" applyFont="1" applyFill="1" applyBorder="1" applyAlignment="1">
      <alignment horizontal="center" vertical="center" wrapText="1"/>
    </xf>
    <xf numFmtId="0" fontId="45" fillId="0" borderId="0" xfId="0" applyFont="1" applyAlignment="1">
      <alignment horizontal="center" vertical="center"/>
    </xf>
    <xf numFmtId="0" fontId="46" fillId="0" borderId="7" xfId="0" applyFont="1" applyBorder="1" applyAlignment="1">
      <alignment horizontal="left"/>
    </xf>
    <xf numFmtId="0" fontId="11" fillId="0" borderId="10" xfId="0" applyFont="1" applyBorder="1" applyAlignment="1">
      <alignment wrapText="1"/>
    </xf>
    <xf numFmtId="0" fontId="11" fillId="0" borderId="11" xfId="0" applyFont="1" applyBorder="1" applyAlignment="1">
      <alignment horizontal="left"/>
    </xf>
    <xf numFmtId="0" fontId="44" fillId="0" borderId="0" xfId="0" applyFont="1" applyAlignment="1">
      <alignment horizontal="left"/>
    </xf>
    <xf numFmtId="0" fontId="3" fillId="0" borderId="0" xfId="0" applyFont="1" applyAlignment="1">
      <alignment horizontal="center"/>
    </xf>
    <xf numFmtId="0" fontId="12" fillId="0" borderId="0" xfId="0" applyFont="1" applyAlignment="1">
      <alignment horizontal="left"/>
    </xf>
    <xf numFmtId="0" fontId="42" fillId="9" borderId="7" xfId="0" applyFont="1" applyFill="1" applyBorder="1" applyAlignment="1">
      <alignment wrapText="1"/>
    </xf>
    <xf numFmtId="0" fontId="0" fillId="0" borderId="30" xfId="0" applyBorder="1" applyAlignment="1">
      <alignment horizontal="left" wrapText="1"/>
    </xf>
    <xf numFmtId="0" fontId="0" fillId="0" borderId="31" xfId="0" applyBorder="1" applyAlignment="1">
      <alignment horizontal="left" wrapText="1"/>
    </xf>
    <xf numFmtId="0" fontId="29" fillId="0" borderId="7" xfId="0" applyFont="1" applyBorder="1" applyAlignment="1">
      <alignment wrapText="1"/>
    </xf>
    <xf numFmtId="0" fontId="0" fillId="8" borderId="7" xfId="0" applyFill="1" applyBorder="1" applyAlignment="1">
      <alignment vertical="center" wrapText="1"/>
    </xf>
    <xf numFmtId="0" fontId="0" fillId="0" borderId="30" xfId="0" applyBorder="1" applyAlignment="1">
      <alignment wrapText="1"/>
    </xf>
    <xf numFmtId="0" fontId="0" fillId="0" borderId="31" xfId="0" applyBorder="1" applyAlignment="1">
      <alignment wrapText="1"/>
    </xf>
    <xf numFmtId="0" fontId="0" fillId="0" borderId="31" xfId="0" applyBorder="1"/>
    <xf numFmtId="0" fontId="0" fillId="0" borderId="32" xfId="0" applyBorder="1"/>
    <xf numFmtId="0" fontId="36" fillId="0" borderId="0" xfId="0" applyFont="1" applyAlignment="1">
      <alignment horizontal="center" wrapText="1"/>
    </xf>
    <xf numFmtId="0" fontId="36" fillId="0" borderId="0" xfId="0" applyFont="1" applyAlignment="1">
      <alignment horizontal="left"/>
    </xf>
    <xf numFmtId="0" fontId="23" fillId="0" borderId="7" xfId="0" applyFont="1" applyBorder="1"/>
    <xf numFmtId="0" fontId="47" fillId="0" borderId="0" xfId="0" applyFont="1" applyAlignment="1">
      <alignment wrapText="1"/>
    </xf>
    <xf numFmtId="0" fontId="47" fillId="0" borderId="0" xfId="0" applyFont="1"/>
    <xf numFmtId="0" fontId="48" fillId="0" borderId="0" xfId="0" applyFont="1" applyAlignment="1">
      <alignment wrapText="1"/>
    </xf>
    <xf numFmtId="0" fontId="28" fillId="0" borderId="0" xfId="0" applyFont="1" applyAlignment="1">
      <alignment horizontal="left"/>
    </xf>
    <xf numFmtId="0" fontId="48" fillId="0" borderId="0" xfId="0" applyFont="1"/>
    <xf numFmtId="0" fontId="40" fillId="0" borderId="0" xfId="0" applyFont="1"/>
    <xf numFmtId="0" fontId="40" fillId="2" borderId="33" xfId="0" applyFont="1" applyFill="1" applyBorder="1"/>
    <xf numFmtId="0" fontId="41" fillId="0" borderId="0" xfId="0" applyFont="1"/>
    <xf numFmtId="0" fontId="37" fillId="5" borderId="0" xfId="0" applyFont="1" applyFill="1"/>
    <xf numFmtId="0" fontId="49" fillId="5" borderId="0" xfId="0" applyFont="1" applyFill="1"/>
    <xf numFmtId="0" fontId="50" fillId="5" borderId="0" xfId="0" applyFont="1" applyFill="1" applyAlignment="1">
      <alignment horizontal="left"/>
    </xf>
    <xf numFmtId="0" fontId="50" fillId="5" borderId="0" xfId="0" applyFont="1" applyFill="1"/>
    <xf numFmtId="0" fontId="51" fillId="5" borderId="0" xfId="0" applyFont="1" applyFill="1"/>
    <xf numFmtId="0" fontId="37" fillId="5" borderId="0" xfId="0" applyFont="1" applyFill="1" applyAlignment="1">
      <alignment horizontal="left"/>
    </xf>
    <xf numFmtId="0" fontId="5" fillId="7" borderId="7" xfId="0" applyFont="1" applyFill="1" applyBorder="1" applyAlignment="1">
      <alignment horizontal="center" vertical="center"/>
    </xf>
    <xf numFmtId="0" fontId="22" fillId="0" borderId="0" xfId="0" applyFont="1" applyAlignment="1">
      <alignment horizontal="center"/>
    </xf>
    <xf numFmtId="0" fontId="47" fillId="0" borderId="7" xfId="0" applyFont="1" applyBorder="1" applyAlignment="1">
      <alignment horizontal="left"/>
    </xf>
    <xf numFmtId="0" fontId="11" fillId="0" borderId="7" xfId="0" applyFont="1" applyBorder="1"/>
    <xf numFmtId="0" fontId="53" fillId="0" borderId="0" xfId="0" applyFont="1" applyAlignment="1">
      <alignment horizontal="left"/>
    </xf>
    <xf numFmtId="0" fontId="12" fillId="0" borderId="0" xfId="0" applyFont="1" applyAlignment="1">
      <alignment horizontal="left" wrapText="1"/>
    </xf>
    <xf numFmtId="0" fontId="42" fillId="9" borderId="34" xfId="0" applyFont="1" applyFill="1" applyBorder="1" applyAlignment="1">
      <alignment wrapText="1"/>
    </xf>
    <xf numFmtId="0" fontId="42" fillId="9" borderId="0" xfId="0" applyFont="1" applyFill="1" applyAlignment="1">
      <alignment wrapText="1"/>
    </xf>
    <xf numFmtId="0" fontId="42" fillId="0" borderId="0" xfId="0" applyFont="1" applyAlignment="1">
      <alignment wrapText="1"/>
    </xf>
    <xf numFmtId="0" fontId="3" fillId="0" borderId="0" xfId="0" applyFont="1" applyAlignment="1">
      <alignment horizontal="left" wrapText="1"/>
    </xf>
    <xf numFmtId="0" fontId="24" fillId="0" borderId="7" xfId="0" applyFont="1" applyBorder="1" applyAlignment="1">
      <alignment horizontal="right"/>
    </xf>
    <xf numFmtId="0" fontId="24" fillId="8" borderId="7" xfId="0" applyFont="1" applyFill="1" applyBorder="1" applyAlignment="1">
      <alignment wrapText="1"/>
    </xf>
    <xf numFmtId="0" fontId="48" fillId="0" borderId="7" xfId="0" applyFont="1" applyBorder="1" applyAlignment="1">
      <alignment horizontal="left"/>
    </xf>
    <xf numFmtId="0" fontId="54" fillId="0" borderId="0" xfId="0" applyFont="1"/>
    <xf numFmtId="0" fontId="40" fillId="7" borderId="7" xfId="0" applyFont="1" applyFill="1" applyBorder="1"/>
    <xf numFmtId="0" fontId="3" fillId="0" borderId="7" xfId="0" applyFont="1" applyBorder="1" applyAlignment="1">
      <alignment horizontal="left"/>
    </xf>
    <xf numFmtId="0" fontId="47" fillId="0" borderId="37" xfId="0" applyFont="1" applyBorder="1" applyAlignment="1">
      <alignment horizontal="left"/>
    </xf>
    <xf numFmtId="0" fontId="47" fillId="0" borderId="38" xfId="0" applyFont="1" applyBorder="1" applyAlignment="1">
      <alignment horizontal="left"/>
    </xf>
    <xf numFmtId="0" fontId="55" fillId="9" borderId="21" xfId="0" applyFont="1" applyFill="1" applyBorder="1" applyAlignment="1">
      <alignment wrapText="1"/>
    </xf>
    <xf numFmtId="0" fontId="55" fillId="9" borderId="39" xfId="0" applyFont="1" applyFill="1" applyBorder="1" applyAlignment="1">
      <alignment wrapText="1"/>
    </xf>
    <xf numFmtId="0" fontId="55" fillId="9" borderId="23" xfId="0" applyFont="1" applyFill="1" applyBorder="1" applyAlignment="1">
      <alignment wrapText="1"/>
    </xf>
    <xf numFmtId="0" fontId="55" fillId="9" borderId="23" xfId="0" applyFont="1" applyFill="1" applyBorder="1" applyAlignment="1">
      <alignment horizontal="left" wrapText="1"/>
    </xf>
    <xf numFmtId="0" fontId="50" fillId="0" borderId="7" xfId="0" applyFont="1" applyBorder="1"/>
    <xf numFmtId="0" fontId="50" fillId="0" borderId="7" xfId="0" applyFont="1" applyBorder="1" applyAlignment="1">
      <alignment horizontal="right"/>
    </xf>
    <xf numFmtId="0" fontId="47" fillId="0" borderId="0" xfId="0" applyFont="1" applyAlignment="1">
      <alignment horizontal="left"/>
    </xf>
    <xf numFmtId="0" fontId="0" fillId="0" borderId="7" xfId="0" applyBorder="1" applyAlignment="1">
      <alignment horizontal="right"/>
    </xf>
    <xf numFmtId="0" fontId="48" fillId="0" borderId="0" xfId="0" applyFont="1" applyAlignment="1">
      <alignment horizontal="left"/>
    </xf>
    <xf numFmtId="0" fontId="40" fillId="2" borderId="7" xfId="0" applyFont="1" applyFill="1" applyBorder="1"/>
    <xf numFmtId="0" fontId="56" fillId="0" borderId="40" xfId="0" applyFont="1" applyBorder="1" applyAlignment="1">
      <alignment horizontal="left"/>
    </xf>
    <xf numFmtId="0" fontId="56" fillId="0" borderId="41" xfId="0" applyFont="1" applyBorder="1" applyAlignment="1">
      <alignment horizontal="left"/>
    </xf>
    <xf numFmtId="0" fontId="42" fillId="9" borderId="42" xfId="0" applyFont="1" applyFill="1" applyBorder="1" applyAlignment="1">
      <alignment wrapText="1"/>
    </xf>
    <xf numFmtId="0" fontId="42" fillId="9" borderId="43" xfId="0" applyFont="1" applyFill="1" applyBorder="1" applyAlignment="1">
      <alignment wrapText="1"/>
    </xf>
    <xf numFmtId="0" fontId="42" fillId="9" borderId="34" xfId="0" applyFont="1" applyFill="1" applyBorder="1" applyAlignment="1">
      <alignment horizontal="left" wrapText="1"/>
    </xf>
    <xf numFmtId="0" fontId="24" fillId="0" borderId="7" xfId="0" applyFont="1" applyBorder="1" applyAlignment="1">
      <alignment horizontal="left" wrapText="1"/>
    </xf>
    <xf numFmtId="0" fontId="57" fillId="5" borderId="0" xfId="0" applyFont="1" applyFill="1" applyAlignment="1">
      <alignment horizontal="right"/>
    </xf>
    <xf numFmtId="0" fontId="58" fillId="0" borderId="7" xfId="0" applyFont="1" applyBorder="1" applyAlignment="1">
      <alignment horizontal="left"/>
    </xf>
    <xf numFmtId="0" fontId="48" fillId="0" borderId="7" xfId="0" applyFont="1" applyBorder="1"/>
    <xf numFmtId="0" fontId="48" fillId="0" borderId="7" xfId="0" applyFont="1" applyBorder="1" applyAlignment="1">
      <alignment horizontal="right"/>
    </xf>
    <xf numFmtId="0" fontId="11" fillId="0" borderId="7" xfId="0" applyFont="1" applyBorder="1" applyAlignment="1">
      <alignment horizontal="left" vertical="center"/>
    </xf>
    <xf numFmtId="0" fontId="42" fillId="9" borderId="7" xfId="0" applyFont="1" applyFill="1" applyBorder="1" applyAlignment="1">
      <alignment horizontal="left" wrapText="1"/>
    </xf>
    <xf numFmtId="0" fontId="51" fillId="0" borderId="7" xfId="0" applyFont="1" applyBorder="1"/>
    <xf numFmtId="0" fontId="3" fillId="8" borderId="7" xfId="0" applyFont="1" applyFill="1" applyBorder="1" applyAlignment="1">
      <alignment wrapText="1"/>
    </xf>
    <xf numFmtId="0" fontId="35" fillId="8" borderId="7" xfId="0" applyFont="1" applyFill="1" applyBorder="1" applyAlignment="1">
      <alignment wrapText="1"/>
    </xf>
    <xf numFmtId="0" fontId="59" fillId="0" borderId="7" xfId="0" applyFont="1" applyBorder="1" applyAlignment="1">
      <alignment horizontal="left"/>
    </xf>
    <xf numFmtId="0" fontId="60" fillId="0" borderId="0" xfId="0" applyFont="1"/>
    <xf numFmtId="0" fontId="40" fillId="10" borderId="45" xfId="0" applyFont="1" applyFill="1" applyBorder="1"/>
    <xf numFmtId="0" fontId="49" fillId="0" borderId="0" xfId="0" applyFont="1" applyAlignment="1">
      <alignment horizontal="left"/>
    </xf>
    <xf numFmtId="0" fontId="49" fillId="0" borderId="45" xfId="0" applyFont="1" applyBorder="1" applyAlignment="1">
      <alignment horizontal="left"/>
    </xf>
    <xf numFmtId="0" fontId="61" fillId="0" borderId="45" xfId="0" applyFont="1" applyBorder="1"/>
    <xf numFmtId="0" fontId="3" fillId="0" borderId="45" xfId="0" applyFont="1" applyBorder="1" applyAlignment="1">
      <alignment wrapText="1"/>
    </xf>
    <xf numFmtId="0" fontId="3" fillId="0" borderId="45" xfId="0" applyFont="1" applyBorder="1"/>
    <xf numFmtId="0" fontId="12" fillId="0" borderId="45" xfId="0" applyFont="1" applyBorder="1" applyAlignment="1">
      <alignment horizontal="left"/>
    </xf>
    <xf numFmtId="0" fontId="62" fillId="0" borderId="45" xfId="0" applyFont="1" applyBorder="1" applyAlignment="1">
      <alignment wrapText="1"/>
    </xf>
    <xf numFmtId="0" fontId="58" fillId="0" borderId="7" xfId="0" applyFont="1" applyBorder="1" applyAlignment="1">
      <alignment horizontal="left" vertical="center"/>
    </xf>
    <xf numFmtId="0" fontId="42" fillId="9" borderId="7"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25" fillId="0" borderId="7" xfId="0" applyFont="1" applyBorder="1" applyAlignment="1">
      <alignment wrapText="1"/>
    </xf>
    <xf numFmtId="0" fontId="0" fillId="0" borderId="0" xfId="0" applyAlignment="1">
      <alignment horizontal="right"/>
    </xf>
    <xf numFmtId="0" fontId="68" fillId="0" borderId="0" xfId="0" applyFont="1"/>
    <xf numFmtId="0" fontId="69" fillId="0" borderId="0" xfId="0" applyFont="1" applyAlignment="1">
      <alignment horizontal="center"/>
    </xf>
    <xf numFmtId="0" fontId="70" fillId="0" borderId="0" xfId="0" applyFont="1"/>
    <xf numFmtId="0" fontId="69" fillId="0" borderId="0" xfId="0" applyFont="1"/>
    <xf numFmtId="0" fontId="11" fillId="4" borderId="11" xfId="0" applyFont="1" applyFill="1" applyBorder="1" applyAlignment="1">
      <alignment horizontal="center" vertical="center" wrapText="1"/>
    </xf>
    <xf numFmtId="0" fontId="10" fillId="0" borderId="12" xfId="0" applyFont="1" applyBorder="1"/>
    <xf numFmtId="0" fontId="10" fillId="0" borderId="13" xfId="0" applyFont="1" applyBorder="1"/>
    <xf numFmtId="0" fontId="3" fillId="0" borderId="0" xfId="0" applyFont="1" applyAlignment="1">
      <alignment wrapText="1"/>
    </xf>
    <xf numFmtId="0" fontId="0" fillId="0" borderId="0" xfId="0"/>
    <xf numFmtId="0" fontId="7" fillId="0" borderId="8" xfId="0" applyFont="1" applyBorder="1" applyAlignment="1">
      <alignment horizontal="center" vertical="center" wrapText="1"/>
    </xf>
    <xf numFmtId="0" fontId="10" fillId="0" borderId="9" xfId="0" applyFont="1" applyBorder="1"/>
    <xf numFmtId="0" fontId="10" fillId="0" borderId="10" xfId="0" applyFont="1" applyBorder="1"/>
    <xf numFmtId="0" fontId="8" fillId="0" borderId="9" xfId="0" applyFont="1" applyBorder="1" applyAlignment="1">
      <alignment horizontal="center" vertical="center" wrapText="1"/>
    </xf>
    <xf numFmtId="0" fontId="11" fillId="4" borderId="11" xfId="0" applyFont="1" applyFill="1" applyBorder="1" applyAlignment="1">
      <alignment horizontal="center" vertical="center"/>
    </xf>
    <xf numFmtId="0" fontId="22" fillId="6" borderId="21" xfId="0" applyFont="1" applyFill="1" applyBorder="1" applyAlignment="1">
      <alignment horizontal="center"/>
    </xf>
    <xf numFmtId="0" fontId="10" fillId="0" borderId="22" xfId="0" applyFont="1" applyBorder="1"/>
    <xf numFmtId="0" fontId="10" fillId="0" borderId="23" xfId="0" applyFont="1" applyBorder="1"/>
    <xf numFmtId="0" fontId="5" fillId="7" borderId="24" xfId="0" applyFont="1" applyFill="1" applyBorder="1" applyAlignment="1">
      <alignment horizontal="center" vertical="center"/>
    </xf>
    <xf numFmtId="0" fontId="10" fillId="0" borderId="25" xfId="0" applyFont="1" applyBorder="1"/>
    <xf numFmtId="0" fontId="5" fillId="6" borderId="11" xfId="0" applyFont="1" applyFill="1" applyBorder="1" applyAlignment="1">
      <alignment horizontal="center" vertical="center"/>
    </xf>
    <xf numFmtId="0" fontId="3" fillId="5" borderId="0" xfId="0" applyFont="1" applyFill="1" applyAlignment="1">
      <alignment horizontal="left" vertical="top" wrapText="1"/>
    </xf>
    <xf numFmtId="0" fontId="26" fillId="0" borderId="0" xfId="0" applyFont="1" applyAlignment="1">
      <alignment horizontal="left" vertical="top" wrapText="1"/>
    </xf>
    <xf numFmtId="0" fontId="5" fillId="6" borderId="0" xfId="0" applyFont="1" applyFill="1" applyAlignment="1">
      <alignment horizontal="center" vertical="center"/>
    </xf>
    <xf numFmtId="0" fontId="41" fillId="0" borderId="0" xfId="0" applyFont="1" applyAlignment="1">
      <alignment horizontal="left" vertical="top" wrapText="1"/>
    </xf>
    <xf numFmtId="0" fontId="3" fillId="0" borderId="0" xfId="0" applyFont="1" applyAlignment="1">
      <alignment horizontal="left" vertical="top" wrapText="1"/>
    </xf>
    <xf numFmtId="0" fontId="35" fillId="0" borderId="0" xfId="0" applyFont="1" applyAlignment="1">
      <alignment horizontal="left" vertical="top" wrapText="1"/>
    </xf>
    <xf numFmtId="0" fontId="0" fillId="0" borderId="0" xfId="0" applyAlignment="1">
      <alignment wrapText="1"/>
    </xf>
    <xf numFmtId="0" fontId="10" fillId="0" borderId="27" xfId="0" applyFont="1" applyBorder="1"/>
    <xf numFmtId="0" fontId="5" fillId="7" borderId="11" xfId="0" applyFont="1" applyFill="1" applyBorder="1" applyAlignment="1">
      <alignment horizontal="center" vertical="center"/>
    </xf>
    <xf numFmtId="0" fontId="12" fillId="0" borderId="0" xfId="0" applyFont="1" applyAlignment="1">
      <alignment horizontal="center"/>
    </xf>
    <xf numFmtId="0" fontId="34" fillId="9" borderId="11" xfId="0" applyFont="1" applyFill="1" applyBorder="1" applyAlignment="1">
      <alignment horizontal="left" vertical="center" wrapText="1"/>
    </xf>
    <xf numFmtId="0" fontId="5" fillId="0" borderId="0" xfId="0" applyFont="1" applyAlignment="1">
      <alignment horizontal="center" vertical="center"/>
    </xf>
    <xf numFmtId="0" fontId="5" fillId="2" borderId="0" xfId="0" applyFont="1" applyFill="1" applyAlignment="1">
      <alignment horizontal="center" vertical="center"/>
    </xf>
    <xf numFmtId="0" fontId="43" fillId="0" borderId="0" xfId="0" applyFont="1" applyAlignment="1">
      <alignment horizontal="left" vertical="top" wrapText="1"/>
    </xf>
    <xf numFmtId="0" fontId="27" fillId="0" borderId="0" xfId="0" applyFont="1" applyAlignment="1">
      <alignment horizontal="left" vertical="top" wrapText="1"/>
    </xf>
    <xf numFmtId="0" fontId="45" fillId="0" borderId="0" xfId="0" applyFont="1" applyAlignment="1">
      <alignment horizontal="center" vertical="center"/>
    </xf>
    <xf numFmtId="0" fontId="42" fillId="9" borderId="11" xfId="0" applyFont="1" applyFill="1" applyBorder="1" applyAlignment="1">
      <alignment horizontal="center" wrapText="1"/>
    </xf>
    <xf numFmtId="0" fontId="39" fillId="0" borderId="0" xfId="0" applyFont="1" applyAlignment="1">
      <alignment horizontal="left" vertical="top" wrapText="1"/>
    </xf>
    <xf numFmtId="0" fontId="5" fillId="2" borderId="11" xfId="0" applyFont="1" applyFill="1" applyBorder="1" applyAlignment="1">
      <alignment horizontal="center" vertical="center"/>
    </xf>
    <xf numFmtId="0" fontId="52" fillId="5" borderId="0" xfId="0" applyFont="1" applyFill="1"/>
    <xf numFmtId="0" fontId="32" fillId="0" borderId="0" xfId="0" applyFont="1" applyAlignment="1">
      <alignment horizontal="left" vertical="top"/>
    </xf>
    <xf numFmtId="0" fontId="22" fillId="6" borderId="11" xfId="0" applyFont="1" applyFill="1" applyBorder="1" applyAlignment="1">
      <alignment horizontal="center"/>
    </xf>
    <xf numFmtId="0" fontId="22" fillId="6" borderId="35" xfId="0" applyFont="1" applyFill="1" applyBorder="1" applyAlignment="1">
      <alignment horizontal="center"/>
    </xf>
    <xf numFmtId="0" fontId="10" fillId="0" borderId="36" xfId="0" applyFont="1" applyBorder="1"/>
    <xf numFmtId="0" fontId="10" fillId="0" borderId="4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228600</xdr:colOff>
      <xdr:row>6</xdr:row>
      <xdr:rowOff>66675</xdr:rowOff>
    </xdr:from>
    <xdr:ext cx="2028825" cy="1314450"/>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200025</xdr:colOff>
      <xdr:row>6</xdr:row>
      <xdr:rowOff>66675</xdr:rowOff>
    </xdr:from>
    <xdr:ext cx="2076450" cy="131445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180975</xdr:colOff>
      <xdr:row>6</xdr:row>
      <xdr:rowOff>66675</xdr:rowOff>
    </xdr:from>
    <xdr:ext cx="2076450" cy="1314450"/>
    <xdr:pic>
      <xdr:nvPicPr>
        <xdr:cNvPr id="4" name="image3.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190500</xdr:colOff>
      <xdr:row>6</xdr:row>
      <xdr:rowOff>66675</xdr:rowOff>
    </xdr:from>
    <xdr:ext cx="2076450" cy="1314450"/>
    <xdr:pic>
      <xdr:nvPicPr>
        <xdr:cNvPr id="5" name="image2.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94</xdr:row>
      <xdr:rowOff>85725</xdr:rowOff>
    </xdr:from>
    <xdr:ext cx="8001000" cy="5114925"/>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378766</xdr:colOff>
      <xdr:row>63</xdr:row>
      <xdr:rowOff>38100</xdr:rowOff>
    </xdr:from>
    <xdr:ext cx="8153400" cy="3971925"/>
    <xdr:pic>
      <xdr:nvPicPr>
        <xdr:cNvPr id="3" name="image6.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378766" y="17959211"/>
          <a:ext cx="8153400" cy="39719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limatiq.io/data" TargetMode="External"/><Relationship Id="rId3" Type="http://schemas.openxmlformats.org/officeDocument/2006/relationships/hyperlink" Target="https://www.climatiq.io/docs/guides/how-tos/postman-collection" TargetMode="External"/><Relationship Id="rId7" Type="http://schemas.openxmlformats.org/officeDocument/2006/relationships/hyperlink" Target="https://www.climatiq.io/data/source" TargetMode="External"/><Relationship Id="rId2" Type="http://schemas.openxmlformats.org/officeDocument/2006/relationships/hyperlink" Target="https://www.climatiq.io/excel-carbon-calculator" TargetMode="External"/><Relationship Id="rId1" Type="http://schemas.openxmlformats.org/officeDocument/2006/relationships/hyperlink" Target="https://intermodal.climatiq.io/v2" TargetMode="External"/><Relationship Id="rId6" Type="http://schemas.openxmlformats.org/officeDocument/2006/relationships/hyperlink" Target="https://www.climatiq.io/data/autopilot" TargetMode="External"/><Relationship Id="rId5" Type="http://schemas.openxmlformats.org/officeDocument/2006/relationships/hyperlink" Target="https://www.climatiq.io/data/explorer?data_version=%5E21" TargetMode="External"/><Relationship Id="rId4" Type="http://schemas.openxmlformats.org/officeDocument/2006/relationships/hyperlink" Target="https://github.com/climatiq/example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api.climatiq.io/data/v1/search" TargetMode="External"/><Relationship Id="rId3" Type="http://schemas.openxmlformats.org/officeDocument/2006/relationships/hyperlink" Target="https://www.climatiq.io/data/source" TargetMode="External"/><Relationship Id="rId7" Type="http://schemas.openxmlformats.org/officeDocument/2006/relationships/hyperlink" Target="https://www.climatiq.io/excel-carbon-calculator"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search" TargetMode="External"/><Relationship Id="rId6" Type="http://schemas.openxmlformats.org/officeDocument/2006/relationships/hyperlink" Target="https://www.climatiq.io/docs/api-reference/search" TargetMode="External"/><Relationship Id="rId5" Type="http://schemas.openxmlformats.org/officeDocument/2006/relationships/hyperlink" Target="https://www.climatiq.io/data/map" TargetMode="External"/><Relationship Id="rId10" Type="http://schemas.openxmlformats.org/officeDocument/2006/relationships/drawing" Target="../drawings/drawing2.xml"/><Relationship Id="rId4" Type="http://schemas.openxmlformats.org/officeDocument/2006/relationships/hyperlink" Target="https://www.climatiq.io/data." TargetMode="External"/><Relationship Id="rId9" Type="http://schemas.openxmlformats.org/officeDocument/2006/relationships/hyperlink" Target="https://insomnia.res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review.api.climatiq.io/travel/v1-preview1/distance"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travel" TargetMode="External"/><Relationship Id="rId5" Type="http://schemas.openxmlformats.org/officeDocument/2006/relationships/hyperlink" Target="https://www.climatiq.io/docs/api-reference/travel" TargetMode="External"/><Relationship Id="rId4" Type="http://schemas.openxmlformats.org/officeDocument/2006/relationships/hyperlink" Target="https://www.climatiq.io/docs/api-reference/trave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review.api.climatiq.io/travel/v1-preview1/spend"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trave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pi.climatiq.io/freight/v2/intermodal"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intermodal-freigh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pi.climatiq.io/energy/v1/electricity"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energy"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api.climatiq.io/energy/v1/fuel"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energy"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review.api.climatiq.io/autopilot/v1-preview3/suggest"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classification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preview.api.climatiq.io/autopilot/v1-preview3/suggest"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autopilot"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limatiq.io/docs/api-reference/unit-types" TargetMode="External"/><Relationship Id="rId2" Type="http://schemas.openxmlformats.org/officeDocument/2006/relationships/hyperlink" Target="https://www.climatiq.io/methodology" TargetMode="External"/><Relationship Id="rId1" Type="http://schemas.openxmlformats.org/officeDocument/2006/relationships/hyperlink" Target="https://www.climatiq.io/docs/api-reference/autopilot" TargetMode="External"/><Relationship Id="rId4" Type="http://schemas.openxmlformats.org/officeDocument/2006/relationships/hyperlink" Target="https://preview.api.climatiq.io/autopilot/v1-preview3/estim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A52"/>
  <sheetViews>
    <sheetView showGridLines="0" tabSelected="1" zoomScale="112" workbookViewId="0"/>
  </sheetViews>
  <sheetFormatPr baseColWidth="10" defaultColWidth="12.6640625" defaultRowHeight="15.75" customHeight="1"/>
  <cols>
    <col min="1" max="1" width="7.1640625" customWidth="1"/>
    <col min="2" max="5" width="32.5" customWidth="1"/>
  </cols>
  <sheetData>
    <row r="2" spans="1:27" ht="40.5" customHeight="1">
      <c r="B2" s="1" t="s">
        <v>0</v>
      </c>
      <c r="C2" s="2"/>
    </row>
    <row r="4" spans="1:27" ht="32" customHeight="1">
      <c r="B4" s="241" t="s">
        <v>1</v>
      </c>
      <c r="C4" s="242"/>
      <c r="D4" s="242"/>
      <c r="E4" s="242"/>
      <c r="F4" s="242"/>
    </row>
    <row r="6" spans="1:27" ht="30" customHeight="1">
      <c r="A6" s="4"/>
      <c r="B6" s="5" t="s">
        <v>2</v>
      </c>
      <c r="C6" s="6" t="s">
        <v>3</v>
      </c>
      <c r="D6" s="6" t="s">
        <v>4</v>
      </c>
      <c r="E6" s="7" t="s">
        <v>5</v>
      </c>
      <c r="F6" s="4"/>
      <c r="G6" s="4"/>
      <c r="H6" s="4"/>
      <c r="I6" s="4"/>
      <c r="J6" s="4"/>
      <c r="K6" s="4"/>
      <c r="L6" s="4"/>
      <c r="M6" s="4"/>
      <c r="N6" s="4"/>
      <c r="O6" s="4"/>
      <c r="P6" s="4"/>
      <c r="Q6" s="4"/>
      <c r="R6" s="4"/>
      <c r="S6" s="4"/>
      <c r="T6" s="4"/>
      <c r="U6" s="4"/>
      <c r="V6" s="4"/>
      <c r="W6" s="4"/>
      <c r="X6" s="4"/>
      <c r="Y6" s="4"/>
      <c r="Z6" s="4"/>
      <c r="AA6" s="4"/>
    </row>
    <row r="7" spans="1:27" ht="120" customHeight="1">
      <c r="B7" s="8"/>
      <c r="C7" s="9"/>
      <c r="D7" s="9"/>
      <c r="E7" s="10"/>
    </row>
    <row r="8" spans="1:27" ht="92.25" customHeight="1">
      <c r="B8" s="11" t="s">
        <v>6</v>
      </c>
      <c r="C8" s="11" t="s">
        <v>7</v>
      </c>
      <c r="D8" s="11" t="s">
        <v>8</v>
      </c>
      <c r="E8" s="11" t="s">
        <v>9</v>
      </c>
    </row>
    <row r="9" spans="1:27" s="231" customFormat="1" ht="19" customHeight="1">
      <c r="B9" s="12" t="s">
        <v>10</v>
      </c>
      <c r="C9" s="243" t="s">
        <v>11</v>
      </c>
      <c r="D9" s="243" t="s">
        <v>12</v>
      </c>
      <c r="E9" s="246" t="s">
        <v>13</v>
      </c>
    </row>
    <row r="10" spans="1:27" ht="28">
      <c r="B10" s="13" t="s">
        <v>14</v>
      </c>
      <c r="C10" s="244"/>
      <c r="D10" s="244"/>
      <c r="E10" s="244"/>
    </row>
    <row r="11" spans="1:27" ht="28">
      <c r="B11" s="13" t="s">
        <v>15</v>
      </c>
      <c r="C11" s="245"/>
      <c r="D11" s="245"/>
      <c r="E11" s="245"/>
    </row>
    <row r="12" spans="1:27" ht="21.75" customHeight="1">
      <c r="A12" s="14"/>
      <c r="B12" s="247" t="s">
        <v>16</v>
      </c>
      <c r="C12" s="239"/>
      <c r="D12" s="239"/>
      <c r="E12" s="240"/>
      <c r="F12" s="14"/>
      <c r="G12" s="14"/>
      <c r="H12" s="14"/>
      <c r="I12" s="14"/>
      <c r="J12" s="14"/>
      <c r="K12" s="14"/>
      <c r="L12" s="14"/>
      <c r="M12" s="14"/>
      <c r="N12" s="14"/>
      <c r="O12" s="14"/>
      <c r="P12" s="14"/>
      <c r="Q12" s="14"/>
      <c r="R12" s="14"/>
      <c r="S12" s="14"/>
      <c r="T12" s="14"/>
      <c r="U12" s="14"/>
      <c r="V12" s="14"/>
      <c r="W12" s="14"/>
      <c r="X12" s="14"/>
      <c r="Y12" s="14"/>
      <c r="Z12" s="14"/>
      <c r="AA12" s="14"/>
    </row>
    <row r="13" spans="1:27" ht="71.25" customHeight="1">
      <c r="B13" s="11" t="s">
        <v>17</v>
      </c>
      <c r="C13" s="11" t="s">
        <v>18</v>
      </c>
      <c r="D13" s="11" t="s">
        <v>18</v>
      </c>
      <c r="E13" s="11" t="s">
        <v>19</v>
      </c>
    </row>
    <row r="14" spans="1:27" ht="21.75" customHeight="1">
      <c r="A14" s="15"/>
      <c r="B14" s="238" t="s">
        <v>20</v>
      </c>
      <c r="C14" s="239"/>
      <c r="D14" s="239"/>
      <c r="E14" s="240"/>
      <c r="F14" s="15"/>
      <c r="G14" s="15"/>
      <c r="H14" s="15"/>
      <c r="I14" s="15"/>
      <c r="J14" s="15"/>
      <c r="K14" s="15"/>
      <c r="L14" s="15"/>
      <c r="M14" s="15"/>
      <c r="N14" s="15"/>
      <c r="O14" s="15"/>
      <c r="P14" s="15"/>
      <c r="Q14" s="15"/>
      <c r="R14" s="15"/>
      <c r="S14" s="15"/>
      <c r="T14" s="15"/>
      <c r="U14" s="15"/>
      <c r="V14" s="15"/>
      <c r="W14" s="15"/>
      <c r="X14" s="15"/>
      <c r="Y14" s="15"/>
      <c r="Z14" s="15"/>
      <c r="AA14" s="15"/>
    </row>
    <row r="15" spans="1:27" ht="28">
      <c r="B15" s="11" t="s">
        <v>21</v>
      </c>
      <c r="C15" s="11" t="s">
        <v>22</v>
      </c>
      <c r="D15" s="11" t="s">
        <v>23</v>
      </c>
      <c r="E15" s="11" t="s">
        <v>24</v>
      </c>
    </row>
    <row r="16" spans="1:27" ht="21.75" customHeight="1">
      <c r="A16" s="15"/>
      <c r="B16" s="238" t="s">
        <v>25</v>
      </c>
      <c r="C16" s="239"/>
      <c r="D16" s="239"/>
      <c r="E16" s="240"/>
      <c r="F16" s="15"/>
      <c r="G16" s="15"/>
      <c r="H16" s="15"/>
      <c r="I16" s="15"/>
      <c r="J16" s="15"/>
      <c r="K16" s="15"/>
      <c r="L16" s="15"/>
      <c r="M16" s="15"/>
      <c r="N16" s="15"/>
      <c r="O16" s="15"/>
      <c r="P16" s="15"/>
      <c r="Q16" s="15"/>
      <c r="R16" s="15"/>
      <c r="S16" s="15"/>
      <c r="T16" s="15"/>
      <c r="U16" s="15"/>
      <c r="V16" s="15"/>
      <c r="W16" s="15"/>
      <c r="X16" s="15"/>
      <c r="Y16" s="15"/>
      <c r="Z16" s="15"/>
      <c r="AA16" s="15"/>
    </row>
    <row r="17" spans="1:27" ht="21" customHeight="1">
      <c r="B17" s="16" t="s">
        <v>26</v>
      </c>
      <c r="C17" s="16" t="s">
        <v>27</v>
      </c>
      <c r="D17" s="16" t="s">
        <v>27</v>
      </c>
      <c r="E17" s="16" t="s">
        <v>28</v>
      </c>
    </row>
    <row r="19" spans="1:27" ht="22">
      <c r="B19" s="17"/>
    </row>
    <row r="20" spans="1:27" ht="22">
      <c r="B20" s="17" t="s">
        <v>29</v>
      </c>
    </row>
    <row r="21" spans="1:27" ht="8.25" customHeight="1">
      <c r="B21" s="18"/>
    </row>
    <row r="22" spans="1:27" ht="27.75" customHeight="1">
      <c r="B22" s="19" t="s">
        <v>30</v>
      </c>
      <c r="C22" s="19" t="s">
        <v>31</v>
      </c>
      <c r="D22" s="19" t="s">
        <v>32</v>
      </c>
    </row>
    <row r="23" spans="1:27" ht="26.25" customHeight="1">
      <c r="B23" s="20" t="s">
        <v>33</v>
      </c>
      <c r="C23" s="21" t="s">
        <v>34</v>
      </c>
      <c r="D23" s="22" t="s">
        <v>35</v>
      </c>
    </row>
    <row r="24" spans="1:27" ht="63.75" customHeight="1">
      <c r="A24" s="23"/>
      <c r="B24" s="24" t="s">
        <v>36</v>
      </c>
      <c r="C24" s="24" t="s">
        <v>37</v>
      </c>
      <c r="D24" s="24" t="s">
        <v>38</v>
      </c>
      <c r="E24" s="23"/>
      <c r="F24" s="23"/>
      <c r="G24" s="23"/>
      <c r="H24" s="23"/>
      <c r="I24" s="23"/>
      <c r="J24" s="23"/>
      <c r="K24" s="23"/>
      <c r="L24" s="23"/>
      <c r="M24" s="23"/>
      <c r="N24" s="23"/>
      <c r="O24" s="23"/>
      <c r="P24" s="23"/>
      <c r="Q24" s="23"/>
      <c r="R24" s="23"/>
      <c r="S24" s="23"/>
      <c r="T24" s="23"/>
      <c r="U24" s="23"/>
      <c r="V24" s="23"/>
      <c r="W24" s="23"/>
      <c r="X24" s="23"/>
      <c r="Y24" s="23"/>
      <c r="Z24" s="23"/>
      <c r="AA24" s="23"/>
    </row>
    <row r="25" spans="1:27" ht="6.75" customHeight="1">
      <c r="B25" s="25"/>
      <c r="C25" s="25"/>
      <c r="D25" s="25"/>
    </row>
    <row r="26" spans="1:27" ht="24.75" customHeight="1">
      <c r="B26" s="26" t="s">
        <v>39</v>
      </c>
      <c r="C26" s="27" t="s">
        <v>40</v>
      </c>
      <c r="D26" s="28" t="s">
        <v>41</v>
      </c>
    </row>
    <row r="27" spans="1:27" ht="65">
      <c r="B27" s="24" t="s">
        <v>42</v>
      </c>
      <c r="C27" s="24" t="s">
        <v>43</v>
      </c>
      <c r="D27" s="29" t="s">
        <v>44</v>
      </c>
    </row>
    <row r="28" spans="1:27" ht="6.75" customHeight="1">
      <c r="B28" s="30"/>
      <c r="C28" s="25"/>
      <c r="D28" s="25"/>
    </row>
    <row r="29" spans="1:27" ht="24.75" customHeight="1">
      <c r="B29" s="31" t="s">
        <v>45</v>
      </c>
      <c r="C29" s="32" t="s">
        <v>46</v>
      </c>
      <c r="D29" s="32" t="s">
        <v>47</v>
      </c>
    </row>
    <row r="30" spans="1:27" ht="52">
      <c r="B30" s="33" t="s">
        <v>48</v>
      </c>
      <c r="C30" s="34" t="s">
        <v>49</v>
      </c>
      <c r="D30" s="35" t="s">
        <v>50</v>
      </c>
    </row>
    <row r="31" spans="1:27" ht="13">
      <c r="B31" s="36"/>
    </row>
    <row r="32" spans="1:27" ht="17.25" customHeight="1"/>
    <row r="35" spans="2:2" ht="7.5" customHeight="1"/>
    <row r="38" spans="2:2" ht="13">
      <c r="B38" s="36"/>
    </row>
    <row r="39" spans="2:2" ht="24" customHeight="1"/>
    <row r="42" spans="2:2" ht="11.25" customHeight="1"/>
    <row r="52" spans="2:2" ht="13">
      <c r="B52" s="36"/>
    </row>
  </sheetData>
  <mergeCells count="7">
    <mergeCell ref="B14:E14"/>
    <mergeCell ref="B16:E16"/>
    <mergeCell ref="B4:F4"/>
    <mergeCell ref="C9:C11"/>
    <mergeCell ref="D9:D11"/>
    <mergeCell ref="E9:E11"/>
    <mergeCell ref="B12:E12"/>
  </mergeCells>
  <hyperlinks>
    <hyperlink ref="B9" r:id="rId1" xr:uid="{00000000-0004-0000-0000-000000000000}"/>
    <hyperlink ref="C9" r:id="rId2" xr:uid="{00000000-0004-0000-0000-000001000000}"/>
    <hyperlink ref="D9" r:id="rId3" xr:uid="{00000000-0004-0000-0000-000002000000}"/>
    <hyperlink ref="E9" r:id="rId4" xr:uid="{00000000-0004-0000-0000-000003000000}"/>
    <hyperlink ref="B10" r:id="rId5" xr:uid="{00000000-0004-0000-0000-000004000000}"/>
    <hyperlink ref="B11" r:id="rId6" xr:uid="{00000000-0004-0000-0000-000005000000}"/>
    <hyperlink ref="C30" r:id="rId7" xr:uid="{00000000-0004-0000-0000-000006000000}"/>
    <hyperlink ref="D30" r:id="rId8" xr:uid="{00000000-0004-0000-0000-000007000000}"/>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3"/>
  <sheetViews>
    <sheetView showGridLines="0" zoomScale="108" workbookViewId="0">
      <selection activeCell="A2" sqref="A2"/>
    </sheetView>
  </sheetViews>
  <sheetFormatPr baseColWidth="10" defaultColWidth="12.6640625" defaultRowHeight="15.75" customHeight="1"/>
  <cols>
    <col min="1" max="1" width="5.83203125" customWidth="1"/>
    <col min="2" max="2" width="20.1640625" customWidth="1"/>
    <col min="3" max="3" width="17.1640625" customWidth="1"/>
    <col min="4" max="4" width="26.33203125" customWidth="1"/>
    <col min="5" max="5" width="21.6640625" customWidth="1"/>
    <col min="6" max="6" width="14.5" customWidth="1"/>
    <col min="10" max="10" width="15.6640625" customWidth="1"/>
    <col min="11" max="11" width="72.6640625" customWidth="1"/>
    <col min="12" max="12" width="39" customWidth="1"/>
    <col min="13" max="13" width="54.6640625" customWidth="1"/>
  </cols>
  <sheetData>
    <row r="1" spans="1:26" ht="13">
      <c r="A1" s="37"/>
      <c r="B1" s="37"/>
      <c r="C1" s="37"/>
      <c r="D1" s="37"/>
      <c r="E1" s="37"/>
      <c r="F1" s="37"/>
      <c r="G1" s="37"/>
      <c r="H1" s="37"/>
      <c r="I1" s="37"/>
      <c r="J1" s="37"/>
      <c r="K1" s="38"/>
      <c r="L1" s="37"/>
      <c r="M1" s="37"/>
      <c r="N1" s="37"/>
      <c r="O1" s="37"/>
      <c r="P1" s="37"/>
      <c r="Q1" s="37"/>
      <c r="R1" s="37"/>
      <c r="S1" s="37"/>
      <c r="T1" s="37"/>
      <c r="U1" s="37"/>
      <c r="V1" s="37"/>
      <c r="W1" s="37"/>
      <c r="X1" s="37"/>
      <c r="Y1" s="37"/>
      <c r="Z1" s="37"/>
    </row>
    <row r="2" spans="1:26" ht="35">
      <c r="A2" s="37"/>
      <c r="B2" s="39" t="s">
        <v>51</v>
      </c>
      <c r="C2" s="18"/>
      <c r="H2" s="18"/>
      <c r="K2" s="3"/>
      <c r="M2" s="37"/>
      <c r="N2" s="37"/>
      <c r="O2" s="37"/>
      <c r="P2" s="37"/>
      <c r="Q2" s="37"/>
      <c r="R2" s="37"/>
      <c r="S2" s="37"/>
      <c r="T2" s="37"/>
      <c r="U2" s="37"/>
      <c r="V2" s="37"/>
      <c r="W2" s="37"/>
      <c r="X2" s="37"/>
      <c r="Y2" s="37"/>
      <c r="Z2" s="37"/>
    </row>
    <row r="3" spans="1:26" ht="13">
      <c r="A3" s="37"/>
      <c r="B3" s="40" t="s">
        <v>52</v>
      </c>
      <c r="C3" s="40" t="s">
        <v>53</v>
      </c>
      <c r="D3" s="18"/>
      <c r="K3" s="3"/>
      <c r="M3" s="37"/>
      <c r="N3" s="37"/>
      <c r="O3" s="37"/>
      <c r="P3" s="37"/>
      <c r="Q3" s="37"/>
      <c r="R3" s="37"/>
      <c r="S3" s="37"/>
      <c r="T3" s="37"/>
      <c r="U3" s="37"/>
      <c r="V3" s="37"/>
      <c r="W3" s="37"/>
      <c r="X3" s="37"/>
      <c r="Y3" s="37"/>
      <c r="Z3" s="37"/>
    </row>
    <row r="4" spans="1:26" ht="16">
      <c r="A4" s="37"/>
      <c r="B4" s="41"/>
      <c r="K4" s="3"/>
      <c r="M4" s="37"/>
      <c r="N4" s="37"/>
      <c r="O4" s="37"/>
      <c r="P4" s="37"/>
      <c r="Q4" s="37"/>
      <c r="R4" s="37"/>
      <c r="S4" s="37"/>
      <c r="T4" s="37"/>
      <c r="U4" s="37"/>
      <c r="V4" s="37"/>
      <c r="W4" s="37"/>
      <c r="X4" s="37"/>
      <c r="Y4" s="37"/>
      <c r="Z4" s="37"/>
    </row>
    <row r="5" spans="1:26" ht="18" customHeight="1">
      <c r="A5" s="37"/>
      <c r="B5" s="41" t="s">
        <v>54</v>
      </c>
      <c r="K5" s="3"/>
      <c r="M5" s="37"/>
      <c r="N5" s="37"/>
      <c r="O5" s="37"/>
      <c r="P5" s="37"/>
      <c r="Q5" s="37"/>
      <c r="R5" s="37"/>
      <c r="S5" s="37"/>
      <c r="T5" s="37"/>
      <c r="U5" s="37"/>
      <c r="V5" s="37"/>
      <c r="W5" s="37"/>
      <c r="X5" s="37"/>
      <c r="Y5" s="37"/>
      <c r="Z5" s="37"/>
    </row>
    <row r="6" spans="1:26" ht="13">
      <c r="A6" s="37"/>
      <c r="B6" s="37" t="s">
        <v>55</v>
      </c>
      <c r="H6" s="37"/>
      <c r="I6" s="37"/>
      <c r="J6" s="37"/>
      <c r="K6" s="38"/>
      <c r="L6" s="37"/>
      <c r="M6" s="37"/>
      <c r="N6" s="37"/>
      <c r="O6" s="37"/>
      <c r="P6" s="37"/>
      <c r="Q6" s="37"/>
      <c r="R6" s="37"/>
      <c r="S6" s="37"/>
      <c r="T6" s="37"/>
      <c r="U6" s="37"/>
      <c r="V6" s="37"/>
      <c r="W6" s="37"/>
      <c r="X6" s="37"/>
      <c r="Y6" s="37"/>
      <c r="Z6" s="37"/>
    </row>
    <row r="7" spans="1:26" ht="13">
      <c r="A7" s="37"/>
      <c r="B7" s="37" t="s">
        <v>56</v>
      </c>
      <c r="J7" s="37"/>
      <c r="K7" s="38"/>
      <c r="L7" s="37"/>
      <c r="M7" s="37"/>
      <c r="N7" s="37"/>
      <c r="O7" s="37"/>
      <c r="P7" s="37"/>
      <c r="Q7" s="37"/>
      <c r="R7" s="37"/>
      <c r="S7" s="37"/>
      <c r="T7" s="37"/>
      <c r="U7" s="37"/>
      <c r="V7" s="37"/>
      <c r="W7" s="37"/>
      <c r="X7" s="37"/>
      <c r="Y7" s="37"/>
      <c r="Z7" s="37"/>
    </row>
    <row r="8" spans="1:26" ht="13">
      <c r="A8" s="37"/>
      <c r="B8" s="42" t="s">
        <v>57</v>
      </c>
      <c r="C8" s="40" t="s">
        <v>58</v>
      </c>
      <c r="D8" s="40" t="s">
        <v>59</v>
      </c>
      <c r="H8" s="37"/>
      <c r="I8" s="37"/>
      <c r="J8" s="37"/>
      <c r="K8" s="38"/>
      <c r="L8" s="37"/>
      <c r="M8" s="37"/>
      <c r="N8" s="37"/>
      <c r="O8" s="37"/>
      <c r="P8" s="37"/>
      <c r="Q8" s="37"/>
      <c r="R8" s="37"/>
      <c r="S8" s="37"/>
      <c r="T8" s="37"/>
      <c r="U8" s="37"/>
      <c r="V8" s="37"/>
      <c r="W8" s="37"/>
      <c r="X8" s="37"/>
      <c r="Y8" s="37"/>
      <c r="Z8" s="37"/>
    </row>
    <row r="9" spans="1:26" ht="16">
      <c r="A9" s="37"/>
      <c r="B9" s="41"/>
      <c r="H9" s="37"/>
      <c r="I9" s="37"/>
      <c r="J9" s="37"/>
      <c r="K9" s="38"/>
      <c r="L9" s="37"/>
      <c r="M9" s="37"/>
      <c r="N9" s="37"/>
      <c r="O9" s="37"/>
      <c r="P9" s="37"/>
      <c r="Q9" s="37"/>
      <c r="R9" s="37"/>
      <c r="S9" s="37"/>
      <c r="T9" s="37"/>
      <c r="U9" s="37"/>
      <c r="V9" s="37"/>
      <c r="W9" s="37"/>
      <c r="X9" s="37"/>
      <c r="Y9" s="37"/>
      <c r="Z9" s="37"/>
    </row>
    <row r="10" spans="1:26" ht="16">
      <c r="A10" s="37"/>
      <c r="B10" s="41" t="s">
        <v>60</v>
      </c>
      <c r="H10" s="37"/>
      <c r="I10" s="37"/>
      <c r="J10" s="37"/>
      <c r="K10" s="38"/>
      <c r="L10" s="37"/>
      <c r="M10" s="37"/>
      <c r="N10" s="37"/>
      <c r="O10" s="37"/>
      <c r="P10" s="37"/>
      <c r="Q10" s="37"/>
      <c r="R10" s="37"/>
      <c r="S10" s="37"/>
      <c r="T10" s="37"/>
      <c r="U10" s="37"/>
      <c r="V10" s="37"/>
      <c r="W10" s="37"/>
      <c r="X10" s="37"/>
      <c r="Y10" s="37"/>
      <c r="Z10" s="37"/>
    </row>
    <row r="11" spans="1:26" ht="13">
      <c r="A11" s="37"/>
      <c r="B11" s="37" t="s">
        <v>61</v>
      </c>
      <c r="H11" s="37"/>
      <c r="I11" s="37"/>
      <c r="J11" s="37"/>
      <c r="K11" s="38"/>
      <c r="L11" s="37"/>
      <c r="M11" s="37"/>
      <c r="N11" s="37"/>
      <c r="O11" s="37"/>
      <c r="P11" s="37"/>
      <c r="Q11" s="37"/>
      <c r="R11" s="37"/>
      <c r="S11" s="37"/>
      <c r="T11" s="37"/>
      <c r="U11" s="37"/>
      <c r="V11" s="37"/>
      <c r="W11" s="37"/>
      <c r="X11" s="37"/>
      <c r="Y11" s="37"/>
      <c r="Z11" s="37"/>
    </row>
    <row r="12" spans="1:26" ht="16">
      <c r="A12" s="37"/>
      <c r="B12" s="41" t="s">
        <v>62</v>
      </c>
      <c r="H12" s="37"/>
      <c r="I12" s="37"/>
      <c r="J12" s="37"/>
      <c r="K12" s="38"/>
      <c r="L12" s="37"/>
      <c r="M12" s="37"/>
      <c r="N12" s="37"/>
      <c r="O12" s="37"/>
      <c r="P12" s="37"/>
      <c r="Q12" s="37"/>
      <c r="R12" s="37"/>
      <c r="S12" s="37"/>
      <c r="T12" s="37"/>
      <c r="U12" s="37"/>
      <c r="V12" s="37"/>
      <c r="W12" s="37"/>
      <c r="X12" s="37"/>
      <c r="Y12" s="37"/>
      <c r="Z12" s="37"/>
    </row>
    <row r="13" spans="1:26" ht="13">
      <c r="A13" s="37"/>
      <c r="B13" s="37" t="s">
        <v>63</v>
      </c>
      <c r="H13" s="37"/>
      <c r="I13" s="37"/>
      <c r="J13" s="37"/>
      <c r="K13" s="3"/>
      <c r="L13" s="37"/>
      <c r="M13" s="37"/>
      <c r="N13" s="37"/>
      <c r="O13" s="37"/>
      <c r="P13" s="37"/>
      <c r="Q13" s="37"/>
      <c r="R13" s="37"/>
      <c r="S13" s="37"/>
      <c r="T13" s="37"/>
      <c r="U13" s="37"/>
      <c r="V13" s="37"/>
      <c r="W13" s="37"/>
      <c r="X13" s="37"/>
      <c r="Y13" s="37"/>
      <c r="Z13" s="37"/>
    </row>
    <row r="14" spans="1:26" ht="13">
      <c r="A14" s="37"/>
      <c r="B14" s="18" t="s">
        <v>64</v>
      </c>
      <c r="H14" s="18"/>
      <c r="K14" s="3"/>
      <c r="M14" s="37"/>
      <c r="N14" s="37"/>
      <c r="O14" s="37"/>
      <c r="P14" s="37"/>
      <c r="Q14" s="37"/>
      <c r="R14" s="37"/>
      <c r="S14" s="37"/>
      <c r="T14" s="37"/>
      <c r="U14" s="37"/>
      <c r="V14" s="37"/>
      <c r="W14" s="37"/>
      <c r="X14" s="37"/>
      <c r="Y14" s="37"/>
      <c r="Z14" s="37"/>
    </row>
    <row r="15" spans="1:26" ht="13">
      <c r="A15" s="37"/>
      <c r="B15" s="40" t="s">
        <v>65</v>
      </c>
      <c r="K15" s="3"/>
      <c r="M15" s="37"/>
      <c r="N15" s="37"/>
      <c r="O15" s="37"/>
      <c r="P15" s="37"/>
      <c r="Q15" s="37"/>
      <c r="R15" s="37"/>
      <c r="S15" s="37"/>
      <c r="T15" s="37"/>
      <c r="U15" s="37"/>
      <c r="V15" s="37"/>
      <c r="W15" s="37"/>
      <c r="X15" s="37"/>
      <c r="Y15" s="37"/>
      <c r="Z15" s="37"/>
    </row>
    <row r="16" spans="1:26" ht="13">
      <c r="A16" s="37"/>
      <c r="B16" s="18"/>
      <c r="K16" s="3"/>
      <c r="M16" s="37"/>
      <c r="N16" s="37"/>
      <c r="O16" s="37"/>
      <c r="P16" s="37"/>
      <c r="Q16" s="37"/>
      <c r="R16" s="37"/>
      <c r="S16" s="37"/>
      <c r="T16" s="37"/>
      <c r="U16" s="37"/>
      <c r="V16" s="37"/>
      <c r="W16" s="37"/>
      <c r="X16" s="37"/>
      <c r="Y16" s="37"/>
      <c r="Z16" s="37"/>
    </row>
    <row r="17" spans="1:26" ht="13">
      <c r="A17" s="37"/>
      <c r="B17" s="18" t="s">
        <v>66</v>
      </c>
      <c r="K17" s="3"/>
      <c r="M17" s="37"/>
      <c r="N17" s="37"/>
      <c r="O17" s="37"/>
      <c r="P17" s="37"/>
      <c r="Q17" s="37"/>
      <c r="R17" s="37"/>
      <c r="S17" s="37"/>
      <c r="T17" s="37"/>
      <c r="U17" s="37"/>
      <c r="V17" s="37"/>
      <c r="W17" s="37"/>
      <c r="X17" s="37"/>
      <c r="Y17" s="37"/>
      <c r="Z17" s="37"/>
    </row>
    <row r="18" spans="1:26" ht="13">
      <c r="A18" s="37"/>
      <c r="B18" s="18"/>
      <c r="K18" s="3"/>
      <c r="M18" s="37"/>
      <c r="N18" s="37"/>
      <c r="O18" s="37"/>
      <c r="P18" s="37"/>
      <c r="Q18" s="37"/>
      <c r="R18" s="37"/>
      <c r="S18" s="37"/>
      <c r="T18" s="37"/>
      <c r="U18" s="37"/>
      <c r="V18" s="37"/>
      <c r="W18" s="37"/>
      <c r="X18" s="37"/>
      <c r="Y18" s="37"/>
      <c r="Z18" s="37"/>
    </row>
    <row r="19" spans="1:26" ht="18">
      <c r="A19" s="37"/>
      <c r="B19" s="248" t="s">
        <v>67</v>
      </c>
      <c r="C19" s="249"/>
      <c r="D19" s="249"/>
      <c r="E19" s="249"/>
      <c r="F19" s="249"/>
      <c r="G19" s="249"/>
      <c r="H19" s="249"/>
      <c r="I19" s="249"/>
      <c r="J19" s="250"/>
      <c r="K19" s="43" t="s">
        <v>68</v>
      </c>
      <c r="L19" s="251" t="s">
        <v>69</v>
      </c>
      <c r="M19" s="252"/>
      <c r="N19" s="37"/>
      <c r="O19" s="37"/>
      <c r="P19" s="37"/>
      <c r="Q19" s="37"/>
      <c r="R19" s="37"/>
      <c r="S19" s="37"/>
      <c r="T19" s="37"/>
      <c r="U19" s="37"/>
      <c r="V19" s="37"/>
      <c r="W19" s="37"/>
      <c r="X19" s="37"/>
      <c r="Y19" s="37"/>
      <c r="Z19" s="37"/>
    </row>
    <row r="20" spans="1:26" ht="14">
      <c r="A20" s="37"/>
      <c r="B20" s="44" t="s">
        <v>70</v>
      </c>
      <c r="C20" s="44" t="s">
        <v>71</v>
      </c>
      <c r="D20" s="44" t="s">
        <v>72</v>
      </c>
      <c r="E20" s="44" t="s">
        <v>73</v>
      </c>
      <c r="F20" s="44" t="s">
        <v>74</v>
      </c>
      <c r="G20" s="44" t="s">
        <v>75</v>
      </c>
      <c r="H20" s="44" t="s">
        <v>76</v>
      </c>
      <c r="I20" s="44" t="s">
        <v>77</v>
      </c>
      <c r="J20" s="44" t="s">
        <v>78</v>
      </c>
      <c r="K20" s="45" t="s">
        <v>79</v>
      </c>
      <c r="L20" s="44" t="s">
        <v>80</v>
      </c>
      <c r="M20" s="44" t="s">
        <v>81</v>
      </c>
      <c r="N20" s="37"/>
      <c r="O20" s="37"/>
      <c r="P20" s="37"/>
      <c r="Q20" s="37"/>
      <c r="R20" s="37"/>
      <c r="S20" s="37"/>
      <c r="T20" s="37"/>
      <c r="U20" s="37"/>
      <c r="V20" s="37"/>
      <c r="W20" s="37"/>
      <c r="X20" s="37"/>
      <c r="Y20" s="37"/>
      <c r="Z20" s="37"/>
    </row>
    <row r="21" spans="1:26" ht="90">
      <c r="A21" s="37"/>
      <c r="B21" s="46"/>
      <c r="C21" s="46"/>
      <c r="D21" s="46" t="s">
        <v>82</v>
      </c>
      <c r="E21" s="46" t="s">
        <v>83</v>
      </c>
      <c r="F21" s="46"/>
      <c r="G21" s="46"/>
      <c r="H21" s="46"/>
      <c r="I21" s="46" t="s">
        <v>84</v>
      </c>
      <c r="J21" s="46"/>
      <c r="K21" s="47" t="s">
        <v>85</v>
      </c>
      <c r="L21" s="48" t="s">
        <v>86</v>
      </c>
      <c r="M21" s="49" t="s">
        <v>87</v>
      </c>
      <c r="N21" s="37"/>
      <c r="O21" s="37"/>
      <c r="P21" s="37"/>
      <c r="Q21" s="37"/>
      <c r="R21" s="37"/>
      <c r="S21" s="37"/>
      <c r="T21" s="37"/>
      <c r="U21" s="37"/>
      <c r="V21" s="37"/>
      <c r="W21" s="37"/>
      <c r="X21" s="37"/>
      <c r="Y21" s="37"/>
      <c r="Z21" s="37"/>
    </row>
    <row r="22" spans="1:26" ht="75">
      <c r="A22" s="37"/>
      <c r="B22" s="46"/>
      <c r="C22" s="46"/>
      <c r="D22" s="46" t="s">
        <v>88</v>
      </c>
      <c r="E22" s="46"/>
      <c r="F22" s="46"/>
      <c r="G22" s="46" t="s">
        <v>89</v>
      </c>
      <c r="H22" s="46"/>
      <c r="I22" s="46"/>
      <c r="J22" s="46"/>
      <c r="K22" s="47" t="s">
        <v>90</v>
      </c>
      <c r="L22" s="50" t="s">
        <v>91</v>
      </c>
      <c r="M22" s="49" t="s">
        <v>92</v>
      </c>
      <c r="N22" s="37"/>
      <c r="O22" s="37"/>
      <c r="P22" s="37"/>
      <c r="Q22" s="37"/>
      <c r="R22" s="37"/>
      <c r="S22" s="37"/>
      <c r="T22" s="37"/>
      <c r="U22" s="37"/>
      <c r="V22" s="37"/>
      <c r="W22" s="37"/>
      <c r="X22" s="37"/>
      <c r="Y22" s="37"/>
      <c r="Z22" s="37"/>
    </row>
    <row r="23" spans="1:26" ht="75">
      <c r="A23" s="37"/>
      <c r="B23" s="46" t="s">
        <v>93</v>
      </c>
      <c r="C23" s="46"/>
      <c r="D23" s="46"/>
      <c r="E23" s="46"/>
      <c r="F23" s="46"/>
      <c r="G23" s="46"/>
      <c r="H23" s="46"/>
      <c r="I23" s="46" t="s">
        <v>94</v>
      </c>
      <c r="J23" s="46"/>
      <c r="K23" s="47" t="s">
        <v>95</v>
      </c>
      <c r="L23" s="50" t="s">
        <v>96</v>
      </c>
      <c r="M23" s="49" t="s">
        <v>97</v>
      </c>
      <c r="N23" s="37"/>
      <c r="O23" s="37"/>
      <c r="P23" s="37"/>
      <c r="Q23" s="37"/>
      <c r="R23" s="37"/>
      <c r="S23" s="37"/>
      <c r="T23" s="37"/>
      <c r="U23" s="37"/>
      <c r="V23" s="37"/>
      <c r="W23" s="37"/>
      <c r="X23" s="37"/>
      <c r="Y23" s="37"/>
      <c r="Z23" s="37"/>
    </row>
    <row r="24" spans="1:26" ht="112">
      <c r="A24" s="37"/>
      <c r="B24" s="51" t="s">
        <v>98</v>
      </c>
      <c r="C24" s="51">
        <v>5</v>
      </c>
      <c r="D24" s="52" t="s">
        <v>99</v>
      </c>
      <c r="E24" s="51"/>
      <c r="F24" s="51" t="s">
        <v>100</v>
      </c>
      <c r="G24" s="51" t="s">
        <v>101</v>
      </c>
      <c r="H24" s="51"/>
      <c r="I24" s="51"/>
      <c r="J24" s="51"/>
      <c r="K24" s="53" t="s">
        <v>102</v>
      </c>
      <c r="L24" s="54" t="s">
        <v>103</v>
      </c>
      <c r="M24" s="55" t="s">
        <v>104</v>
      </c>
      <c r="N24" s="37"/>
      <c r="O24" s="37"/>
      <c r="P24" s="37"/>
      <c r="Q24" s="37"/>
      <c r="R24" s="37"/>
      <c r="S24" s="37"/>
      <c r="T24" s="37"/>
      <c r="U24" s="37"/>
      <c r="V24" s="37"/>
      <c r="W24" s="37"/>
      <c r="X24" s="37"/>
      <c r="Y24" s="37"/>
      <c r="Z24" s="37"/>
    </row>
    <row r="25" spans="1:26" ht="90">
      <c r="A25" s="37"/>
      <c r="B25" s="46" t="s">
        <v>105</v>
      </c>
      <c r="C25" s="56">
        <v>2</v>
      </c>
      <c r="D25" s="56"/>
      <c r="E25" s="56" t="s">
        <v>106</v>
      </c>
      <c r="F25" s="56" t="s">
        <v>107</v>
      </c>
      <c r="G25" s="56"/>
      <c r="H25" s="46"/>
      <c r="I25" s="46" t="s">
        <v>94</v>
      </c>
      <c r="J25" s="46"/>
      <c r="K25" s="47" t="s">
        <v>108</v>
      </c>
      <c r="L25" s="50" t="s">
        <v>109</v>
      </c>
      <c r="M25" s="49" t="s">
        <v>110</v>
      </c>
      <c r="N25" s="37"/>
      <c r="O25" s="37"/>
      <c r="P25" s="37"/>
      <c r="Q25" s="37"/>
      <c r="R25" s="37"/>
      <c r="S25" s="37"/>
      <c r="T25" s="37"/>
      <c r="U25" s="37"/>
      <c r="V25" s="37"/>
      <c r="W25" s="37"/>
      <c r="X25" s="37"/>
      <c r="Y25" s="37"/>
      <c r="Z25" s="37"/>
    </row>
    <row r="26" spans="1:26" ht="99">
      <c r="A26" s="37"/>
      <c r="B26" s="46" t="s">
        <v>111</v>
      </c>
      <c r="C26" s="56">
        <v>7</v>
      </c>
      <c r="D26" s="56"/>
      <c r="E26" s="56"/>
      <c r="F26" s="56"/>
      <c r="G26" s="56"/>
      <c r="H26" s="46"/>
      <c r="I26" s="46"/>
      <c r="J26" s="46"/>
      <c r="K26" s="47" t="s">
        <v>112</v>
      </c>
      <c r="L26" s="50" t="s">
        <v>113</v>
      </c>
      <c r="M26" s="49" t="s">
        <v>114</v>
      </c>
      <c r="N26" s="37"/>
      <c r="O26" s="37"/>
      <c r="P26" s="37"/>
      <c r="Q26" s="37"/>
      <c r="R26" s="37"/>
      <c r="S26" s="37"/>
      <c r="T26" s="37"/>
      <c r="U26" s="37"/>
      <c r="V26" s="37"/>
      <c r="W26" s="37"/>
      <c r="X26" s="37"/>
      <c r="Y26" s="37"/>
      <c r="Z26" s="37"/>
    </row>
    <row r="27" spans="1:26" ht="90">
      <c r="A27" s="37"/>
      <c r="B27" s="57" t="s">
        <v>115</v>
      </c>
      <c r="C27" s="56">
        <v>5</v>
      </c>
      <c r="D27" s="56"/>
      <c r="E27" s="56"/>
      <c r="F27" s="56"/>
      <c r="G27" s="56" t="s">
        <v>89</v>
      </c>
      <c r="H27" s="56"/>
      <c r="I27" s="56"/>
      <c r="J27" s="56"/>
      <c r="K27" s="58" t="s">
        <v>116</v>
      </c>
      <c r="L27" s="59" t="s">
        <v>117</v>
      </c>
      <c r="M27" s="49" t="s">
        <v>118</v>
      </c>
      <c r="N27" s="37"/>
      <c r="O27" s="37"/>
      <c r="P27" s="37"/>
      <c r="Q27" s="37"/>
      <c r="R27" s="37"/>
      <c r="S27" s="37"/>
      <c r="T27" s="37"/>
      <c r="U27" s="37"/>
      <c r="V27" s="37"/>
      <c r="W27" s="37"/>
      <c r="X27" s="37"/>
      <c r="Y27" s="37"/>
      <c r="Z27" s="37"/>
    </row>
    <row r="28" spans="1:26" ht="13">
      <c r="A28" s="37"/>
      <c r="B28" s="60"/>
      <c r="C28" s="60"/>
      <c r="D28" s="60"/>
      <c r="E28" s="60"/>
      <c r="F28" s="60"/>
      <c r="G28" s="60"/>
      <c r="H28" s="60"/>
      <c r="I28" s="60"/>
      <c r="J28" s="60"/>
      <c r="K28" s="61"/>
      <c r="L28" s="60"/>
      <c r="M28" s="60"/>
      <c r="N28" s="37"/>
      <c r="O28" s="37"/>
      <c r="P28" s="37"/>
      <c r="Q28" s="37"/>
      <c r="R28" s="37"/>
      <c r="S28" s="37"/>
      <c r="T28" s="37"/>
      <c r="U28" s="37"/>
      <c r="V28" s="37"/>
      <c r="W28" s="37"/>
      <c r="X28" s="37"/>
      <c r="Y28" s="37"/>
      <c r="Z28" s="37"/>
    </row>
    <row r="29" spans="1:26" ht="13">
      <c r="A29" s="37"/>
      <c r="B29" s="37"/>
      <c r="C29" s="37"/>
      <c r="D29" s="37"/>
      <c r="E29" s="37"/>
      <c r="F29" s="37"/>
      <c r="G29" s="37"/>
      <c r="H29" s="37"/>
      <c r="I29" s="37"/>
      <c r="J29" s="37"/>
      <c r="K29" s="38"/>
      <c r="L29" s="37"/>
      <c r="M29" s="37"/>
      <c r="N29" s="37"/>
      <c r="O29" s="37"/>
      <c r="P29" s="37"/>
      <c r="Q29" s="37"/>
      <c r="R29" s="37"/>
      <c r="S29" s="37"/>
      <c r="T29" s="37"/>
      <c r="U29" s="37"/>
      <c r="V29" s="37"/>
      <c r="W29" s="37"/>
      <c r="X29" s="37"/>
      <c r="Y29" s="37"/>
      <c r="Z29" s="37"/>
    </row>
    <row r="30" spans="1:26" ht="13">
      <c r="A30" s="37"/>
      <c r="B30" s="37"/>
      <c r="C30" s="37"/>
      <c r="D30" s="37"/>
      <c r="E30" s="37"/>
      <c r="F30" s="37"/>
      <c r="G30" s="37"/>
      <c r="H30" s="37"/>
      <c r="I30" s="37"/>
      <c r="J30" s="37"/>
      <c r="K30" s="38"/>
      <c r="L30" s="37"/>
      <c r="M30" s="37"/>
      <c r="N30" s="37"/>
      <c r="O30" s="37"/>
      <c r="P30" s="37"/>
      <c r="Q30" s="37"/>
      <c r="R30" s="37"/>
      <c r="S30" s="37"/>
      <c r="T30" s="37"/>
      <c r="U30" s="37"/>
      <c r="V30" s="37"/>
      <c r="W30" s="37"/>
      <c r="X30" s="37"/>
      <c r="Y30" s="37"/>
      <c r="Z30" s="37"/>
    </row>
    <row r="31" spans="1:26" ht="16">
      <c r="A31" s="37"/>
      <c r="B31" s="41" t="s">
        <v>119</v>
      </c>
      <c r="I31" s="37"/>
      <c r="J31" s="37"/>
      <c r="K31" s="38"/>
      <c r="L31" s="37"/>
      <c r="M31" s="37"/>
      <c r="N31" s="37"/>
      <c r="O31" s="37"/>
      <c r="P31" s="37"/>
      <c r="Q31" s="37"/>
      <c r="R31" s="37"/>
      <c r="S31" s="37"/>
      <c r="T31" s="37"/>
      <c r="U31" s="37"/>
      <c r="V31" s="37"/>
      <c r="W31" s="37"/>
      <c r="X31" s="37"/>
      <c r="Y31" s="37"/>
      <c r="Z31" s="37"/>
    </row>
    <row r="32" spans="1:26" ht="13">
      <c r="A32" s="37"/>
      <c r="B32" s="18" t="s">
        <v>120</v>
      </c>
      <c r="I32" s="37"/>
      <c r="J32" s="37"/>
      <c r="K32" s="38"/>
      <c r="L32" s="37"/>
      <c r="M32" s="37"/>
      <c r="N32" s="37"/>
      <c r="O32" s="37"/>
      <c r="P32" s="37"/>
      <c r="Q32" s="37"/>
      <c r="R32" s="37"/>
      <c r="S32" s="37"/>
      <c r="T32" s="37"/>
      <c r="U32" s="37"/>
      <c r="V32" s="37"/>
      <c r="W32" s="37"/>
      <c r="X32" s="37"/>
      <c r="Y32" s="37"/>
      <c r="Z32" s="37"/>
    </row>
    <row r="33" spans="1:26" ht="13">
      <c r="A33" s="37"/>
      <c r="B33" s="18"/>
      <c r="I33" s="37"/>
      <c r="J33" s="37"/>
      <c r="K33" s="38"/>
      <c r="L33" s="37"/>
      <c r="M33" s="37"/>
      <c r="N33" s="37"/>
      <c r="O33" s="37"/>
      <c r="P33" s="37"/>
      <c r="Q33" s="37"/>
      <c r="R33" s="37"/>
      <c r="S33" s="37"/>
      <c r="T33" s="37"/>
      <c r="U33" s="37"/>
      <c r="V33" s="37"/>
      <c r="W33" s="37"/>
      <c r="X33" s="37"/>
      <c r="Y33" s="37"/>
      <c r="Z33" s="37"/>
    </row>
    <row r="34" spans="1:26" ht="17">
      <c r="A34" s="37"/>
      <c r="B34" s="253" t="s">
        <v>67</v>
      </c>
      <c r="C34" s="239"/>
      <c r="D34" s="239"/>
      <c r="E34" s="239"/>
      <c r="F34" s="239"/>
      <c r="G34" s="239"/>
      <c r="H34" s="239"/>
      <c r="I34" s="239"/>
      <c r="J34" s="240"/>
      <c r="K34" s="38"/>
      <c r="L34" s="37"/>
      <c r="M34" s="37"/>
      <c r="N34" s="37"/>
      <c r="O34" s="37"/>
      <c r="P34" s="37"/>
      <c r="Q34" s="37"/>
      <c r="R34" s="37"/>
      <c r="S34" s="37"/>
      <c r="T34" s="37"/>
      <c r="U34" s="37"/>
      <c r="V34" s="37"/>
      <c r="W34" s="37"/>
      <c r="X34" s="37"/>
      <c r="Y34" s="37"/>
      <c r="Z34" s="37"/>
    </row>
    <row r="35" spans="1:26" ht="15">
      <c r="A35" s="37"/>
      <c r="B35" s="62" t="s">
        <v>70</v>
      </c>
      <c r="C35" s="62" t="s">
        <v>71</v>
      </c>
      <c r="D35" s="62" t="s">
        <v>72</v>
      </c>
      <c r="E35" s="62" t="s">
        <v>73</v>
      </c>
      <c r="F35" s="62" t="s">
        <v>74</v>
      </c>
      <c r="G35" s="62" t="s">
        <v>75</v>
      </c>
      <c r="H35" s="62" t="s">
        <v>76</v>
      </c>
      <c r="I35" s="62" t="s">
        <v>77</v>
      </c>
      <c r="J35" s="62" t="s">
        <v>78</v>
      </c>
      <c r="K35" s="38"/>
      <c r="L35" s="37"/>
      <c r="M35" s="37"/>
      <c r="N35" s="37"/>
      <c r="O35" s="37"/>
      <c r="P35" s="37"/>
      <c r="Q35" s="37"/>
      <c r="R35" s="37"/>
      <c r="S35" s="37"/>
      <c r="T35" s="37"/>
      <c r="U35" s="37"/>
      <c r="V35" s="37"/>
      <c r="W35" s="37"/>
      <c r="X35" s="37"/>
      <c r="Y35" s="37"/>
      <c r="Z35" s="37"/>
    </row>
    <row r="36" spans="1:26" ht="13">
      <c r="A36" s="37"/>
      <c r="B36" s="63"/>
      <c r="C36" s="63"/>
      <c r="D36" s="64" t="s">
        <v>88</v>
      </c>
      <c r="E36" s="63"/>
      <c r="F36" s="63"/>
      <c r="G36" s="63"/>
      <c r="H36" s="63"/>
      <c r="I36" s="63"/>
      <c r="J36" s="63"/>
      <c r="K36" s="38"/>
      <c r="L36" s="37"/>
      <c r="M36" s="37"/>
      <c r="N36" s="37"/>
      <c r="O36" s="37"/>
      <c r="P36" s="37"/>
      <c r="Q36" s="37"/>
      <c r="R36" s="37"/>
      <c r="S36" s="37"/>
      <c r="T36" s="37"/>
      <c r="U36" s="37"/>
      <c r="V36" s="37"/>
      <c r="W36" s="37"/>
      <c r="X36" s="37"/>
      <c r="Y36" s="37"/>
      <c r="Z36" s="37"/>
    </row>
    <row r="37" spans="1:26" ht="13">
      <c r="A37" s="37"/>
      <c r="B37" s="63"/>
      <c r="C37" s="63"/>
      <c r="D37" s="64" t="s">
        <v>121</v>
      </c>
      <c r="E37" s="63"/>
      <c r="F37" s="65" t="s">
        <v>122</v>
      </c>
      <c r="G37" s="63"/>
      <c r="H37" s="63"/>
      <c r="I37" s="63"/>
      <c r="J37" s="63"/>
      <c r="K37" s="38"/>
      <c r="L37" s="37"/>
      <c r="M37" s="37"/>
      <c r="N37" s="37"/>
      <c r="O37" s="37"/>
      <c r="P37" s="37"/>
      <c r="Q37" s="37"/>
      <c r="R37" s="37"/>
      <c r="S37" s="37"/>
      <c r="T37" s="37"/>
      <c r="U37" s="37"/>
      <c r="V37" s="37"/>
      <c r="W37" s="37"/>
      <c r="X37" s="37"/>
      <c r="Y37" s="37"/>
      <c r="Z37" s="37"/>
    </row>
    <row r="38" spans="1:26" ht="13">
      <c r="A38" s="37"/>
      <c r="B38" s="63" t="s">
        <v>123</v>
      </c>
      <c r="C38" s="63"/>
      <c r="D38" s="63"/>
      <c r="E38" s="63"/>
      <c r="F38" s="63"/>
      <c r="G38" s="63" t="s">
        <v>124</v>
      </c>
      <c r="H38" s="63"/>
      <c r="I38" s="63"/>
      <c r="J38" s="63"/>
      <c r="K38" s="38"/>
      <c r="L38" s="37"/>
      <c r="M38" s="37"/>
      <c r="N38" s="37"/>
      <c r="O38" s="37"/>
      <c r="P38" s="37"/>
      <c r="Q38" s="37"/>
      <c r="R38" s="37"/>
      <c r="S38" s="37"/>
      <c r="T38" s="37"/>
      <c r="U38" s="37"/>
      <c r="V38" s="37"/>
      <c r="W38" s="37"/>
      <c r="X38" s="37"/>
      <c r="Y38" s="37"/>
      <c r="Z38" s="37"/>
    </row>
    <row r="39" spans="1:26" ht="13">
      <c r="A39" s="37"/>
      <c r="B39" s="63" t="s">
        <v>125</v>
      </c>
      <c r="C39" s="63"/>
      <c r="D39" s="63"/>
      <c r="E39" s="63"/>
      <c r="F39" s="63"/>
      <c r="G39" s="63"/>
      <c r="H39" s="63"/>
      <c r="I39" s="63" t="s">
        <v>84</v>
      </c>
      <c r="J39" s="63"/>
      <c r="K39" s="38"/>
      <c r="L39" s="37"/>
      <c r="M39" s="37"/>
      <c r="N39" s="37"/>
      <c r="O39" s="37"/>
      <c r="P39" s="37"/>
      <c r="Q39" s="37"/>
      <c r="R39" s="37"/>
      <c r="S39" s="37"/>
      <c r="T39" s="37"/>
      <c r="U39" s="37"/>
      <c r="V39" s="37"/>
      <c r="W39" s="37"/>
      <c r="X39" s="37"/>
      <c r="Y39" s="37"/>
      <c r="Z39" s="37"/>
    </row>
    <row r="40" spans="1:26" ht="13">
      <c r="A40" s="37"/>
      <c r="B40" s="63"/>
      <c r="C40" s="63"/>
      <c r="D40" s="64" t="s">
        <v>126</v>
      </c>
      <c r="E40" s="63" t="s">
        <v>127</v>
      </c>
      <c r="F40" s="63"/>
      <c r="G40" s="63"/>
      <c r="H40" s="63"/>
      <c r="I40" s="63"/>
      <c r="J40" s="63"/>
      <c r="K40" s="38"/>
      <c r="L40" s="37"/>
      <c r="M40" s="37"/>
      <c r="N40" s="37"/>
      <c r="O40" s="37"/>
      <c r="P40" s="37"/>
      <c r="Q40" s="37"/>
      <c r="R40" s="37"/>
      <c r="S40" s="37"/>
      <c r="T40" s="37"/>
      <c r="U40" s="37"/>
      <c r="V40" s="37"/>
      <c r="W40" s="37"/>
      <c r="X40" s="37"/>
      <c r="Y40" s="37"/>
      <c r="Z40" s="37"/>
    </row>
    <row r="41" spans="1:26" ht="13">
      <c r="A41" s="37"/>
      <c r="B41" s="63"/>
      <c r="C41" s="63"/>
      <c r="D41" s="64" t="s">
        <v>128</v>
      </c>
      <c r="E41" s="63"/>
      <c r="F41" s="63"/>
      <c r="G41" s="63"/>
      <c r="H41" s="63">
        <v>2022</v>
      </c>
      <c r="I41" s="63" t="s">
        <v>94</v>
      </c>
      <c r="J41" s="63"/>
      <c r="K41" s="38"/>
      <c r="L41" s="37"/>
      <c r="M41" s="37"/>
      <c r="N41" s="37"/>
      <c r="O41" s="37"/>
      <c r="P41" s="37"/>
      <c r="Q41" s="37"/>
      <c r="R41" s="37"/>
      <c r="S41" s="37"/>
      <c r="T41" s="37"/>
      <c r="U41" s="37"/>
      <c r="V41" s="37"/>
      <c r="W41" s="37"/>
      <c r="X41" s="37"/>
      <c r="Y41" s="37"/>
      <c r="Z41" s="37"/>
    </row>
    <row r="42" spans="1:26" ht="13">
      <c r="A42" s="37"/>
      <c r="B42" s="63" t="s">
        <v>115</v>
      </c>
      <c r="C42" s="63"/>
      <c r="D42" s="63"/>
      <c r="E42" s="63"/>
      <c r="F42" s="63"/>
      <c r="G42" s="63" t="s">
        <v>89</v>
      </c>
      <c r="H42" s="63"/>
      <c r="I42" s="63"/>
      <c r="J42" s="63"/>
      <c r="K42" s="38"/>
      <c r="L42" s="37"/>
      <c r="M42" s="37"/>
      <c r="N42" s="37"/>
      <c r="O42" s="37"/>
      <c r="P42" s="37"/>
      <c r="Q42" s="37"/>
      <c r="R42" s="37"/>
      <c r="S42" s="37"/>
      <c r="T42" s="37"/>
      <c r="U42" s="37"/>
      <c r="V42" s="37"/>
      <c r="W42" s="37"/>
      <c r="X42" s="37"/>
      <c r="Y42" s="37"/>
      <c r="Z42" s="37"/>
    </row>
    <row r="43" spans="1:26" ht="13">
      <c r="A43" s="37"/>
      <c r="B43" s="63"/>
      <c r="C43" s="63"/>
      <c r="D43" s="64" t="s">
        <v>129</v>
      </c>
      <c r="E43" s="63"/>
      <c r="F43" s="63"/>
      <c r="G43" s="63" t="s">
        <v>130</v>
      </c>
      <c r="H43" s="63"/>
      <c r="I43" s="63"/>
      <c r="J43" s="63"/>
      <c r="K43" s="38"/>
      <c r="L43" s="37"/>
      <c r="M43" s="37"/>
      <c r="N43" s="37"/>
      <c r="O43" s="37"/>
      <c r="P43" s="37"/>
      <c r="Q43" s="37"/>
      <c r="R43" s="37"/>
      <c r="S43" s="37"/>
      <c r="T43" s="37"/>
      <c r="U43" s="37"/>
      <c r="V43" s="37"/>
      <c r="W43" s="37"/>
      <c r="X43" s="37"/>
      <c r="Y43" s="37"/>
      <c r="Z43" s="37"/>
    </row>
    <row r="44" spans="1:26" ht="13">
      <c r="A44" s="37"/>
      <c r="B44" s="63"/>
      <c r="C44" s="63"/>
      <c r="D44" s="63" t="s">
        <v>131</v>
      </c>
      <c r="E44" s="63"/>
      <c r="F44" s="63"/>
      <c r="G44" s="63"/>
      <c r="H44" s="63"/>
      <c r="I44" s="63"/>
      <c r="J44" s="63" t="s">
        <v>132</v>
      </c>
      <c r="K44" s="38"/>
      <c r="L44" s="37"/>
      <c r="M44" s="37"/>
      <c r="N44" s="37"/>
      <c r="O44" s="37"/>
      <c r="P44" s="37"/>
      <c r="Q44" s="37"/>
      <c r="R44" s="37"/>
      <c r="S44" s="37"/>
      <c r="T44" s="37"/>
      <c r="U44" s="37"/>
      <c r="V44" s="37"/>
      <c r="W44" s="37"/>
      <c r="X44" s="37"/>
      <c r="Y44" s="37"/>
      <c r="Z44" s="37"/>
    </row>
    <row r="45" spans="1:26" ht="13">
      <c r="A45" s="37"/>
      <c r="B45" s="66"/>
      <c r="C45" s="66"/>
      <c r="D45" s="66"/>
      <c r="E45" s="66" t="s">
        <v>133</v>
      </c>
      <c r="F45" s="66"/>
      <c r="G45" s="66"/>
      <c r="H45" s="66"/>
      <c r="I45" s="66"/>
      <c r="J45" s="66"/>
      <c r="K45" s="38"/>
      <c r="L45" s="37"/>
      <c r="M45" s="37"/>
      <c r="N45" s="37"/>
      <c r="O45" s="37"/>
      <c r="P45" s="37"/>
      <c r="Q45" s="37"/>
      <c r="R45" s="37"/>
      <c r="S45" s="37"/>
      <c r="T45" s="37"/>
      <c r="U45" s="37"/>
      <c r="V45" s="37"/>
      <c r="W45" s="37"/>
      <c r="X45" s="37"/>
      <c r="Y45" s="37"/>
      <c r="Z45" s="37"/>
    </row>
    <row r="46" spans="1:26" ht="13">
      <c r="A46" s="37"/>
      <c r="B46" s="66" t="s">
        <v>134</v>
      </c>
      <c r="C46" s="66"/>
      <c r="D46" s="66"/>
      <c r="E46" s="66" t="s">
        <v>135</v>
      </c>
      <c r="F46" s="66"/>
      <c r="G46" s="66"/>
      <c r="H46" s="66"/>
      <c r="I46" s="66"/>
      <c r="J46" s="66"/>
      <c r="K46" s="38"/>
      <c r="L46" s="37"/>
      <c r="M46" s="37"/>
      <c r="N46" s="37"/>
      <c r="O46" s="37"/>
      <c r="P46" s="37"/>
      <c r="Q46" s="37"/>
      <c r="R46" s="37"/>
      <c r="S46" s="37"/>
      <c r="T46" s="37"/>
      <c r="U46" s="37"/>
      <c r="V46" s="37"/>
      <c r="W46" s="37"/>
      <c r="X46" s="37"/>
      <c r="Y46" s="37"/>
      <c r="Z46" s="37"/>
    </row>
    <row r="47" spans="1:26" ht="13">
      <c r="A47" s="37"/>
      <c r="B47" s="66"/>
      <c r="C47" s="66"/>
      <c r="D47" s="66" t="s">
        <v>136</v>
      </c>
      <c r="E47" s="66" t="s">
        <v>137</v>
      </c>
      <c r="F47" s="66"/>
      <c r="G47" s="66"/>
      <c r="H47" s="66">
        <v>2023</v>
      </c>
      <c r="I47" s="66"/>
      <c r="J47" s="66"/>
      <c r="K47" s="38"/>
      <c r="L47" s="37"/>
      <c r="M47" s="37"/>
      <c r="N47" s="37"/>
      <c r="O47" s="37"/>
      <c r="P47" s="37"/>
      <c r="Q47" s="37"/>
      <c r="R47" s="37"/>
      <c r="S47" s="37"/>
      <c r="T47" s="37"/>
      <c r="U47" s="37"/>
      <c r="V47" s="37"/>
      <c r="W47" s="37"/>
      <c r="X47" s="37"/>
      <c r="Y47" s="37"/>
      <c r="Z47" s="37"/>
    </row>
    <row r="48" spans="1:26" ht="13">
      <c r="A48" s="37"/>
      <c r="B48" s="63"/>
      <c r="C48" s="63">
        <v>10000</v>
      </c>
      <c r="D48" s="63"/>
      <c r="E48" s="63"/>
      <c r="F48" s="63" t="s">
        <v>100</v>
      </c>
      <c r="G48" s="63"/>
      <c r="H48" s="63"/>
      <c r="I48" s="63"/>
      <c r="J48" s="63"/>
      <c r="K48" s="38"/>
      <c r="L48" s="37"/>
      <c r="M48" s="37"/>
      <c r="N48" s="37"/>
      <c r="O48" s="37"/>
      <c r="P48" s="37"/>
      <c r="Q48" s="37"/>
      <c r="R48" s="37"/>
      <c r="S48" s="37"/>
      <c r="T48" s="37"/>
      <c r="U48" s="37"/>
      <c r="V48" s="37"/>
      <c r="W48" s="37"/>
      <c r="X48" s="37"/>
      <c r="Y48" s="37"/>
      <c r="Z48" s="37"/>
    </row>
    <row r="49" spans="1:26" ht="13">
      <c r="A49" s="37"/>
      <c r="B49" s="66" t="s">
        <v>138</v>
      </c>
      <c r="C49" s="66"/>
      <c r="D49" s="66"/>
      <c r="E49" s="66"/>
      <c r="F49" s="66"/>
      <c r="G49" s="66" t="s">
        <v>130</v>
      </c>
      <c r="H49" s="66"/>
      <c r="I49" s="66"/>
      <c r="J49" s="66"/>
      <c r="K49" s="38"/>
      <c r="L49" s="37"/>
      <c r="M49" s="37"/>
      <c r="N49" s="37"/>
      <c r="O49" s="37"/>
      <c r="P49" s="37"/>
      <c r="Q49" s="37"/>
      <c r="R49" s="37"/>
      <c r="S49" s="37"/>
      <c r="T49" s="37"/>
      <c r="U49" s="37"/>
      <c r="V49" s="37"/>
      <c r="W49" s="37"/>
      <c r="X49" s="37"/>
      <c r="Y49" s="37"/>
      <c r="Z49" s="37"/>
    </row>
    <row r="50" spans="1:26" ht="13">
      <c r="A50" s="37"/>
      <c r="B50" s="66" t="s">
        <v>139</v>
      </c>
      <c r="C50" s="66"/>
      <c r="D50" s="66"/>
      <c r="E50" s="66"/>
      <c r="F50" s="66"/>
      <c r="G50" s="66"/>
      <c r="H50" s="66"/>
      <c r="I50" s="66"/>
      <c r="J50" s="66"/>
      <c r="K50" s="38"/>
      <c r="L50" s="37"/>
      <c r="M50" s="37"/>
      <c r="N50" s="37"/>
      <c r="O50" s="37"/>
      <c r="P50" s="37"/>
      <c r="Q50" s="37"/>
      <c r="R50" s="37"/>
      <c r="S50" s="37"/>
      <c r="T50" s="37"/>
      <c r="U50" s="37"/>
      <c r="V50" s="37"/>
      <c r="W50" s="37"/>
      <c r="X50" s="37"/>
      <c r="Y50" s="37"/>
      <c r="Z50" s="37"/>
    </row>
    <row r="51" spans="1:26" ht="13">
      <c r="A51" s="37"/>
      <c r="B51" s="66"/>
      <c r="C51" s="66"/>
      <c r="D51" s="66" t="s">
        <v>88</v>
      </c>
      <c r="E51" s="66" t="s">
        <v>140</v>
      </c>
      <c r="F51" s="66"/>
      <c r="G51" s="66"/>
      <c r="H51" s="66">
        <v>2025</v>
      </c>
      <c r="I51" s="66"/>
      <c r="J51" s="66"/>
      <c r="K51" s="38"/>
      <c r="L51" s="37"/>
      <c r="M51" s="37"/>
      <c r="N51" s="37"/>
      <c r="O51" s="37"/>
      <c r="P51" s="37"/>
      <c r="Q51" s="37"/>
      <c r="R51" s="37"/>
      <c r="S51" s="37"/>
      <c r="T51" s="37"/>
      <c r="U51" s="37"/>
      <c r="V51" s="37"/>
      <c r="W51" s="37"/>
      <c r="X51" s="37"/>
      <c r="Y51" s="37"/>
      <c r="Z51" s="37"/>
    </row>
    <row r="52" spans="1:26" ht="13">
      <c r="A52" s="37"/>
      <c r="B52" s="66"/>
      <c r="C52" s="66"/>
      <c r="D52" s="66" t="s">
        <v>141</v>
      </c>
      <c r="E52" s="66"/>
      <c r="F52" s="66"/>
      <c r="G52" s="66"/>
      <c r="H52" s="66"/>
      <c r="I52" s="66" t="s">
        <v>94</v>
      </c>
      <c r="J52" s="66"/>
      <c r="K52" s="38"/>
      <c r="L52" s="37"/>
      <c r="M52" s="37"/>
      <c r="N52" s="37"/>
      <c r="O52" s="37"/>
      <c r="P52" s="37"/>
      <c r="Q52" s="37"/>
      <c r="R52" s="37"/>
      <c r="S52" s="37"/>
      <c r="T52" s="37"/>
      <c r="U52" s="37"/>
      <c r="V52" s="37"/>
      <c r="W52" s="37"/>
      <c r="X52" s="37"/>
      <c r="Y52" s="37"/>
      <c r="Z52" s="37"/>
    </row>
    <row r="53" spans="1:26" ht="13">
      <c r="A53" s="37"/>
      <c r="B53" s="66"/>
      <c r="C53" s="66"/>
      <c r="D53" s="66"/>
      <c r="E53" s="66"/>
      <c r="F53" s="66" t="s">
        <v>107</v>
      </c>
      <c r="G53" s="66"/>
      <c r="H53" s="66"/>
      <c r="I53" s="66"/>
      <c r="J53" s="66"/>
      <c r="K53" s="38"/>
      <c r="L53" s="37"/>
      <c r="M53" s="37"/>
      <c r="N53" s="37"/>
      <c r="O53" s="37"/>
      <c r="P53" s="37"/>
      <c r="Q53" s="37"/>
      <c r="R53" s="37"/>
      <c r="S53" s="37"/>
      <c r="T53" s="37"/>
      <c r="U53" s="37"/>
      <c r="V53" s="37"/>
      <c r="W53" s="37"/>
      <c r="X53" s="37"/>
      <c r="Y53" s="37"/>
      <c r="Z53" s="37"/>
    </row>
    <row r="54" spans="1:26" ht="13">
      <c r="A54" s="37"/>
      <c r="B54" s="63" t="s">
        <v>142</v>
      </c>
      <c r="C54" s="63"/>
      <c r="D54" s="63"/>
      <c r="E54" s="63"/>
      <c r="F54" s="63"/>
      <c r="G54" s="63"/>
      <c r="H54" s="63"/>
      <c r="I54" s="63" t="s">
        <v>94</v>
      </c>
      <c r="J54" s="63"/>
      <c r="K54" s="38"/>
      <c r="L54" s="37"/>
      <c r="M54" s="37"/>
      <c r="N54" s="37"/>
      <c r="O54" s="37"/>
      <c r="P54" s="37"/>
      <c r="Q54" s="37"/>
      <c r="R54" s="37"/>
      <c r="S54" s="37"/>
      <c r="T54" s="37"/>
      <c r="U54" s="37"/>
      <c r="V54" s="37"/>
      <c r="W54" s="37"/>
      <c r="X54" s="37"/>
      <c r="Y54" s="37"/>
      <c r="Z54" s="37"/>
    </row>
    <row r="55" spans="1:26" ht="13">
      <c r="A55" s="37"/>
      <c r="B55" s="66"/>
      <c r="C55" s="66">
        <v>500</v>
      </c>
      <c r="D55" s="66"/>
      <c r="E55" s="66" t="s">
        <v>143</v>
      </c>
      <c r="F55" s="66"/>
      <c r="G55" s="66"/>
      <c r="H55" s="66">
        <v>2024</v>
      </c>
      <c r="I55" s="66"/>
      <c r="J55" s="66"/>
      <c r="K55" s="38"/>
      <c r="L55" s="37"/>
      <c r="M55" s="37"/>
      <c r="N55" s="37"/>
      <c r="O55" s="37"/>
      <c r="P55" s="37"/>
      <c r="Q55" s="37"/>
      <c r="R55" s="37"/>
      <c r="S55" s="37"/>
      <c r="T55" s="37"/>
      <c r="U55" s="37"/>
      <c r="V55" s="37"/>
      <c r="W55" s="37"/>
      <c r="X55" s="37"/>
      <c r="Y55" s="37"/>
      <c r="Z55" s="37"/>
    </row>
    <row r="56" spans="1:26" ht="13">
      <c r="A56" s="37"/>
      <c r="B56" s="37"/>
      <c r="C56" s="37"/>
      <c r="D56" s="37"/>
      <c r="E56" s="37"/>
      <c r="F56" s="37"/>
      <c r="G56" s="37"/>
      <c r="H56" s="37"/>
      <c r="I56" s="37"/>
      <c r="J56" s="37"/>
      <c r="K56" s="38"/>
      <c r="L56" s="37"/>
      <c r="M56" s="37"/>
      <c r="N56" s="37"/>
      <c r="O56" s="37"/>
      <c r="P56" s="37"/>
      <c r="Q56" s="37"/>
      <c r="R56" s="37"/>
      <c r="S56" s="37"/>
      <c r="T56" s="37"/>
      <c r="U56" s="37"/>
      <c r="V56" s="37"/>
      <c r="W56" s="37"/>
      <c r="X56" s="37"/>
      <c r="Y56" s="37"/>
      <c r="Z56" s="37"/>
    </row>
    <row r="57" spans="1:26" ht="13">
      <c r="A57" s="37"/>
      <c r="C57" s="37"/>
      <c r="D57" s="37"/>
      <c r="E57" s="37"/>
      <c r="F57" s="37"/>
      <c r="G57" s="37"/>
      <c r="H57" s="37"/>
      <c r="I57" s="37"/>
      <c r="J57" s="37"/>
      <c r="K57" s="38"/>
      <c r="L57" s="37"/>
      <c r="M57" s="37"/>
      <c r="N57" s="37"/>
      <c r="O57" s="37"/>
      <c r="P57" s="37"/>
      <c r="Q57" s="37"/>
      <c r="R57" s="37"/>
      <c r="S57" s="37"/>
      <c r="T57" s="37"/>
      <c r="U57" s="37"/>
      <c r="V57" s="37"/>
      <c r="W57" s="37"/>
      <c r="X57" s="37"/>
      <c r="Y57" s="37"/>
      <c r="Z57" s="37"/>
    </row>
    <row r="58" spans="1:26" ht="16">
      <c r="A58" s="37"/>
      <c r="B58" s="41" t="s">
        <v>144</v>
      </c>
      <c r="C58" s="37"/>
      <c r="D58" s="37"/>
      <c r="E58" s="37"/>
      <c r="F58" s="37"/>
      <c r="G58" s="37"/>
      <c r="H58" s="37"/>
      <c r="I58" s="37"/>
      <c r="J58" s="37"/>
      <c r="K58" s="38"/>
      <c r="L58" s="37"/>
      <c r="M58" s="37"/>
      <c r="N58" s="37"/>
      <c r="O58" s="37"/>
      <c r="P58" s="37"/>
      <c r="Q58" s="37"/>
      <c r="R58" s="37"/>
      <c r="S58" s="37"/>
      <c r="T58" s="37"/>
      <c r="U58" s="37"/>
      <c r="V58" s="37"/>
      <c r="W58" s="37"/>
      <c r="X58" s="37"/>
      <c r="Y58" s="37"/>
      <c r="Z58" s="37"/>
    </row>
    <row r="59" spans="1:26" ht="13">
      <c r="A59" s="37"/>
      <c r="B59" s="37" t="s">
        <v>145</v>
      </c>
      <c r="C59" s="37"/>
      <c r="D59" s="37"/>
      <c r="E59" s="37"/>
      <c r="F59" s="37"/>
      <c r="G59" s="37"/>
      <c r="H59" s="37"/>
      <c r="I59" s="37"/>
      <c r="J59" s="37"/>
      <c r="K59" s="38"/>
      <c r="L59" s="37"/>
      <c r="M59" s="37"/>
      <c r="N59" s="37"/>
      <c r="O59" s="37"/>
      <c r="P59" s="37"/>
      <c r="Q59" s="37"/>
      <c r="R59" s="37"/>
      <c r="S59" s="37"/>
      <c r="T59" s="37"/>
      <c r="U59" s="37"/>
      <c r="V59" s="37"/>
      <c r="W59" s="37"/>
      <c r="X59" s="37"/>
      <c r="Y59" s="37"/>
      <c r="Z59" s="37"/>
    </row>
    <row r="60" spans="1:26" ht="13">
      <c r="A60" s="37"/>
      <c r="B60" s="37" t="s">
        <v>146</v>
      </c>
      <c r="C60" s="37"/>
      <c r="D60" s="37"/>
      <c r="E60" s="37"/>
      <c r="F60" s="37"/>
      <c r="G60" s="37"/>
      <c r="H60" s="37"/>
      <c r="I60" s="37"/>
      <c r="J60" s="37"/>
      <c r="K60" s="38"/>
      <c r="L60" s="37"/>
      <c r="M60" s="37"/>
      <c r="N60" s="37"/>
      <c r="O60" s="37"/>
      <c r="P60" s="37"/>
      <c r="Q60" s="37"/>
      <c r="R60" s="37"/>
      <c r="S60" s="37"/>
      <c r="T60" s="37"/>
      <c r="U60" s="37"/>
      <c r="V60" s="37"/>
      <c r="W60" s="37"/>
      <c r="X60" s="37"/>
      <c r="Y60" s="37"/>
      <c r="Z60" s="37"/>
    </row>
    <row r="61" spans="1:26" ht="13">
      <c r="A61" s="37"/>
      <c r="B61" s="42" t="s">
        <v>147</v>
      </c>
      <c r="C61" s="37"/>
      <c r="D61" s="37"/>
      <c r="E61" s="37"/>
      <c r="F61" s="37"/>
      <c r="G61" s="37"/>
      <c r="H61" s="37"/>
      <c r="I61" s="37"/>
      <c r="J61" s="37"/>
      <c r="K61" s="38"/>
      <c r="L61" s="37"/>
      <c r="M61" s="37"/>
      <c r="N61" s="37"/>
      <c r="O61" s="37"/>
      <c r="P61" s="37"/>
      <c r="Q61" s="37"/>
      <c r="R61" s="37"/>
      <c r="S61" s="37"/>
      <c r="T61" s="37"/>
      <c r="U61" s="37"/>
      <c r="V61" s="37"/>
      <c r="W61" s="37"/>
      <c r="X61" s="37"/>
      <c r="Y61" s="37"/>
      <c r="Z61" s="37"/>
    </row>
    <row r="62" spans="1:26" ht="13">
      <c r="A62" s="37"/>
      <c r="B62" s="37"/>
      <c r="C62" s="37"/>
      <c r="D62" s="37"/>
      <c r="E62" s="37"/>
      <c r="F62" s="37"/>
      <c r="G62" s="37"/>
      <c r="H62" s="37"/>
      <c r="I62" s="37"/>
      <c r="J62" s="37"/>
      <c r="K62" s="38"/>
      <c r="L62" s="37"/>
      <c r="M62" s="37"/>
      <c r="N62" s="37"/>
      <c r="O62" s="37"/>
      <c r="P62" s="37"/>
      <c r="Q62" s="37"/>
      <c r="R62" s="37"/>
      <c r="S62" s="37"/>
      <c r="T62" s="37"/>
      <c r="U62" s="37"/>
      <c r="V62" s="37"/>
      <c r="W62" s="37"/>
      <c r="X62" s="37"/>
      <c r="Y62" s="37"/>
      <c r="Z62" s="37"/>
    </row>
    <row r="63" spans="1:26" ht="13">
      <c r="A63" s="37"/>
      <c r="B63" s="37" t="s">
        <v>148</v>
      </c>
      <c r="C63" s="37"/>
      <c r="D63" s="37"/>
      <c r="E63" s="37"/>
      <c r="F63" s="37"/>
      <c r="G63" s="37"/>
      <c r="H63" s="37"/>
      <c r="I63" s="37"/>
      <c r="J63" s="37"/>
      <c r="K63" s="38"/>
      <c r="L63" s="37"/>
      <c r="M63" s="37"/>
      <c r="N63" s="37"/>
      <c r="O63" s="37"/>
      <c r="P63" s="37"/>
      <c r="Q63" s="37"/>
      <c r="R63" s="37"/>
      <c r="S63" s="37"/>
      <c r="T63" s="37"/>
      <c r="U63" s="37"/>
      <c r="V63" s="37"/>
      <c r="W63" s="37"/>
      <c r="X63" s="37"/>
      <c r="Y63" s="37"/>
      <c r="Z63" s="37"/>
    </row>
    <row r="64" spans="1:26" ht="13">
      <c r="A64" s="37"/>
      <c r="B64" s="37"/>
      <c r="C64" s="37"/>
      <c r="D64" s="37"/>
      <c r="E64" s="37"/>
      <c r="F64" s="37"/>
      <c r="G64" s="37"/>
      <c r="H64" s="37"/>
      <c r="I64" s="37"/>
      <c r="J64" s="37"/>
      <c r="K64" s="38"/>
      <c r="L64" s="37"/>
      <c r="M64" s="37"/>
      <c r="N64" s="37"/>
      <c r="O64" s="37"/>
      <c r="P64" s="37"/>
      <c r="Q64" s="37"/>
      <c r="R64" s="37"/>
      <c r="S64" s="37"/>
      <c r="T64" s="37"/>
      <c r="U64" s="37"/>
      <c r="V64" s="37"/>
      <c r="W64" s="37"/>
      <c r="X64" s="37"/>
      <c r="Y64" s="37"/>
      <c r="Z64" s="37"/>
    </row>
    <row r="65" spans="1:26" ht="13">
      <c r="A65" s="37"/>
      <c r="B65" s="37"/>
      <c r="C65" s="37"/>
      <c r="D65" s="37"/>
      <c r="E65" s="37"/>
      <c r="F65" s="37"/>
      <c r="G65" s="37"/>
      <c r="H65" s="37"/>
      <c r="I65" s="37"/>
      <c r="J65" s="37"/>
      <c r="K65" s="38"/>
      <c r="L65" s="37"/>
      <c r="M65" s="37"/>
      <c r="N65" s="37"/>
      <c r="O65" s="37"/>
      <c r="P65" s="37"/>
      <c r="Q65" s="37"/>
      <c r="R65" s="37"/>
      <c r="S65" s="37"/>
      <c r="T65" s="37"/>
      <c r="U65" s="37"/>
      <c r="V65" s="37"/>
      <c r="W65" s="37"/>
      <c r="X65" s="37"/>
      <c r="Y65" s="37"/>
      <c r="Z65" s="37"/>
    </row>
    <row r="66" spans="1:26" ht="13">
      <c r="A66" s="37"/>
      <c r="B66" s="37"/>
      <c r="C66" s="37"/>
      <c r="D66" s="37"/>
      <c r="E66" s="37"/>
      <c r="F66" s="37"/>
      <c r="G66" s="37"/>
      <c r="H66" s="37"/>
      <c r="I66" s="37"/>
      <c r="J66" s="37"/>
      <c r="K66" s="38"/>
      <c r="L66" s="37"/>
      <c r="M66" s="37"/>
      <c r="N66" s="37"/>
      <c r="O66" s="37"/>
      <c r="P66" s="37"/>
      <c r="Q66" s="37"/>
      <c r="R66" s="37"/>
      <c r="S66" s="37"/>
      <c r="T66" s="37"/>
      <c r="U66" s="37"/>
      <c r="V66" s="37"/>
      <c r="W66" s="37"/>
      <c r="X66" s="37"/>
      <c r="Y66" s="37"/>
      <c r="Z66" s="37"/>
    </row>
    <row r="67" spans="1:26" ht="13">
      <c r="A67" s="37"/>
      <c r="B67" s="37"/>
      <c r="C67" s="37"/>
      <c r="D67" s="37"/>
      <c r="E67" s="37"/>
      <c r="F67" s="37"/>
      <c r="G67" s="37"/>
      <c r="H67" s="37"/>
      <c r="I67" s="37"/>
      <c r="J67" s="37"/>
      <c r="K67" s="38"/>
      <c r="L67" s="37"/>
      <c r="M67" s="37"/>
      <c r="N67" s="37"/>
      <c r="O67" s="37"/>
      <c r="P67" s="37"/>
      <c r="Q67" s="37"/>
      <c r="R67" s="37"/>
      <c r="S67" s="37"/>
      <c r="T67" s="37"/>
      <c r="U67" s="37"/>
      <c r="V67" s="37"/>
      <c r="W67" s="37"/>
      <c r="X67" s="37"/>
      <c r="Y67" s="37"/>
      <c r="Z67" s="37"/>
    </row>
    <row r="68" spans="1:26" ht="13">
      <c r="A68" s="37"/>
      <c r="B68" s="37"/>
      <c r="C68" s="37"/>
      <c r="D68" s="37"/>
      <c r="E68" s="37"/>
      <c r="F68" s="37"/>
      <c r="G68" s="37"/>
      <c r="H68" s="37"/>
      <c r="I68" s="37"/>
      <c r="J68" s="37"/>
      <c r="K68" s="38"/>
      <c r="L68" s="37"/>
      <c r="M68" s="37"/>
      <c r="N68" s="37"/>
      <c r="O68" s="37"/>
      <c r="P68" s="37"/>
      <c r="Q68" s="37"/>
      <c r="R68" s="37"/>
      <c r="S68" s="37"/>
      <c r="T68" s="37"/>
      <c r="U68" s="37"/>
      <c r="V68" s="37"/>
      <c r="W68" s="37"/>
      <c r="X68" s="37"/>
      <c r="Y68" s="37"/>
      <c r="Z68" s="37"/>
    </row>
    <row r="69" spans="1:26" ht="13">
      <c r="A69" s="37"/>
      <c r="B69" s="37"/>
      <c r="C69" s="37"/>
      <c r="D69" s="37"/>
      <c r="E69" s="37"/>
      <c r="F69" s="37"/>
      <c r="G69" s="37"/>
      <c r="H69" s="37"/>
      <c r="I69" s="37"/>
      <c r="J69" s="37"/>
      <c r="K69" s="38"/>
      <c r="L69" s="37"/>
      <c r="M69" s="37"/>
      <c r="N69" s="37"/>
      <c r="O69" s="37"/>
      <c r="P69" s="37"/>
      <c r="Q69" s="37"/>
      <c r="R69" s="37"/>
      <c r="S69" s="37"/>
      <c r="T69" s="37"/>
      <c r="U69" s="37"/>
      <c r="V69" s="37"/>
      <c r="W69" s="37"/>
      <c r="X69" s="37"/>
      <c r="Y69" s="37"/>
      <c r="Z69" s="37"/>
    </row>
    <row r="70" spans="1:26" ht="13">
      <c r="A70" s="37"/>
      <c r="B70" s="37"/>
      <c r="C70" s="37"/>
      <c r="D70" s="37"/>
      <c r="E70" s="37"/>
      <c r="F70" s="37"/>
      <c r="G70" s="37"/>
      <c r="H70" s="37"/>
      <c r="I70" s="37"/>
      <c r="J70" s="37"/>
      <c r="K70" s="38"/>
      <c r="L70" s="37"/>
      <c r="M70" s="37"/>
      <c r="N70" s="37"/>
      <c r="O70" s="37"/>
      <c r="P70" s="37"/>
      <c r="Q70" s="37"/>
      <c r="R70" s="37"/>
      <c r="S70" s="37"/>
      <c r="T70" s="37"/>
      <c r="U70" s="37"/>
      <c r="V70" s="37"/>
      <c r="W70" s="37"/>
      <c r="X70" s="37"/>
      <c r="Y70" s="37"/>
      <c r="Z70" s="37"/>
    </row>
    <row r="71" spans="1:26" ht="13">
      <c r="A71" s="37"/>
      <c r="B71" s="37"/>
      <c r="C71" s="37"/>
      <c r="D71" s="37"/>
      <c r="E71" s="37"/>
      <c r="F71" s="37"/>
      <c r="G71" s="37"/>
      <c r="H71" s="37"/>
      <c r="I71" s="37"/>
      <c r="J71" s="37"/>
      <c r="K71" s="38"/>
      <c r="L71" s="37"/>
      <c r="M71" s="37"/>
      <c r="N71" s="37"/>
      <c r="O71" s="37"/>
      <c r="P71" s="37"/>
      <c r="Q71" s="37"/>
      <c r="R71" s="37"/>
      <c r="S71" s="37"/>
      <c r="T71" s="37"/>
      <c r="U71" s="37"/>
      <c r="V71" s="37"/>
      <c r="W71" s="37"/>
      <c r="X71" s="37"/>
      <c r="Y71" s="37"/>
      <c r="Z71" s="37"/>
    </row>
    <row r="72" spans="1:26" ht="13">
      <c r="A72" s="37"/>
      <c r="B72" s="37"/>
      <c r="C72" s="37"/>
      <c r="D72" s="37"/>
      <c r="E72" s="37"/>
      <c r="F72" s="37"/>
      <c r="G72" s="37"/>
      <c r="H72" s="37"/>
      <c r="I72" s="37"/>
      <c r="J72" s="37"/>
      <c r="K72" s="38"/>
      <c r="L72" s="37"/>
      <c r="M72" s="37"/>
      <c r="N72" s="37"/>
      <c r="O72" s="37"/>
      <c r="P72" s="37"/>
      <c r="Q72" s="37"/>
      <c r="R72" s="37"/>
      <c r="S72" s="37"/>
      <c r="T72" s="37"/>
      <c r="U72" s="37"/>
      <c r="V72" s="37"/>
      <c r="W72" s="37"/>
      <c r="X72" s="37"/>
      <c r="Y72" s="37"/>
      <c r="Z72" s="37"/>
    </row>
    <row r="73" spans="1:26" ht="13">
      <c r="A73" s="37"/>
      <c r="B73" s="37"/>
      <c r="C73" s="37"/>
      <c r="D73" s="37"/>
      <c r="E73" s="37"/>
      <c r="F73" s="37"/>
      <c r="G73" s="37"/>
      <c r="H73" s="37"/>
      <c r="I73" s="37"/>
      <c r="J73" s="37"/>
      <c r="K73" s="38"/>
      <c r="L73" s="37"/>
      <c r="M73" s="37"/>
      <c r="N73" s="37"/>
      <c r="O73" s="37"/>
      <c r="P73" s="37"/>
      <c r="Q73" s="37"/>
      <c r="R73" s="37"/>
      <c r="S73" s="37"/>
      <c r="T73" s="37"/>
      <c r="U73" s="37"/>
      <c r="V73" s="37"/>
      <c r="W73" s="37"/>
      <c r="X73" s="37"/>
      <c r="Y73" s="37"/>
      <c r="Z73" s="37"/>
    </row>
    <row r="74" spans="1:26" ht="13">
      <c r="A74" s="37"/>
      <c r="B74" s="37"/>
      <c r="C74" s="37"/>
      <c r="D74" s="37"/>
      <c r="E74" s="37"/>
      <c r="F74" s="37"/>
      <c r="G74" s="37"/>
      <c r="H74" s="37"/>
      <c r="I74" s="37"/>
      <c r="J74" s="37"/>
      <c r="K74" s="38"/>
      <c r="L74" s="37"/>
      <c r="M74" s="37"/>
      <c r="N74" s="37"/>
      <c r="O74" s="37"/>
      <c r="P74" s="37"/>
      <c r="Q74" s="37"/>
      <c r="R74" s="37"/>
      <c r="S74" s="37"/>
      <c r="T74" s="37"/>
      <c r="U74" s="37"/>
      <c r="V74" s="37"/>
      <c r="W74" s="37"/>
      <c r="X74" s="37"/>
      <c r="Y74" s="37"/>
      <c r="Z74" s="37"/>
    </row>
    <row r="75" spans="1:26" ht="13">
      <c r="A75" s="37"/>
      <c r="B75" s="37"/>
      <c r="C75" s="37"/>
      <c r="D75" s="37"/>
      <c r="E75" s="37"/>
      <c r="F75" s="37"/>
      <c r="G75" s="37"/>
      <c r="H75" s="37"/>
      <c r="I75" s="37"/>
      <c r="J75" s="37"/>
      <c r="K75" s="38"/>
      <c r="L75" s="37"/>
      <c r="M75" s="37"/>
      <c r="N75" s="37"/>
      <c r="O75" s="37"/>
      <c r="P75" s="37"/>
      <c r="Q75" s="37"/>
      <c r="R75" s="37"/>
      <c r="S75" s="37"/>
      <c r="T75" s="37"/>
      <c r="U75" s="37"/>
      <c r="V75" s="37"/>
      <c r="W75" s="37"/>
      <c r="X75" s="37"/>
      <c r="Y75" s="37"/>
      <c r="Z75" s="37"/>
    </row>
    <row r="76" spans="1:26" ht="13">
      <c r="A76" s="37"/>
      <c r="B76" s="37"/>
      <c r="C76" s="37"/>
      <c r="D76" s="37"/>
      <c r="E76" s="37"/>
      <c r="F76" s="37"/>
      <c r="G76" s="37"/>
      <c r="H76" s="37"/>
      <c r="I76" s="37"/>
      <c r="J76" s="37"/>
      <c r="K76" s="38"/>
      <c r="L76" s="37"/>
      <c r="M76" s="37"/>
      <c r="N76" s="37"/>
      <c r="O76" s="37"/>
      <c r="P76" s="37"/>
      <c r="Q76" s="37"/>
      <c r="R76" s="37"/>
      <c r="S76" s="37"/>
      <c r="T76" s="37"/>
      <c r="U76" s="37"/>
      <c r="V76" s="37"/>
      <c r="W76" s="37"/>
      <c r="X76" s="37"/>
      <c r="Y76" s="37"/>
      <c r="Z76" s="37"/>
    </row>
    <row r="77" spans="1:26" ht="13">
      <c r="A77" s="37"/>
      <c r="B77" s="37"/>
      <c r="C77" s="37"/>
      <c r="D77" s="37"/>
      <c r="E77" s="37"/>
      <c r="F77" s="37"/>
      <c r="G77" s="37"/>
      <c r="H77" s="37"/>
      <c r="I77" s="37"/>
      <c r="J77" s="37"/>
      <c r="K77" s="38"/>
      <c r="L77" s="37"/>
      <c r="M77" s="37"/>
      <c r="N77" s="37"/>
      <c r="O77" s="37"/>
      <c r="P77" s="37"/>
      <c r="Q77" s="37"/>
      <c r="R77" s="37"/>
      <c r="S77" s="37"/>
      <c r="T77" s="37"/>
      <c r="U77" s="37"/>
      <c r="V77" s="37"/>
      <c r="W77" s="37"/>
      <c r="X77" s="37"/>
      <c r="Y77" s="37"/>
      <c r="Z77" s="37"/>
    </row>
    <row r="78" spans="1:26" ht="13">
      <c r="A78" s="37"/>
      <c r="B78" s="37"/>
      <c r="C78" s="37"/>
      <c r="D78" s="37"/>
      <c r="E78" s="37"/>
      <c r="F78" s="37"/>
      <c r="G78" s="37"/>
      <c r="H78" s="37"/>
      <c r="I78" s="37"/>
      <c r="J78" s="37"/>
      <c r="K78" s="38"/>
      <c r="L78" s="37"/>
      <c r="M78" s="37"/>
      <c r="N78" s="37"/>
      <c r="O78" s="37"/>
      <c r="P78" s="37"/>
      <c r="Q78" s="37"/>
      <c r="R78" s="37"/>
      <c r="S78" s="37"/>
      <c r="T78" s="37"/>
      <c r="U78" s="37"/>
      <c r="V78" s="37"/>
      <c r="W78" s="37"/>
      <c r="X78" s="37"/>
      <c r="Y78" s="37"/>
      <c r="Z78" s="37"/>
    </row>
    <row r="79" spans="1:26" ht="13">
      <c r="A79" s="37"/>
      <c r="B79" s="37"/>
      <c r="C79" s="37"/>
      <c r="D79" s="37"/>
      <c r="E79" s="37"/>
      <c r="F79" s="37"/>
      <c r="G79" s="37"/>
      <c r="H79" s="37"/>
      <c r="I79" s="37"/>
      <c r="J79" s="37"/>
      <c r="K79" s="38"/>
      <c r="L79" s="37"/>
      <c r="M79" s="37"/>
      <c r="N79" s="37"/>
      <c r="O79" s="37"/>
      <c r="P79" s="37"/>
      <c r="Q79" s="37"/>
      <c r="R79" s="37"/>
      <c r="S79" s="37"/>
      <c r="T79" s="37"/>
      <c r="U79" s="37"/>
      <c r="V79" s="37"/>
      <c r="W79" s="37"/>
      <c r="X79" s="37"/>
      <c r="Y79" s="37"/>
      <c r="Z79" s="37"/>
    </row>
    <row r="80" spans="1:26" ht="13">
      <c r="A80" s="37"/>
      <c r="B80" s="37"/>
      <c r="C80" s="37"/>
      <c r="D80" s="37"/>
      <c r="E80" s="37"/>
      <c r="F80" s="37"/>
      <c r="G80" s="37"/>
      <c r="H80" s="37"/>
      <c r="I80" s="37"/>
      <c r="J80" s="37"/>
      <c r="K80" s="38"/>
      <c r="L80" s="37"/>
      <c r="M80" s="37"/>
      <c r="N80" s="37"/>
      <c r="O80" s="37"/>
      <c r="P80" s="37"/>
      <c r="Q80" s="37"/>
      <c r="R80" s="37"/>
      <c r="S80" s="37"/>
      <c r="T80" s="37"/>
      <c r="U80" s="37"/>
      <c r="V80" s="37"/>
      <c r="W80" s="37"/>
      <c r="X80" s="37"/>
      <c r="Y80" s="37"/>
      <c r="Z80" s="37"/>
    </row>
    <row r="81" spans="1:26" ht="13">
      <c r="A81" s="37"/>
      <c r="B81" s="37"/>
      <c r="C81" s="37"/>
      <c r="D81" s="37"/>
      <c r="E81" s="37"/>
      <c r="F81" s="37"/>
      <c r="G81" s="37"/>
      <c r="H81" s="37"/>
      <c r="I81" s="37"/>
      <c r="J81" s="37"/>
      <c r="K81" s="38"/>
      <c r="L81" s="37"/>
      <c r="M81" s="37"/>
      <c r="N81" s="37"/>
      <c r="O81" s="37"/>
      <c r="P81" s="37"/>
      <c r="Q81" s="37"/>
      <c r="R81" s="37"/>
      <c r="S81" s="37"/>
      <c r="T81" s="37"/>
      <c r="U81" s="37"/>
      <c r="V81" s="37"/>
      <c r="W81" s="37"/>
      <c r="X81" s="37"/>
      <c r="Y81" s="37"/>
      <c r="Z81" s="37"/>
    </row>
    <row r="82" spans="1:26" ht="13">
      <c r="A82" s="37"/>
      <c r="B82" s="37"/>
      <c r="C82" s="37"/>
      <c r="D82" s="37"/>
      <c r="E82" s="37"/>
      <c r="F82" s="37"/>
      <c r="G82" s="37"/>
      <c r="H82" s="37"/>
      <c r="I82" s="37"/>
      <c r="J82" s="37"/>
      <c r="K82" s="38"/>
      <c r="L82" s="37"/>
      <c r="M82" s="37"/>
      <c r="N82" s="37"/>
      <c r="O82" s="37"/>
      <c r="P82" s="37"/>
      <c r="Q82" s="37"/>
      <c r="R82" s="37"/>
      <c r="S82" s="37"/>
      <c r="T82" s="37"/>
      <c r="U82" s="37"/>
      <c r="V82" s="37"/>
      <c r="W82" s="37"/>
      <c r="X82" s="37"/>
      <c r="Y82" s="37"/>
      <c r="Z82" s="37"/>
    </row>
    <row r="83" spans="1:26" ht="13">
      <c r="A83" s="37"/>
      <c r="B83" s="37"/>
      <c r="C83" s="37"/>
      <c r="D83" s="37"/>
      <c r="E83" s="37"/>
      <c r="F83" s="37"/>
      <c r="G83" s="37"/>
      <c r="H83" s="37"/>
      <c r="I83" s="37"/>
      <c r="J83" s="37"/>
      <c r="K83" s="38"/>
      <c r="L83" s="37"/>
      <c r="M83" s="37"/>
      <c r="N83" s="37"/>
      <c r="O83" s="37"/>
      <c r="P83" s="37"/>
      <c r="Q83" s="37"/>
      <c r="R83" s="37"/>
      <c r="S83" s="37"/>
      <c r="T83" s="37"/>
      <c r="U83" s="37"/>
      <c r="V83" s="37"/>
      <c r="W83" s="37"/>
      <c r="X83" s="37"/>
      <c r="Y83" s="37"/>
      <c r="Z83" s="37"/>
    </row>
    <row r="84" spans="1:26" ht="79" customHeight="1">
      <c r="A84" s="37"/>
      <c r="B84" s="37"/>
      <c r="C84" s="37"/>
      <c r="D84" s="37"/>
      <c r="E84" s="37"/>
      <c r="F84" s="37"/>
      <c r="G84" s="37"/>
      <c r="H84" s="37"/>
      <c r="I84" s="37"/>
      <c r="J84" s="37"/>
      <c r="K84" s="38"/>
      <c r="L84" s="37"/>
      <c r="M84" s="37"/>
      <c r="N84" s="37"/>
      <c r="O84" s="37"/>
      <c r="P84" s="37"/>
      <c r="Q84" s="37"/>
      <c r="R84" s="37"/>
      <c r="S84" s="37"/>
      <c r="T84" s="37"/>
      <c r="U84" s="37"/>
      <c r="V84" s="37"/>
      <c r="W84" s="37"/>
      <c r="X84" s="37"/>
      <c r="Y84" s="37"/>
      <c r="Z84" s="37"/>
    </row>
    <row r="85" spans="1:26" ht="16">
      <c r="A85" s="37"/>
      <c r="B85" s="41" t="s">
        <v>149</v>
      </c>
      <c r="C85" s="37"/>
      <c r="D85" s="37"/>
      <c r="E85" s="37"/>
      <c r="F85" s="37"/>
      <c r="G85" s="37"/>
      <c r="H85" s="37"/>
      <c r="I85" s="37"/>
      <c r="J85" s="37"/>
      <c r="K85" s="38"/>
      <c r="L85" s="37"/>
      <c r="M85" s="37"/>
      <c r="N85" s="37"/>
      <c r="O85" s="37"/>
      <c r="P85" s="37"/>
      <c r="Q85" s="37"/>
      <c r="R85" s="37"/>
      <c r="S85" s="37"/>
      <c r="T85" s="37"/>
      <c r="U85" s="37"/>
      <c r="V85" s="37"/>
      <c r="W85" s="37"/>
      <c r="X85" s="37"/>
      <c r="Y85" s="37"/>
      <c r="Z85" s="37"/>
    </row>
    <row r="86" spans="1:26" ht="14">
      <c r="A86" s="37"/>
      <c r="B86" s="18" t="s">
        <v>150</v>
      </c>
      <c r="C86" s="37"/>
      <c r="D86" s="37"/>
      <c r="E86" s="37"/>
      <c r="F86" s="37"/>
      <c r="G86" s="37"/>
      <c r="H86" s="37"/>
      <c r="I86" s="37"/>
      <c r="J86" s="37"/>
      <c r="K86" s="38"/>
      <c r="L86" s="37"/>
      <c r="M86" s="37"/>
      <c r="N86" s="37"/>
      <c r="O86" s="37"/>
      <c r="P86" s="37"/>
      <c r="Q86" s="37"/>
      <c r="R86" s="37"/>
      <c r="S86" s="37"/>
      <c r="T86" s="37"/>
      <c r="U86" s="37"/>
      <c r="V86" s="37"/>
      <c r="W86" s="37"/>
      <c r="X86" s="37"/>
      <c r="Y86" s="37"/>
      <c r="Z86" s="37"/>
    </row>
    <row r="87" spans="1:26" ht="14">
      <c r="A87" s="37"/>
      <c r="B87" s="67" t="s">
        <v>151</v>
      </c>
      <c r="C87" s="37"/>
      <c r="D87" s="37"/>
      <c r="E87" s="37"/>
      <c r="F87" s="37"/>
      <c r="G87" s="37"/>
      <c r="H87" s="37"/>
      <c r="I87" s="37"/>
      <c r="J87" s="37"/>
      <c r="K87" s="38"/>
      <c r="L87" s="37"/>
      <c r="M87" s="37"/>
      <c r="N87" s="37"/>
      <c r="O87" s="37"/>
      <c r="P87" s="37"/>
      <c r="Q87" s="37"/>
      <c r="R87" s="37"/>
      <c r="S87" s="37"/>
      <c r="T87" s="37"/>
      <c r="U87" s="37"/>
      <c r="V87" s="37"/>
      <c r="W87" s="37"/>
      <c r="X87" s="37"/>
      <c r="Y87" s="37"/>
      <c r="Z87" s="37"/>
    </row>
    <row r="88" spans="1:26" ht="13">
      <c r="A88" s="37"/>
      <c r="B88" s="37"/>
      <c r="C88" s="37"/>
      <c r="D88" s="37"/>
      <c r="E88" s="37"/>
      <c r="F88" s="37"/>
      <c r="G88" s="37"/>
      <c r="H88" s="37"/>
      <c r="I88" s="37"/>
      <c r="J88" s="37"/>
      <c r="K88" s="38"/>
      <c r="L88" s="37"/>
      <c r="M88" s="37"/>
      <c r="N88" s="37"/>
      <c r="O88" s="37"/>
      <c r="P88" s="37"/>
      <c r="Q88" s="37"/>
      <c r="R88" s="37"/>
      <c r="S88" s="37"/>
      <c r="T88" s="37"/>
      <c r="U88" s="37"/>
      <c r="V88" s="37"/>
      <c r="W88" s="37"/>
      <c r="X88" s="37"/>
      <c r="Y88" s="37"/>
      <c r="Z88" s="37"/>
    </row>
    <row r="89" spans="1:26" ht="91" customHeight="1">
      <c r="A89" s="37"/>
      <c r="B89" s="254" t="s">
        <v>152</v>
      </c>
      <c r="C89" s="254"/>
      <c r="D89" s="254"/>
      <c r="E89" s="254"/>
      <c r="F89" s="254"/>
      <c r="G89" s="254"/>
      <c r="H89" s="37"/>
      <c r="I89" s="37"/>
      <c r="J89" s="37"/>
      <c r="K89" s="38"/>
      <c r="L89" s="37"/>
      <c r="M89" s="37"/>
      <c r="N89" s="37"/>
      <c r="O89" s="37"/>
      <c r="P89" s="37"/>
      <c r="Q89" s="37"/>
      <c r="R89" s="37"/>
      <c r="S89" s="37"/>
      <c r="T89" s="37"/>
      <c r="U89" s="37"/>
      <c r="V89" s="37"/>
      <c r="W89" s="37"/>
      <c r="X89" s="37"/>
      <c r="Y89" s="37"/>
      <c r="Z89" s="37"/>
    </row>
    <row r="90" spans="1:26" ht="13">
      <c r="A90" s="37"/>
      <c r="B90" s="37"/>
      <c r="C90" s="37"/>
      <c r="D90" s="37"/>
      <c r="E90" s="37"/>
      <c r="F90" s="37"/>
      <c r="G90" s="37"/>
      <c r="H90" s="37"/>
      <c r="I90" s="37"/>
      <c r="J90" s="37"/>
      <c r="K90" s="38"/>
      <c r="L90" s="37"/>
      <c r="M90" s="37"/>
      <c r="N90" s="37"/>
      <c r="O90" s="37"/>
      <c r="P90" s="37"/>
      <c r="Q90" s="37"/>
      <c r="R90" s="37"/>
      <c r="S90" s="37"/>
      <c r="T90" s="37"/>
      <c r="U90" s="37"/>
      <c r="V90" s="37"/>
      <c r="W90" s="37"/>
      <c r="X90" s="37"/>
      <c r="Y90" s="37"/>
      <c r="Z90" s="37"/>
    </row>
    <row r="91" spans="1:26" ht="13">
      <c r="A91" s="37"/>
      <c r="B91" s="37" t="s">
        <v>153</v>
      </c>
      <c r="C91" s="37"/>
      <c r="D91" s="37"/>
      <c r="E91" s="37"/>
      <c r="F91" s="37"/>
      <c r="G91" s="37"/>
      <c r="H91" s="37"/>
      <c r="I91" s="37"/>
      <c r="J91" s="37"/>
      <c r="K91" s="38"/>
      <c r="L91" s="37"/>
      <c r="M91" s="37"/>
      <c r="N91" s="37"/>
      <c r="O91" s="37"/>
      <c r="P91" s="37"/>
      <c r="Q91" s="37"/>
      <c r="R91" s="37"/>
      <c r="S91" s="37"/>
      <c r="T91" s="37"/>
      <c r="U91" s="37"/>
      <c r="V91" s="37"/>
      <c r="W91" s="37"/>
      <c r="X91" s="37"/>
      <c r="Y91" s="37"/>
      <c r="Z91" s="37"/>
    </row>
    <row r="92" spans="1:26" ht="13">
      <c r="A92" s="37"/>
      <c r="B92" s="42" t="s">
        <v>154</v>
      </c>
      <c r="C92" s="37"/>
      <c r="D92" s="37"/>
      <c r="E92" s="37"/>
      <c r="F92" s="37"/>
      <c r="G92" s="37"/>
      <c r="H92" s="37"/>
      <c r="I92" s="37"/>
      <c r="J92" s="37"/>
      <c r="K92" s="38"/>
      <c r="L92" s="37"/>
      <c r="M92" s="37"/>
      <c r="N92" s="37"/>
      <c r="O92" s="37"/>
      <c r="P92" s="37"/>
      <c r="Q92" s="37"/>
      <c r="R92" s="37"/>
      <c r="S92" s="37"/>
      <c r="T92" s="37"/>
      <c r="U92" s="37"/>
      <c r="V92" s="37"/>
      <c r="W92" s="37"/>
      <c r="X92" s="37"/>
      <c r="Y92" s="37"/>
      <c r="Z92" s="37"/>
    </row>
    <row r="93" spans="1:26" ht="13">
      <c r="A93" s="37"/>
      <c r="B93" s="37"/>
      <c r="C93" s="37"/>
      <c r="D93" s="37"/>
      <c r="E93" s="37"/>
      <c r="F93" s="37"/>
      <c r="G93" s="37"/>
      <c r="H93" s="37"/>
      <c r="I93" s="37"/>
      <c r="J93" s="37"/>
      <c r="K93" s="38"/>
      <c r="L93" s="37"/>
      <c r="M93" s="37"/>
      <c r="N93" s="37"/>
      <c r="O93" s="37"/>
      <c r="P93" s="37"/>
      <c r="Q93" s="37"/>
      <c r="R93" s="37"/>
      <c r="S93" s="37"/>
      <c r="T93" s="37"/>
      <c r="U93" s="37"/>
      <c r="V93" s="37"/>
      <c r="W93" s="37"/>
      <c r="X93" s="37"/>
      <c r="Y93" s="37"/>
      <c r="Z93" s="37"/>
    </row>
    <row r="94" spans="1:26" ht="13">
      <c r="A94" s="37"/>
      <c r="B94" s="37" t="s">
        <v>155</v>
      </c>
      <c r="C94" s="37"/>
      <c r="D94" s="37"/>
      <c r="E94" s="37"/>
      <c r="F94" s="37"/>
      <c r="G94" s="37"/>
      <c r="H94" s="37"/>
      <c r="I94" s="37"/>
      <c r="J94" s="37"/>
      <c r="K94" s="38"/>
      <c r="L94" s="37"/>
      <c r="M94" s="37"/>
      <c r="N94" s="37"/>
      <c r="O94" s="37"/>
      <c r="P94" s="37"/>
      <c r="Q94" s="37"/>
      <c r="R94" s="37"/>
      <c r="S94" s="37"/>
      <c r="T94" s="37"/>
      <c r="U94" s="37"/>
      <c r="V94" s="37"/>
      <c r="W94" s="37"/>
      <c r="X94" s="37"/>
      <c r="Y94" s="37"/>
      <c r="Z94" s="37"/>
    </row>
    <row r="95" spans="1:26" ht="13">
      <c r="A95" s="37"/>
      <c r="B95" s="37"/>
      <c r="C95" s="37"/>
      <c r="D95" s="37"/>
      <c r="E95" s="37"/>
      <c r="F95" s="37"/>
      <c r="G95" s="37"/>
      <c r="H95" s="37"/>
      <c r="I95" s="37"/>
      <c r="J95" s="37"/>
      <c r="K95" s="38"/>
      <c r="L95" s="37"/>
      <c r="M95" s="37"/>
      <c r="N95" s="37"/>
      <c r="O95" s="37"/>
      <c r="P95" s="37"/>
      <c r="Q95" s="37"/>
      <c r="R95" s="37"/>
      <c r="S95" s="37"/>
      <c r="T95" s="37"/>
      <c r="U95" s="37"/>
      <c r="V95" s="37"/>
      <c r="W95" s="37"/>
      <c r="X95" s="37"/>
      <c r="Y95" s="37"/>
      <c r="Z95" s="37"/>
    </row>
    <row r="96" spans="1:26" ht="13">
      <c r="A96" s="37"/>
      <c r="B96" s="37"/>
      <c r="C96" s="37"/>
      <c r="D96" s="37"/>
      <c r="E96" s="37"/>
      <c r="F96" s="37"/>
      <c r="G96" s="37"/>
      <c r="H96" s="37"/>
      <c r="I96" s="37"/>
      <c r="J96" s="37"/>
      <c r="K96" s="38"/>
      <c r="L96" s="37"/>
      <c r="M96" s="37"/>
      <c r="N96" s="37"/>
      <c r="O96" s="37"/>
      <c r="P96" s="37"/>
      <c r="Q96" s="37"/>
      <c r="R96" s="37"/>
      <c r="S96" s="37"/>
      <c r="T96" s="37"/>
      <c r="U96" s="37"/>
      <c r="V96" s="37"/>
      <c r="W96" s="37"/>
      <c r="X96" s="37"/>
      <c r="Y96" s="37"/>
      <c r="Z96" s="37"/>
    </row>
    <row r="97" spans="1:26" ht="13">
      <c r="A97" s="37"/>
      <c r="B97" s="37"/>
      <c r="C97" s="37"/>
      <c r="D97" s="37"/>
      <c r="E97" s="37"/>
      <c r="F97" s="37"/>
      <c r="G97" s="37"/>
      <c r="H97" s="37"/>
      <c r="I97" s="37"/>
      <c r="J97" s="37"/>
      <c r="K97" s="38"/>
      <c r="L97" s="37"/>
      <c r="M97" s="37"/>
      <c r="N97" s="37"/>
      <c r="O97" s="37"/>
      <c r="P97" s="37"/>
      <c r="Q97" s="37"/>
      <c r="R97" s="37"/>
      <c r="S97" s="37"/>
      <c r="T97" s="37"/>
      <c r="U97" s="37"/>
      <c r="V97" s="37"/>
      <c r="W97" s="37"/>
      <c r="X97" s="37"/>
      <c r="Y97" s="37"/>
      <c r="Z97" s="37"/>
    </row>
    <row r="98" spans="1:26" ht="13">
      <c r="A98" s="37"/>
      <c r="B98" s="37"/>
      <c r="C98" s="37"/>
      <c r="D98" s="37"/>
      <c r="E98" s="37"/>
      <c r="F98" s="37"/>
      <c r="G98" s="37"/>
      <c r="H98" s="37"/>
      <c r="I98" s="37"/>
      <c r="J98" s="37"/>
      <c r="K98" s="38"/>
      <c r="L98" s="37"/>
      <c r="M98" s="37"/>
      <c r="N98" s="37"/>
      <c r="O98" s="37"/>
      <c r="P98" s="37"/>
      <c r="Q98" s="37"/>
      <c r="R98" s="37"/>
      <c r="S98" s="37"/>
      <c r="T98" s="37"/>
      <c r="U98" s="37"/>
      <c r="V98" s="37"/>
      <c r="W98" s="37"/>
      <c r="X98" s="37"/>
      <c r="Y98" s="37"/>
      <c r="Z98" s="37"/>
    </row>
    <row r="99" spans="1:26" ht="13">
      <c r="A99" s="37"/>
      <c r="B99" s="37"/>
      <c r="C99" s="37"/>
      <c r="D99" s="37"/>
      <c r="E99" s="37"/>
      <c r="F99" s="37"/>
      <c r="G99" s="37"/>
      <c r="H99" s="37"/>
      <c r="I99" s="37"/>
      <c r="J99" s="37"/>
      <c r="K99" s="38"/>
      <c r="L99" s="37"/>
      <c r="M99" s="37"/>
      <c r="N99" s="37"/>
      <c r="O99" s="37"/>
      <c r="P99" s="37"/>
      <c r="Q99" s="37"/>
      <c r="R99" s="37"/>
      <c r="S99" s="37"/>
      <c r="T99" s="37"/>
      <c r="U99" s="37"/>
      <c r="V99" s="37"/>
      <c r="W99" s="37"/>
      <c r="X99" s="37"/>
      <c r="Y99" s="37"/>
      <c r="Z99" s="37"/>
    </row>
    <row r="100" spans="1:26" ht="13">
      <c r="A100" s="37"/>
      <c r="B100" s="37"/>
      <c r="C100" s="37"/>
      <c r="D100" s="37"/>
      <c r="E100" s="37"/>
      <c r="F100" s="37"/>
      <c r="G100" s="37"/>
      <c r="H100" s="37"/>
      <c r="I100" s="37"/>
      <c r="J100" s="37"/>
      <c r="K100" s="38"/>
      <c r="L100" s="37"/>
      <c r="M100" s="37"/>
      <c r="N100" s="37"/>
      <c r="O100" s="37"/>
      <c r="P100" s="37"/>
      <c r="Q100" s="37"/>
      <c r="R100" s="37"/>
      <c r="S100" s="37"/>
      <c r="T100" s="37"/>
      <c r="U100" s="37"/>
      <c r="V100" s="37"/>
      <c r="W100" s="37"/>
      <c r="X100" s="37"/>
      <c r="Y100" s="37"/>
      <c r="Z100" s="37"/>
    </row>
    <row r="101" spans="1:26" ht="13">
      <c r="A101" s="37"/>
      <c r="B101" s="37"/>
      <c r="C101" s="37"/>
      <c r="D101" s="37"/>
      <c r="E101" s="37"/>
      <c r="F101" s="37"/>
      <c r="G101" s="37"/>
      <c r="H101" s="37"/>
      <c r="I101" s="37"/>
      <c r="J101" s="37"/>
      <c r="K101" s="38"/>
      <c r="L101" s="37"/>
      <c r="M101" s="37"/>
      <c r="N101" s="37"/>
      <c r="O101" s="37"/>
      <c r="P101" s="37"/>
      <c r="Q101" s="37"/>
      <c r="R101" s="37"/>
      <c r="S101" s="37"/>
      <c r="T101" s="37"/>
      <c r="U101" s="37"/>
      <c r="V101" s="37"/>
      <c r="W101" s="37"/>
      <c r="X101" s="37"/>
      <c r="Y101" s="37"/>
      <c r="Z101" s="37"/>
    </row>
    <row r="102" spans="1:26" ht="13">
      <c r="A102" s="37"/>
      <c r="B102" s="37"/>
      <c r="C102" s="37"/>
      <c r="D102" s="37"/>
      <c r="E102" s="37"/>
      <c r="F102" s="37"/>
      <c r="G102" s="37"/>
      <c r="H102" s="37"/>
      <c r="I102" s="37"/>
      <c r="J102" s="37"/>
      <c r="K102" s="38"/>
      <c r="L102" s="37"/>
      <c r="M102" s="37"/>
      <c r="N102" s="37"/>
      <c r="O102" s="37"/>
      <c r="P102" s="37"/>
      <c r="Q102" s="37"/>
      <c r="R102" s="37"/>
      <c r="S102" s="37"/>
      <c r="T102" s="37"/>
      <c r="U102" s="37"/>
      <c r="V102" s="37"/>
      <c r="W102" s="37"/>
      <c r="X102" s="37"/>
      <c r="Y102" s="37"/>
      <c r="Z102" s="37"/>
    </row>
    <row r="103" spans="1:26" ht="13">
      <c r="A103" s="37"/>
      <c r="B103" s="37"/>
      <c r="C103" s="37"/>
      <c r="D103" s="37"/>
      <c r="E103" s="37"/>
      <c r="F103" s="37"/>
      <c r="G103" s="37"/>
      <c r="H103" s="37"/>
      <c r="I103" s="37"/>
      <c r="J103" s="37"/>
      <c r="K103" s="38"/>
      <c r="L103" s="37"/>
      <c r="M103" s="37"/>
      <c r="N103" s="37"/>
      <c r="O103" s="37"/>
      <c r="P103" s="37"/>
      <c r="Q103" s="37"/>
      <c r="R103" s="37"/>
      <c r="S103" s="37"/>
      <c r="T103" s="37"/>
      <c r="U103" s="37"/>
      <c r="V103" s="37"/>
      <c r="W103" s="37"/>
      <c r="X103" s="37"/>
      <c r="Y103" s="37"/>
      <c r="Z103" s="37"/>
    </row>
    <row r="104" spans="1:26" ht="13">
      <c r="A104" s="37"/>
      <c r="B104" s="37"/>
      <c r="C104" s="37"/>
      <c r="D104" s="37"/>
      <c r="E104" s="37"/>
      <c r="F104" s="37"/>
      <c r="G104" s="37"/>
      <c r="H104" s="37"/>
      <c r="I104" s="37"/>
      <c r="J104" s="37"/>
      <c r="K104" s="38"/>
      <c r="L104" s="37"/>
      <c r="M104" s="37"/>
      <c r="N104" s="37"/>
      <c r="O104" s="37"/>
      <c r="P104" s="37"/>
      <c r="Q104" s="37"/>
      <c r="R104" s="37"/>
      <c r="S104" s="37"/>
      <c r="T104" s="37"/>
      <c r="U104" s="37"/>
      <c r="V104" s="37"/>
      <c r="W104" s="37"/>
      <c r="X104" s="37"/>
      <c r="Y104" s="37"/>
      <c r="Z104" s="37"/>
    </row>
    <row r="105" spans="1:26" ht="13">
      <c r="A105" s="37"/>
      <c r="B105" s="37"/>
      <c r="C105" s="37"/>
      <c r="D105" s="37"/>
      <c r="E105" s="37"/>
      <c r="F105" s="37"/>
      <c r="G105" s="37"/>
      <c r="H105" s="37"/>
      <c r="I105" s="37"/>
      <c r="J105" s="37"/>
      <c r="K105" s="38"/>
      <c r="L105" s="37"/>
      <c r="M105" s="37"/>
      <c r="N105" s="37"/>
      <c r="O105" s="37"/>
      <c r="P105" s="37"/>
      <c r="Q105" s="37"/>
      <c r="R105" s="37"/>
      <c r="S105" s="37"/>
      <c r="T105" s="37"/>
      <c r="U105" s="37"/>
      <c r="V105" s="37"/>
      <c r="W105" s="37"/>
      <c r="X105" s="37"/>
      <c r="Y105" s="37"/>
      <c r="Z105" s="37"/>
    </row>
    <row r="106" spans="1:26" ht="13">
      <c r="A106" s="37"/>
      <c r="B106" s="37"/>
      <c r="C106" s="37"/>
      <c r="D106" s="37"/>
      <c r="E106" s="37"/>
      <c r="F106" s="37"/>
      <c r="G106" s="37"/>
      <c r="H106" s="37"/>
      <c r="I106" s="37"/>
      <c r="J106" s="37"/>
      <c r="K106" s="38"/>
      <c r="L106" s="37"/>
      <c r="M106" s="37"/>
      <c r="N106" s="37"/>
      <c r="O106" s="37"/>
      <c r="P106" s="37"/>
      <c r="Q106" s="37"/>
      <c r="R106" s="37"/>
      <c r="S106" s="37"/>
      <c r="T106" s="37"/>
      <c r="U106" s="37"/>
      <c r="V106" s="37"/>
      <c r="W106" s="37"/>
      <c r="X106" s="37"/>
      <c r="Y106" s="37"/>
      <c r="Z106" s="37"/>
    </row>
    <row r="107" spans="1:26" ht="13">
      <c r="A107" s="37"/>
      <c r="B107" s="37"/>
      <c r="C107" s="37"/>
      <c r="D107" s="37"/>
      <c r="E107" s="37"/>
      <c r="F107" s="37"/>
      <c r="G107" s="37"/>
      <c r="H107" s="37"/>
      <c r="I107" s="37"/>
      <c r="J107" s="37"/>
      <c r="K107" s="38"/>
      <c r="L107" s="37"/>
      <c r="M107" s="37"/>
      <c r="N107" s="37"/>
      <c r="O107" s="37"/>
      <c r="P107" s="37"/>
      <c r="Q107" s="37"/>
      <c r="R107" s="37"/>
      <c r="S107" s="37"/>
      <c r="T107" s="37"/>
      <c r="U107" s="37"/>
      <c r="V107" s="37"/>
      <c r="W107" s="37"/>
      <c r="X107" s="37"/>
      <c r="Y107" s="37"/>
      <c r="Z107" s="37"/>
    </row>
    <row r="108" spans="1:26" ht="13">
      <c r="A108" s="37"/>
      <c r="B108" s="37"/>
      <c r="C108" s="37"/>
      <c r="D108" s="37"/>
      <c r="E108" s="37"/>
      <c r="F108" s="37"/>
      <c r="G108" s="37"/>
      <c r="H108" s="37"/>
      <c r="I108" s="37"/>
      <c r="J108" s="37"/>
      <c r="K108" s="38"/>
      <c r="L108" s="37"/>
      <c r="M108" s="37"/>
      <c r="N108" s="37"/>
      <c r="O108" s="37"/>
      <c r="P108" s="37"/>
      <c r="Q108" s="37"/>
      <c r="R108" s="37"/>
      <c r="S108" s="37"/>
      <c r="T108" s="37"/>
      <c r="U108" s="37"/>
      <c r="V108" s="37"/>
      <c r="W108" s="37"/>
      <c r="X108" s="37"/>
      <c r="Y108" s="37"/>
      <c r="Z108" s="37"/>
    </row>
    <row r="109" spans="1:26" ht="13">
      <c r="A109" s="37"/>
      <c r="B109" s="37"/>
      <c r="C109" s="37"/>
      <c r="D109" s="37"/>
      <c r="E109" s="37"/>
      <c r="F109" s="37"/>
      <c r="G109" s="37"/>
      <c r="H109" s="37"/>
      <c r="I109" s="37"/>
      <c r="J109" s="37"/>
      <c r="K109" s="38"/>
      <c r="L109" s="37"/>
      <c r="M109" s="37"/>
      <c r="N109" s="37"/>
      <c r="O109" s="37"/>
      <c r="P109" s="37"/>
      <c r="Q109" s="37"/>
      <c r="R109" s="37"/>
      <c r="S109" s="37"/>
      <c r="T109" s="37"/>
      <c r="U109" s="37"/>
      <c r="V109" s="37"/>
      <c r="W109" s="37"/>
      <c r="X109" s="37"/>
      <c r="Y109" s="37"/>
      <c r="Z109" s="37"/>
    </row>
    <row r="110" spans="1:26" ht="13">
      <c r="A110" s="37"/>
      <c r="B110" s="37"/>
      <c r="C110" s="37"/>
      <c r="D110" s="37"/>
      <c r="E110" s="37"/>
      <c r="F110" s="37"/>
      <c r="G110" s="37"/>
      <c r="H110" s="37"/>
      <c r="I110" s="37"/>
      <c r="J110" s="37"/>
      <c r="K110" s="38"/>
      <c r="L110" s="37"/>
      <c r="M110" s="37"/>
      <c r="N110" s="37"/>
      <c r="O110" s="37"/>
      <c r="P110" s="37"/>
      <c r="Q110" s="37"/>
      <c r="R110" s="37"/>
      <c r="S110" s="37"/>
      <c r="T110" s="37"/>
      <c r="U110" s="37"/>
      <c r="V110" s="37"/>
      <c r="W110" s="37"/>
      <c r="X110" s="37"/>
      <c r="Y110" s="37"/>
      <c r="Z110" s="37"/>
    </row>
    <row r="111" spans="1:26" ht="13">
      <c r="A111" s="37"/>
      <c r="B111" s="37"/>
      <c r="C111" s="37"/>
      <c r="D111" s="37"/>
      <c r="E111" s="37"/>
      <c r="F111" s="37"/>
      <c r="G111" s="37"/>
      <c r="H111" s="37"/>
      <c r="I111" s="37"/>
      <c r="J111" s="37"/>
      <c r="K111" s="38"/>
      <c r="L111" s="37"/>
      <c r="M111" s="37"/>
      <c r="N111" s="37"/>
      <c r="O111" s="37"/>
      <c r="P111" s="37"/>
      <c r="Q111" s="37"/>
      <c r="R111" s="37"/>
      <c r="S111" s="37"/>
      <c r="T111" s="37"/>
      <c r="U111" s="37"/>
      <c r="V111" s="37"/>
      <c r="W111" s="37"/>
      <c r="X111" s="37"/>
      <c r="Y111" s="37"/>
      <c r="Z111" s="37"/>
    </row>
    <row r="112" spans="1:26" ht="13">
      <c r="A112" s="37"/>
      <c r="B112" s="37"/>
      <c r="C112" s="37"/>
      <c r="D112" s="37"/>
      <c r="E112" s="37"/>
      <c r="F112" s="37"/>
      <c r="G112" s="37"/>
      <c r="H112" s="37"/>
      <c r="I112" s="37"/>
      <c r="J112" s="37"/>
      <c r="K112" s="38"/>
      <c r="L112" s="37"/>
      <c r="M112" s="37"/>
      <c r="N112" s="37"/>
      <c r="O112" s="37"/>
      <c r="P112" s="37"/>
      <c r="Q112" s="37"/>
      <c r="R112" s="37"/>
      <c r="S112" s="37"/>
      <c r="T112" s="37"/>
      <c r="U112" s="37"/>
      <c r="V112" s="37"/>
      <c r="W112" s="37"/>
      <c r="X112" s="37"/>
      <c r="Y112" s="37"/>
      <c r="Z112" s="37"/>
    </row>
    <row r="113" spans="1:26" ht="13">
      <c r="A113" s="37"/>
      <c r="B113" s="37"/>
      <c r="C113" s="37"/>
      <c r="D113" s="37"/>
      <c r="E113" s="37"/>
      <c r="F113" s="37"/>
      <c r="G113" s="37"/>
      <c r="H113" s="37"/>
      <c r="I113" s="37"/>
      <c r="J113" s="37"/>
      <c r="K113" s="38"/>
      <c r="L113" s="37"/>
      <c r="M113" s="37"/>
      <c r="N113" s="37"/>
      <c r="O113" s="37"/>
      <c r="P113" s="37"/>
      <c r="Q113" s="37"/>
      <c r="R113" s="37"/>
      <c r="S113" s="37"/>
      <c r="T113" s="37"/>
      <c r="U113" s="37"/>
      <c r="V113" s="37"/>
      <c r="W113" s="37"/>
      <c r="X113" s="37"/>
      <c r="Y113" s="37"/>
      <c r="Z113" s="37"/>
    </row>
    <row r="114" spans="1:26" ht="13">
      <c r="A114" s="37"/>
      <c r="B114" s="37"/>
      <c r="C114" s="37"/>
      <c r="D114" s="37"/>
      <c r="E114" s="37"/>
      <c r="F114" s="37"/>
      <c r="G114" s="37"/>
      <c r="H114" s="37"/>
      <c r="I114" s="37"/>
      <c r="J114" s="37"/>
      <c r="K114" s="38"/>
      <c r="L114" s="37"/>
      <c r="M114" s="37"/>
      <c r="N114" s="37"/>
      <c r="O114" s="37"/>
      <c r="P114" s="37"/>
      <c r="Q114" s="37"/>
      <c r="R114" s="37"/>
      <c r="S114" s="37"/>
      <c r="T114" s="37"/>
      <c r="U114" s="37"/>
      <c r="V114" s="37"/>
      <c r="W114" s="37"/>
      <c r="X114" s="37"/>
      <c r="Y114" s="37"/>
      <c r="Z114" s="37"/>
    </row>
    <row r="115" spans="1:26" ht="13">
      <c r="A115" s="37"/>
      <c r="B115" s="37"/>
      <c r="C115" s="37"/>
      <c r="D115" s="37"/>
      <c r="E115" s="37"/>
      <c r="F115" s="37"/>
      <c r="G115" s="37"/>
      <c r="H115" s="37"/>
      <c r="I115" s="37"/>
      <c r="J115" s="37"/>
      <c r="K115" s="38"/>
      <c r="L115" s="37"/>
      <c r="M115" s="37"/>
      <c r="N115" s="37"/>
      <c r="O115" s="37"/>
      <c r="P115" s="37"/>
      <c r="Q115" s="37"/>
      <c r="R115" s="37"/>
      <c r="S115" s="37"/>
      <c r="T115" s="37"/>
      <c r="U115" s="37"/>
      <c r="V115" s="37"/>
      <c r="W115" s="37"/>
      <c r="X115" s="37"/>
      <c r="Y115" s="37"/>
      <c r="Z115" s="37"/>
    </row>
    <row r="116" spans="1:26" ht="13">
      <c r="A116" s="37"/>
      <c r="B116" s="37"/>
      <c r="C116" s="37"/>
      <c r="D116" s="37"/>
      <c r="E116" s="37"/>
      <c r="F116" s="37"/>
      <c r="G116" s="37"/>
      <c r="H116" s="37"/>
      <c r="I116" s="37"/>
      <c r="J116" s="37"/>
      <c r="K116" s="38"/>
      <c r="L116" s="37"/>
      <c r="M116" s="37"/>
      <c r="N116" s="37"/>
      <c r="O116" s="37"/>
      <c r="P116" s="37"/>
      <c r="Q116" s="37"/>
      <c r="R116" s="37"/>
      <c r="S116" s="37"/>
      <c r="T116" s="37"/>
      <c r="U116" s="37"/>
      <c r="V116" s="37"/>
      <c r="W116" s="37"/>
      <c r="X116" s="37"/>
      <c r="Y116" s="37"/>
      <c r="Z116" s="37"/>
    </row>
    <row r="117" spans="1:26" ht="13">
      <c r="A117" s="37"/>
      <c r="B117" s="37"/>
      <c r="C117" s="37"/>
      <c r="D117" s="37"/>
      <c r="E117" s="37"/>
      <c r="F117" s="37"/>
      <c r="G117" s="37"/>
      <c r="H117" s="37"/>
      <c r="I117" s="37"/>
      <c r="J117" s="37"/>
      <c r="K117" s="38"/>
      <c r="L117" s="37"/>
      <c r="M117" s="37"/>
      <c r="N117" s="37"/>
      <c r="O117" s="37"/>
      <c r="P117" s="37"/>
      <c r="Q117" s="37"/>
      <c r="R117" s="37"/>
      <c r="S117" s="37"/>
      <c r="T117" s="37"/>
      <c r="U117" s="37"/>
      <c r="V117" s="37"/>
      <c r="W117" s="37"/>
      <c r="X117" s="37"/>
      <c r="Y117" s="37"/>
      <c r="Z117" s="37"/>
    </row>
    <row r="118" spans="1:26" ht="13">
      <c r="A118" s="37"/>
      <c r="B118" s="37"/>
      <c r="C118" s="37"/>
      <c r="D118" s="37"/>
      <c r="E118" s="37"/>
      <c r="F118" s="37"/>
      <c r="G118" s="37"/>
      <c r="H118" s="37"/>
      <c r="I118" s="37"/>
      <c r="J118" s="37"/>
      <c r="K118" s="38"/>
      <c r="L118" s="37"/>
      <c r="M118" s="37"/>
      <c r="N118" s="37"/>
      <c r="O118" s="37"/>
      <c r="P118" s="37"/>
      <c r="Q118" s="37"/>
      <c r="R118" s="37"/>
      <c r="S118" s="37"/>
      <c r="T118" s="37"/>
      <c r="U118" s="37"/>
      <c r="V118" s="37"/>
      <c r="W118" s="37"/>
      <c r="X118" s="37"/>
      <c r="Y118" s="37"/>
      <c r="Z118" s="37"/>
    </row>
    <row r="119" spans="1:26" ht="13">
      <c r="A119" s="37"/>
      <c r="B119" s="37"/>
      <c r="C119" s="37"/>
      <c r="D119" s="37"/>
      <c r="E119" s="37"/>
      <c r="F119" s="37"/>
      <c r="G119" s="37"/>
      <c r="H119" s="37"/>
      <c r="I119" s="37"/>
      <c r="J119" s="37"/>
      <c r="K119" s="38"/>
      <c r="L119" s="37"/>
      <c r="M119" s="37"/>
      <c r="N119" s="37"/>
      <c r="O119" s="37"/>
      <c r="P119" s="37"/>
      <c r="Q119" s="37"/>
      <c r="R119" s="37"/>
      <c r="S119" s="37"/>
      <c r="T119" s="37"/>
      <c r="U119" s="37"/>
      <c r="V119" s="37"/>
      <c r="W119" s="37"/>
      <c r="X119" s="37"/>
      <c r="Y119" s="37"/>
      <c r="Z119" s="37"/>
    </row>
    <row r="120" spans="1:26" ht="13">
      <c r="A120" s="37"/>
      <c r="B120" s="37"/>
      <c r="C120" s="37"/>
      <c r="D120" s="37"/>
      <c r="E120" s="37"/>
      <c r="F120" s="37"/>
      <c r="G120" s="37"/>
      <c r="H120" s="37"/>
      <c r="I120" s="37"/>
      <c r="J120" s="37"/>
      <c r="K120" s="38"/>
      <c r="L120" s="37"/>
      <c r="M120" s="37"/>
      <c r="N120" s="37"/>
      <c r="O120" s="37"/>
      <c r="P120" s="37"/>
      <c r="Q120" s="37"/>
      <c r="R120" s="37"/>
      <c r="S120" s="37"/>
      <c r="T120" s="37"/>
      <c r="U120" s="37"/>
      <c r="V120" s="37"/>
      <c r="W120" s="37"/>
      <c r="X120" s="37"/>
      <c r="Y120" s="37"/>
      <c r="Z120" s="37"/>
    </row>
    <row r="121" spans="1:26" ht="13">
      <c r="A121" s="37"/>
      <c r="B121" s="37"/>
      <c r="C121" s="37"/>
      <c r="D121" s="37"/>
      <c r="E121" s="37"/>
      <c r="F121" s="37"/>
      <c r="G121" s="37"/>
      <c r="H121" s="37"/>
      <c r="I121" s="37"/>
      <c r="J121" s="37"/>
      <c r="K121" s="38"/>
      <c r="L121" s="37"/>
      <c r="M121" s="37"/>
      <c r="N121" s="37"/>
      <c r="O121" s="37"/>
      <c r="P121" s="37"/>
      <c r="Q121" s="37"/>
      <c r="R121" s="37"/>
      <c r="S121" s="37"/>
      <c r="T121" s="37"/>
      <c r="U121" s="37"/>
      <c r="V121" s="37"/>
      <c r="W121" s="37"/>
      <c r="X121" s="37"/>
      <c r="Y121" s="37"/>
      <c r="Z121" s="37"/>
    </row>
    <row r="122" spans="1:26" ht="13">
      <c r="A122" s="37"/>
      <c r="B122" s="37"/>
      <c r="C122" s="37"/>
      <c r="D122" s="37"/>
      <c r="E122" s="37"/>
      <c r="F122" s="37"/>
      <c r="G122" s="37"/>
      <c r="H122" s="37"/>
      <c r="I122" s="37"/>
      <c r="J122" s="37"/>
      <c r="K122" s="38"/>
      <c r="L122" s="37"/>
      <c r="M122" s="37"/>
      <c r="N122" s="37"/>
      <c r="O122" s="37"/>
      <c r="P122" s="37"/>
      <c r="Q122" s="37"/>
      <c r="R122" s="37"/>
      <c r="S122" s="37"/>
      <c r="T122" s="37"/>
      <c r="U122" s="37"/>
      <c r="V122" s="37"/>
      <c r="W122" s="37"/>
      <c r="X122" s="37"/>
      <c r="Y122" s="37"/>
      <c r="Z122" s="37"/>
    </row>
    <row r="123" spans="1:26" ht="13">
      <c r="A123" s="37"/>
      <c r="B123" s="37"/>
      <c r="C123" s="37"/>
      <c r="D123" s="37"/>
      <c r="E123" s="37"/>
      <c r="F123" s="37"/>
      <c r="G123" s="37"/>
      <c r="H123" s="37"/>
      <c r="I123" s="37"/>
      <c r="J123" s="37"/>
      <c r="K123" s="38"/>
      <c r="L123" s="37"/>
      <c r="M123" s="37"/>
      <c r="N123" s="37"/>
      <c r="O123" s="37"/>
      <c r="P123" s="37"/>
      <c r="Q123" s="37"/>
      <c r="R123" s="37"/>
      <c r="S123" s="37"/>
      <c r="T123" s="37"/>
      <c r="U123" s="37"/>
      <c r="V123" s="37"/>
      <c r="W123" s="37"/>
      <c r="X123" s="37"/>
      <c r="Y123" s="37"/>
      <c r="Z123" s="37"/>
    </row>
    <row r="124" spans="1:26" ht="13">
      <c r="A124" s="37"/>
      <c r="B124" s="37"/>
      <c r="C124" s="37"/>
      <c r="D124" s="37"/>
      <c r="E124" s="37"/>
      <c r="F124" s="37"/>
      <c r="G124" s="37"/>
      <c r="H124" s="37"/>
      <c r="I124" s="37"/>
      <c r="J124" s="37"/>
      <c r="K124" s="38"/>
      <c r="L124" s="37"/>
      <c r="M124" s="37"/>
      <c r="N124" s="37"/>
      <c r="O124" s="37"/>
      <c r="P124" s="37"/>
      <c r="Q124" s="37"/>
      <c r="R124" s="37"/>
      <c r="S124" s="37"/>
      <c r="T124" s="37"/>
      <c r="U124" s="37"/>
      <c r="V124" s="37"/>
      <c r="W124" s="37"/>
      <c r="X124" s="37"/>
      <c r="Y124" s="37"/>
      <c r="Z124" s="37"/>
    </row>
    <row r="125" spans="1:26" ht="13">
      <c r="A125" s="37"/>
      <c r="B125" s="37"/>
      <c r="C125" s="37"/>
      <c r="D125" s="37"/>
      <c r="E125" s="37"/>
      <c r="F125" s="37"/>
      <c r="G125" s="37"/>
      <c r="H125" s="37"/>
      <c r="I125" s="37"/>
      <c r="J125" s="37"/>
      <c r="K125" s="38"/>
      <c r="L125" s="37"/>
      <c r="M125" s="37"/>
      <c r="N125" s="37"/>
      <c r="O125" s="37"/>
      <c r="P125" s="37"/>
      <c r="Q125" s="37"/>
      <c r="R125" s="37"/>
      <c r="S125" s="37"/>
      <c r="T125" s="37"/>
      <c r="U125" s="37"/>
      <c r="V125" s="37"/>
      <c r="W125" s="37"/>
      <c r="X125" s="37"/>
      <c r="Y125" s="37"/>
      <c r="Z125" s="37"/>
    </row>
    <row r="126" spans="1:26" ht="13">
      <c r="A126" s="37"/>
      <c r="B126" s="37"/>
      <c r="C126" s="37"/>
      <c r="D126" s="37"/>
      <c r="E126" s="37"/>
      <c r="F126" s="37"/>
      <c r="G126" s="37"/>
      <c r="H126" s="37"/>
      <c r="I126" s="37"/>
      <c r="J126" s="37"/>
      <c r="K126" s="38"/>
      <c r="L126" s="37"/>
      <c r="M126" s="37"/>
      <c r="N126" s="37"/>
      <c r="O126" s="37"/>
      <c r="P126" s="37"/>
      <c r="Q126" s="37"/>
      <c r="R126" s="37"/>
      <c r="S126" s="37"/>
      <c r="T126" s="37"/>
      <c r="U126" s="37"/>
      <c r="V126" s="37"/>
      <c r="W126" s="37"/>
      <c r="X126" s="37"/>
      <c r="Y126" s="37"/>
      <c r="Z126" s="37"/>
    </row>
    <row r="127" spans="1:26" ht="13">
      <c r="A127" s="37"/>
      <c r="B127" s="37"/>
      <c r="C127" s="37"/>
      <c r="D127" s="37"/>
      <c r="E127" s="37"/>
      <c r="F127" s="37"/>
      <c r="G127" s="37"/>
      <c r="H127" s="37"/>
      <c r="I127" s="37"/>
      <c r="J127" s="37"/>
      <c r="K127" s="38"/>
      <c r="L127" s="37"/>
      <c r="M127" s="37"/>
      <c r="N127" s="37"/>
      <c r="O127" s="37"/>
      <c r="P127" s="37"/>
      <c r="Q127" s="37"/>
      <c r="R127" s="37"/>
      <c r="S127" s="37"/>
      <c r="T127" s="37"/>
      <c r="U127" s="37"/>
      <c r="V127" s="37"/>
      <c r="W127" s="37"/>
      <c r="X127" s="37"/>
      <c r="Y127" s="37"/>
      <c r="Z127" s="37"/>
    </row>
    <row r="128" spans="1:26" ht="13">
      <c r="A128" s="37"/>
      <c r="B128" s="37"/>
      <c r="C128" s="37"/>
      <c r="D128" s="37"/>
      <c r="E128" s="37"/>
      <c r="F128" s="37"/>
      <c r="G128" s="37"/>
      <c r="H128" s="37"/>
      <c r="I128" s="37"/>
      <c r="J128" s="37"/>
      <c r="K128" s="38"/>
      <c r="L128" s="37"/>
      <c r="M128" s="37"/>
      <c r="N128" s="37"/>
      <c r="O128" s="37"/>
      <c r="P128" s="37"/>
      <c r="Q128" s="37"/>
      <c r="R128" s="37"/>
      <c r="S128" s="37"/>
      <c r="T128" s="37"/>
      <c r="U128" s="37"/>
      <c r="V128" s="37"/>
      <c r="W128" s="37"/>
      <c r="X128" s="37"/>
      <c r="Y128" s="37"/>
      <c r="Z128" s="37"/>
    </row>
    <row r="129" spans="1:26" ht="13">
      <c r="A129" s="37"/>
      <c r="B129" s="37"/>
      <c r="C129" s="37"/>
      <c r="D129" s="37"/>
      <c r="E129" s="37"/>
      <c r="F129" s="37"/>
      <c r="G129" s="37"/>
      <c r="H129" s="37"/>
      <c r="I129" s="37"/>
      <c r="J129" s="37"/>
      <c r="K129" s="38"/>
      <c r="L129" s="37"/>
      <c r="M129" s="37"/>
      <c r="N129" s="37"/>
      <c r="O129" s="37"/>
      <c r="P129" s="37"/>
      <c r="Q129" s="37"/>
      <c r="R129" s="37"/>
      <c r="S129" s="37"/>
      <c r="T129" s="37"/>
      <c r="U129" s="37"/>
      <c r="V129" s="37"/>
      <c r="W129" s="37"/>
      <c r="X129" s="37"/>
      <c r="Y129" s="37"/>
      <c r="Z129" s="37"/>
    </row>
    <row r="130" spans="1:26" ht="13">
      <c r="A130" s="37"/>
      <c r="B130" s="37"/>
      <c r="C130" s="37"/>
      <c r="D130" s="37"/>
      <c r="E130" s="37"/>
      <c r="F130" s="37"/>
      <c r="G130" s="37"/>
      <c r="H130" s="37"/>
      <c r="I130" s="37"/>
      <c r="J130" s="37"/>
      <c r="K130" s="38"/>
      <c r="L130" s="37"/>
      <c r="M130" s="37"/>
      <c r="N130" s="37"/>
      <c r="O130" s="37"/>
      <c r="P130" s="37"/>
      <c r="Q130" s="37"/>
      <c r="R130" s="37"/>
      <c r="S130" s="37"/>
      <c r="T130" s="37"/>
      <c r="U130" s="37"/>
      <c r="V130" s="37"/>
      <c r="W130" s="37"/>
      <c r="X130" s="37"/>
      <c r="Y130" s="37"/>
      <c r="Z130" s="37"/>
    </row>
    <row r="131" spans="1:26" ht="13">
      <c r="A131" s="37"/>
      <c r="B131" s="37"/>
      <c r="C131" s="37"/>
      <c r="D131" s="37"/>
      <c r="E131" s="37"/>
      <c r="F131" s="37"/>
      <c r="G131" s="37"/>
      <c r="H131" s="37"/>
      <c r="I131" s="37"/>
      <c r="J131" s="37"/>
      <c r="K131" s="38"/>
      <c r="L131" s="37"/>
      <c r="M131" s="37"/>
      <c r="N131" s="37"/>
      <c r="O131" s="37"/>
      <c r="P131" s="37"/>
      <c r="Q131" s="37"/>
      <c r="R131" s="37"/>
      <c r="S131" s="37"/>
      <c r="T131" s="37"/>
      <c r="U131" s="37"/>
      <c r="V131" s="37"/>
      <c r="W131" s="37"/>
      <c r="X131" s="37"/>
      <c r="Y131" s="37"/>
      <c r="Z131" s="37"/>
    </row>
    <row r="132" spans="1:26" ht="13">
      <c r="A132" s="37"/>
      <c r="B132" s="37"/>
      <c r="C132" s="37"/>
      <c r="D132" s="37"/>
      <c r="E132" s="37"/>
      <c r="F132" s="37"/>
      <c r="G132" s="37"/>
      <c r="H132" s="37"/>
      <c r="I132" s="37"/>
      <c r="J132" s="37"/>
      <c r="K132" s="38"/>
      <c r="L132" s="37"/>
      <c r="M132" s="37"/>
      <c r="N132" s="37"/>
      <c r="O132" s="37"/>
      <c r="P132" s="37"/>
      <c r="Q132" s="37"/>
      <c r="R132" s="37"/>
      <c r="S132" s="37"/>
      <c r="T132" s="37"/>
      <c r="U132" s="37"/>
      <c r="V132" s="37"/>
      <c r="W132" s="37"/>
      <c r="X132" s="37"/>
      <c r="Y132" s="37"/>
      <c r="Z132" s="37"/>
    </row>
    <row r="133" spans="1:26" ht="13">
      <c r="A133" s="37"/>
      <c r="B133" s="37"/>
      <c r="C133" s="37"/>
      <c r="D133" s="37"/>
      <c r="E133" s="37"/>
      <c r="F133" s="37"/>
      <c r="G133" s="37"/>
      <c r="H133" s="37"/>
      <c r="I133" s="37"/>
      <c r="J133" s="37"/>
      <c r="K133" s="38"/>
      <c r="L133" s="37"/>
      <c r="M133" s="37"/>
      <c r="N133" s="37"/>
      <c r="O133" s="37"/>
      <c r="P133" s="37"/>
      <c r="Q133" s="37"/>
      <c r="R133" s="37"/>
      <c r="S133" s="37"/>
      <c r="T133" s="37"/>
      <c r="U133" s="37"/>
      <c r="V133" s="37"/>
      <c r="W133" s="37"/>
      <c r="X133" s="37"/>
      <c r="Y133" s="37"/>
      <c r="Z133" s="37"/>
    </row>
    <row r="134" spans="1:26" ht="13">
      <c r="A134" s="37"/>
      <c r="B134" s="37"/>
      <c r="C134" s="37"/>
      <c r="D134" s="37"/>
      <c r="E134" s="37"/>
      <c r="F134" s="37"/>
      <c r="G134" s="37"/>
      <c r="H134" s="37"/>
      <c r="I134" s="37"/>
      <c r="J134" s="37"/>
      <c r="K134" s="38"/>
      <c r="L134" s="37"/>
      <c r="M134" s="37"/>
      <c r="N134" s="37"/>
      <c r="O134" s="37"/>
      <c r="P134" s="37"/>
      <c r="Q134" s="37"/>
      <c r="R134" s="37"/>
      <c r="S134" s="37"/>
      <c r="T134" s="37"/>
      <c r="U134" s="37"/>
      <c r="V134" s="37"/>
      <c r="W134" s="37"/>
      <c r="X134" s="37"/>
      <c r="Y134" s="37"/>
      <c r="Z134" s="37"/>
    </row>
    <row r="135" spans="1:26" ht="13">
      <c r="A135" s="37"/>
      <c r="B135" s="37"/>
      <c r="C135" s="37"/>
      <c r="D135" s="37"/>
      <c r="E135" s="37"/>
      <c r="F135" s="37"/>
      <c r="G135" s="37"/>
      <c r="H135" s="37"/>
      <c r="I135" s="37"/>
      <c r="J135" s="37"/>
      <c r="K135" s="38"/>
      <c r="L135" s="37"/>
      <c r="M135" s="37"/>
      <c r="N135" s="37"/>
      <c r="O135" s="37"/>
      <c r="P135" s="37"/>
      <c r="Q135" s="37"/>
      <c r="R135" s="37"/>
      <c r="S135" s="37"/>
      <c r="T135" s="37"/>
      <c r="U135" s="37"/>
      <c r="V135" s="37"/>
      <c r="W135" s="37"/>
      <c r="X135" s="37"/>
      <c r="Y135" s="37"/>
      <c r="Z135" s="37"/>
    </row>
    <row r="136" spans="1:26" ht="13">
      <c r="A136" s="37"/>
      <c r="B136" s="37"/>
      <c r="C136" s="37"/>
      <c r="D136" s="37"/>
      <c r="E136" s="37"/>
      <c r="F136" s="37"/>
      <c r="G136" s="37"/>
      <c r="H136" s="37"/>
      <c r="I136" s="37"/>
      <c r="J136" s="37"/>
      <c r="K136" s="38"/>
      <c r="L136" s="37"/>
      <c r="M136" s="37"/>
      <c r="N136" s="37"/>
      <c r="O136" s="37"/>
      <c r="P136" s="37"/>
      <c r="Q136" s="37"/>
      <c r="R136" s="37"/>
      <c r="S136" s="37"/>
      <c r="T136" s="37"/>
      <c r="U136" s="37"/>
      <c r="V136" s="37"/>
      <c r="W136" s="37"/>
      <c r="X136" s="37"/>
      <c r="Y136" s="37"/>
      <c r="Z136" s="37"/>
    </row>
    <row r="137" spans="1:26" ht="13">
      <c r="A137" s="37"/>
      <c r="B137" s="37"/>
      <c r="C137" s="37"/>
      <c r="D137" s="37"/>
      <c r="E137" s="37"/>
      <c r="F137" s="37"/>
      <c r="G137" s="37"/>
      <c r="H137" s="37"/>
      <c r="I137" s="37"/>
      <c r="J137" s="37"/>
      <c r="K137" s="38"/>
      <c r="L137" s="37"/>
      <c r="M137" s="37"/>
      <c r="N137" s="37"/>
      <c r="O137" s="37"/>
      <c r="P137" s="37"/>
      <c r="Q137" s="37"/>
      <c r="R137" s="37"/>
      <c r="S137" s="37"/>
      <c r="T137" s="37"/>
      <c r="U137" s="37"/>
      <c r="V137" s="37"/>
      <c r="W137" s="37"/>
      <c r="X137" s="37"/>
      <c r="Y137" s="37"/>
      <c r="Z137" s="37"/>
    </row>
    <row r="138" spans="1:26" ht="13">
      <c r="A138" s="37"/>
      <c r="B138" s="37"/>
      <c r="C138" s="37"/>
      <c r="D138" s="37"/>
      <c r="E138" s="37"/>
      <c r="F138" s="37"/>
      <c r="G138" s="37"/>
      <c r="H138" s="37"/>
      <c r="I138" s="37"/>
      <c r="J138" s="37"/>
      <c r="K138" s="38"/>
      <c r="L138" s="37"/>
      <c r="M138" s="37"/>
      <c r="N138" s="37"/>
      <c r="O138" s="37"/>
      <c r="P138" s="37"/>
      <c r="Q138" s="37"/>
      <c r="R138" s="37"/>
      <c r="S138" s="37"/>
      <c r="T138" s="37"/>
      <c r="U138" s="37"/>
      <c r="V138" s="37"/>
      <c r="W138" s="37"/>
      <c r="X138" s="37"/>
      <c r="Y138" s="37"/>
      <c r="Z138" s="37"/>
    </row>
    <row r="139" spans="1:26" ht="13">
      <c r="A139" s="37"/>
      <c r="B139" s="37"/>
      <c r="C139" s="37"/>
      <c r="D139" s="37"/>
      <c r="E139" s="37"/>
      <c r="F139" s="37"/>
      <c r="G139" s="37"/>
      <c r="H139" s="37"/>
      <c r="I139" s="37"/>
      <c r="J139" s="37"/>
      <c r="K139" s="38"/>
      <c r="L139" s="37"/>
      <c r="M139" s="37"/>
      <c r="N139" s="37"/>
      <c r="O139" s="37"/>
      <c r="P139" s="37"/>
      <c r="Q139" s="37"/>
      <c r="R139" s="37"/>
      <c r="S139" s="37"/>
      <c r="T139" s="37"/>
      <c r="U139" s="37"/>
      <c r="V139" s="37"/>
      <c r="W139" s="37"/>
      <c r="X139" s="37"/>
      <c r="Y139" s="37"/>
      <c r="Z139" s="37"/>
    </row>
    <row r="140" spans="1:26" ht="13">
      <c r="A140" s="37"/>
      <c r="B140" s="37"/>
      <c r="C140" s="37"/>
      <c r="D140" s="37"/>
      <c r="E140" s="37"/>
      <c r="F140" s="37"/>
      <c r="G140" s="37"/>
      <c r="H140" s="37"/>
      <c r="I140" s="37"/>
      <c r="J140" s="37"/>
      <c r="K140" s="38"/>
      <c r="L140" s="37"/>
      <c r="M140" s="37"/>
      <c r="N140" s="37"/>
      <c r="O140" s="37"/>
      <c r="P140" s="37"/>
      <c r="Q140" s="37"/>
      <c r="R140" s="37"/>
      <c r="S140" s="37"/>
      <c r="T140" s="37"/>
      <c r="U140" s="37"/>
      <c r="V140" s="37"/>
      <c r="W140" s="37"/>
      <c r="X140" s="37"/>
      <c r="Y140" s="37"/>
      <c r="Z140" s="37"/>
    </row>
    <row r="141" spans="1:26" ht="13">
      <c r="A141" s="37"/>
      <c r="B141" s="37"/>
      <c r="C141" s="37"/>
      <c r="D141" s="37"/>
      <c r="E141" s="37"/>
      <c r="F141" s="37"/>
      <c r="G141" s="37"/>
      <c r="H141" s="37"/>
      <c r="I141" s="37"/>
      <c r="J141" s="37"/>
      <c r="K141" s="38"/>
      <c r="L141" s="37"/>
      <c r="M141" s="37"/>
      <c r="N141" s="37"/>
      <c r="O141" s="37"/>
      <c r="P141" s="37"/>
      <c r="Q141" s="37"/>
      <c r="R141" s="37"/>
      <c r="S141" s="37"/>
      <c r="T141" s="37"/>
      <c r="U141" s="37"/>
      <c r="V141" s="37"/>
      <c r="W141" s="37"/>
      <c r="X141" s="37"/>
      <c r="Y141" s="37"/>
      <c r="Z141" s="37"/>
    </row>
    <row r="142" spans="1:26" ht="13">
      <c r="A142" s="37"/>
      <c r="B142" s="37"/>
      <c r="C142" s="37"/>
      <c r="D142" s="37"/>
      <c r="E142" s="37"/>
      <c r="F142" s="37"/>
      <c r="G142" s="37"/>
      <c r="H142" s="37"/>
      <c r="I142" s="37"/>
      <c r="J142" s="37"/>
      <c r="K142" s="38"/>
      <c r="L142" s="37"/>
      <c r="M142" s="37"/>
      <c r="N142" s="37"/>
      <c r="O142" s="37"/>
      <c r="P142" s="37"/>
      <c r="Q142" s="37"/>
      <c r="R142" s="37"/>
      <c r="S142" s="37"/>
      <c r="T142" s="37"/>
      <c r="U142" s="37"/>
      <c r="V142" s="37"/>
      <c r="W142" s="37"/>
      <c r="X142" s="37"/>
      <c r="Y142" s="37"/>
      <c r="Z142" s="37"/>
    </row>
    <row r="143" spans="1:26" ht="13">
      <c r="A143" s="37"/>
      <c r="B143" s="37"/>
      <c r="C143" s="37"/>
      <c r="D143" s="37"/>
      <c r="E143" s="37"/>
      <c r="F143" s="37"/>
      <c r="G143" s="37"/>
      <c r="H143" s="37"/>
      <c r="I143" s="37"/>
      <c r="J143" s="37"/>
      <c r="K143" s="38"/>
      <c r="L143" s="37"/>
      <c r="M143" s="37"/>
      <c r="N143" s="37"/>
      <c r="O143" s="37"/>
      <c r="P143" s="37"/>
      <c r="Q143" s="37"/>
      <c r="R143" s="37"/>
      <c r="S143" s="37"/>
      <c r="T143" s="37"/>
      <c r="U143" s="37"/>
      <c r="V143" s="37"/>
      <c r="W143" s="37"/>
      <c r="X143" s="37"/>
      <c r="Y143" s="37"/>
      <c r="Z143" s="37"/>
    </row>
    <row r="144" spans="1:26" ht="13">
      <c r="A144" s="37"/>
      <c r="B144" s="37"/>
      <c r="C144" s="37"/>
      <c r="D144" s="37"/>
      <c r="E144" s="37"/>
      <c r="F144" s="37"/>
      <c r="G144" s="37"/>
      <c r="H144" s="37"/>
      <c r="I144" s="37"/>
      <c r="J144" s="37"/>
      <c r="K144" s="38"/>
      <c r="L144" s="37"/>
      <c r="M144" s="37"/>
      <c r="N144" s="37"/>
      <c r="O144" s="37"/>
      <c r="P144" s="37"/>
      <c r="Q144" s="37"/>
      <c r="R144" s="37"/>
      <c r="S144" s="37"/>
      <c r="T144" s="37"/>
      <c r="U144" s="37"/>
      <c r="V144" s="37"/>
      <c r="W144" s="37"/>
      <c r="X144" s="37"/>
      <c r="Y144" s="37"/>
      <c r="Z144" s="37"/>
    </row>
    <row r="145" spans="1:26" ht="13">
      <c r="A145" s="37"/>
      <c r="B145" s="37"/>
      <c r="C145" s="37"/>
      <c r="D145" s="37"/>
      <c r="E145" s="37"/>
      <c r="F145" s="37"/>
      <c r="G145" s="37"/>
      <c r="H145" s="37"/>
      <c r="I145" s="37"/>
      <c r="J145" s="37"/>
      <c r="K145" s="38"/>
      <c r="L145" s="37"/>
      <c r="M145" s="37"/>
      <c r="N145" s="37"/>
      <c r="O145" s="37"/>
      <c r="P145" s="37"/>
      <c r="Q145" s="37"/>
      <c r="R145" s="37"/>
      <c r="S145" s="37"/>
      <c r="T145" s="37"/>
      <c r="U145" s="37"/>
      <c r="V145" s="37"/>
      <c r="W145" s="37"/>
      <c r="X145" s="37"/>
      <c r="Y145" s="37"/>
      <c r="Z145" s="37"/>
    </row>
    <row r="146" spans="1:26" ht="13">
      <c r="A146" s="37"/>
      <c r="B146" s="37"/>
      <c r="C146" s="37"/>
      <c r="D146" s="37"/>
      <c r="E146" s="37"/>
      <c r="F146" s="37"/>
      <c r="G146" s="37"/>
      <c r="H146" s="37"/>
      <c r="I146" s="37"/>
      <c r="J146" s="37"/>
      <c r="K146" s="38"/>
      <c r="L146" s="37"/>
      <c r="M146" s="37"/>
      <c r="N146" s="37"/>
      <c r="O146" s="37"/>
      <c r="P146" s="37"/>
      <c r="Q146" s="37"/>
      <c r="R146" s="37"/>
      <c r="S146" s="37"/>
      <c r="T146" s="37"/>
      <c r="U146" s="37"/>
      <c r="V146" s="37"/>
      <c r="W146" s="37"/>
      <c r="X146" s="37"/>
      <c r="Y146" s="37"/>
      <c r="Z146" s="37"/>
    </row>
    <row r="147" spans="1:26" ht="13">
      <c r="A147" s="37"/>
      <c r="B147" s="37"/>
      <c r="C147" s="37"/>
      <c r="D147" s="37"/>
      <c r="E147" s="37"/>
      <c r="F147" s="37"/>
      <c r="G147" s="37"/>
      <c r="H147" s="37"/>
      <c r="I147" s="37"/>
      <c r="J147" s="37"/>
      <c r="K147" s="38"/>
      <c r="L147" s="37"/>
      <c r="M147" s="37"/>
      <c r="N147" s="37"/>
      <c r="O147" s="37"/>
      <c r="P147" s="37"/>
      <c r="Q147" s="37"/>
      <c r="R147" s="37"/>
      <c r="S147" s="37"/>
      <c r="T147" s="37"/>
      <c r="U147" s="37"/>
      <c r="V147" s="37"/>
      <c r="W147" s="37"/>
      <c r="X147" s="37"/>
      <c r="Y147" s="37"/>
      <c r="Z147" s="37"/>
    </row>
    <row r="148" spans="1:26" ht="13">
      <c r="A148" s="37"/>
      <c r="B148" s="37"/>
      <c r="C148" s="37"/>
      <c r="D148" s="37"/>
      <c r="E148" s="37"/>
      <c r="F148" s="37"/>
      <c r="G148" s="37"/>
      <c r="H148" s="37"/>
      <c r="I148" s="37"/>
      <c r="J148" s="37"/>
      <c r="K148" s="38"/>
      <c r="L148" s="37"/>
      <c r="M148" s="37"/>
      <c r="N148" s="37"/>
      <c r="O148" s="37"/>
      <c r="P148" s="37"/>
      <c r="Q148" s="37"/>
      <c r="R148" s="37"/>
      <c r="S148" s="37"/>
      <c r="T148" s="37"/>
      <c r="U148" s="37"/>
      <c r="V148" s="37"/>
      <c r="W148" s="37"/>
      <c r="X148" s="37"/>
      <c r="Y148" s="37"/>
      <c r="Z148" s="37"/>
    </row>
    <row r="149" spans="1:26" ht="13">
      <c r="A149" s="37"/>
      <c r="B149" s="37"/>
      <c r="C149" s="37"/>
      <c r="D149" s="37"/>
      <c r="E149" s="37"/>
      <c r="F149" s="37"/>
      <c r="G149" s="37"/>
      <c r="H149" s="37"/>
      <c r="I149" s="37"/>
      <c r="J149" s="37"/>
      <c r="K149" s="38"/>
      <c r="L149" s="37"/>
      <c r="M149" s="37"/>
      <c r="N149" s="37"/>
      <c r="O149" s="37"/>
      <c r="P149" s="37"/>
      <c r="Q149" s="37"/>
      <c r="R149" s="37"/>
      <c r="S149" s="37"/>
      <c r="T149" s="37"/>
      <c r="U149" s="37"/>
      <c r="V149" s="37"/>
      <c r="W149" s="37"/>
      <c r="X149" s="37"/>
      <c r="Y149" s="37"/>
      <c r="Z149" s="37"/>
    </row>
    <row r="150" spans="1:26" ht="13">
      <c r="A150" s="37"/>
      <c r="B150" s="37"/>
      <c r="C150" s="37"/>
      <c r="D150" s="37"/>
      <c r="E150" s="37"/>
      <c r="F150" s="37"/>
      <c r="G150" s="37"/>
      <c r="H150" s="37"/>
      <c r="I150" s="37"/>
      <c r="J150" s="37"/>
      <c r="K150" s="38"/>
      <c r="L150" s="37"/>
      <c r="M150" s="37"/>
      <c r="N150" s="37"/>
      <c r="O150" s="37"/>
      <c r="P150" s="37"/>
      <c r="Q150" s="37"/>
      <c r="R150" s="37"/>
      <c r="S150" s="37"/>
      <c r="T150" s="37"/>
      <c r="U150" s="37"/>
      <c r="V150" s="37"/>
      <c r="W150" s="37"/>
      <c r="X150" s="37"/>
      <c r="Y150" s="37"/>
      <c r="Z150" s="37"/>
    </row>
    <row r="151" spans="1:26" ht="13">
      <c r="A151" s="37"/>
      <c r="B151" s="37"/>
      <c r="C151" s="37"/>
      <c r="D151" s="37"/>
      <c r="E151" s="37"/>
      <c r="F151" s="37"/>
      <c r="G151" s="37"/>
      <c r="H151" s="37"/>
      <c r="I151" s="37"/>
      <c r="J151" s="37"/>
      <c r="K151" s="38"/>
      <c r="L151" s="37"/>
      <c r="M151" s="37"/>
      <c r="N151" s="37"/>
      <c r="O151" s="37"/>
      <c r="P151" s="37"/>
      <c r="Q151" s="37"/>
      <c r="R151" s="37"/>
      <c r="S151" s="37"/>
      <c r="T151" s="37"/>
      <c r="U151" s="37"/>
      <c r="V151" s="37"/>
      <c r="W151" s="37"/>
      <c r="X151" s="37"/>
      <c r="Y151" s="37"/>
      <c r="Z151" s="37"/>
    </row>
    <row r="152" spans="1:26" ht="13">
      <c r="A152" s="37"/>
      <c r="B152" s="37"/>
      <c r="C152" s="37"/>
      <c r="D152" s="37"/>
      <c r="E152" s="37"/>
      <c r="F152" s="37"/>
      <c r="G152" s="37"/>
      <c r="H152" s="37"/>
      <c r="I152" s="37"/>
      <c r="J152" s="37"/>
      <c r="K152" s="38"/>
      <c r="L152" s="37"/>
      <c r="M152" s="37"/>
      <c r="N152" s="37"/>
      <c r="O152" s="37"/>
      <c r="P152" s="37"/>
      <c r="Q152" s="37"/>
      <c r="R152" s="37"/>
      <c r="S152" s="37"/>
      <c r="T152" s="37"/>
      <c r="U152" s="37"/>
      <c r="V152" s="37"/>
      <c r="W152" s="37"/>
      <c r="X152" s="37"/>
      <c r="Y152" s="37"/>
      <c r="Z152" s="37"/>
    </row>
    <row r="153" spans="1:26" ht="13">
      <c r="A153" s="37"/>
      <c r="B153" s="37"/>
      <c r="C153" s="37"/>
      <c r="D153" s="37"/>
      <c r="E153" s="37"/>
      <c r="F153" s="37"/>
      <c r="G153" s="37"/>
      <c r="H153" s="37"/>
      <c r="I153" s="37"/>
      <c r="J153" s="37"/>
      <c r="K153" s="38"/>
      <c r="L153" s="37"/>
      <c r="M153" s="37"/>
      <c r="N153" s="37"/>
      <c r="O153" s="37"/>
      <c r="P153" s="37"/>
      <c r="Q153" s="37"/>
      <c r="R153" s="37"/>
      <c r="S153" s="37"/>
      <c r="T153" s="37"/>
      <c r="U153" s="37"/>
      <c r="V153" s="37"/>
      <c r="W153" s="37"/>
      <c r="X153" s="37"/>
      <c r="Y153" s="37"/>
      <c r="Z153" s="37"/>
    </row>
    <row r="154" spans="1:26" ht="13">
      <c r="A154" s="37"/>
      <c r="B154" s="37"/>
      <c r="C154" s="37"/>
      <c r="D154" s="37"/>
      <c r="E154" s="37"/>
      <c r="F154" s="37"/>
      <c r="G154" s="37"/>
      <c r="H154" s="37"/>
      <c r="I154" s="37"/>
      <c r="J154" s="37"/>
      <c r="K154" s="38"/>
      <c r="L154" s="37"/>
      <c r="M154" s="37"/>
      <c r="N154" s="37"/>
      <c r="O154" s="37"/>
      <c r="P154" s="37"/>
      <c r="Q154" s="37"/>
      <c r="R154" s="37"/>
      <c r="S154" s="37"/>
      <c r="T154" s="37"/>
      <c r="U154" s="37"/>
      <c r="V154" s="37"/>
      <c r="W154" s="37"/>
      <c r="X154" s="37"/>
      <c r="Y154" s="37"/>
      <c r="Z154" s="37"/>
    </row>
    <row r="155" spans="1:26" ht="13">
      <c r="A155" s="37"/>
      <c r="B155" s="37"/>
      <c r="C155" s="37"/>
      <c r="D155" s="37"/>
      <c r="E155" s="37"/>
      <c r="F155" s="37"/>
      <c r="G155" s="37"/>
      <c r="H155" s="37"/>
      <c r="I155" s="37"/>
      <c r="J155" s="37"/>
      <c r="K155" s="38"/>
      <c r="L155" s="37"/>
      <c r="M155" s="37"/>
      <c r="N155" s="37"/>
      <c r="O155" s="37"/>
      <c r="P155" s="37"/>
      <c r="Q155" s="37"/>
      <c r="R155" s="37"/>
      <c r="S155" s="37"/>
      <c r="T155" s="37"/>
      <c r="U155" s="37"/>
      <c r="V155" s="37"/>
      <c r="W155" s="37"/>
      <c r="X155" s="37"/>
      <c r="Y155" s="37"/>
      <c r="Z155" s="37"/>
    </row>
    <row r="156" spans="1:26" ht="13">
      <c r="A156" s="37"/>
      <c r="B156" s="37"/>
      <c r="C156" s="37"/>
      <c r="D156" s="37"/>
      <c r="E156" s="37"/>
      <c r="F156" s="37"/>
      <c r="G156" s="37"/>
      <c r="H156" s="37"/>
      <c r="I156" s="37"/>
      <c r="J156" s="37"/>
      <c r="K156" s="38"/>
      <c r="L156" s="37"/>
      <c r="M156" s="37"/>
      <c r="N156" s="37"/>
      <c r="O156" s="37"/>
      <c r="P156" s="37"/>
      <c r="Q156" s="37"/>
      <c r="R156" s="37"/>
      <c r="S156" s="37"/>
      <c r="T156" s="37"/>
      <c r="U156" s="37"/>
      <c r="V156" s="37"/>
      <c r="W156" s="37"/>
      <c r="X156" s="37"/>
      <c r="Y156" s="37"/>
      <c r="Z156" s="37"/>
    </row>
    <row r="157" spans="1:26" ht="13">
      <c r="A157" s="37"/>
      <c r="B157" s="37"/>
      <c r="C157" s="37"/>
      <c r="D157" s="37"/>
      <c r="E157" s="37"/>
      <c r="F157" s="37"/>
      <c r="G157" s="37"/>
      <c r="H157" s="37"/>
      <c r="I157" s="37"/>
      <c r="J157" s="37"/>
      <c r="K157" s="38"/>
      <c r="L157" s="37"/>
      <c r="M157" s="37"/>
      <c r="N157" s="37"/>
      <c r="O157" s="37"/>
      <c r="P157" s="37"/>
      <c r="Q157" s="37"/>
      <c r="R157" s="37"/>
      <c r="S157" s="37"/>
      <c r="T157" s="37"/>
      <c r="U157" s="37"/>
      <c r="V157" s="37"/>
      <c r="W157" s="37"/>
      <c r="X157" s="37"/>
      <c r="Y157" s="37"/>
      <c r="Z157" s="37"/>
    </row>
    <row r="158" spans="1:26" ht="13">
      <c r="A158" s="37"/>
      <c r="B158" s="37"/>
      <c r="C158" s="37"/>
      <c r="D158" s="37"/>
      <c r="E158" s="37"/>
      <c r="F158" s="37"/>
      <c r="G158" s="37"/>
      <c r="H158" s="37"/>
      <c r="I158" s="37"/>
      <c r="J158" s="37"/>
      <c r="K158" s="38"/>
      <c r="L158" s="37"/>
      <c r="M158" s="37"/>
      <c r="N158" s="37"/>
      <c r="O158" s="37"/>
      <c r="P158" s="37"/>
      <c r="Q158" s="37"/>
      <c r="R158" s="37"/>
      <c r="S158" s="37"/>
      <c r="T158" s="37"/>
      <c r="U158" s="37"/>
      <c r="V158" s="37"/>
      <c r="W158" s="37"/>
      <c r="X158" s="37"/>
      <c r="Y158" s="37"/>
      <c r="Z158" s="37"/>
    </row>
    <row r="159" spans="1:26" ht="13">
      <c r="A159" s="37"/>
      <c r="B159" s="37"/>
      <c r="C159" s="37"/>
      <c r="D159" s="37"/>
      <c r="E159" s="37"/>
      <c r="F159" s="37"/>
      <c r="G159" s="37"/>
      <c r="H159" s="37"/>
      <c r="I159" s="37"/>
      <c r="J159" s="37"/>
      <c r="K159" s="38"/>
      <c r="L159" s="37"/>
      <c r="M159" s="37"/>
      <c r="N159" s="37"/>
      <c r="O159" s="37"/>
      <c r="P159" s="37"/>
      <c r="Q159" s="37"/>
      <c r="R159" s="37"/>
      <c r="S159" s="37"/>
      <c r="T159" s="37"/>
      <c r="U159" s="37"/>
      <c r="V159" s="37"/>
      <c r="W159" s="37"/>
      <c r="X159" s="37"/>
      <c r="Y159" s="37"/>
      <c r="Z159" s="37"/>
    </row>
    <row r="160" spans="1:26" ht="13">
      <c r="A160" s="37"/>
      <c r="B160" s="37"/>
      <c r="C160" s="37"/>
      <c r="D160" s="37"/>
      <c r="E160" s="37"/>
      <c r="F160" s="37"/>
      <c r="G160" s="37"/>
      <c r="H160" s="37"/>
      <c r="I160" s="37"/>
      <c r="J160" s="37"/>
      <c r="K160" s="38"/>
      <c r="L160" s="37"/>
      <c r="M160" s="37"/>
      <c r="N160" s="37"/>
      <c r="O160" s="37"/>
      <c r="P160" s="37"/>
      <c r="Q160" s="37"/>
      <c r="R160" s="37"/>
      <c r="S160" s="37"/>
      <c r="T160" s="37"/>
      <c r="U160" s="37"/>
      <c r="V160" s="37"/>
      <c r="W160" s="37"/>
      <c r="X160" s="37"/>
      <c r="Y160" s="37"/>
      <c r="Z160" s="37"/>
    </row>
    <row r="161" spans="1:26" ht="13">
      <c r="A161" s="37"/>
      <c r="B161" s="37"/>
      <c r="C161" s="37"/>
      <c r="D161" s="37"/>
      <c r="E161" s="37"/>
      <c r="F161" s="37"/>
      <c r="G161" s="37"/>
      <c r="H161" s="37"/>
      <c r="I161" s="37"/>
      <c r="J161" s="37"/>
      <c r="K161" s="38"/>
      <c r="L161" s="37"/>
      <c r="M161" s="37"/>
      <c r="N161" s="37"/>
      <c r="O161" s="37"/>
      <c r="P161" s="37"/>
      <c r="Q161" s="37"/>
      <c r="R161" s="37"/>
      <c r="S161" s="37"/>
      <c r="T161" s="37"/>
      <c r="U161" s="37"/>
      <c r="V161" s="37"/>
      <c r="W161" s="37"/>
      <c r="X161" s="37"/>
      <c r="Y161" s="37"/>
      <c r="Z161" s="37"/>
    </row>
    <row r="162" spans="1:26" ht="13">
      <c r="A162" s="37"/>
      <c r="B162" s="37"/>
      <c r="C162" s="37"/>
      <c r="D162" s="37"/>
      <c r="E162" s="37"/>
      <c r="F162" s="37"/>
      <c r="G162" s="37"/>
      <c r="H162" s="37"/>
      <c r="I162" s="37"/>
      <c r="J162" s="37"/>
      <c r="K162" s="38"/>
      <c r="L162" s="37"/>
      <c r="M162" s="37"/>
      <c r="N162" s="37"/>
      <c r="O162" s="37"/>
      <c r="P162" s="37"/>
      <c r="Q162" s="37"/>
      <c r="R162" s="37"/>
      <c r="S162" s="37"/>
      <c r="T162" s="37"/>
      <c r="U162" s="37"/>
      <c r="V162" s="37"/>
      <c r="W162" s="37"/>
      <c r="X162" s="37"/>
      <c r="Y162" s="37"/>
      <c r="Z162" s="37"/>
    </row>
    <row r="163" spans="1:26" ht="13">
      <c r="A163" s="37"/>
      <c r="B163" s="37"/>
      <c r="C163" s="37"/>
      <c r="D163" s="37"/>
      <c r="E163" s="37"/>
      <c r="F163" s="37"/>
      <c r="G163" s="37"/>
      <c r="H163" s="37"/>
      <c r="I163" s="37"/>
      <c r="J163" s="37"/>
      <c r="K163" s="38"/>
      <c r="L163" s="37"/>
      <c r="M163" s="37"/>
      <c r="N163" s="37"/>
      <c r="O163" s="37"/>
      <c r="P163" s="37"/>
      <c r="Q163" s="37"/>
      <c r="R163" s="37"/>
      <c r="S163" s="37"/>
      <c r="T163" s="37"/>
      <c r="U163" s="37"/>
      <c r="V163" s="37"/>
      <c r="W163" s="37"/>
      <c r="X163" s="37"/>
      <c r="Y163" s="37"/>
      <c r="Z163" s="37"/>
    </row>
    <row r="164" spans="1:26" ht="13">
      <c r="A164" s="37"/>
      <c r="B164" s="37"/>
      <c r="C164" s="37"/>
      <c r="D164" s="37"/>
      <c r="E164" s="37"/>
      <c r="F164" s="37"/>
      <c r="G164" s="37"/>
      <c r="H164" s="37"/>
      <c r="I164" s="37"/>
      <c r="J164" s="37"/>
      <c r="K164" s="38"/>
      <c r="L164" s="37"/>
      <c r="M164" s="37"/>
      <c r="N164" s="37"/>
      <c r="O164" s="37"/>
      <c r="P164" s="37"/>
      <c r="Q164" s="37"/>
      <c r="R164" s="37"/>
      <c r="S164" s="37"/>
      <c r="T164" s="37"/>
      <c r="U164" s="37"/>
      <c r="V164" s="37"/>
      <c r="W164" s="37"/>
      <c r="X164" s="37"/>
      <c r="Y164" s="37"/>
      <c r="Z164" s="37"/>
    </row>
    <row r="165" spans="1:26" ht="13">
      <c r="A165" s="37"/>
      <c r="B165" s="37"/>
      <c r="C165" s="37"/>
      <c r="D165" s="37"/>
      <c r="E165" s="37"/>
      <c r="F165" s="37"/>
      <c r="G165" s="37"/>
      <c r="H165" s="37"/>
      <c r="I165" s="37"/>
      <c r="J165" s="37"/>
      <c r="K165" s="38"/>
      <c r="L165" s="37"/>
      <c r="M165" s="37"/>
      <c r="N165" s="37"/>
      <c r="O165" s="37"/>
      <c r="P165" s="37"/>
      <c r="Q165" s="37"/>
      <c r="R165" s="37"/>
      <c r="S165" s="37"/>
      <c r="T165" s="37"/>
      <c r="U165" s="37"/>
      <c r="V165" s="37"/>
      <c r="W165" s="37"/>
      <c r="X165" s="37"/>
      <c r="Y165" s="37"/>
      <c r="Z165" s="37"/>
    </row>
    <row r="166" spans="1:26" ht="13">
      <c r="A166" s="37"/>
      <c r="B166" s="37"/>
      <c r="C166" s="37"/>
      <c r="D166" s="37"/>
      <c r="E166" s="37"/>
      <c r="F166" s="37"/>
      <c r="G166" s="37"/>
      <c r="H166" s="37"/>
      <c r="I166" s="37"/>
      <c r="J166" s="37"/>
      <c r="K166" s="38"/>
      <c r="L166" s="37"/>
      <c r="M166" s="37"/>
      <c r="N166" s="37"/>
      <c r="O166" s="37"/>
      <c r="P166" s="37"/>
      <c r="Q166" s="37"/>
      <c r="R166" s="37"/>
      <c r="S166" s="37"/>
      <c r="T166" s="37"/>
      <c r="U166" s="37"/>
      <c r="V166" s="37"/>
      <c r="W166" s="37"/>
      <c r="X166" s="37"/>
      <c r="Y166" s="37"/>
      <c r="Z166" s="37"/>
    </row>
    <row r="167" spans="1:26" ht="13">
      <c r="A167" s="37"/>
      <c r="B167" s="37"/>
      <c r="C167" s="37"/>
      <c r="D167" s="37"/>
      <c r="E167" s="37"/>
      <c r="F167" s="37"/>
      <c r="G167" s="37"/>
      <c r="H167" s="37"/>
      <c r="I167" s="37"/>
      <c r="J167" s="37"/>
      <c r="K167" s="38"/>
      <c r="L167" s="37"/>
      <c r="M167" s="37"/>
      <c r="N167" s="37"/>
      <c r="O167" s="37"/>
      <c r="P167" s="37"/>
      <c r="Q167" s="37"/>
      <c r="R167" s="37"/>
      <c r="S167" s="37"/>
      <c r="T167" s="37"/>
      <c r="U167" s="37"/>
      <c r="V167" s="37"/>
      <c r="W167" s="37"/>
      <c r="X167" s="37"/>
      <c r="Y167" s="37"/>
      <c r="Z167" s="37"/>
    </row>
    <row r="168" spans="1:26" ht="13">
      <c r="A168" s="37"/>
      <c r="B168" s="37"/>
      <c r="C168" s="37"/>
      <c r="D168" s="37"/>
      <c r="E168" s="37"/>
      <c r="F168" s="37"/>
      <c r="G168" s="37"/>
      <c r="H168" s="37"/>
      <c r="I168" s="37"/>
      <c r="J168" s="37"/>
      <c r="K168" s="38"/>
      <c r="L168" s="37"/>
      <c r="M168" s="37"/>
      <c r="N168" s="37"/>
      <c r="O168" s="37"/>
      <c r="P168" s="37"/>
      <c r="Q168" s="37"/>
      <c r="R168" s="37"/>
      <c r="S168" s="37"/>
      <c r="T168" s="37"/>
      <c r="U168" s="37"/>
      <c r="V168" s="37"/>
      <c r="W168" s="37"/>
      <c r="X168" s="37"/>
      <c r="Y168" s="37"/>
      <c r="Z168" s="37"/>
    </row>
    <row r="169" spans="1:26" ht="13">
      <c r="A169" s="37"/>
      <c r="B169" s="37"/>
      <c r="C169" s="37"/>
      <c r="D169" s="37"/>
      <c r="E169" s="37"/>
      <c r="F169" s="37"/>
      <c r="G169" s="37"/>
      <c r="H169" s="37"/>
      <c r="I169" s="37"/>
      <c r="J169" s="37"/>
      <c r="K169" s="38"/>
      <c r="L169" s="37"/>
      <c r="M169" s="37"/>
      <c r="N169" s="37"/>
      <c r="O169" s="37"/>
      <c r="P169" s="37"/>
      <c r="Q169" s="37"/>
      <c r="R169" s="37"/>
      <c r="S169" s="37"/>
      <c r="T169" s="37"/>
      <c r="U169" s="37"/>
      <c r="V169" s="37"/>
      <c r="W169" s="37"/>
      <c r="X169" s="37"/>
      <c r="Y169" s="37"/>
      <c r="Z169" s="37"/>
    </row>
    <row r="170" spans="1:26" ht="13">
      <c r="A170" s="37"/>
      <c r="B170" s="37"/>
      <c r="C170" s="37"/>
      <c r="D170" s="37"/>
      <c r="E170" s="37"/>
      <c r="F170" s="37"/>
      <c r="G170" s="37"/>
      <c r="H170" s="37"/>
      <c r="I170" s="37"/>
      <c r="J170" s="37"/>
      <c r="K170" s="38"/>
      <c r="L170" s="37"/>
      <c r="M170" s="37"/>
      <c r="N170" s="37"/>
      <c r="O170" s="37"/>
      <c r="P170" s="37"/>
      <c r="Q170" s="37"/>
      <c r="R170" s="37"/>
      <c r="S170" s="37"/>
      <c r="T170" s="37"/>
      <c r="U170" s="37"/>
      <c r="V170" s="37"/>
      <c r="W170" s="37"/>
      <c r="X170" s="37"/>
      <c r="Y170" s="37"/>
      <c r="Z170" s="37"/>
    </row>
    <row r="171" spans="1:26" ht="13">
      <c r="A171" s="37"/>
      <c r="B171" s="37"/>
      <c r="C171" s="37"/>
      <c r="D171" s="37"/>
      <c r="E171" s="37"/>
      <c r="F171" s="37"/>
      <c r="G171" s="37"/>
      <c r="H171" s="37"/>
      <c r="I171" s="37"/>
      <c r="J171" s="37"/>
      <c r="K171" s="38"/>
      <c r="L171" s="37"/>
      <c r="M171" s="37"/>
      <c r="N171" s="37"/>
      <c r="O171" s="37"/>
      <c r="P171" s="37"/>
      <c r="Q171" s="37"/>
      <c r="R171" s="37"/>
      <c r="S171" s="37"/>
      <c r="T171" s="37"/>
      <c r="U171" s="37"/>
      <c r="V171" s="37"/>
      <c r="W171" s="37"/>
      <c r="X171" s="37"/>
      <c r="Y171" s="37"/>
      <c r="Z171" s="37"/>
    </row>
    <row r="172" spans="1:26" ht="13">
      <c r="A172" s="37"/>
      <c r="B172" s="37"/>
      <c r="C172" s="37"/>
      <c r="D172" s="37"/>
      <c r="E172" s="37"/>
      <c r="F172" s="37"/>
      <c r="G172" s="37"/>
      <c r="H172" s="37"/>
      <c r="I172" s="37"/>
      <c r="J172" s="37"/>
      <c r="K172" s="38"/>
      <c r="L172" s="37"/>
      <c r="M172" s="37"/>
      <c r="N172" s="37"/>
      <c r="O172" s="37"/>
      <c r="P172" s="37"/>
      <c r="Q172" s="37"/>
      <c r="R172" s="37"/>
      <c r="S172" s="37"/>
      <c r="T172" s="37"/>
      <c r="U172" s="37"/>
      <c r="V172" s="37"/>
      <c r="W172" s="37"/>
      <c r="X172" s="37"/>
      <c r="Y172" s="37"/>
      <c r="Z172" s="37"/>
    </row>
    <row r="173" spans="1:26" ht="13">
      <c r="K173" s="3"/>
    </row>
    <row r="174" spans="1:26" ht="13">
      <c r="K174" s="3"/>
    </row>
    <row r="175" spans="1:26" ht="13">
      <c r="K175" s="3"/>
    </row>
    <row r="176" spans="1:26" ht="13">
      <c r="K176" s="3"/>
    </row>
    <row r="177" spans="11:11" ht="13">
      <c r="K177" s="3"/>
    </row>
    <row r="178" spans="11:11" ht="13">
      <c r="K178" s="3"/>
    </row>
    <row r="179" spans="11:11" ht="13">
      <c r="K179" s="3"/>
    </row>
    <row r="180" spans="11:11" ht="13">
      <c r="K180" s="3"/>
    </row>
    <row r="181" spans="11:11" ht="13">
      <c r="K181" s="3"/>
    </row>
    <row r="182" spans="11:11" ht="13">
      <c r="K182" s="3"/>
    </row>
    <row r="183" spans="11:11" ht="13">
      <c r="K183" s="3"/>
    </row>
    <row r="184" spans="11:11" ht="13">
      <c r="K184" s="3"/>
    </row>
    <row r="185" spans="11:11" ht="13">
      <c r="K185" s="3"/>
    </row>
    <row r="186" spans="11:11" ht="13">
      <c r="K186" s="3"/>
    </row>
    <row r="187" spans="11:11" ht="13">
      <c r="K187" s="3"/>
    </row>
    <row r="188" spans="11:11" ht="13">
      <c r="K188" s="3"/>
    </row>
    <row r="189" spans="11:11" ht="13">
      <c r="K189" s="3"/>
    </row>
    <row r="190" spans="11:11" ht="13">
      <c r="K190" s="3"/>
    </row>
    <row r="191" spans="11:11" ht="13">
      <c r="K191" s="3"/>
    </row>
    <row r="192" spans="11:11" ht="13">
      <c r="K192" s="3"/>
    </row>
    <row r="193" spans="11:11" ht="13">
      <c r="K193" s="3"/>
    </row>
    <row r="194" spans="11:11" ht="13">
      <c r="K194" s="3"/>
    </row>
    <row r="195" spans="11:11" ht="13">
      <c r="K195" s="3"/>
    </row>
    <row r="196" spans="11:11" ht="13">
      <c r="K196" s="3"/>
    </row>
    <row r="197" spans="11:11" ht="13">
      <c r="K197" s="3"/>
    </row>
    <row r="198" spans="11:11" ht="13">
      <c r="K198" s="3"/>
    </row>
    <row r="199" spans="11:11" ht="13">
      <c r="K199" s="3"/>
    </row>
    <row r="200" spans="11:11" ht="13">
      <c r="K200" s="3"/>
    </row>
    <row r="201" spans="11:11" ht="13">
      <c r="K201" s="3"/>
    </row>
    <row r="202" spans="11:11" ht="13">
      <c r="K202" s="3"/>
    </row>
    <row r="203" spans="11:11" ht="13">
      <c r="K203" s="3"/>
    </row>
    <row r="204" spans="11:11" ht="13">
      <c r="K204" s="3"/>
    </row>
    <row r="205" spans="11:11" ht="13">
      <c r="K205" s="3"/>
    </row>
    <row r="206" spans="11:11" ht="13">
      <c r="K206" s="3"/>
    </row>
    <row r="207" spans="11:11" ht="13">
      <c r="K207" s="3"/>
    </row>
    <row r="208" spans="11:11" ht="13">
      <c r="K208" s="3"/>
    </row>
    <row r="209" spans="11:11" ht="13">
      <c r="K209" s="3"/>
    </row>
    <row r="210" spans="11:11" ht="13">
      <c r="K210" s="3"/>
    </row>
    <row r="211" spans="11:11" ht="13">
      <c r="K211" s="3"/>
    </row>
    <row r="212" spans="11:11" ht="13">
      <c r="K212" s="3"/>
    </row>
    <row r="213" spans="11:11" ht="13">
      <c r="K213" s="3"/>
    </row>
    <row r="214" spans="11:11" ht="13">
      <c r="K214" s="3"/>
    </row>
    <row r="215" spans="11:11" ht="13">
      <c r="K215" s="3"/>
    </row>
    <row r="216" spans="11:11" ht="13">
      <c r="K216" s="3"/>
    </row>
    <row r="217" spans="11:11" ht="13">
      <c r="K217" s="3"/>
    </row>
    <row r="218" spans="11:11" ht="13">
      <c r="K218" s="3"/>
    </row>
    <row r="219" spans="11:11" ht="13">
      <c r="K219" s="3"/>
    </row>
    <row r="220" spans="11:11" ht="13">
      <c r="K220" s="3"/>
    </row>
    <row r="221" spans="11:11" ht="13">
      <c r="K221" s="3"/>
    </row>
    <row r="222" spans="11:11" ht="13">
      <c r="K222" s="3"/>
    </row>
    <row r="223" spans="11:11" ht="13">
      <c r="K223" s="3"/>
    </row>
    <row r="224" spans="11:11" ht="13">
      <c r="K224" s="3"/>
    </row>
    <row r="225" spans="11:11" ht="13">
      <c r="K225" s="3"/>
    </row>
    <row r="226" spans="11:11" ht="13">
      <c r="K226" s="3"/>
    </row>
    <row r="227" spans="11:11" ht="13">
      <c r="K227" s="3"/>
    </row>
    <row r="228" spans="11:11" ht="13">
      <c r="K228" s="3"/>
    </row>
    <row r="229" spans="11:11" ht="13">
      <c r="K229" s="3"/>
    </row>
    <row r="230" spans="11:11" ht="13">
      <c r="K230" s="3"/>
    </row>
    <row r="231" spans="11:11" ht="13">
      <c r="K231" s="3"/>
    </row>
    <row r="232" spans="11:11" ht="13">
      <c r="K232" s="3"/>
    </row>
    <row r="233" spans="11:11" ht="13">
      <c r="K233" s="3"/>
    </row>
    <row r="234" spans="11:11" ht="13">
      <c r="K234" s="3"/>
    </row>
    <row r="235" spans="11:11" ht="13">
      <c r="K235" s="3"/>
    </row>
    <row r="236" spans="11:11" ht="13">
      <c r="K236" s="3"/>
    </row>
    <row r="237" spans="11:11" ht="13">
      <c r="K237" s="3"/>
    </row>
    <row r="238" spans="11:11" ht="13">
      <c r="K238" s="3"/>
    </row>
    <row r="239" spans="11:11" ht="13">
      <c r="K239" s="3"/>
    </row>
    <row r="240" spans="11:11" ht="13">
      <c r="K240" s="3"/>
    </row>
    <row r="241" spans="11:11" ht="13">
      <c r="K241" s="3"/>
    </row>
    <row r="242" spans="11:11" ht="13">
      <c r="K242" s="3"/>
    </row>
    <row r="243" spans="11:11" ht="13">
      <c r="K243" s="3"/>
    </row>
    <row r="244" spans="11:11" ht="13">
      <c r="K244" s="3"/>
    </row>
    <row r="245" spans="11:11" ht="13">
      <c r="K245" s="3"/>
    </row>
    <row r="246" spans="11:11" ht="13">
      <c r="K246" s="3"/>
    </row>
    <row r="247" spans="11:11" ht="13">
      <c r="K247" s="3"/>
    </row>
    <row r="248" spans="11:11" ht="13">
      <c r="K248" s="3"/>
    </row>
    <row r="249" spans="11:11" ht="13">
      <c r="K249" s="3"/>
    </row>
    <row r="250" spans="11:11" ht="13">
      <c r="K250" s="3"/>
    </row>
    <row r="251" spans="11:11" ht="13">
      <c r="K251" s="3"/>
    </row>
    <row r="252" spans="11:11" ht="13">
      <c r="K252" s="3"/>
    </row>
    <row r="253" spans="11:11" ht="13">
      <c r="K253" s="3"/>
    </row>
    <row r="254" spans="11:11" ht="13">
      <c r="K254" s="3"/>
    </row>
    <row r="255" spans="11:11" ht="13">
      <c r="K255" s="3"/>
    </row>
    <row r="256" spans="11:11" ht="13">
      <c r="K256" s="3"/>
    </row>
    <row r="257" spans="11:11" ht="13">
      <c r="K257" s="3"/>
    </row>
    <row r="258" spans="11:11" ht="13">
      <c r="K258" s="3"/>
    </row>
    <row r="259" spans="11:11" ht="13">
      <c r="K259" s="3"/>
    </row>
    <row r="260" spans="11:11" ht="13">
      <c r="K260" s="3"/>
    </row>
    <row r="261" spans="11:11" ht="13">
      <c r="K261" s="3"/>
    </row>
    <row r="262" spans="11:11" ht="13">
      <c r="K262" s="3"/>
    </row>
    <row r="263" spans="11:11" ht="13">
      <c r="K263" s="3"/>
    </row>
    <row r="264" spans="11:11" ht="13">
      <c r="K264" s="3"/>
    </row>
    <row r="265" spans="11:11" ht="13">
      <c r="K265" s="3"/>
    </row>
    <row r="266" spans="11:11" ht="13">
      <c r="K266" s="3"/>
    </row>
    <row r="267" spans="11:11" ht="13">
      <c r="K267" s="3"/>
    </row>
    <row r="268" spans="11:11" ht="13">
      <c r="K268" s="3"/>
    </row>
    <row r="269" spans="11:11" ht="13">
      <c r="K269" s="3"/>
    </row>
    <row r="270" spans="11:11" ht="13">
      <c r="K270" s="3"/>
    </row>
    <row r="271" spans="11:11" ht="13">
      <c r="K271" s="3"/>
    </row>
    <row r="272" spans="11:11" ht="13">
      <c r="K272" s="3"/>
    </row>
    <row r="273" spans="11:11" ht="13">
      <c r="K273" s="3"/>
    </row>
    <row r="274" spans="11:11" ht="13">
      <c r="K274" s="3"/>
    </row>
    <row r="275" spans="11:11" ht="13">
      <c r="K275" s="3"/>
    </row>
    <row r="276" spans="11:11" ht="13">
      <c r="K276" s="3"/>
    </row>
    <row r="277" spans="11:11" ht="13">
      <c r="K277" s="3"/>
    </row>
    <row r="278" spans="11:11" ht="13">
      <c r="K278" s="3"/>
    </row>
    <row r="279" spans="11:11" ht="13">
      <c r="K279" s="3"/>
    </row>
    <row r="280" spans="11:11" ht="13">
      <c r="K280" s="3"/>
    </row>
    <row r="281" spans="11:11" ht="13">
      <c r="K281" s="3"/>
    </row>
    <row r="282" spans="11:11" ht="13">
      <c r="K282" s="3"/>
    </row>
    <row r="283" spans="11:11" ht="13">
      <c r="K283" s="3"/>
    </row>
    <row r="284" spans="11:11" ht="13">
      <c r="K284" s="3"/>
    </row>
    <row r="285" spans="11:11" ht="13">
      <c r="K285" s="3"/>
    </row>
    <row r="286" spans="11:11" ht="13">
      <c r="K286" s="3"/>
    </row>
    <row r="287" spans="11:11" ht="13">
      <c r="K287" s="3"/>
    </row>
    <row r="288" spans="11:11" ht="13">
      <c r="K288" s="3"/>
    </row>
    <row r="289" spans="11:11" ht="13">
      <c r="K289" s="3"/>
    </row>
    <row r="290" spans="11:11" ht="13">
      <c r="K290" s="3"/>
    </row>
    <row r="291" spans="11:11" ht="13">
      <c r="K291" s="3"/>
    </row>
    <row r="292" spans="11:11" ht="13">
      <c r="K292" s="3"/>
    </row>
    <row r="293" spans="11:11" ht="13">
      <c r="K293" s="3"/>
    </row>
    <row r="294" spans="11:11" ht="13">
      <c r="K294" s="3"/>
    </row>
    <row r="295" spans="11:11" ht="13">
      <c r="K295" s="3"/>
    </row>
    <row r="296" spans="11:11" ht="13">
      <c r="K296" s="3"/>
    </row>
    <row r="297" spans="11:11" ht="13">
      <c r="K297" s="3"/>
    </row>
    <row r="298" spans="11:11" ht="13">
      <c r="K298" s="3"/>
    </row>
    <row r="299" spans="11:11" ht="13">
      <c r="K299" s="3"/>
    </row>
    <row r="300" spans="11:11" ht="13">
      <c r="K300" s="3"/>
    </row>
    <row r="301" spans="11:11" ht="13">
      <c r="K301" s="3"/>
    </row>
    <row r="302" spans="11:11" ht="13">
      <c r="K302" s="3"/>
    </row>
    <row r="303" spans="11:11" ht="13">
      <c r="K303" s="3"/>
    </row>
    <row r="304" spans="11:11" ht="13">
      <c r="K304" s="3"/>
    </row>
    <row r="305" spans="11:11" ht="13">
      <c r="K305" s="3"/>
    </row>
    <row r="306" spans="11:11" ht="13">
      <c r="K306" s="3"/>
    </row>
    <row r="307" spans="11:11" ht="13">
      <c r="K307" s="3"/>
    </row>
    <row r="308" spans="11:11" ht="13">
      <c r="K308" s="3"/>
    </row>
    <row r="309" spans="11:11" ht="13">
      <c r="K309" s="3"/>
    </row>
    <row r="310" spans="11:11" ht="13">
      <c r="K310" s="3"/>
    </row>
    <row r="311" spans="11:11" ht="13">
      <c r="K311" s="3"/>
    </row>
    <row r="312" spans="11:11" ht="13">
      <c r="K312" s="3"/>
    </row>
    <row r="313" spans="11:11" ht="13">
      <c r="K313" s="3"/>
    </row>
    <row r="314" spans="11:11" ht="13">
      <c r="K314" s="3"/>
    </row>
    <row r="315" spans="11:11" ht="13">
      <c r="K315" s="3"/>
    </row>
    <row r="316" spans="11:11" ht="13">
      <c r="K316" s="3"/>
    </row>
    <row r="317" spans="11:11" ht="13">
      <c r="K317" s="3"/>
    </row>
    <row r="318" spans="11:11" ht="13">
      <c r="K318" s="3"/>
    </row>
    <row r="319" spans="11:11" ht="13">
      <c r="K319" s="3"/>
    </row>
    <row r="320" spans="11:11" ht="13">
      <c r="K320" s="3"/>
    </row>
    <row r="321" spans="11:11" ht="13">
      <c r="K321" s="3"/>
    </row>
    <row r="322" spans="11:11" ht="13">
      <c r="K322" s="3"/>
    </row>
    <row r="323" spans="11:11" ht="13">
      <c r="K323" s="3"/>
    </row>
    <row r="324" spans="11:11" ht="13">
      <c r="K324" s="3"/>
    </row>
    <row r="325" spans="11:11" ht="13">
      <c r="K325" s="3"/>
    </row>
    <row r="326" spans="11:11" ht="13">
      <c r="K326" s="3"/>
    </row>
    <row r="327" spans="11:11" ht="13">
      <c r="K327" s="3"/>
    </row>
    <row r="328" spans="11:11" ht="13">
      <c r="K328" s="3"/>
    </row>
    <row r="329" spans="11:11" ht="13">
      <c r="K329" s="3"/>
    </row>
    <row r="330" spans="11:11" ht="13">
      <c r="K330" s="3"/>
    </row>
    <row r="331" spans="11:11" ht="13">
      <c r="K331" s="3"/>
    </row>
    <row r="332" spans="11:11" ht="13">
      <c r="K332" s="3"/>
    </row>
    <row r="333" spans="11:11" ht="13">
      <c r="K333" s="3"/>
    </row>
    <row r="334" spans="11:11" ht="13">
      <c r="K334" s="3"/>
    </row>
    <row r="335" spans="11:11" ht="13">
      <c r="K335" s="3"/>
    </row>
    <row r="336" spans="11:11" ht="13">
      <c r="K336" s="3"/>
    </row>
    <row r="337" spans="11:11" ht="13">
      <c r="K337" s="3"/>
    </row>
    <row r="338" spans="11:11" ht="13">
      <c r="K338" s="3"/>
    </row>
    <row r="339" spans="11:11" ht="13">
      <c r="K339" s="3"/>
    </row>
    <row r="340" spans="11:11" ht="13">
      <c r="K340" s="3"/>
    </row>
    <row r="341" spans="11:11" ht="13">
      <c r="K341" s="3"/>
    </row>
    <row r="342" spans="11:11" ht="13">
      <c r="K342" s="3"/>
    </row>
    <row r="343" spans="11:11" ht="13">
      <c r="K343" s="3"/>
    </row>
    <row r="344" spans="11:11" ht="13">
      <c r="K344" s="3"/>
    </row>
    <row r="345" spans="11:11" ht="13">
      <c r="K345" s="3"/>
    </row>
    <row r="346" spans="11:11" ht="13">
      <c r="K346" s="3"/>
    </row>
    <row r="347" spans="11:11" ht="13">
      <c r="K347" s="3"/>
    </row>
    <row r="348" spans="11:11" ht="13">
      <c r="K348" s="3"/>
    </row>
    <row r="349" spans="11:11" ht="13">
      <c r="K349" s="3"/>
    </row>
    <row r="350" spans="11:11" ht="13">
      <c r="K350" s="3"/>
    </row>
    <row r="351" spans="11:11" ht="13">
      <c r="K351" s="3"/>
    </row>
    <row r="352" spans="11:11" ht="13">
      <c r="K352" s="3"/>
    </row>
    <row r="353" spans="11:11" ht="13">
      <c r="K353" s="3"/>
    </row>
    <row r="354" spans="11:11" ht="13">
      <c r="K354" s="3"/>
    </row>
    <row r="355" spans="11:11" ht="13">
      <c r="K355" s="3"/>
    </row>
    <row r="356" spans="11:11" ht="13">
      <c r="K356" s="3"/>
    </row>
    <row r="357" spans="11:11" ht="13">
      <c r="K357" s="3"/>
    </row>
    <row r="358" spans="11:11" ht="13">
      <c r="K358" s="3"/>
    </row>
    <row r="359" spans="11:11" ht="13">
      <c r="K359" s="3"/>
    </row>
    <row r="360" spans="11:11" ht="13">
      <c r="K360" s="3"/>
    </row>
    <row r="361" spans="11:11" ht="13">
      <c r="K361" s="3"/>
    </row>
    <row r="362" spans="11:11" ht="13">
      <c r="K362" s="3"/>
    </row>
    <row r="363" spans="11:11" ht="13">
      <c r="K363" s="3"/>
    </row>
    <row r="364" spans="11:11" ht="13">
      <c r="K364" s="3"/>
    </row>
    <row r="365" spans="11:11" ht="13">
      <c r="K365" s="3"/>
    </row>
    <row r="366" spans="11:11" ht="13">
      <c r="K366" s="3"/>
    </row>
    <row r="367" spans="11:11" ht="13">
      <c r="K367" s="3"/>
    </row>
    <row r="368" spans="11:11" ht="13">
      <c r="K368" s="3"/>
    </row>
    <row r="369" spans="11:11" ht="13">
      <c r="K369" s="3"/>
    </row>
    <row r="370" spans="11:11" ht="13">
      <c r="K370" s="3"/>
    </row>
    <row r="371" spans="11:11" ht="13">
      <c r="K371" s="3"/>
    </row>
    <row r="372" spans="11:11" ht="13">
      <c r="K372" s="3"/>
    </row>
    <row r="373" spans="11:11" ht="13">
      <c r="K373" s="3"/>
    </row>
    <row r="374" spans="11:11" ht="13">
      <c r="K374" s="3"/>
    </row>
    <row r="375" spans="11:11" ht="13">
      <c r="K375" s="3"/>
    </row>
    <row r="376" spans="11:11" ht="13">
      <c r="K376" s="3"/>
    </row>
    <row r="377" spans="11:11" ht="13">
      <c r="K377" s="3"/>
    </row>
    <row r="378" spans="11:11" ht="13">
      <c r="K378" s="3"/>
    </row>
    <row r="379" spans="11:11" ht="13">
      <c r="K379" s="3"/>
    </row>
    <row r="380" spans="11:11" ht="13">
      <c r="K380" s="3"/>
    </row>
    <row r="381" spans="11:11" ht="13">
      <c r="K381" s="3"/>
    </row>
    <row r="382" spans="11:11" ht="13">
      <c r="K382" s="3"/>
    </row>
    <row r="383" spans="11:11" ht="13">
      <c r="K383" s="3"/>
    </row>
    <row r="384" spans="11:11" ht="13">
      <c r="K384" s="3"/>
    </row>
    <row r="385" spans="11:11" ht="13">
      <c r="K385" s="3"/>
    </row>
    <row r="386" spans="11:11" ht="13">
      <c r="K386" s="3"/>
    </row>
    <row r="387" spans="11:11" ht="13">
      <c r="K387" s="3"/>
    </row>
    <row r="388" spans="11:11" ht="13">
      <c r="K388" s="3"/>
    </row>
    <row r="389" spans="11:11" ht="13">
      <c r="K389" s="3"/>
    </row>
    <row r="390" spans="11:11" ht="13">
      <c r="K390" s="3"/>
    </row>
    <row r="391" spans="11:11" ht="13">
      <c r="K391" s="3"/>
    </row>
    <row r="392" spans="11:11" ht="13">
      <c r="K392" s="3"/>
    </row>
    <row r="393" spans="11:11" ht="13">
      <c r="K393" s="3"/>
    </row>
    <row r="394" spans="11:11" ht="13">
      <c r="K394" s="3"/>
    </row>
    <row r="395" spans="11:11" ht="13">
      <c r="K395" s="3"/>
    </row>
    <row r="396" spans="11:11" ht="13">
      <c r="K396" s="3"/>
    </row>
    <row r="397" spans="11:11" ht="13">
      <c r="K397" s="3"/>
    </row>
    <row r="398" spans="11:11" ht="13">
      <c r="K398" s="3"/>
    </row>
    <row r="399" spans="11:11" ht="13">
      <c r="K399" s="3"/>
    </row>
    <row r="400" spans="11:11" ht="13">
      <c r="K400" s="3"/>
    </row>
    <row r="401" spans="11:11" ht="13">
      <c r="K401" s="3"/>
    </row>
    <row r="402" spans="11:11" ht="13">
      <c r="K402" s="3"/>
    </row>
    <row r="403" spans="11:11" ht="13">
      <c r="K403" s="3"/>
    </row>
    <row r="404" spans="11:11" ht="13">
      <c r="K404" s="3"/>
    </row>
    <row r="405" spans="11:11" ht="13">
      <c r="K405" s="3"/>
    </row>
    <row r="406" spans="11:11" ht="13">
      <c r="K406" s="3"/>
    </row>
    <row r="407" spans="11:11" ht="13">
      <c r="K407" s="3"/>
    </row>
    <row r="408" spans="11:11" ht="13">
      <c r="K408" s="3"/>
    </row>
    <row r="409" spans="11:11" ht="13">
      <c r="K409" s="3"/>
    </row>
    <row r="410" spans="11:11" ht="13">
      <c r="K410" s="3"/>
    </row>
    <row r="411" spans="11:11" ht="13">
      <c r="K411" s="3"/>
    </row>
    <row r="412" spans="11:11" ht="13">
      <c r="K412" s="3"/>
    </row>
    <row r="413" spans="11:11" ht="13">
      <c r="K413" s="3"/>
    </row>
    <row r="414" spans="11:11" ht="13">
      <c r="K414" s="3"/>
    </row>
    <row r="415" spans="11:11" ht="13">
      <c r="K415" s="3"/>
    </row>
    <row r="416" spans="11:11" ht="13">
      <c r="K416" s="3"/>
    </row>
    <row r="417" spans="11:11" ht="13">
      <c r="K417" s="3"/>
    </row>
    <row r="418" spans="11:11" ht="13">
      <c r="K418" s="3"/>
    </row>
    <row r="419" spans="11:11" ht="13">
      <c r="K419" s="3"/>
    </row>
    <row r="420" spans="11:11" ht="13">
      <c r="K420" s="3"/>
    </row>
    <row r="421" spans="11:11" ht="13">
      <c r="K421" s="3"/>
    </row>
    <row r="422" spans="11:11" ht="13">
      <c r="K422" s="3"/>
    </row>
    <row r="423" spans="11:11" ht="13">
      <c r="K423" s="3"/>
    </row>
    <row r="424" spans="11:11" ht="13">
      <c r="K424" s="3"/>
    </row>
    <row r="425" spans="11:11" ht="13">
      <c r="K425" s="3"/>
    </row>
    <row r="426" spans="11:11" ht="13">
      <c r="K426" s="3"/>
    </row>
    <row r="427" spans="11:11" ht="13">
      <c r="K427" s="3"/>
    </row>
    <row r="428" spans="11:11" ht="13">
      <c r="K428" s="3"/>
    </row>
    <row r="429" spans="11:11" ht="13">
      <c r="K429" s="3"/>
    </row>
    <row r="430" spans="11:11" ht="13">
      <c r="K430" s="3"/>
    </row>
    <row r="431" spans="11:11" ht="13">
      <c r="K431" s="3"/>
    </row>
    <row r="432" spans="11:11" ht="13">
      <c r="K432" s="3"/>
    </row>
    <row r="433" spans="11:11" ht="13">
      <c r="K433" s="3"/>
    </row>
    <row r="434" spans="11:11" ht="13">
      <c r="K434" s="3"/>
    </row>
    <row r="435" spans="11:11" ht="13">
      <c r="K435" s="3"/>
    </row>
    <row r="436" spans="11:11" ht="13">
      <c r="K436" s="3"/>
    </row>
    <row r="437" spans="11:11" ht="13">
      <c r="K437" s="3"/>
    </row>
    <row r="438" spans="11:11" ht="13">
      <c r="K438" s="3"/>
    </row>
    <row r="439" spans="11:11" ht="13">
      <c r="K439" s="3"/>
    </row>
    <row r="440" spans="11:11" ht="13">
      <c r="K440" s="3"/>
    </row>
    <row r="441" spans="11:11" ht="13">
      <c r="K441" s="3"/>
    </row>
    <row r="442" spans="11:11" ht="13">
      <c r="K442" s="3"/>
    </row>
    <row r="443" spans="11:11" ht="13">
      <c r="K443" s="3"/>
    </row>
    <row r="444" spans="11:11" ht="13">
      <c r="K444" s="3"/>
    </row>
    <row r="445" spans="11:11" ht="13">
      <c r="K445" s="3"/>
    </row>
    <row r="446" spans="11:11" ht="13">
      <c r="K446" s="3"/>
    </row>
    <row r="447" spans="11:11" ht="13">
      <c r="K447" s="3"/>
    </row>
    <row r="448" spans="11:11" ht="13">
      <c r="K448" s="3"/>
    </row>
    <row r="449" spans="11:11" ht="13">
      <c r="K449" s="3"/>
    </row>
    <row r="450" spans="11:11" ht="13">
      <c r="K450" s="3"/>
    </row>
    <row r="451" spans="11:11" ht="13">
      <c r="K451" s="3"/>
    </row>
    <row r="452" spans="11:11" ht="13">
      <c r="K452" s="3"/>
    </row>
    <row r="453" spans="11:11" ht="13">
      <c r="K453" s="3"/>
    </row>
    <row r="454" spans="11:11" ht="13">
      <c r="K454" s="3"/>
    </row>
    <row r="455" spans="11:11" ht="13">
      <c r="K455" s="3"/>
    </row>
    <row r="456" spans="11:11" ht="13">
      <c r="K456" s="3"/>
    </row>
    <row r="457" spans="11:11" ht="13">
      <c r="K457" s="3"/>
    </row>
    <row r="458" spans="11:11" ht="13">
      <c r="K458" s="3"/>
    </row>
    <row r="459" spans="11:11" ht="13">
      <c r="K459" s="3"/>
    </row>
    <row r="460" spans="11:11" ht="13">
      <c r="K460" s="3"/>
    </row>
    <row r="461" spans="11:11" ht="13">
      <c r="K461" s="3"/>
    </row>
    <row r="462" spans="11:11" ht="13">
      <c r="K462" s="3"/>
    </row>
    <row r="463" spans="11:11" ht="13">
      <c r="K463" s="3"/>
    </row>
    <row r="464" spans="11:11" ht="13">
      <c r="K464" s="3"/>
    </row>
    <row r="465" spans="11:11" ht="13">
      <c r="K465" s="3"/>
    </row>
    <row r="466" spans="11:11" ht="13">
      <c r="K466" s="3"/>
    </row>
    <row r="467" spans="11:11" ht="13">
      <c r="K467" s="3"/>
    </row>
    <row r="468" spans="11:11" ht="13">
      <c r="K468" s="3"/>
    </row>
    <row r="469" spans="11:11" ht="13">
      <c r="K469" s="3"/>
    </row>
    <row r="470" spans="11:11" ht="13">
      <c r="K470" s="3"/>
    </row>
    <row r="471" spans="11:11" ht="13">
      <c r="K471" s="3"/>
    </row>
    <row r="472" spans="11:11" ht="13">
      <c r="K472" s="3"/>
    </row>
    <row r="473" spans="11:11" ht="13">
      <c r="K473" s="3"/>
    </row>
    <row r="474" spans="11:11" ht="13">
      <c r="K474" s="3"/>
    </row>
    <row r="475" spans="11:11" ht="13">
      <c r="K475" s="3"/>
    </row>
    <row r="476" spans="11:11" ht="13">
      <c r="K476" s="3"/>
    </row>
    <row r="477" spans="11:11" ht="13">
      <c r="K477" s="3"/>
    </row>
    <row r="478" spans="11:11" ht="13">
      <c r="K478" s="3"/>
    </row>
    <row r="479" spans="11:11" ht="13">
      <c r="K479" s="3"/>
    </row>
    <row r="480" spans="11:11" ht="13">
      <c r="K480" s="3"/>
    </row>
    <row r="481" spans="11:11" ht="13">
      <c r="K481" s="3"/>
    </row>
    <row r="482" spans="11:11" ht="13">
      <c r="K482" s="3"/>
    </row>
    <row r="483" spans="11:11" ht="13">
      <c r="K483" s="3"/>
    </row>
    <row r="484" spans="11:11" ht="13">
      <c r="K484" s="3"/>
    </row>
    <row r="485" spans="11:11" ht="13">
      <c r="K485" s="3"/>
    </row>
    <row r="486" spans="11:11" ht="13">
      <c r="K486" s="3"/>
    </row>
    <row r="487" spans="11:11" ht="13">
      <c r="K487" s="3"/>
    </row>
    <row r="488" spans="11:11" ht="13">
      <c r="K488" s="3"/>
    </row>
    <row r="489" spans="11:11" ht="13">
      <c r="K489" s="3"/>
    </row>
    <row r="490" spans="11:11" ht="13">
      <c r="K490" s="3"/>
    </row>
    <row r="491" spans="11:11" ht="13">
      <c r="K491" s="3"/>
    </row>
    <row r="492" spans="11:11" ht="13">
      <c r="K492" s="3"/>
    </row>
    <row r="493" spans="11:11" ht="13">
      <c r="K493" s="3"/>
    </row>
    <row r="494" spans="11:11" ht="13">
      <c r="K494" s="3"/>
    </row>
    <row r="495" spans="11:11" ht="13">
      <c r="K495" s="3"/>
    </row>
    <row r="496" spans="11:11" ht="13">
      <c r="K496" s="3"/>
    </row>
    <row r="497" spans="11:11" ht="13">
      <c r="K497" s="3"/>
    </row>
    <row r="498" spans="11:11" ht="13">
      <c r="K498" s="3"/>
    </row>
    <row r="499" spans="11:11" ht="13">
      <c r="K499" s="3"/>
    </row>
    <row r="500" spans="11:11" ht="13">
      <c r="K500" s="3"/>
    </row>
    <row r="501" spans="11:11" ht="13">
      <c r="K501" s="3"/>
    </row>
    <row r="502" spans="11:11" ht="13">
      <c r="K502" s="3"/>
    </row>
    <row r="503" spans="11:11" ht="13">
      <c r="K503" s="3"/>
    </row>
    <row r="504" spans="11:11" ht="13">
      <c r="K504" s="3"/>
    </row>
    <row r="505" spans="11:11" ht="13">
      <c r="K505" s="3"/>
    </row>
    <row r="506" spans="11:11" ht="13">
      <c r="K506" s="3"/>
    </row>
    <row r="507" spans="11:11" ht="13">
      <c r="K507" s="3"/>
    </row>
    <row r="508" spans="11:11" ht="13">
      <c r="K508" s="3"/>
    </row>
    <row r="509" spans="11:11" ht="13">
      <c r="K509" s="3"/>
    </row>
    <row r="510" spans="11:11" ht="13">
      <c r="K510" s="3"/>
    </row>
    <row r="511" spans="11:11" ht="13">
      <c r="K511" s="3"/>
    </row>
    <row r="512" spans="11:11" ht="13">
      <c r="K512" s="3"/>
    </row>
    <row r="513" spans="11:11" ht="13">
      <c r="K513" s="3"/>
    </row>
    <row r="514" spans="11:11" ht="13">
      <c r="K514" s="3"/>
    </row>
    <row r="515" spans="11:11" ht="13">
      <c r="K515" s="3"/>
    </row>
    <row r="516" spans="11:11" ht="13">
      <c r="K516" s="3"/>
    </row>
    <row r="517" spans="11:11" ht="13">
      <c r="K517" s="3"/>
    </row>
    <row r="518" spans="11:11" ht="13">
      <c r="K518" s="3"/>
    </row>
    <row r="519" spans="11:11" ht="13">
      <c r="K519" s="3"/>
    </row>
    <row r="520" spans="11:11" ht="13">
      <c r="K520" s="3"/>
    </row>
    <row r="521" spans="11:11" ht="13">
      <c r="K521" s="3"/>
    </row>
    <row r="522" spans="11:11" ht="13">
      <c r="K522" s="3"/>
    </row>
    <row r="523" spans="11:11" ht="13">
      <c r="K523" s="3"/>
    </row>
    <row r="524" spans="11:11" ht="13">
      <c r="K524" s="3"/>
    </row>
    <row r="525" spans="11:11" ht="13">
      <c r="K525" s="3"/>
    </row>
    <row r="526" spans="11:11" ht="13">
      <c r="K526" s="3"/>
    </row>
    <row r="527" spans="11:11" ht="13">
      <c r="K527" s="3"/>
    </row>
    <row r="528" spans="11:11" ht="13">
      <c r="K528" s="3"/>
    </row>
    <row r="529" spans="11:11" ht="13">
      <c r="K529" s="3"/>
    </row>
    <row r="530" spans="11:11" ht="13">
      <c r="K530" s="3"/>
    </row>
    <row r="531" spans="11:11" ht="13">
      <c r="K531" s="3"/>
    </row>
    <row r="532" spans="11:11" ht="13">
      <c r="K532" s="3"/>
    </row>
    <row r="533" spans="11:11" ht="13">
      <c r="K533" s="3"/>
    </row>
    <row r="534" spans="11:11" ht="13">
      <c r="K534" s="3"/>
    </row>
    <row r="535" spans="11:11" ht="13">
      <c r="K535" s="3"/>
    </row>
    <row r="536" spans="11:11" ht="13">
      <c r="K536" s="3"/>
    </row>
    <row r="537" spans="11:11" ht="13">
      <c r="K537" s="3"/>
    </row>
    <row r="538" spans="11:11" ht="13">
      <c r="K538" s="3"/>
    </row>
    <row r="539" spans="11:11" ht="13">
      <c r="K539" s="3"/>
    </row>
    <row r="540" spans="11:11" ht="13">
      <c r="K540" s="3"/>
    </row>
    <row r="541" spans="11:11" ht="13">
      <c r="K541" s="3"/>
    </row>
    <row r="542" spans="11:11" ht="13">
      <c r="K542" s="3"/>
    </row>
    <row r="543" spans="11:11" ht="13">
      <c r="K543" s="3"/>
    </row>
    <row r="544" spans="11:11" ht="13">
      <c r="K544" s="3"/>
    </row>
    <row r="545" spans="11:11" ht="13">
      <c r="K545" s="3"/>
    </row>
    <row r="546" spans="11:11" ht="13">
      <c r="K546" s="3"/>
    </row>
    <row r="547" spans="11:11" ht="13">
      <c r="K547" s="3"/>
    </row>
    <row r="548" spans="11:11" ht="13">
      <c r="K548" s="3"/>
    </row>
    <row r="549" spans="11:11" ht="13">
      <c r="K549" s="3"/>
    </row>
    <row r="550" spans="11:11" ht="13">
      <c r="K550" s="3"/>
    </row>
    <row r="551" spans="11:11" ht="13">
      <c r="K551" s="3"/>
    </row>
    <row r="552" spans="11:11" ht="13">
      <c r="K552" s="3"/>
    </row>
    <row r="553" spans="11:11" ht="13">
      <c r="K553" s="3"/>
    </row>
    <row r="554" spans="11:11" ht="13">
      <c r="K554" s="3"/>
    </row>
    <row r="555" spans="11:11" ht="13">
      <c r="K555" s="3"/>
    </row>
    <row r="556" spans="11:11" ht="13">
      <c r="K556" s="3"/>
    </row>
    <row r="557" spans="11:11" ht="13">
      <c r="K557" s="3"/>
    </row>
    <row r="558" spans="11:11" ht="13">
      <c r="K558" s="3"/>
    </row>
    <row r="559" spans="11:11" ht="13">
      <c r="K559" s="3"/>
    </row>
    <row r="560" spans="11:11" ht="13">
      <c r="K560" s="3"/>
    </row>
    <row r="561" spans="11:11" ht="13">
      <c r="K561" s="3"/>
    </row>
    <row r="562" spans="11:11" ht="13">
      <c r="K562" s="3"/>
    </row>
    <row r="563" spans="11:11" ht="13">
      <c r="K563" s="3"/>
    </row>
    <row r="564" spans="11:11" ht="13">
      <c r="K564" s="3"/>
    </row>
    <row r="565" spans="11:11" ht="13">
      <c r="K565" s="3"/>
    </row>
    <row r="566" spans="11:11" ht="13">
      <c r="K566" s="3"/>
    </row>
    <row r="567" spans="11:11" ht="13">
      <c r="K567" s="3"/>
    </row>
    <row r="568" spans="11:11" ht="13">
      <c r="K568" s="3"/>
    </row>
    <row r="569" spans="11:11" ht="13">
      <c r="K569" s="3"/>
    </row>
    <row r="570" spans="11:11" ht="13">
      <c r="K570" s="3"/>
    </row>
    <row r="571" spans="11:11" ht="13">
      <c r="K571" s="3"/>
    </row>
    <row r="572" spans="11:11" ht="13">
      <c r="K572" s="3"/>
    </row>
    <row r="573" spans="11:11" ht="13">
      <c r="K573" s="3"/>
    </row>
    <row r="574" spans="11:11" ht="13">
      <c r="K574" s="3"/>
    </row>
    <row r="575" spans="11:11" ht="13">
      <c r="K575" s="3"/>
    </row>
    <row r="576" spans="11:11" ht="13">
      <c r="K576" s="3"/>
    </row>
    <row r="577" spans="11:11" ht="13">
      <c r="K577" s="3"/>
    </row>
    <row r="578" spans="11:11" ht="13">
      <c r="K578" s="3"/>
    </row>
    <row r="579" spans="11:11" ht="13">
      <c r="K579" s="3"/>
    </row>
    <row r="580" spans="11:11" ht="13">
      <c r="K580" s="3"/>
    </row>
    <row r="581" spans="11:11" ht="13">
      <c r="K581" s="3"/>
    </row>
    <row r="582" spans="11:11" ht="13">
      <c r="K582" s="3"/>
    </row>
    <row r="583" spans="11:11" ht="13">
      <c r="K583" s="3"/>
    </row>
    <row r="584" spans="11:11" ht="13">
      <c r="K584" s="3"/>
    </row>
    <row r="585" spans="11:11" ht="13">
      <c r="K585" s="3"/>
    </row>
    <row r="586" spans="11:11" ht="13">
      <c r="K586" s="3"/>
    </row>
    <row r="587" spans="11:11" ht="13">
      <c r="K587" s="3"/>
    </row>
    <row r="588" spans="11:11" ht="13">
      <c r="K588" s="3"/>
    </row>
    <row r="589" spans="11:11" ht="13">
      <c r="K589" s="3"/>
    </row>
    <row r="590" spans="11:11" ht="13">
      <c r="K590" s="3"/>
    </row>
    <row r="591" spans="11:11" ht="13">
      <c r="K591" s="3"/>
    </row>
    <row r="592" spans="11:11" ht="13">
      <c r="K592" s="3"/>
    </row>
    <row r="593" spans="11:11" ht="13">
      <c r="K593" s="3"/>
    </row>
    <row r="594" spans="11:11" ht="13">
      <c r="K594" s="3"/>
    </row>
    <row r="595" spans="11:11" ht="13">
      <c r="K595" s="3"/>
    </row>
    <row r="596" spans="11:11" ht="13">
      <c r="K596" s="3"/>
    </row>
    <row r="597" spans="11:11" ht="13">
      <c r="K597" s="3"/>
    </row>
    <row r="598" spans="11:11" ht="13">
      <c r="K598" s="3"/>
    </row>
    <row r="599" spans="11:11" ht="13">
      <c r="K599" s="3"/>
    </row>
    <row r="600" spans="11:11" ht="13">
      <c r="K600" s="3"/>
    </row>
    <row r="601" spans="11:11" ht="13">
      <c r="K601" s="3"/>
    </row>
    <row r="602" spans="11:11" ht="13">
      <c r="K602" s="3"/>
    </row>
    <row r="603" spans="11:11" ht="13">
      <c r="K603" s="3"/>
    </row>
    <row r="604" spans="11:11" ht="13">
      <c r="K604" s="3"/>
    </row>
    <row r="605" spans="11:11" ht="13">
      <c r="K605" s="3"/>
    </row>
    <row r="606" spans="11:11" ht="13">
      <c r="K606" s="3"/>
    </row>
    <row r="607" spans="11:11" ht="13">
      <c r="K607" s="3"/>
    </row>
    <row r="608" spans="11:11" ht="13">
      <c r="K608" s="3"/>
    </row>
    <row r="609" spans="11:11" ht="13">
      <c r="K609" s="3"/>
    </row>
    <row r="610" spans="11:11" ht="13">
      <c r="K610" s="3"/>
    </row>
    <row r="611" spans="11:11" ht="13">
      <c r="K611" s="3"/>
    </row>
    <row r="612" spans="11:11" ht="13">
      <c r="K612" s="3"/>
    </row>
    <row r="613" spans="11:11" ht="13">
      <c r="K613" s="3"/>
    </row>
    <row r="614" spans="11:11" ht="13">
      <c r="K614" s="3"/>
    </row>
    <row r="615" spans="11:11" ht="13">
      <c r="K615" s="3"/>
    </row>
    <row r="616" spans="11:11" ht="13">
      <c r="K616" s="3"/>
    </row>
    <row r="617" spans="11:11" ht="13">
      <c r="K617" s="3"/>
    </row>
    <row r="618" spans="11:11" ht="13">
      <c r="K618" s="3"/>
    </row>
    <row r="619" spans="11:11" ht="13">
      <c r="K619" s="3"/>
    </row>
    <row r="620" spans="11:11" ht="13">
      <c r="K620" s="3"/>
    </row>
    <row r="621" spans="11:11" ht="13">
      <c r="K621" s="3"/>
    </row>
    <row r="622" spans="11:11" ht="13">
      <c r="K622" s="3"/>
    </row>
    <row r="623" spans="11:11" ht="13">
      <c r="K623" s="3"/>
    </row>
    <row r="624" spans="11:11" ht="13">
      <c r="K624" s="3"/>
    </row>
    <row r="625" spans="11:11" ht="13">
      <c r="K625" s="3"/>
    </row>
    <row r="626" spans="11:11" ht="13">
      <c r="K626" s="3"/>
    </row>
    <row r="627" spans="11:11" ht="13">
      <c r="K627" s="3"/>
    </row>
    <row r="628" spans="11:11" ht="13">
      <c r="K628" s="3"/>
    </row>
    <row r="629" spans="11:11" ht="13">
      <c r="K629" s="3"/>
    </row>
    <row r="630" spans="11:11" ht="13">
      <c r="K630" s="3"/>
    </row>
    <row r="631" spans="11:11" ht="13">
      <c r="K631" s="3"/>
    </row>
    <row r="632" spans="11:11" ht="13">
      <c r="K632" s="3"/>
    </row>
    <row r="633" spans="11:11" ht="13">
      <c r="K633" s="3"/>
    </row>
    <row r="634" spans="11:11" ht="13">
      <c r="K634" s="3"/>
    </row>
    <row r="635" spans="11:11" ht="13">
      <c r="K635" s="3"/>
    </row>
    <row r="636" spans="11:11" ht="13">
      <c r="K636" s="3"/>
    </row>
    <row r="637" spans="11:11" ht="13">
      <c r="K637" s="3"/>
    </row>
    <row r="638" spans="11:11" ht="13">
      <c r="K638" s="3"/>
    </row>
    <row r="639" spans="11:11" ht="13">
      <c r="K639" s="3"/>
    </row>
    <row r="640" spans="11:11" ht="13">
      <c r="K640" s="3"/>
    </row>
    <row r="641" spans="11:11" ht="13">
      <c r="K641" s="3"/>
    </row>
    <row r="642" spans="11:11" ht="13">
      <c r="K642" s="3"/>
    </row>
    <row r="643" spans="11:11" ht="13">
      <c r="K643" s="3"/>
    </row>
    <row r="644" spans="11:11" ht="13">
      <c r="K644" s="3"/>
    </row>
    <row r="645" spans="11:11" ht="13">
      <c r="K645" s="3"/>
    </row>
    <row r="646" spans="11:11" ht="13">
      <c r="K646" s="3"/>
    </row>
    <row r="647" spans="11:11" ht="13">
      <c r="K647" s="3"/>
    </row>
    <row r="648" spans="11:11" ht="13">
      <c r="K648" s="3"/>
    </row>
    <row r="649" spans="11:11" ht="13">
      <c r="K649" s="3"/>
    </row>
    <row r="650" spans="11:11" ht="13">
      <c r="K650" s="3"/>
    </row>
    <row r="651" spans="11:11" ht="13">
      <c r="K651" s="3"/>
    </row>
    <row r="652" spans="11:11" ht="13">
      <c r="K652" s="3"/>
    </row>
    <row r="653" spans="11:11" ht="13">
      <c r="K653" s="3"/>
    </row>
    <row r="654" spans="11:11" ht="13">
      <c r="K654" s="3"/>
    </row>
    <row r="655" spans="11:11" ht="13">
      <c r="K655" s="3"/>
    </row>
    <row r="656" spans="11:11" ht="13">
      <c r="K656" s="3"/>
    </row>
    <row r="657" spans="11:11" ht="13">
      <c r="K657" s="3"/>
    </row>
    <row r="658" spans="11:11" ht="13">
      <c r="K658" s="3"/>
    </row>
    <row r="659" spans="11:11" ht="13">
      <c r="K659" s="3"/>
    </row>
    <row r="660" spans="11:11" ht="13">
      <c r="K660" s="3"/>
    </row>
    <row r="661" spans="11:11" ht="13">
      <c r="K661" s="3"/>
    </row>
    <row r="662" spans="11:11" ht="13">
      <c r="K662" s="3"/>
    </row>
    <row r="663" spans="11:11" ht="13">
      <c r="K663" s="3"/>
    </row>
    <row r="664" spans="11:11" ht="13">
      <c r="K664" s="3"/>
    </row>
    <row r="665" spans="11:11" ht="13">
      <c r="K665" s="3"/>
    </row>
    <row r="666" spans="11:11" ht="13">
      <c r="K666" s="3"/>
    </row>
    <row r="667" spans="11:11" ht="13">
      <c r="K667" s="3"/>
    </row>
    <row r="668" spans="11:11" ht="13">
      <c r="K668" s="3"/>
    </row>
    <row r="669" spans="11:11" ht="13">
      <c r="K669" s="3"/>
    </row>
    <row r="670" spans="11:11" ht="13">
      <c r="K670" s="3"/>
    </row>
    <row r="671" spans="11:11" ht="13">
      <c r="K671" s="3"/>
    </row>
    <row r="672" spans="11:11" ht="13">
      <c r="K672" s="3"/>
    </row>
    <row r="673" spans="11:11" ht="13">
      <c r="K673" s="3"/>
    </row>
    <row r="674" spans="11:11" ht="13">
      <c r="K674" s="3"/>
    </row>
    <row r="675" spans="11:11" ht="13">
      <c r="K675" s="3"/>
    </row>
    <row r="676" spans="11:11" ht="13">
      <c r="K676" s="3"/>
    </row>
    <row r="677" spans="11:11" ht="13">
      <c r="K677" s="3"/>
    </row>
    <row r="678" spans="11:11" ht="13">
      <c r="K678" s="3"/>
    </row>
    <row r="679" spans="11:11" ht="13">
      <c r="K679" s="3"/>
    </row>
    <row r="680" spans="11:11" ht="13">
      <c r="K680" s="3"/>
    </row>
    <row r="681" spans="11:11" ht="13">
      <c r="K681" s="3"/>
    </row>
    <row r="682" spans="11:11" ht="13">
      <c r="K682" s="3"/>
    </row>
    <row r="683" spans="11:11" ht="13">
      <c r="K683" s="3"/>
    </row>
    <row r="684" spans="11:11" ht="13">
      <c r="K684" s="3"/>
    </row>
    <row r="685" spans="11:11" ht="13">
      <c r="K685" s="3"/>
    </row>
    <row r="686" spans="11:11" ht="13">
      <c r="K686" s="3"/>
    </row>
    <row r="687" spans="11:11" ht="13">
      <c r="K687" s="3"/>
    </row>
    <row r="688" spans="11:11" ht="13">
      <c r="K688" s="3"/>
    </row>
    <row r="689" spans="11:11" ht="13">
      <c r="K689" s="3"/>
    </row>
    <row r="690" spans="11:11" ht="13">
      <c r="K690" s="3"/>
    </row>
    <row r="691" spans="11:11" ht="13">
      <c r="K691" s="3"/>
    </row>
    <row r="692" spans="11:11" ht="13">
      <c r="K692" s="3"/>
    </row>
    <row r="693" spans="11:11" ht="13">
      <c r="K693" s="3"/>
    </row>
    <row r="694" spans="11:11" ht="13">
      <c r="K694" s="3"/>
    </row>
    <row r="695" spans="11:11" ht="13">
      <c r="K695" s="3"/>
    </row>
    <row r="696" spans="11:11" ht="13">
      <c r="K696" s="3"/>
    </row>
    <row r="697" spans="11:11" ht="13">
      <c r="K697" s="3"/>
    </row>
    <row r="698" spans="11:11" ht="13">
      <c r="K698" s="3"/>
    </row>
    <row r="699" spans="11:11" ht="13">
      <c r="K699" s="3"/>
    </row>
    <row r="700" spans="11:11" ht="13">
      <c r="K700" s="3"/>
    </row>
    <row r="701" spans="11:11" ht="13">
      <c r="K701" s="3"/>
    </row>
    <row r="702" spans="11:11" ht="13">
      <c r="K702" s="3"/>
    </row>
    <row r="703" spans="11:11" ht="13">
      <c r="K703" s="3"/>
    </row>
    <row r="704" spans="11:11" ht="13">
      <c r="K704" s="3"/>
    </row>
    <row r="705" spans="11:11" ht="13">
      <c r="K705" s="3"/>
    </row>
    <row r="706" spans="11:11" ht="13">
      <c r="K706" s="3"/>
    </row>
    <row r="707" spans="11:11" ht="13">
      <c r="K707" s="3"/>
    </row>
    <row r="708" spans="11:11" ht="13">
      <c r="K708" s="3"/>
    </row>
    <row r="709" spans="11:11" ht="13">
      <c r="K709" s="3"/>
    </row>
    <row r="710" spans="11:11" ht="13">
      <c r="K710" s="3"/>
    </row>
    <row r="711" spans="11:11" ht="13">
      <c r="K711" s="3"/>
    </row>
    <row r="712" spans="11:11" ht="13">
      <c r="K712" s="3"/>
    </row>
    <row r="713" spans="11:11" ht="13">
      <c r="K713" s="3"/>
    </row>
    <row r="714" spans="11:11" ht="13">
      <c r="K714" s="3"/>
    </row>
    <row r="715" spans="11:11" ht="13">
      <c r="K715" s="3"/>
    </row>
    <row r="716" spans="11:11" ht="13">
      <c r="K716" s="3"/>
    </row>
    <row r="717" spans="11:11" ht="13">
      <c r="K717" s="3"/>
    </row>
    <row r="718" spans="11:11" ht="13">
      <c r="K718" s="3"/>
    </row>
    <row r="719" spans="11:11" ht="13">
      <c r="K719" s="3"/>
    </row>
    <row r="720" spans="11:11" ht="13">
      <c r="K720" s="3"/>
    </row>
    <row r="721" spans="11:11" ht="13">
      <c r="K721" s="3"/>
    </row>
    <row r="722" spans="11:11" ht="13">
      <c r="K722" s="3"/>
    </row>
    <row r="723" spans="11:11" ht="13">
      <c r="K723" s="3"/>
    </row>
    <row r="724" spans="11:11" ht="13">
      <c r="K724" s="3"/>
    </row>
    <row r="725" spans="11:11" ht="13">
      <c r="K725" s="3"/>
    </row>
    <row r="726" spans="11:11" ht="13">
      <c r="K726" s="3"/>
    </row>
    <row r="727" spans="11:11" ht="13">
      <c r="K727" s="3"/>
    </row>
    <row r="728" spans="11:11" ht="13">
      <c r="K728" s="3"/>
    </row>
    <row r="729" spans="11:11" ht="13">
      <c r="K729" s="3"/>
    </row>
    <row r="730" spans="11:11" ht="13">
      <c r="K730" s="3"/>
    </row>
    <row r="731" spans="11:11" ht="13">
      <c r="K731" s="3"/>
    </row>
    <row r="732" spans="11:11" ht="13">
      <c r="K732" s="3"/>
    </row>
    <row r="733" spans="11:11" ht="13">
      <c r="K733" s="3"/>
    </row>
    <row r="734" spans="11:11" ht="13">
      <c r="K734" s="3"/>
    </row>
    <row r="735" spans="11:11" ht="13">
      <c r="K735" s="3"/>
    </row>
    <row r="736" spans="11:11" ht="13">
      <c r="K736" s="3"/>
    </row>
    <row r="737" spans="11:11" ht="13">
      <c r="K737" s="3"/>
    </row>
    <row r="738" spans="11:11" ht="13">
      <c r="K738" s="3"/>
    </row>
    <row r="739" spans="11:11" ht="13">
      <c r="K739" s="3"/>
    </row>
    <row r="740" spans="11:11" ht="13">
      <c r="K740" s="3"/>
    </row>
    <row r="741" spans="11:11" ht="13">
      <c r="K741" s="3"/>
    </row>
    <row r="742" spans="11:11" ht="13">
      <c r="K742" s="3"/>
    </row>
    <row r="743" spans="11:11" ht="13">
      <c r="K743" s="3"/>
    </row>
    <row r="744" spans="11:11" ht="13">
      <c r="K744" s="3"/>
    </row>
    <row r="745" spans="11:11" ht="13">
      <c r="K745" s="3"/>
    </row>
    <row r="746" spans="11:11" ht="13">
      <c r="K746" s="3"/>
    </row>
    <row r="747" spans="11:11" ht="13">
      <c r="K747" s="3"/>
    </row>
    <row r="748" spans="11:11" ht="13">
      <c r="K748" s="3"/>
    </row>
    <row r="749" spans="11:11" ht="13">
      <c r="K749" s="3"/>
    </row>
    <row r="750" spans="11:11" ht="13">
      <c r="K750" s="3"/>
    </row>
    <row r="751" spans="11:11" ht="13">
      <c r="K751" s="3"/>
    </row>
    <row r="752" spans="11:11" ht="13">
      <c r="K752" s="3"/>
    </row>
    <row r="753" spans="11:11" ht="13">
      <c r="K753" s="3"/>
    </row>
    <row r="754" spans="11:11" ht="13">
      <c r="K754" s="3"/>
    </row>
    <row r="755" spans="11:11" ht="13">
      <c r="K755" s="3"/>
    </row>
    <row r="756" spans="11:11" ht="13">
      <c r="K756" s="3"/>
    </row>
    <row r="757" spans="11:11" ht="13">
      <c r="K757" s="3"/>
    </row>
    <row r="758" spans="11:11" ht="13">
      <c r="K758" s="3"/>
    </row>
    <row r="759" spans="11:11" ht="13">
      <c r="K759" s="3"/>
    </row>
    <row r="760" spans="11:11" ht="13">
      <c r="K760" s="3"/>
    </row>
    <row r="761" spans="11:11" ht="13">
      <c r="K761" s="3"/>
    </row>
    <row r="762" spans="11:11" ht="13">
      <c r="K762" s="3"/>
    </row>
    <row r="763" spans="11:11" ht="13">
      <c r="K763" s="3"/>
    </row>
    <row r="764" spans="11:11" ht="13">
      <c r="K764" s="3"/>
    </row>
    <row r="765" spans="11:11" ht="13">
      <c r="K765" s="3"/>
    </row>
    <row r="766" spans="11:11" ht="13">
      <c r="K766" s="3"/>
    </row>
    <row r="767" spans="11:11" ht="13">
      <c r="K767" s="3"/>
    </row>
    <row r="768" spans="11:11" ht="13">
      <c r="K768" s="3"/>
    </row>
    <row r="769" spans="11:11" ht="13">
      <c r="K769" s="3"/>
    </row>
    <row r="770" spans="11:11" ht="13">
      <c r="K770" s="3"/>
    </row>
    <row r="771" spans="11:11" ht="13">
      <c r="K771" s="3"/>
    </row>
    <row r="772" spans="11:11" ht="13">
      <c r="K772" s="3"/>
    </row>
    <row r="773" spans="11:11" ht="13">
      <c r="K773" s="3"/>
    </row>
    <row r="774" spans="11:11" ht="13">
      <c r="K774" s="3"/>
    </row>
    <row r="775" spans="11:11" ht="13">
      <c r="K775" s="3"/>
    </row>
    <row r="776" spans="11:11" ht="13">
      <c r="K776" s="3"/>
    </row>
    <row r="777" spans="11:11" ht="13">
      <c r="K777" s="3"/>
    </row>
    <row r="778" spans="11:11" ht="13">
      <c r="K778" s="3"/>
    </row>
    <row r="779" spans="11:11" ht="13">
      <c r="K779" s="3"/>
    </row>
    <row r="780" spans="11:11" ht="13">
      <c r="K780" s="3"/>
    </row>
    <row r="781" spans="11:11" ht="13">
      <c r="K781" s="3"/>
    </row>
    <row r="782" spans="11:11" ht="13">
      <c r="K782" s="3"/>
    </row>
    <row r="783" spans="11:11" ht="13">
      <c r="K783" s="3"/>
    </row>
    <row r="784" spans="11:11" ht="13">
      <c r="K784" s="3"/>
    </row>
    <row r="785" spans="11:11" ht="13">
      <c r="K785" s="3"/>
    </row>
    <row r="786" spans="11:11" ht="13">
      <c r="K786" s="3"/>
    </row>
    <row r="787" spans="11:11" ht="13">
      <c r="K787" s="3"/>
    </row>
    <row r="788" spans="11:11" ht="13">
      <c r="K788" s="3"/>
    </row>
    <row r="789" spans="11:11" ht="13">
      <c r="K789" s="3"/>
    </row>
    <row r="790" spans="11:11" ht="13">
      <c r="K790" s="3"/>
    </row>
    <row r="791" spans="11:11" ht="13">
      <c r="K791" s="3"/>
    </row>
    <row r="792" spans="11:11" ht="13">
      <c r="K792" s="3"/>
    </row>
    <row r="793" spans="11:11" ht="13">
      <c r="K793" s="3"/>
    </row>
    <row r="794" spans="11:11" ht="13">
      <c r="K794" s="3"/>
    </row>
    <row r="795" spans="11:11" ht="13">
      <c r="K795" s="3"/>
    </row>
    <row r="796" spans="11:11" ht="13">
      <c r="K796" s="3"/>
    </row>
    <row r="797" spans="11:11" ht="13">
      <c r="K797" s="3"/>
    </row>
    <row r="798" spans="11:11" ht="13">
      <c r="K798" s="3"/>
    </row>
    <row r="799" spans="11:11" ht="13">
      <c r="K799" s="3"/>
    </row>
    <row r="800" spans="11:11" ht="13">
      <c r="K800" s="3"/>
    </row>
    <row r="801" spans="11:11" ht="13">
      <c r="K801" s="3"/>
    </row>
    <row r="802" spans="11:11" ht="13">
      <c r="K802" s="3"/>
    </row>
    <row r="803" spans="11:11" ht="13">
      <c r="K803" s="3"/>
    </row>
    <row r="804" spans="11:11" ht="13">
      <c r="K804" s="3"/>
    </row>
    <row r="805" spans="11:11" ht="13">
      <c r="K805" s="3"/>
    </row>
    <row r="806" spans="11:11" ht="13">
      <c r="K806" s="3"/>
    </row>
    <row r="807" spans="11:11" ht="13">
      <c r="K807" s="3"/>
    </row>
    <row r="808" spans="11:11" ht="13">
      <c r="K808" s="3"/>
    </row>
    <row r="809" spans="11:11" ht="13">
      <c r="K809" s="3"/>
    </row>
    <row r="810" spans="11:11" ht="13">
      <c r="K810" s="3"/>
    </row>
    <row r="811" spans="11:11" ht="13">
      <c r="K811" s="3"/>
    </row>
    <row r="812" spans="11:11" ht="13">
      <c r="K812" s="3"/>
    </row>
    <row r="813" spans="11:11" ht="13">
      <c r="K813" s="3"/>
    </row>
    <row r="814" spans="11:11" ht="13">
      <c r="K814" s="3"/>
    </row>
    <row r="815" spans="11:11" ht="13">
      <c r="K815" s="3"/>
    </row>
    <row r="816" spans="11:11" ht="13">
      <c r="K816" s="3"/>
    </row>
    <row r="817" spans="11:11" ht="13">
      <c r="K817" s="3"/>
    </row>
    <row r="818" spans="11:11" ht="13">
      <c r="K818" s="3"/>
    </row>
    <row r="819" spans="11:11" ht="13">
      <c r="K819" s="3"/>
    </row>
    <row r="820" spans="11:11" ht="13">
      <c r="K820" s="3"/>
    </row>
    <row r="821" spans="11:11" ht="13">
      <c r="K821" s="3"/>
    </row>
    <row r="822" spans="11:11" ht="13">
      <c r="K822" s="3"/>
    </row>
    <row r="823" spans="11:11" ht="13">
      <c r="K823" s="3"/>
    </row>
    <row r="824" spans="11:11" ht="13">
      <c r="K824" s="3"/>
    </row>
    <row r="825" spans="11:11" ht="13">
      <c r="K825" s="3"/>
    </row>
    <row r="826" spans="11:11" ht="13">
      <c r="K826" s="3"/>
    </row>
    <row r="827" spans="11:11" ht="13">
      <c r="K827" s="3"/>
    </row>
    <row r="828" spans="11:11" ht="13">
      <c r="K828" s="3"/>
    </row>
    <row r="829" spans="11:11" ht="13">
      <c r="K829" s="3"/>
    </row>
    <row r="830" spans="11:11" ht="13">
      <c r="K830" s="3"/>
    </row>
    <row r="831" spans="11:11" ht="13">
      <c r="K831" s="3"/>
    </row>
    <row r="832" spans="11:11" ht="13">
      <c r="K832" s="3"/>
    </row>
    <row r="833" spans="11:11" ht="13">
      <c r="K833" s="3"/>
    </row>
    <row r="834" spans="11:11" ht="13">
      <c r="K834" s="3"/>
    </row>
    <row r="835" spans="11:11" ht="13">
      <c r="K835" s="3"/>
    </row>
    <row r="836" spans="11:11" ht="13">
      <c r="K836" s="3"/>
    </row>
    <row r="837" spans="11:11" ht="13">
      <c r="K837" s="3"/>
    </row>
    <row r="838" spans="11:11" ht="13">
      <c r="K838" s="3"/>
    </row>
    <row r="839" spans="11:11" ht="13">
      <c r="K839" s="3"/>
    </row>
    <row r="840" spans="11:11" ht="13">
      <c r="K840" s="3"/>
    </row>
    <row r="841" spans="11:11" ht="13">
      <c r="K841" s="3"/>
    </row>
    <row r="842" spans="11:11" ht="13">
      <c r="K842" s="3"/>
    </row>
    <row r="843" spans="11:11" ht="13">
      <c r="K843" s="3"/>
    </row>
    <row r="844" spans="11:11" ht="13">
      <c r="K844" s="3"/>
    </row>
    <row r="845" spans="11:11" ht="13">
      <c r="K845" s="3"/>
    </row>
    <row r="846" spans="11:11" ht="13">
      <c r="K846" s="3"/>
    </row>
    <row r="847" spans="11:11" ht="13">
      <c r="K847" s="3"/>
    </row>
    <row r="848" spans="11:11" ht="13">
      <c r="K848" s="3"/>
    </row>
    <row r="849" spans="11:11" ht="13">
      <c r="K849" s="3"/>
    </row>
    <row r="850" spans="11:11" ht="13">
      <c r="K850" s="3"/>
    </row>
    <row r="851" spans="11:11" ht="13">
      <c r="K851" s="3"/>
    </row>
    <row r="852" spans="11:11" ht="13">
      <c r="K852" s="3"/>
    </row>
    <row r="853" spans="11:11" ht="13">
      <c r="K853" s="3"/>
    </row>
    <row r="854" spans="11:11" ht="13">
      <c r="K854" s="3"/>
    </row>
    <row r="855" spans="11:11" ht="13">
      <c r="K855" s="3"/>
    </row>
    <row r="856" spans="11:11" ht="13">
      <c r="K856" s="3"/>
    </row>
    <row r="857" spans="11:11" ht="13">
      <c r="K857" s="3"/>
    </row>
    <row r="858" spans="11:11" ht="13">
      <c r="K858" s="3"/>
    </row>
    <row r="859" spans="11:11" ht="13">
      <c r="K859" s="3"/>
    </row>
    <row r="860" spans="11:11" ht="13">
      <c r="K860" s="3"/>
    </row>
    <row r="861" spans="11:11" ht="13">
      <c r="K861" s="3"/>
    </row>
    <row r="862" spans="11:11" ht="13">
      <c r="K862" s="3"/>
    </row>
    <row r="863" spans="11:11" ht="13">
      <c r="K863" s="3"/>
    </row>
    <row r="864" spans="11:11" ht="13">
      <c r="K864" s="3"/>
    </row>
    <row r="865" spans="11:11" ht="13">
      <c r="K865" s="3"/>
    </row>
    <row r="866" spans="11:11" ht="13">
      <c r="K866" s="3"/>
    </row>
    <row r="867" spans="11:11" ht="13">
      <c r="K867" s="3"/>
    </row>
    <row r="868" spans="11:11" ht="13">
      <c r="K868" s="3"/>
    </row>
    <row r="869" spans="11:11" ht="13">
      <c r="K869" s="3"/>
    </row>
    <row r="870" spans="11:11" ht="13">
      <c r="K870" s="3"/>
    </row>
    <row r="871" spans="11:11" ht="13">
      <c r="K871" s="3"/>
    </row>
    <row r="872" spans="11:11" ht="13">
      <c r="K872" s="3"/>
    </row>
    <row r="873" spans="11:11" ht="13">
      <c r="K873" s="3"/>
    </row>
    <row r="874" spans="11:11" ht="13">
      <c r="K874" s="3"/>
    </row>
    <row r="875" spans="11:11" ht="13">
      <c r="K875" s="3"/>
    </row>
    <row r="876" spans="11:11" ht="13">
      <c r="K876" s="3"/>
    </row>
    <row r="877" spans="11:11" ht="13">
      <c r="K877" s="3"/>
    </row>
    <row r="878" spans="11:11" ht="13">
      <c r="K878" s="3"/>
    </row>
    <row r="879" spans="11:11" ht="13">
      <c r="K879" s="3"/>
    </row>
    <row r="880" spans="11:11" ht="13">
      <c r="K880" s="3"/>
    </row>
    <row r="881" spans="11:11" ht="13">
      <c r="K881" s="3"/>
    </row>
    <row r="882" spans="11:11" ht="13">
      <c r="K882" s="3"/>
    </row>
    <row r="883" spans="11:11" ht="13">
      <c r="K883" s="3"/>
    </row>
    <row r="884" spans="11:11" ht="13">
      <c r="K884" s="3"/>
    </row>
    <row r="885" spans="11:11" ht="13">
      <c r="K885" s="3"/>
    </row>
    <row r="886" spans="11:11" ht="13">
      <c r="K886" s="3"/>
    </row>
    <row r="887" spans="11:11" ht="13">
      <c r="K887" s="3"/>
    </row>
    <row r="888" spans="11:11" ht="13">
      <c r="K888" s="3"/>
    </row>
    <row r="889" spans="11:11" ht="13">
      <c r="K889" s="3"/>
    </row>
    <row r="890" spans="11:11" ht="13">
      <c r="K890" s="3"/>
    </row>
    <row r="891" spans="11:11" ht="13">
      <c r="K891" s="3"/>
    </row>
    <row r="892" spans="11:11" ht="13">
      <c r="K892" s="3"/>
    </row>
    <row r="893" spans="11:11" ht="13">
      <c r="K893" s="3"/>
    </row>
    <row r="894" spans="11:11" ht="13">
      <c r="K894" s="3"/>
    </row>
    <row r="895" spans="11:11" ht="13">
      <c r="K895" s="3"/>
    </row>
    <row r="896" spans="11:11" ht="13">
      <c r="K896" s="3"/>
    </row>
    <row r="897" spans="11:11" ht="13">
      <c r="K897" s="3"/>
    </row>
    <row r="898" spans="11:11" ht="13">
      <c r="K898" s="3"/>
    </row>
    <row r="899" spans="11:11" ht="13">
      <c r="K899" s="3"/>
    </row>
    <row r="900" spans="11:11" ht="13">
      <c r="K900" s="3"/>
    </row>
    <row r="901" spans="11:11" ht="13">
      <c r="K901" s="3"/>
    </row>
    <row r="902" spans="11:11" ht="13">
      <c r="K902" s="3"/>
    </row>
    <row r="903" spans="11:11" ht="13">
      <c r="K903" s="3"/>
    </row>
    <row r="904" spans="11:11" ht="13">
      <c r="K904" s="3"/>
    </row>
    <row r="905" spans="11:11" ht="13">
      <c r="K905" s="3"/>
    </row>
    <row r="906" spans="11:11" ht="13">
      <c r="K906" s="3"/>
    </row>
    <row r="907" spans="11:11" ht="13">
      <c r="K907" s="3"/>
    </row>
    <row r="908" spans="11:11" ht="13">
      <c r="K908" s="3"/>
    </row>
    <row r="909" spans="11:11" ht="13">
      <c r="K909" s="3"/>
    </row>
    <row r="910" spans="11:11" ht="13">
      <c r="K910" s="3"/>
    </row>
    <row r="911" spans="11:11" ht="13">
      <c r="K911" s="3"/>
    </row>
    <row r="912" spans="11:11" ht="13">
      <c r="K912" s="3"/>
    </row>
    <row r="913" spans="11:11" ht="13">
      <c r="K913" s="3"/>
    </row>
    <row r="914" spans="11:11" ht="13">
      <c r="K914" s="3"/>
    </row>
    <row r="915" spans="11:11" ht="13">
      <c r="K915" s="3"/>
    </row>
    <row r="916" spans="11:11" ht="13">
      <c r="K916" s="3"/>
    </row>
    <row r="917" spans="11:11" ht="13">
      <c r="K917" s="3"/>
    </row>
    <row r="918" spans="11:11" ht="13">
      <c r="K918" s="3"/>
    </row>
    <row r="919" spans="11:11" ht="13">
      <c r="K919" s="3"/>
    </row>
    <row r="920" spans="11:11" ht="13">
      <c r="K920" s="3"/>
    </row>
    <row r="921" spans="11:11" ht="13">
      <c r="K921" s="3"/>
    </row>
    <row r="922" spans="11:11" ht="13">
      <c r="K922" s="3"/>
    </row>
    <row r="923" spans="11:11" ht="13">
      <c r="K923" s="3"/>
    </row>
    <row r="924" spans="11:11" ht="13">
      <c r="K924" s="3"/>
    </row>
    <row r="925" spans="11:11" ht="13">
      <c r="K925" s="3"/>
    </row>
    <row r="926" spans="11:11" ht="13">
      <c r="K926" s="3"/>
    </row>
    <row r="927" spans="11:11" ht="13">
      <c r="K927" s="3"/>
    </row>
    <row r="928" spans="11:11" ht="13">
      <c r="K928" s="3"/>
    </row>
    <row r="929" spans="11:11" ht="13">
      <c r="K929" s="3"/>
    </row>
    <row r="930" spans="11:11" ht="13">
      <c r="K930" s="3"/>
    </row>
    <row r="931" spans="11:11" ht="13">
      <c r="K931" s="3"/>
    </row>
    <row r="932" spans="11:11" ht="13">
      <c r="K932" s="3"/>
    </row>
    <row r="933" spans="11:11" ht="13">
      <c r="K933" s="3"/>
    </row>
    <row r="934" spans="11:11" ht="13">
      <c r="K934" s="3"/>
    </row>
    <row r="935" spans="11:11" ht="13">
      <c r="K935" s="3"/>
    </row>
    <row r="936" spans="11:11" ht="13">
      <c r="K936" s="3"/>
    </row>
    <row r="937" spans="11:11" ht="13">
      <c r="K937" s="3"/>
    </row>
    <row r="938" spans="11:11" ht="13">
      <c r="K938" s="3"/>
    </row>
    <row r="939" spans="11:11" ht="13">
      <c r="K939" s="3"/>
    </row>
    <row r="940" spans="11:11" ht="13">
      <c r="K940" s="3"/>
    </row>
    <row r="941" spans="11:11" ht="13">
      <c r="K941" s="3"/>
    </row>
    <row r="942" spans="11:11" ht="13">
      <c r="K942" s="3"/>
    </row>
    <row r="943" spans="11:11" ht="13">
      <c r="K943" s="3"/>
    </row>
    <row r="944" spans="11:11" ht="13">
      <c r="K944" s="3"/>
    </row>
    <row r="945" spans="11:11" ht="13">
      <c r="K945" s="3"/>
    </row>
    <row r="946" spans="11:11" ht="13">
      <c r="K946" s="3"/>
    </row>
    <row r="947" spans="11:11" ht="13">
      <c r="K947" s="3"/>
    </row>
    <row r="948" spans="11:11" ht="13">
      <c r="K948" s="3"/>
    </row>
    <row r="949" spans="11:11" ht="13">
      <c r="K949" s="3"/>
    </row>
    <row r="950" spans="11:11" ht="13">
      <c r="K950" s="3"/>
    </row>
    <row r="951" spans="11:11" ht="13">
      <c r="K951" s="3"/>
    </row>
    <row r="952" spans="11:11" ht="13">
      <c r="K952" s="3"/>
    </row>
    <row r="953" spans="11:11" ht="13">
      <c r="K953" s="3"/>
    </row>
    <row r="954" spans="11:11" ht="13">
      <c r="K954" s="3"/>
    </row>
    <row r="955" spans="11:11" ht="13">
      <c r="K955" s="3"/>
    </row>
    <row r="956" spans="11:11" ht="13">
      <c r="K956" s="3"/>
    </row>
    <row r="957" spans="11:11" ht="13">
      <c r="K957" s="3"/>
    </row>
    <row r="958" spans="11:11" ht="13">
      <c r="K958" s="3"/>
    </row>
    <row r="959" spans="11:11" ht="13">
      <c r="K959" s="3"/>
    </row>
    <row r="960" spans="11:11" ht="13">
      <c r="K960" s="3"/>
    </row>
    <row r="961" spans="11:11" ht="13">
      <c r="K961" s="3"/>
    </row>
    <row r="962" spans="11:11" ht="13">
      <c r="K962" s="3"/>
    </row>
    <row r="963" spans="11:11" ht="13">
      <c r="K963" s="3"/>
    </row>
    <row r="964" spans="11:11" ht="13">
      <c r="K964" s="3"/>
    </row>
    <row r="965" spans="11:11" ht="13">
      <c r="K965" s="3"/>
    </row>
    <row r="966" spans="11:11" ht="13">
      <c r="K966" s="3"/>
    </row>
    <row r="967" spans="11:11" ht="13">
      <c r="K967" s="3"/>
    </row>
    <row r="968" spans="11:11" ht="13">
      <c r="K968" s="3"/>
    </row>
    <row r="969" spans="11:11" ht="13">
      <c r="K969" s="3"/>
    </row>
    <row r="970" spans="11:11" ht="13">
      <c r="K970" s="3"/>
    </row>
    <row r="971" spans="11:11" ht="13">
      <c r="K971" s="3"/>
    </row>
    <row r="972" spans="11:11" ht="13">
      <c r="K972" s="3"/>
    </row>
    <row r="973" spans="11:11" ht="13">
      <c r="K973" s="3"/>
    </row>
    <row r="974" spans="11:11" ht="13">
      <c r="K974" s="3"/>
    </row>
    <row r="975" spans="11:11" ht="13">
      <c r="K975" s="3"/>
    </row>
    <row r="976" spans="11:11" ht="13">
      <c r="K976" s="3"/>
    </row>
    <row r="977" spans="11:11" ht="13">
      <c r="K977" s="3"/>
    </row>
    <row r="978" spans="11:11" ht="13">
      <c r="K978" s="3"/>
    </row>
    <row r="979" spans="11:11" ht="13">
      <c r="K979" s="3"/>
    </row>
    <row r="980" spans="11:11" ht="13">
      <c r="K980" s="3"/>
    </row>
    <row r="981" spans="11:11" ht="13">
      <c r="K981" s="3"/>
    </row>
    <row r="982" spans="11:11" ht="13">
      <c r="K982" s="3"/>
    </row>
    <row r="983" spans="11:11" ht="13">
      <c r="K983" s="3"/>
    </row>
    <row r="984" spans="11:11" ht="13">
      <c r="K984" s="3"/>
    </row>
    <row r="985" spans="11:11" ht="13">
      <c r="K985" s="3"/>
    </row>
    <row r="986" spans="11:11" ht="13">
      <c r="K986" s="3"/>
    </row>
    <row r="987" spans="11:11" ht="13">
      <c r="K987" s="3"/>
    </row>
    <row r="988" spans="11:11" ht="13">
      <c r="K988" s="3"/>
    </row>
    <row r="989" spans="11:11" ht="13">
      <c r="K989" s="3"/>
    </row>
    <row r="990" spans="11:11" ht="13">
      <c r="K990" s="3"/>
    </row>
    <row r="991" spans="11:11" ht="13">
      <c r="K991" s="3"/>
    </row>
    <row r="992" spans="11:11" ht="13">
      <c r="K992" s="3"/>
    </row>
    <row r="993" spans="11:11" ht="13">
      <c r="K993" s="3"/>
    </row>
    <row r="994" spans="11:11" ht="13">
      <c r="K994" s="3"/>
    </row>
    <row r="995" spans="11:11" ht="13">
      <c r="K995" s="3"/>
    </row>
    <row r="996" spans="11:11" ht="13">
      <c r="K996" s="3"/>
    </row>
    <row r="997" spans="11:11" ht="13">
      <c r="K997" s="3"/>
    </row>
    <row r="998" spans="11:11" ht="13">
      <c r="K998" s="3"/>
    </row>
    <row r="999" spans="11:11" ht="13">
      <c r="K999" s="3"/>
    </row>
    <row r="1000" spans="11:11" ht="13">
      <c r="K1000" s="3"/>
    </row>
    <row r="1001" spans="11:11" ht="13">
      <c r="K1001" s="3"/>
    </row>
    <row r="1002" spans="11:11" ht="13">
      <c r="K1002" s="3"/>
    </row>
    <row r="1003" spans="11:11" ht="13">
      <c r="K1003" s="3"/>
    </row>
  </sheetData>
  <mergeCells count="4">
    <mergeCell ref="B19:J19"/>
    <mergeCell ref="L19:M19"/>
    <mergeCell ref="B34:J34"/>
    <mergeCell ref="B89:G89"/>
  </mergeCells>
  <hyperlinks>
    <hyperlink ref="B3" r:id="rId1" xr:uid="{00000000-0004-0000-0100-000000000000}"/>
    <hyperlink ref="C3" r:id="rId2" location="Data-methodology" xr:uid="{00000000-0004-0000-0100-000001000000}"/>
    <hyperlink ref="B8" r:id="rId3" xr:uid="{00000000-0004-0000-0100-000002000000}"/>
    <hyperlink ref="C8" r:id="rId4" xr:uid="{00000000-0004-0000-0100-000003000000}"/>
    <hyperlink ref="D8" r:id="rId5" xr:uid="{00000000-0004-0000-0100-000004000000}"/>
    <hyperlink ref="B15" r:id="rId6" xr:uid="{00000000-0004-0000-0100-000005000000}"/>
    <hyperlink ref="B61" r:id="rId7" xr:uid="{00000000-0004-0000-0100-000006000000}"/>
    <hyperlink ref="B87" r:id="rId8" xr:uid="{00000000-0004-0000-0100-000007000000}"/>
    <hyperlink ref="B92" r:id="rId9" xr:uid="{00000000-0004-0000-0100-000008000000}"/>
  </hyperlink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79"/>
  <sheetViews>
    <sheetView showGridLines="0" zoomScale="93" workbookViewId="0"/>
  </sheetViews>
  <sheetFormatPr baseColWidth="10" defaultColWidth="12.6640625" defaultRowHeight="15.75" customHeight="1"/>
  <cols>
    <col min="1" max="1" width="5.83203125" customWidth="1"/>
    <col min="2" max="2" width="19.1640625" customWidth="1"/>
    <col min="3" max="3" width="18.83203125" customWidth="1"/>
    <col min="4" max="4" width="26.33203125" customWidth="1"/>
    <col min="5" max="5" width="12.83203125" customWidth="1"/>
    <col min="6" max="6" width="19.6640625" customWidth="1"/>
    <col min="7" max="8" width="16" customWidth="1"/>
    <col min="9" max="9" width="42.83203125" customWidth="1"/>
    <col min="10" max="10" width="20.1640625" customWidth="1"/>
    <col min="11" max="11" width="46" customWidth="1"/>
    <col min="14" max="14" width="31.83203125" customWidth="1"/>
    <col min="15" max="15" width="21.33203125" customWidth="1"/>
    <col min="18" max="18" width="22" customWidth="1"/>
    <col min="19" max="19" width="13.33203125" customWidth="1"/>
    <col min="20" max="20" width="16.6640625" customWidth="1"/>
    <col min="22" max="22" width="30" customWidth="1"/>
  </cols>
  <sheetData>
    <row r="1" spans="1:29" ht="24" customHeight="1">
      <c r="A1" s="18"/>
      <c r="B1" s="68"/>
      <c r="C1" s="18"/>
    </row>
    <row r="2" spans="1:29" ht="35">
      <c r="A2" s="18"/>
      <c r="B2" s="39" t="s">
        <v>156</v>
      </c>
      <c r="C2" s="18"/>
    </row>
    <row r="3" spans="1:29" ht="13">
      <c r="A3" s="18"/>
      <c r="B3" s="40" t="s">
        <v>52</v>
      </c>
      <c r="C3" s="40" t="s">
        <v>53</v>
      </c>
      <c r="D3" s="18"/>
    </row>
    <row r="4" spans="1:29" ht="21">
      <c r="B4" s="69"/>
    </row>
    <row r="5" spans="1:29" ht="16">
      <c r="A5" s="48"/>
      <c r="B5" s="41" t="s">
        <v>157</v>
      </c>
      <c r="C5" s="48"/>
      <c r="D5" s="48"/>
      <c r="E5" s="48"/>
      <c r="F5" s="48"/>
      <c r="G5" s="48"/>
      <c r="H5" s="48"/>
      <c r="I5" s="48"/>
      <c r="J5" s="48"/>
      <c r="K5" s="48"/>
      <c r="L5" s="48"/>
      <c r="M5" s="48"/>
      <c r="N5" s="48"/>
      <c r="O5" s="48"/>
      <c r="P5" s="48"/>
      <c r="Q5" s="48"/>
      <c r="R5" s="48"/>
      <c r="S5" s="48"/>
      <c r="T5" s="48"/>
      <c r="U5" s="48"/>
      <c r="V5" s="48"/>
      <c r="W5" s="48"/>
      <c r="X5" s="48"/>
      <c r="Y5" s="48"/>
      <c r="Z5" s="48"/>
      <c r="AA5" s="48"/>
      <c r="AB5" s="48"/>
      <c r="AC5" s="48"/>
    </row>
    <row r="6" spans="1:29" ht="31" customHeight="1">
      <c r="A6" s="48"/>
      <c r="B6" s="255" t="s">
        <v>158</v>
      </c>
      <c r="C6" s="255"/>
      <c r="D6" s="255"/>
      <c r="E6" s="255"/>
      <c r="F6" s="255"/>
      <c r="G6" s="255"/>
      <c r="H6" s="255"/>
      <c r="I6" s="255"/>
      <c r="J6" s="48"/>
      <c r="K6" s="48"/>
      <c r="L6" s="48"/>
      <c r="M6" s="48"/>
      <c r="N6" s="48"/>
      <c r="O6" s="48"/>
      <c r="P6" s="48"/>
      <c r="Q6" s="48"/>
      <c r="R6" s="48"/>
      <c r="S6" s="48"/>
      <c r="T6" s="48"/>
      <c r="U6" s="48"/>
      <c r="V6" s="48"/>
      <c r="W6" s="48"/>
      <c r="X6" s="48"/>
      <c r="Y6" s="48"/>
      <c r="Z6" s="48"/>
      <c r="AA6" s="48"/>
      <c r="AB6" s="48"/>
      <c r="AC6" s="48"/>
    </row>
    <row r="7" spans="1:29" ht="16">
      <c r="A7" s="48"/>
      <c r="B7" s="41"/>
      <c r="C7" s="48"/>
      <c r="D7" s="48"/>
      <c r="E7" s="48"/>
      <c r="F7" s="48"/>
      <c r="G7" s="48"/>
      <c r="H7" s="48"/>
      <c r="I7" s="48"/>
      <c r="J7" s="48"/>
      <c r="K7" s="48"/>
      <c r="L7" s="48"/>
      <c r="M7" s="48"/>
      <c r="N7" s="48"/>
      <c r="O7" s="48"/>
      <c r="P7" s="48"/>
      <c r="Q7" s="48"/>
      <c r="R7" s="48"/>
      <c r="S7" s="48"/>
      <c r="T7" s="48"/>
      <c r="U7" s="48"/>
      <c r="V7" s="48"/>
      <c r="W7" s="48"/>
      <c r="X7" s="48"/>
      <c r="Y7" s="48"/>
      <c r="Z7" s="48"/>
      <c r="AA7" s="48"/>
      <c r="AB7" s="48"/>
      <c r="AC7" s="48"/>
    </row>
    <row r="8" spans="1:29" ht="16">
      <c r="A8" s="48"/>
      <c r="B8" s="41" t="s">
        <v>62</v>
      </c>
      <c r="C8" s="48"/>
      <c r="D8" s="48"/>
      <c r="E8" s="48"/>
      <c r="F8" s="48"/>
      <c r="G8" s="48"/>
      <c r="H8" s="48"/>
      <c r="I8" s="48"/>
      <c r="J8" s="48"/>
      <c r="K8" s="48"/>
      <c r="L8" s="48"/>
      <c r="M8" s="48"/>
      <c r="N8" s="48"/>
      <c r="O8" s="48"/>
      <c r="P8" s="48"/>
      <c r="Q8" s="48"/>
      <c r="R8" s="48"/>
      <c r="S8" s="48"/>
      <c r="T8" s="48"/>
      <c r="U8" s="48"/>
      <c r="V8" s="48"/>
      <c r="W8" s="48"/>
      <c r="X8" s="48"/>
      <c r="Y8" s="48"/>
      <c r="Z8" s="48"/>
      <c r="AA8" s="48"/>
      <c r="AB8" s="48"/>
      <c r="AC8" s="48"/>
    </row>
    <row r="9" spans="1:29" ht="50" customHeight="1">
      <c r="A9" s="48"/>
      <c r="B9" s="255" t="s">
        <v>159</v>
      </c>
      <c r="C9" s="260"/>
      <c r="D9" s="260"/>
      <c r="E9" s="260"/>
      <c r="F9" s="260"/>
      <c r="G9" s="260"/>
      <c r="H9" s="260"/>
      <c r="I9" s="260"/>
      <c r="J9" s="260"/>
      <c r="K9" s="260"/>
      <c r="L9" s="260"/>
      <c r="M9" s="260"/>
      <c r="N9" s="260"/>
      <c r="O9" s="48"/>
      <c r="P9" s="48"/>
      <c r="Q9" s="48"/>
      <c r="R9" s="48"/>
      <c r="S9" s="48"/>
      <c r="T9" s="48"/>
      <c r="U9" s="48"/>
      <c r="V9" s="48"/>
      <c r="W9" s="48"/>
      <c r="X9" s="48"/>
      <c r="Y9" s="48"/>
      <c r="Z9" s="48"/>
      <c r="AA9" s="48"/>
      <c r="AB9" s="48"/>
      <c r="AC9" s="48"/>
    </row>
    <row r="10" spans="1:29" ht="16">
      <c r="A10" s="18"/>
      <c r="B10" s="70"/>
      <c r="C10" s="70"/>
      <c r="D10" s="70"/>
      <c r="E10" s="70"/>
      <c r="F10" s="70"/>
      <c r="G10" s="70"/>
      <c r="H10" s="70"/>
      <c r="I10" s="70"/>
      <c r="J10" s="70"/>
      <c r="K10" s="70"/>
      <c r="L10" s="70"/>
      <c r="M10" s="70"/>
      <c r="N10" s="70"/>
    </row>
    <row r="11" spans="1:29" ht="17">
      <c r="A11" s="71"/>
      <c r="B11" s="256" t="s">
        <v>67</v>
      </c>
      <c r="C11" s="242"/>
      <c r="D11" s="242"/>
      <c r="E11" s="242"/>
      <c r="F11" s="242"/>
      <c r="G11" s="242"/>
      <c r="H11" s="261"/>
      <c r="I11" s="72" t="s">
        <v>68</v>
      </c>
      <c r="J11" s="262" t="s">
        <v>69</v>
      </c>
      <c r="K11" s="240"/>
      <c r="L11" s="263"/>
      <c r="M11" s="242"/>
      <c r="N11" s="242"/>
      <c r="O11" s="242"/>
      <c r="P11" s="242"/>
      <c r="Q11" s="242"/>
      <c r="R11" s="242"/>
      <c r="S11" s="242"/>
      <c r="T11" s="242"/>
      <c r="U11" s="242"/>
      <c r="V11" s="71"/>
    </row>
    <row r="12" spans="1:29" ht="14">
      <c r="A12" s="73"/>
      <c r="B12" s="74" t="s">
        <v>160</v>
      </c>
      <c r="C12" s="74" t="s">
        <v>161</v>
      </c>
      <c r="D12" s="74" t="s">
        <v>162</v>
      </c>
      <c r="E12" s="74" t="s">
        <v>76</v>
      </c>
      <c r="F12" s="74" t="s">
        <v>163</v>
      </c>
      <c r="G12" s="74" t="s">
        <v>164</v>
      </c>
      <c r="H12" s="74" t="s">
        <v>165</v>
      </c>
      <c r="I12" s="75" t="s">
        <v>79</v>
      </c>
      <c r="J12" s="76" t="s">
        <v>166</v>
      </c>
      <c r="K12" s="76" t="s">
        <v>81</v>
      </c>
      <c r="L12" s="73"/>
      <c r="M12" s="73"/>
      <c r="N12" s="73"/>
      <c r="O12" s="73"/>
      <c r="P12" s="73"/>
      <c r="Q12" s="73"/>
      <c r="R12" s="73"/>
      <c r="S12" s="73"/>
      <c r="T12" s="73"/>
      <c r="U12" s="73"/>
      <c r="V12" s="73"/>
      <c r="W12" s="77"/>
      <c r="X12" s="77"/>
      <c r="Y12" s="77"/>
      <c r="Z12" s="77"/>
      <c r="AA12" s="77"/>
      <c r="AB12" s="77"/>
      <c r="AC12" s="77"/>
    </row>
    <row r="13" spans="1:29" ht="34.5" customHeight="1">
      <c r="A13" s="78"/>
      <c r="B13" s="79" t="s">
        <v>167</v>
      </c>
      <c r="C13" s="79" t="s">
        <v>167</v>
      </c>
      <c r="D13" s="79" t="s">
        <v>167</v>
      </c>
      <c r="E13" s="79" t="s">
        <v>168</v>
      </c>
      <c r="F13" s="79" t="s">
        <v>169</v>
      </c>
      <c r="G13" s="79" t="s">
        <v>170</v>
      </c>
      <c r="H13" s="79" t="s">
        <v>171</v>
      </c>
      <c r="I13" s="80"/>
      <c r="J13" s="80"/>
      <c r="K13" s="80"/>
      <c r="L13" s="81"/>
      <c r="M13" s="81"/>
      <c r="N13" s="81"/>
      <c r="O13" s="81"/>
      <c r="P13" s="82"/>
      <c r="Q13" s="82"/>
      <c r="R13" s="81"/>
      <c r="S13" s="81"/>
      <c r="T13" s="81"/>
      <c r="U13" s="82"/>
      <c r="V13" s="82"/>
      <c r="W13" s="81"/>
      <c r="X13" s="81"/>
      <c r="Y13" s="81"/>
      <c r="Z13" s="81"/>
      <c r="AA13" s="81"/>
      <c r="AB13" s="81"/>
      <c r="AC13" s="81"/>
    </row>
    <row r="14" spans="1:29" ht="34.5" customHeight="1">
      <c r="A14" s="78"/>
      <c r="B14" s="79" t="s">
        <v>172</v>
      </c>
      <c r="C14" s="264" t="s">
        <v>173</v>
      </c>
      <c r="D14" s="240"/>
      <c r="E14" s="79" t="s">
        <v>174</v>
      </c>
      <c r="F14" s="79" t="s">
        <v>175</v>
      </c>
      <c r="G14" s="79" t="s">
        <v>176</v>
      </c>
      <c r="H14" s="79" t="s">
        <v>177</v>
      </c>
      <c r="I14" s="79" t="s">
        <v>178</v>
      </c>
      <c r="J14" s="79" t="s">
        <v>179</v>
      </c>
      <c r="K14" s="79" t="s">
        <v>180</v>
      </c>
      <c r="L14" s="81"/>
      <c r="M14" s="81"/>
      <c r="N14" s="81"/>
      <c r="O14" s="81"/>
      <c r="P14" s="82"/>
      <c r="Q14" s="82"/>
      <c r="R14" s="81"/>
      <c r="S14" s="81"/>
      <c r="T14" s="81"/>
      <c r="U14" s="82"/>
      <c r="V14" s="82"/>
      <c r="W14" s="81"/>
      <c r="X14" s="81"/>
      <c r="Y14" s="81"/>
      <c r="Z14" s="81"/>
      <c r="AA14" s="81"/>
      <c r="AB14" s="81"/>
      <c r="AC14" s="81"/>
    </row>
    <row r="15" spans="1:29" ht="195">
      <c r="A15" s="84"/>
      <c r="B15" s="85" t="s">
        <v>181</v>
      </c>
      <c r="C15" s="86" t="s">
        <v>182</v>
      </c>
      <c r="D15" s="86" t="s">
        <v>183</v>
      </c>
      <c r="E15" s="86">
        <v>2022</v>
      </c>
      <c r="F15" s="86" t="s">
        <v>184</v>
      </c>
      <c r="G15" s="86"/>
      <c r="H15" s="86"/>
      <c r="I15" s="87" t="s">
        <v>185</v>
      </c>
      <c r="J15" s="88">
        <v>143.30000000000001</v>
      </c>
      <c r="K15" s="89" t="s">
        <v>186</v>
      </c>
      <c r="L15" s="90"/>
      <c r="M15" s="91"/>
      <c r="N15" s="90"/>
      <c r="O15" s="90"/>
      <c r="P15" s="92"/>
      <c r="Q15" s="92"/>
      <c r="R15" s="90"/>
      <c r="S15" s="90"/>
      <c r="T15" s="90"/>
      <c r="U15" s="92"/>
      <c r="V15" s="92"/>
      <c r="W15" s="90"/>
      <c r="X15" s="90"/>
      <c r="Y15" s="90"/>
      <c r="Z15" s="90"/>
      <c r="AA15" s="90"/>
      <c r="AB15" s="90"/>
      <c r="AC15" s="90"/>
    </row>
    <row r="16" spans="1:29" ht="195">
      <c r="A16" s="93"/>
      <c r="B16" s="85" t="s">
        <v>181</v>
      </c>
      <c r="C16" s="86" t="s">
        <v>187</v>
      </c>
      <c r="D16" s="86" t="s">
        <v>183</v>
      </c>
      <c r="E16" s="94">
        <v>2021</v>
      </c>
      <c r="F16" s="86" t="s">
        <v>188</v>
      </c>
      <c r="G16" s="86"/>
      <c r="H16" s="86"/>
      <c r="I16" s="95" t="s">
        <v>189</v>
      </c>
      <c r="J16" s="96">
        <v>4573</v>
      </c>
      <c r="K16" s="97" t="s">
        <v>190</v>
      </c>
      <c r="L16" s="93"/>
      <c r="M16" s="93"/>
      <c r="N16" s="93"/>
      <c r="O16" s="93"/>
      <c r="P16" s="93"/>
      <c r="Q16" s="93"/>
      <c r="R16" s="93"/>
      <c r="S16" s="93"/>
      <c r="T16" s="93"/>
      <c r="U16" s="93"/>
      <c r="V16" s="93"/>
      <c r="W16" s="93"/>
      <c r="X16" s="93"/>
      <c r="Y16" s="93"/>
      <c r="Z16" s="93"/>
      <c r="AA16" s="93"/>
      <c r="AB16" s="93"/>
      <c r="AC16" s="93"/>
    </row>
    <row r="17" spans="1:29" ht="255">
      <c r="A17" s="15"/>
      <c r="B17" s="85" t="s">
        <v>191</v>
      </c>
      <c r="C17" s="86" t="s">
        <v>192</v>
      </c>
      <c r="D17" s="98" t="s">
        <v>193</v>
      </c>
      <c r="E17" s="86">
        <v>2018</v>
      </c>
      <c r="F17" s="86"/>
      <c r="G17" s="86" t="s">
        <v>194</v>
      </c>
      <c r="H17" s="86" t="s">
        <v>195</v>
      </c>
      <c r="I17" s="95" t="s">
        <v>196</v>
      </c>
      <c r="J17" s="99">
        <v>200.3</v>
      </c>
      <c r="K17" s="100" t="s">
        <v>197</v>
      </c>
      <c r="L17" s="101"/>
      <c r="M17" s="102"/>
      <c r="N17" s="101"/>
      <c r="O17" s="101"/>
      <c r="P17" s="103"/>
      <c r="Q17" s="103"/>
      <c r="R17" s="101"/>
      <c r="S17" s="101"/>
      <c r="T17" s="101"/>
      <c r="U17" s="103"/>
      <c r="V17" s="103"/>
      <c r="W17" s="101"/>
      <c r="X17" s="101"/>
      <c r="Y17" s="101"/>
      <c r="Z17" s="101"/>
      <c r="AA17" s="101"/>
      <c r="AB17" s="101"/>
      <c r="AC17" s="101"/>
    </row>
    <row r="18" spans="1:29" ht="225">
      <c r="A18" s="15"/>
      <c r="B18" s="85" t="s">
        <v>191</v>
      </c>
      <c r="C18" s="86" t="s">
        <v>198</v>
      </c>
      <c r="D18" s="104" t="s">
        <v>199</v>
      </c>
      <c r="E18" s="86">
        <v>2020</v>
      </c>
      <c r="F18" s="86"/>
      <c r="G18" s="86" t="s">
        <v>200</v>
      </c>
      <c r="H18" s="86" t="s">
        <v>201</v>
      </c>
      <c r="I18" s="95" t="s">
        <v>202</v>
      </c>
      <c r="J18" s="99">
        <v>15.38</v>
      </c>
      <c r="K18" s="100" t="s">
        <v>203</v>
      </c>
      <c r="L18" s="101"/>
      <c r="M18" s="102"/>
      <c r="N18" s="101"/>
      <c r="O18" s="101"/>
      <c r="P18" s="103"/>
      <c r="Q18" s="103"/>
      <c r="R18" s="101"/>
      <c r="S18" s="101"/>
      <c r="T18" s="101"/>
      <c r="U18" s="103"/>
      <c r="V18" s="103"/>
      <c r="W18" s="101"/>
      <c r="X18" s="101"/>
      <c r="Y18" s="101"/>
      <c r="Z18" s="101"/>
      <c r="AA18" s="101"/>
      <c r="AB18" s="101"/>
      <c r="AC18" s="101"/>
    </row>
    <row r="19" spans="1:29" ht="180">
      <c r="A19" s="15"/>
      <c r="B19" s="85" t="s">
        <v>204</v>
      </c>
      <c r="C19" s="98" t="s">
        <v>205</v>
      </c>
      <c r="D19" s="98" t="s">
        <v>206</v>
      </c>
      <c r="E19" s="86">
        <v>2021</v>
      </c>
      <c r="F19" s="86"/>
      <c r="G19" s="86"/>
      <c r="H19" s="86"/>
      <c r="I19" s="95" t="s">
        <v>207</v>
      </c>
      <c r="J19" s="99">
        <v>22.71</v>
      </c>
      <c r="K19" s="100" t="s">
        <v>208</v>
      </c>
      <c r="L19" s="101"/>
      <c r="M19" s="102"/>
      <c r="N19" s="101"/>
      <c r="O19" s="101"/>
      <c r="P19" s="103"/>
      <c r="Q19" s="103"/>
      <c r="R19" s="101"/>
      <c r="S19" s="101"/>
      <c r="T19" s="101"/>
      <c r="U19" s="101"/>
      <c r="V19" s="101"/>
      <c r="W19" s="101"/>
      <c r="X19" s="101"/>
      <c r="Y19" s="101"/>
      <c r="Z19" s="101"/>
      <c r="AA19" s="101"/>
      <c r="AB19" s="101"/>
      <c r="AC19" s="101"/>
    </row>
    <row r="20" spans="1:29" ht="160.5" customHeight="1">
      <c r="A20" s="15"/>
      <c r="B20" s="85" t="s">
        <v>204</v>
      </c>
      <c r="C20" s="98" t="s">
        <v>209</v>
      </c>
      <c r="D20" s="98" t="s">
        <v>193</v>
      </c>
      <c r="E20" s="86">
        <v>2021</v>
      </c>
      <c r="F20" s="86"/>
      <c r="G20" s="86"/>
      <c r="H20" s="86"/>
      <c r="I20" s="95" t="s">
        <v>210</v>
      </c>
      <c r="J20" s="99">
        <v>17.13</v>
      </c>
      <c r="K20" s="100" t="s">
        <v>211</v>
      </c>
      <c r="L20" s="101"/>
      <c r="M20" s="102"/>
      <c r="N20" s="101"/>
      <c r="O20" s="101"/>
      <c r="P20" s="103"/>
      <c r="Q20" s="103"/>
      <c r="R20" s="101"/>
      <c r="S20" s="101"/>
      <c r="T20" s="101"/>
      <c r="U20" s="101"/>
      <c r="V20" s="101"/>
      <c r="W20" s="101"/>
      <c r="X20" s="101"/>
      <c r="Y20" s="101"/>
      <c r="Z20" s="101"/>
      <c r="AA20" s="101"/>
      <c r="AB20" s="101"/>
      <c r="AC20" s="101"/>
    </row>
    <row r="22" spans="1:29" ht="21">
      <c r="A22" s="18"/>
      <c r="B22" s="69"/>
    </row>
    <row r="23" spans="1:29" ht="16">
      <c r="A23" s="18"/>
      <c r="B23" s="41" t="s">
        <v>119</v>
      </c>
    </row>
    <row r="24" spans="1:29" ht="13">
      <c r="B24" s="18" t="s">
        <v>120</v>
      </c>
      <c r="M24" s="105"/>
      <c r="N24" s="105"/>
      <c r="O24" s="105"/>
      <c r="P24" s="105"/>
      <c r="Q24" s="105"/>
    </row>
    <row r="25" spans="1:29" ht="13">
      <c r="B25" s="18"/>
      <c r="L25" s="234"/>
      <c r="M25" s="234"/>
      <c r="N25" s="234"/>
      <c r="O25" s="234"/>
      <c r="P25" s="105"/>
      <c r="Q25" s="105"/>
    </row>
    <row r="26" spans="1:29" ht="23.25" customHeight="1">
      <c r="A26" s="106"/>
      <c r="B26" s="256" t="s">
        <v>67</v>
      </c>
      <c r="C26" s="242"/>
      <c r="D26" s="242"/>
      <c r="E26" s="242"/>
      <c r="F26" s="242"/>
      <c r="G26" s="242"/>
      <c r="H26" s="242"/>
      <c r="I26" s="107"/>
      <c r="J26" s="107"/>
      <c r="K26" s="107"/>
      <c r="L26" s="235"/>
      <c r="M26" s="236"/>
      <c r="N26" s="236"/>
      <c r="O26" s="236"/>
      <c r="P26" s="18"/>
      <c r="Q26" s="18"/>
      <c r="R26" s="18"/>
      <c r="S26" s="18"/>
    </row>
    <row r="27" spans="1:29" ht="14">
      <c r="A27" s="106"/>
      <c r="B27" s="108" t="s">
        <v>160</v>
      </c>
      <c r="C27" s="108" t="s">
        <v>161</v>
      </c>
      <c r="D27" s="108" t="s">
        <v>162</v>
      </c>
      <c r="E27" s="108" t="s">
        <v>76</v>
      </c>
      <c r="F27" s="108" t="s">
        <v>163</v>
      </c>
      <c r="G27" s="108" t="s">
        <v>164</v>
      </c>
      <c r="H27" s="108" t="s">
        <v>165</v>
      </c>
      <c r="I27" s="109"/>
      <c r="J27" s="109"/>
      <c r="K27" s="109"/>
      <c r="L27" s="237"/>
      <c r="M27" s="236" t="s">
        <v>212</v>
      </c>
      <c r="N27" s="236" t="str">
        <f>IF(LEN(TRIM(C58))=3,
   """iata"": """ &amp; TRIM(C58) &amp; """",
   IF(AND(LEN(TRIM(C58))=6, ISNUMBER(SEARCH("-", C58))),
      """locode"": """ &amp; TRIM(C58) &amp; """",
      IF(ISNUMBER(FIND(",", TRIM(C58))),
         """longitude"": " &amp; MID(TRIM(C58), FIND(",", C58)+1, LEN(C58)) &amp; ", ""latitude"": " &amp; LEFT(C58, FIND(",", C58)-1),
         """query"": """ &amp; TRIM(C58) &amp; """"
      )
   )
)</f>
        <v>"query": "Cape Town"</v>
      </c>
      <c r="O27" s="236" t="str">
        <f ca="1">IFERROR(__xludf.DUMMYFUNCTION("""""""longitude"""": "" &amp; TRIM(REGEXEXTRACT(C60, ""([^,]+)"")) &amp; "", """"latitude"""": "" &amp; TRIM(REGEXEXTRACT(C60, "",\s*([^\)]+)""))"),"#N/A")</f>
        <v>#N/A</v>
      </c>
      <c r="P27" s="18"/>
      <c r="Q27" s="18"/>
      <c r="R27" s="18"/>
      <c r="S27" s="18"/>
    </row>
    <row r="28" spans="1:29" ht="13">
      <c r="A28" s="106"/>
      <c r="B28" s="111" t="s">
        <v>213</v>
      </c>
      <c r="C28" s="111" t="s">
        <v>213</v>
      </c>
      <c r="D28" s="111" t="s">
        <v>214</v>
      </c>
      <c r="E28" s="111">
        <v>2023</v>
      </c>
      <c r="F28" s="112"/>
      <c r="G28" s="111" t="s">
        <v>200</v>
      </c>
      <c r="H28" s="111" t="s">
        <v>195</v>
      </c>
      <c r="J28" s="18"/>
      <c r="K28" s="18"/>
      <c r="L28" s="236"/>
      <c r="M28" s="236" t="s">
        <v>215</v>
      </c>
      <c r="N28" s="236" t="str">
        <f>IF(LEN(TRIM(C59))=3,
   """iata"": """ &amp; TRIM(C59) &amp; """",
   IF(AND(LEN(TRIM(C59))=6, ISNUMBER(SEARCH("-", C59))),
      """locode"": """ &amp; TRIM(C59) &amp; """",
      IF(ISNUMBER(FIND(",", TRIM(C59))),
         """longitude"": " &amp; MID(TRIM(C59), FIND(",", C59)+1, LEN(C59)) &amp; ", ""latitude"": " &amp; LEFT(C59, FIND(",", C59)-1),
         """query"": """ &amp; TRIM(C59) &amp; """"
      )
   )
)</f>
        <v>"longitude":  2.3522, "latitude": 48.8566</v>
      </c>
      <c r="O28" s="236" t="str">
        <f ca="1">IFERROR(__xludf.DUMMYFUNCTION("""""""longitude"""": "" &amp; TRIM(REGEXEXTRACT(C61, "",\s*([^\)]+)"")) &amp; "", """"latitude"""": "" &amp; TRIM(REGEXEXTRACT(C61, ""([^,]+)""))"),"""longitude"": 2.3522, ""latitude"": 48.8566")</f>
        <v>"longitude": 2.3522, "latitude": 48.8566</v>
      </c>
      <c r="P28" s="18"/>
      <c r="Q28" s="18"/>
      <c r="R28" s="18"/>
      <c r="S28" s="18"/>
    </row>
    <row r="29" spans="1:29" ht="13">
      <c r="A29" s="106"/>
      <c r="B29" s="113" t="s">
        <v>191</v>
      </c>
      <c r="C29" s="113" t="s">
        <v>198</v>
      </c>
      <c r="D29" s="113" t="s">
        <v>214</v>
      </c>
      <c r="E29" s="114">
        <v>2024</v>
      </c>
      <c r="F29" s="113"/>
      <c r="G29" s="113" t="s">
        <v>194</v>
      </c>
      <c r="H29" s="113" t="s">
        <v>216</v>
      </c>
      <c r="J29" s="18"/>
      <c r="K29" s="18"/>
      <c r="L29" s="236"/>
      <c r="M29" s="236" t="s">
        <v>217</v>
      </c>
      <c r="N29" s="236" t="str">
        <f>IF(AND(C57="air", NOT(C67="")), CHAR(10) &amp; "    ""air_details"": {" &amp; CHAR(10) &amp;
"        ""class"": """ &amp; C67 &amp; """" &amp; CHAR(10) &amp; "    }", "")</f>
        <v xml:space="preserve">
    "air_details": {
        "class": "first"
    }</v>
      </c>
      <c r="O29" s="236"/>
      <c r="P29" s="18"/>
      <c r="Q29" s="18"/>
      <c r="R29" s="18"/>
      <c r="S29" s="18"/>
    </row>
    <row r="30" spans="1:29" ht="13">
      <c r="A30" s="106"/>
      <c r="B30" s="112" t="s">
        <v>204</v>
      </c>
      <c r="C30" s="112" t="s">
        <v>218</v>
      </c>
      <c r="D30" s="112" t="s">
        <v>219</v>
      </c>
      <c r="E30" s="115">
        <v>2022</v>
      </c>
      <c r="F30" s="112"/>
      <c r="G30" s="112"/>
      <c r="H30" s="112"/>
      <c r="J30" s="18"/>
      <c r="K30" s="18"/>
      <c r="L30" s="236"/>
      <c r="M30" s="236" t="s">
        <v>220</v>
      </c>
      <c r="N30" s="236" t="str">
        <f>IF(AND(C57="car",OR(NOT(C63=""), NOT(C64=""))), """car_details"": {
        " &amp; IF(NOT(C63=""), """car_size"": """&amp;C63&amp;"""", "") &amp; IF(AND(NOT(C63=""), NOT(C64="")), ", 
        ", "") &amp; IF(NOT(C64=""), """car_type"": """&amp;C64&amp;"""", "") &amp; "}","")</f>
        <v/>
      </c>
      <c r="O30" s="236"/>
      <c r="P30" s="18"/>
      <c r="Q30" s="18"/>
      <c r="R30" s="18"/>
      <c r="S30" s="18"/>
    </row>
    <row r="31" spans="1:29" ht="13">
      <c r="A31" s="106"/>
      <c r="B31" s="112" t="s">
        <v>191</v>
      </c>
      <c r="C31" s="112" t="s">
        <v>221</v>
      </c>
      <c r="D31" s="112" t="s">
        <v>222</v>
      </c>
      <c r="E31" s="112"/>
      <c r="F31" s="112"/>
      <c r="G31" s="112" t="s">
        <v>223</v>
      </c>
      <c r="H31" s="112" t="s">
        <v>224</v>
      </c>
      <c r="J31" s="18"/>
      <c r="K31" s="18"/>
      <c r="L31" s="236"/>
      <c r="M31" s="236"/>
      <c r="N31" s="236"/>
      <c r="O31" s="236"/>
      <c r="P31" s="18"/>
      <c r="Q31" s="18"/>
      <c r="R31" s="18"/>
      <c r="S31" s="18"/>
    </row>
    <row r="32" spans="1:29" ht="13">
      <c r="A32" s="106"/>
      <c r="B32" s="112" t="s">
        <v>181</v>
      </c>
      <c r="C32" s="112" t="s">
        <v>225</v>
      </c>
      <c r="D32" s="112" t="s">
        <v>187</v>
      </c>
      <c r="E32" s="115">
        <v>2021</v>
      </c>
      <c r="F32" s="112" t="s">
        <v>188</v>
      </c>
      <c r="G32" s="112"/>
      <c r="H32" s="112"/>
      <c r="J32" s="18"/>
      <c r="K32" s="18"/>
      <c r="L32" s="236"/>
      <c r="M32" s="236"/>
      <c r="N32" s="236"/>
      <c r="O32" s="236"/>
      <c r="P32" s="18"/>
      <c r="Q32" s="18"/>
      <c r="R32" s="18"/>
      <c r="S32" s="18"/>
    </row>
    <row r="33" spans="1:19" ht="13">
      <c r="A33" s="106"/>
      <c r="B33" s="112" t="s">
        <v>191</v>
      </c>
      <c r="C33" s="112" t="s">
        <v>226</v>
      </c>
      <c r="D33" s="112" t="s">
        <v>227</v>
      </c>
      <c r="E33" s="115">
        <v>2023</v>
      </c>
      <c r="F33" s="112"/>
      <c r="G33" s="112" t="s">
        <v>228</v>
      </c>
      <c r="H33" s="112" t="s">
        <v>201</v>
      </c>
      <c r="J33" s="18"/>
      <c r="K33" s="18"/>
      <c r="L33" s="236"/>
      <c r="M33" s="236"/>
      <c r="N33" s="236"/>
      <c r="O33" s="236"/>
      <c r="P33" s="18"/>
      <c r="Q33" s="18"/>
      <c r="R33" s="18"/>
      <c r="S33" s="18"/>
    </row>
    <row r="34" spans="1:19" ht="13">
      <c r="A34" s="106"/>
      <c r="B34" s="112" t="s">
        <v>204</v>
      </c>
      <c r="C34" s="112" t="s">
        <v>229</v>
      </c>
      <c r="D34" s="112" t="s">
        <v>230</v>
      </c>
      <c r="E34" s="115">
        <v>2024</v>
      </c>
      <c r="F34" s="112"/>
      <c r="G34" s="112"/>
      <c r="H34" s="112"/>
      <c r="J34" s="18"/>
      <c r="K34" s="18"/>
      <c r="L34" s="236"/>
      <c r="M34" s="236"/>
      <c r="N34" s="236"/>
      <c r="O34" s="236"/>
      <c r="P34" s="18"/>
      <c r="Q34" s="18"/>
      <c r="R34" s="18"/>
      <c r="S34" s="18"/>
    </row>
    <row r="35" spans="1:19" ht="13">
      <c r="A35" s="106"/>
      <c r="B35" s="112" t="s">
        <v>181</v>
      </c>
      <c r="C35" s="112" t="s">
        <v>231</v>
      </c>
      <c r="D35" s="112" t="s">
        <v>232</v>
      </c>
      <c r="E35" s="112"/>
      <c r="F35" s="112" t="s">
        <v>228</v>
      </c>
      <c r="G35" s="112"/>
      <c r="H35" s="112"/>
      <c r="J35" s="18"/>
      <c r="K35" s="18"/>
      <c r="L35" s="106"/>
      <c r="M35" s="18"/>
      <c r="N35" s="18"/>
      <c r="O35" s="18"/>
      <c r="P35" s="18"/>
      <c r="Q35" s="18"/>
      <c r="R35" s="18"/>
      <c r="S35" s="18"/>
    </row>
    <row r="36" spans="1:19" ht="13">
      <c r="A36" s="106"/>
      <c r="B36" s="112" t="s">
        <v>191</v>
      </c>
      <c r="C36" s="112" t="s">
        <v>233</v>
      </c>
      <c r="D36" s="112" t="s">
        <v>234</v>
      </c>
      <c r="E36" s="115">
        <v>2022</v>
      </c>
      <c r="F36" s="112"/>
      <c r="G36" s="112" t="s">
        <v>200</v>
      </c>
      <c r="H36" s="112" t="s">
        <v>195</v>
      </c>
      <c r="J36" s="18"/>
      <c r="K36" s="18"/>
      <c r="L36" s="106"/>
      <c r="M36" s="18"/>
      <c r="N36" s="18"/>
      <c r="O36" s="18"/>
      <c r="P36" s="18"/>
      <c r="Q36" s="18"/>
      <c r="R36" s="18"/>
      <c r="S36" s="18"/>
    </row>
    <row r="37" spans="1:19" ht="13">
      <c r="A37" s="106"/>
      <c r="B37" s="112" t="s">
        <v>204</v>
      </c>
      <c r="C37" s="112" t="s">
        <v>235</v>
      </c>
      <c r="D37" s="112" t="s">
        <v>236</v>
      </c>
      <c r="E37" s="112"/>
      <c r="F37" s="112"/>
      <c r="G37" s="112"/>
      <c r="H37" s="112"/>
      <c r="J37" s="18"/>
      <c r="K37" s="18"/>
      <c r="L37" s="106"/>
      <c r="M37" s="18"/>
      <c r="N37" s="18"/>
      <c r="O37" s="18"/>
      <c r="P37" s="18"/>
      <c r="Q37" s="18"/>
      <c r="R37" s="18"/>
      <c r="S37" s="18"/>
    </row>
    <row r="38" spans="1:19" ht="13">
      <c r="A38" s="106"/>
      <c r="B38" s="112" t="s">
        <v>191</v>
      </c>
      <c r="C38" s="112" t="s">
        <v>236</v>
      </c>
      <c r="D38" s="112" t="s">
        <v>237</v>
      </c>
      <c r="E38" s="115">
        <v>2023</v>
      </c>
      <c r="F38" s="112"/>
      <c r="G38" s="112" t="s">
        <v>223</v>
      </c>
      <c r="H38" s="112" t="s">
        <v>195</v>
      </c>
      <c r="J38" s="18"/>
      <c r="K38" s="18"/>
      <c r="L38" s="106"/>
      <c r="M38" s="18"/>
      <c r="N38" s="18"/>
      <c r="O38" s="18"/>
      <c r="P38" s="18"/>
      <c r="Q38" s="18"/>
      <c r="R38" s="18"/>
      <c r="S38" s="18"/>
    </row>
    <row r="39" spans="1:19" ht="13">
      <c r="A39" s="106"/>
      <c r="B39" s="112" t="s">
        <v>204</v>
      </c>
      <c r="C39" s="112" t="s">
        <v>238</v>
      </c>
      <c r="D39" s="112" t="s">
        <v>198</v>
      </c>
      <c r="E39" s="115">
        <v>2021</v>
      </c>
      <c r="F39" s="112"/>
      <c r="G39" s="112"/>
      <c r="H39" s="112"/>
      <c r="J39" s="18"/>
      <c r="K39" s="18"/>
      <c r="L39" s="106"/>
      <c r="M39" s="18"/>
      <c r="N39" s="18"/>
      <c r="O39" s="18"/>
      <c r="P39" s="18"/>
      <c r="Q39" s="18"/>
      <c r="R39" s="18"/>
      <c r="S39" s="18"/>
    </row>
    <row r="40" spans="1:19" ht="16.5" customHeight="1">
      <c r="A40" s="106"/>
      <c r="B40" s="112" t="s">
        <v>181</v>
      </c>
      <c r="C40" s="116" t="s">
        <v>239</v>
      </c>
      <c r="D40" s="112" t="s">
        <v>240</v>
      </c>
      <c r="E40" s="115">
        <v>2022</v>
      </c>
      <c r="F40" s="112" t="s">
        <v>184</v>
      </c>
      <c r="G40" s="112"/>
      <c r="H40" s="112"/>
      <c r="J40" s="18"/>
      <c r="K40" s="18"/>
      <c r="L40" s="106"/>
      <c r="M40" s="18"/>
      <c r="N40" s="18"/>
      <c r="O40" s="18"/>
      <c r="P40" s="18"/>
      <c r="Q40" s="18"/>
      <c r="R40" s="18"/>
      <c r="S40" s="18"/>
    </row>
    <row r="41" spans="1:19" ht="13">
      <c r="A41" s="106"/>
      <c r="B41" s="112" t="s">
        <v>191</v>
      </c>
      <c r="C41" s="112" t="s">
        <v>241</v>
      </c>
      <c r="D41" s="112" t="s">
        <v>242</v>
      </c>
      <c r="E41" s="115">
        <v>2024</v>
      </c>
      <c r="F41" s="112"/>
      <c r="G41" s="112" t="s">
        <v>200</v>
      </c>
      <c r="H41" s="112" t="s">
        <v>216</v>
      </c>
      <c r="J41" s="18"/>
      <c r="K41" s="18"/>
      <c r="L41" s="106"/>
      <c r="M41" s="18"/>
      <c r="N41" s="18"/>
      <c r="O41" s="18"/>
      <c r="P41" s="18"/>
      <c r="Q41" s="18"/>
      <c r="R41" s="18"/>
      <c r="S41" s="18"/>
    </row>
    <row r="42" spans="1:19" ht="13">
      <c r="A42" s="106"/>
      <c r="B42" s="112" t="s">
        <v>204</v>
      </c>
      <c r="C42" s="112" t="s">
        <v>233</v>
      </c>
      <c r="D42" s="112" t="s">
        <v>243</v>
      </c>
      <c r="E42" s="112"/>
      <c r="F42" s="112"/>
      <c r="G42" s="112"/>
      <c r="H42" s="112"/>
      <c r="J42" s="18"/>
      <c r="K42" s="18"/>
      <c r="L42" s="106"/>
      <c r="M42" s="18"/>
      <c r="N42" s="18"/>
      <c r="O42" s="18"/>
      <c r="P42" s="18"/>
      <c r="Q42" s="18"/>
      <c r="R42" s="18"/>
      <c r="S42" s="18"/>
    </row>
    <row r="43" spans="1:19" ht="13">
      <c r="A43" s="106"/>
      <c r="B43" s="112" t="s">
        <v>181</v>
      </c>
      <c r="C43" s="112" t="s">
        <v>244</v>
      </c>
      <c r="D43" s="112" t="s">
        <v>245</v>
      </c>
      <c r="E43" s="115">
        <v>2023</v>
      </c>
      <c r="F43" s="112" t="s">
        <v>246</v>
      </c>
      <c r="G43" s="112"/>
      <c r="H43" s="112"/>
      <c r="J43" s="18"/>
      <c r="K43" s="18"/>
      <c r="L43" s="106"/>
      <c r="M43" s="18"/>
      <c r="N43" s="18"/>
      <c r="O43" s="18"/>
      <c r="P43" s="18"/>
      <c r="Q43" s="18"/>
      <c r="R43" s="18"/>
      <c r="S43" s="18"/>
    </row>
    <row r="44" spans="1:19" ht="13">
      <c r="A44" s="106"/>
      <c r="B44" s="112" t="s">
        <v>191</v>
      </c>
      <c r="C44" s="112" t="s">
        <v>247</v>
      </c>
      <c r="D44" s="112" t="s">
        <v>248</v>
      </c>
      <c r="E44" s="115">
        <v>2023</v>
      </c>
      <c r="F44" s="112"/>
      <c r="G44" s="112" t="s">
        <v>228</v>
      </c>
      <c r="H44" s="112" t="s">
        <v>249</v>
      </c>
      <c r="J44" s="18"/>
      <c r="K44" s="18"/>
      <c r="L44" s="106"/>
      <c r="M44" s="18"/>
      <c r="N44" s="18"/>
      <c r="O44" s="18"/>
      <c r="P44" s="18"/>
      <c r="Q44" s="18"/>
      <c r="R44" s="18"/>
      <c r="S44" s="18"/>
    </row>
    <row r="45" spans="1:19" ht="13">
      <c r="A45" s="106"/>
      <c r="B45" s="112" t="s">
        <v>181</v>
      </c>
      <c r="C45" s="112" t="s">
        <v>250</v>
      </c>
      <c r="D45" s="112" t="s">
        <v>251</v>
      </c>
      <c r="E45" s="115">
        <v>2024</v>
      </c>
      <c r="F45" s="112" t="s">
        <v>188</v>
      </c>
      <c r="G45" s="112"/>
      <c r="H45" s="112"/>
      <c r="J45" s="18"/>
      <c r="K45" s="18"/>
      <c r="L45" s="106"/>
      <c r="M45" s="18"/>
      <c r="N45" s="18"/>
      <c r="O45" s="18"/>
      <c r="P45" s="18"/>
      <c r="Q45" s="18"/>
      <c r="R45" s="18"/>
      <c r="S45" s="18"/>
    </row>
    <row r="46" spans="1:19" ht="13">
      <c r="A46" s="106"/>
      <c r="B46" s="112" t="s">
        <v>204</v>
      </c>
      <c r="C46" s="112" t="s">
        <v>252</v>
      </c>
      <c r="D46" s="112" t="s">
        <v>209</v>
      </c>
      <c r="E46" s="115">
        <v>2022</v>
      </c>
      <c r="F46" s="112"/>
      <c r="G46" s="112"/>
      <c r="H46" s="112"/>
      <c r="J46" s="18"/>
      <c r="K46" s="18"/>
      <c r="L46" s="106"/>
      <c r="M46" s="18"/>
      <c r="N46" s="18"/>
      <c r="O46" s="18"/>
      <c r="P46" s="18"/>
      <c r="Q46" s="18"/>
      <c r="R46" s="18"/>
      <c r="S46" s="18"/>
    </row>
    <row r="47" spans="1:19" ht="13">
      <c r="A47" s="106"/>
      <c r="B47" s="112" t="s">
        <v>191</v>
      </c>
      <c r="C47" s="112" t="s">
        <v>253</v>
      </c>
      <c r="D47" s="112" t="s">
        <v>254</v>
      </c>
      <c r="E47" s="115">
        <v>2021</v>
      </c>
      <c r="F47" s="112"/>
      <c r="G47" s="112" t="s">
        <v>194</v>
      </c>
      <c r="H47" s="112" t="s">
        <v>224</v>
      </c>
      <c r="J47" s="18"/>
      <c r="K47" s="18"/>
      <c r="L47" s="106"/>
      <c r="M47" s="18"/>
      <c r="N47" s="18"/>
      <c r="O47" s="18"/>
      <c r="P47" s="18"/>
      <c r="Q47" s="18"/>
      <c r="R47" s="18"/>
      <c r="S47" s="18"/>
    </row>
    <row r="48" spans="1:19" ht="15.75" customHeight="1">
      <c r="J48" s="18"/>
      <c r="K48" s="18"/>
      <c r="L48" s="18"/>
      <c r="M48" s="18"/>
      <c r="N48" s="18"/>
      <c r="O48" s="18"/>
      <c r="P48" s="18"/>
      <c r="Q48" s="18"/>
      <c r="R48" s="18"/>
      <c r="S48" s="18"/>
    </row>
    <row r="49" spans="2:19" ht="16">
      <c r="B49" s="41"/>
      <c r="J49" s="18"/>
      <c r="K49" s="18"/>
      <c r="L49" s="18"/>
      <c r="M49" s="18"/>
      <c r="N49" s="18"/>
      <c r="O49" s="18"/>
      <c r="P49" s="18"/>
      <c r="Q49" s="18"/>
      <c r="R49" s="18"/>
      <c r="S49" s="18"/>
    </row>
    <row r="50" spans="2:19" ht="16">
      <c r="B50" s="41" t="s">
        <v>149</v>
      </c>
      <c r="J50" s="18"/>
      <c r="K50" s="18"/>
      <c r="L50" s="18"/>
      <c r="M50" s="18"/>
      <c r="N50" s="18"/>
      <c r="O50" s="18"/>
      <c r="P50" s="18"/>
      <c r="Q50" s="18"/>
      <c r="R50" s="18"/>
      <c r="S50" s="18"/>
    </row>
    <row r="51" spans="2:19" ht="31" customHeight="1">
      <c r="B51" s="259" t="s">
        <v>255</v>
      </c>
      <c r="C51" s="259"/>
      <c r="D51" s="259"/>
      <c r="E51" s="259"/>
      <c r="F51" s="259"/>
      <c r="G51" s="259"/>
      <c r="H51" s="259"/>
      <c r="I51" s="259"/>
      <c r="J51" s="18"/>
      <c r="K51" s="18"/>
      <c r="L51" s="18"/>
      <c r="M51" s="18"/>
      <c r="N51" s="18"/>
      <c r="O51" s="18"/>
      <c r="P51" s="18"/>
      <c r="Q51" s="18"/>
      <c r="R51" s="18"/>
      <c r="S51" s="18"/>
    </row>
    <row r="52" spans="2:19" ht="14">
      <c r="B52" s="117" t="s">
        <v>256</v>
      </c>
      <c r="J52" s="18"/>
      <c r="K52" s="18"/>
      <c r="L52" s="18"/>
      <c r="M52" s="18"/>
      <c r="N52" s="18"/>
      <c r="O52" s="18"/>
      <c r="P52" s="18"/>
      <c r="Q52" s="18"/>
      <c r="R52" s="18"/>
      <c r="S52" s="18"/>
    </row>
    <row r="53" spans="2:19" ht="14">
      <c r="B53" s="117"/>
      <c r="J53" s="18"/>
      <c r="K53" s="18"/>
      <c r="L53" s="18"/>
      <c r="M53" s="18"/>
      <c r="N53" s="18"/>
      <c r="O53" s="18"/>
      <c r="P53" s="18"/>
      <c r="Q53" s="18"/>
      <c r="R53" s="18"/>
      <c r="S53" s="18"/>
    </row>
    <row r="54" spans="2:19" ht="243" customHeight="1">
      <c r="B54" s="258" t="s">
        <v>257</v>
      </c>
      <c r="C54" s="258"/>
      <c r="D54" s="258"/>
      <c r="E54" s="258"/>
      <c r="F54" s="258"/>
      <c r="G54" s="258"/>
      <c r="H54" s="258"/>
      <c r="J54" s="18"/>
      <c r="K54" s="18"/>
      <c r="L54" s="18"/>
      <c r="M54" s="18"/>
      <c r="N54" s="18"/>
      <c r="O54" s="18"/>
      <c r="P54" s="18"/>
      <c r="Q54" s="18"/>
      <c r="R54" s="18"/>
      <c r="S54" s="18"/>
    </row>
    <row r="55" spans="2:19" ht="14">
      <c r="B55" s="118" t="s">
        <v>258</v>
      </c>
      <c r="F55" s="118" t="s">
        <v>259</v>
      </c>
    </row>
    <row r="56" spans="2:19" ht="13">
      <c r="B56" s="18" t="s">
        <v>260</v>
      </c>
      <c r="F56" s="23" t="s">
        <v>261</v>
      </c>
    </row>
    <row r="57" spans="2:19" ht="14" customHeight="1">
      <c r="B57" s="119" t="s">
        <v>160</v>
      </c>
      <c r="C57" s="116" t="s">
        <v>181</v>
      </c>
      <c r="F57" s="257" t="str">
        <f>"{
    ""origin"": {
        " &amp; N27 &amp; "
    },
    ""destination"": {
        " &amp; N28 &amp; "
    }" &amp;
    IF(NOT(C60=""), "," &amp; CHAR(10) &amp; "    ""year"":" &amp; C60, "") &amp;
    "," &amp; CHAR(10) &amp; "    ""travel_mode"": """ &amp; C57 &amp; """" &amp;
    IF(NOT(N29=""), "," &amp; CHAR(10) &amp; "    " &amp; N29, "") &amp;
    IF(NOT(N30=""), "," &amp; CHAR(10) &amp; "    " &amp; N30, "") &amp;
CHAR(10) &amp; "}"</f>
        <v>{
    "origin": {
        "query": "Cape Town"
    },
    "destination": {
        "longitude":  2.3522, "latitude": 48.8566
    },
    "year":2023,
    "travel_mode": "air",
    "air_details": {
        "class": "first"
    }
}</v>
      </c>
      <c r="G57" s="257"/>
      <c r="H57" s="257"/>
      <c r="I57" s="257"/>
      <c r="J57" s="120"/>
      <c r="K57" s="120"/>
    </row>
    <row r="58" spans="2:19" ht="14">
      <c r="B58" s="119" t="s">
        <v>161</v>
      </c>
      <c r="C58" s="116" t="s">
        <v>262</v>
      </c>
      <c r="F58" s="257"/>
      <c r="G58" s="257"/>
      <c r="H58" s="257"/>
      <c r="I58" s="257"/>
      <c r="J58" s="120"/>
      <c r="K58" s="120"/>
    </row>
    <row r="59" spans="2:19" ht="14">
      <c r="B59" s="119" t="s">
        <v>162</v>
      </c>
      <c r="C59" s="116" t="s">
        <v>214</v>
      </c>
      <c r="F59" s="257"/>
      <c r="G59" s="257"/>
      <c r="H59" s="257"/>
      <c r="I59" s="257"/>
      <c r="J59" s="120"/>
      <c r="K59" s="120"/>
    </row>
    <row r="60" spans="2:19" ht="14">
      <c r="B60" s="119" t="s">
        <v>76</v>
      </c>
      <c r="C60" s="116">
        <v>2023</v>
      </c>
      <c r="F60" s="257"/>
      <c r="G60" s="257"/>
      <c r="H60" s="257"/>
      <c r="I60" s="257"/>
      <c r="J60" s="120"/>
      <c r="K60" s="120"/>
    </row>
    <row r="61" spans="2:19" ht="14">
      <c r="F61" s="257"/>
      <c r="G61" s="257"/>
      <c r="H61" s="257"/>
      <c r="I61" s="257"/>
      <c r="J61" s="120"/>
      <c r="K61" s="120"/>
    </row>
    <row r="62" spans="2:19" ht="14">
      <c r="B62" s="40" t="s">
        <v>263</v>
      </c>
      <c r="F62" s="257"/>
      <c r="G62" s="257"/>
      <c r="H62" s="257"/>
      <c r="I62" s="257"/>
      <c r="J62" s="120"/>
      <c r="K62" s="120"/>
    </row>
    <row r="63" spans="2:19" ht="14">
      <c r="B63" s="119" t="s">
        <v>164</v>
      </c>
      <c r="C63" s="116" t="s">
        <v>200</v>
      </c>
      <c r="F63" s="257"/>
      <c r="G63" s="257"/>
      <c r="H63" s="257"/>
      <c r="I63" s="257"/>
      <c r="J63" s="120"/>
      <c r="K63" s="120"/>
    </row>
    <row r="64" spans="2:19" ht="14">
      <c r="B64" s="119" t="s">
        <v>165</v>
      </c>
      <c r="C64" s="116" t="s">
        <v>195</v>
      </c>
      <c r="F64" s="257"/>
      <c r="G64" s="257"/>
      <c r="H64" s="257"/>
      <c r="I64" s="257"/>
      <c r="J64" s="120"/>
      <c r="K64" s="120"/>
    </row>
    <row r="65" spans="1:29" ht="14">
      <c r="F65" s="257"/>
      <c r="G65" s="257"/>
      <c r="H65" s="257"/>
      <c r="I65" s="257"/>
      <c r="J65" s="120"/>
      <c r="K65" s="120"/>
    </row>
    <row r="66" spans="1:29" ht="14">
      <c r="B66" s="40" t="s">
        <v>264</v>
      </c>
      <c r="F66" s="257"/>
      <c r="G66" s="257"/>
      <c r="H66" s="257"/>
      <c r="I66" s="257"/>
      <c r="J66" s="120"/>
      <c r="K66" s="120"/>
    </row>
    <row r="67" spans="1:29" ht="14">
      <c r="B67" s="119" t="s">
        <v>163</v>
      </c>
      <c r="C67" s="121" t="s">
        <v>246</v>
      </c>
      <c r="F67" s="257"/>
      <c r="G67" s="257"/>
      <c r="H67" s="257"/>
      <c r="I67" s="257"/>
      <c r="J67" s="120"/>
      <c r="K67" s="120"/>
    </row>
    <row r="68" spans="1:29" ht="14">
      <c r="F68" s="257"/>
      <c r="G68" s="257"/>
      <c r="H68" s="257"/>
      <c r="I68" s="257"/>
      <c r="J68" s="120"/>
      <c r="K68" s="120"/>
    </row>
    <row r="69" spans="1:29" ht="15.75" customHeight="1">
      <c r="F69" s="257"/>
      <c r="G69" s="257"/>
      <c r="H69" s="257"/>
      <c r="I69" s="257"/>
    </row>
    <row r="70" spans="1:29" ht="15.75" customHeight="1">
      <c r="F70" s="257"/>
      <c r="G70" s="257"/>
      <c r="H70" s="257"/>
      <c r="I70" s="257"/>
    </row>
    <row r="71" spans="1:29" ht="15.75" customHeight="1">
      <c r="F71" s="257"/>
      <c r="G71" s="257"/>
      <c r="H71" s="257"/>
      <c r="I71" s="257"/>
    </row>
    <row r="72" spans="1:29" ht="14">
      <c r="F72" s="257"/>
      <c r="G72" s="257"/>
      <c r="H72" s="257"/>
      <c r="I72" s="257"/>
      <c r="J72" s="120"/>
      <c r="K72" s="120"/>
    </row>
    <row r="73" spans="1:29" ht="14">
      <c r="I73" s="120"/>
      <c r="J73" s="120"/>
      <c r="K73" s="120"/>
    </row>
    <row r="74" spans="1:29" ht="13">
      <c r="A74" s="37"/>
      <c r="B74" s="37"/>
      <c r="C74" s="37"/>
      <c r="L74" s="37"/>
      <c r="M74" s="37"/>
      <c r="N74" s="37"/>
      <c r="O74" s="37"/>
      <c r="P74" s="37"/>
      <c r="Q74" s="37"/>
      <c r="R74" s="37"/>
      <c r="S74" s="37"/>
      <c r="T74" s="37"/>
      <c r="U74" s="37"/>
      <c r="V74" s="37"/>
      <c r="W74" s="37"/>
      <c r="X74" s="37"/>
      <c r="Y74" s="37"/>
      <c r="Z74" s="37"/>
      <c r="AA74" s="37"/>
      <c r="AB74" s="37"/>
      <c r="AC74" s="37"/>
    </row>
    <row r="75" spans="1:29" ht="14">
      <c r="I75" s="120"/>
      <c r="J75" s="120"/>
      <c r="K75" s="120"/>
    </row>
    <row r="76" spans="1:29" ht="14">
      <c r="I76" s="120"/>
      <c r="J76" s="120"/>
      <c r="K76" s="120"/>
    </row>
    <row r="77" spans="1:29" ht="14">
      <c r="I77" s="120"/>
      <c r="J77" s="120"/>
      <c r="K77" s="120"/>
    </row>
    <row r="78" spans="1:29" ht="14">
      <c r="I78" s="120"/>
      <c r="J78" s="120"/>
      <c r="K78" s="120"/>
    </row>
    <row r="79" spans="1:29" ht="14">
      <c r="I79" s="120"/>
      <c r="J79" s="120"/>
      <c r="K79" s="120"/>
    </row>
  </sheetData>
  <mergeCells count="10">
    <mergeCell ref="B6:I6"/>
    <mergeCell ref="B26:H26"/>
    <mergeCell ref="F57:I72"/>
    <mergeCell ref="B54:H54"/>
    <mergeCell ref="B51:I51"/>
    <mergeCell ref="B9:N9"/>
    <mergeCell ref="B11:H11"/>
    <mergeCell ref="J11:K11"/>
    <mergeCell ref="L11:U11"/>
    <mergeCell ref="C14:D14"/>
  </mergeCells>
  <phoneticPr fontId="67" type="noConversion"/>
  <hyperlinks>
    <hyperlink ref="B3" r:id="rId1" xr:uid="{00000000-0004-0000-0200-000000000000}"/>
    <hyperlink ref="C3" r:id="rId2" location="Travel-Emissions" xr:uid="{00000000-0004-0000-0200-000001000000}"/>
    <hyperlink ref="B52" r:id="rId3" xr:uid="{00000000-0004-0000-0200-000002000000}"/>
    <hyperlink ref="B62" r:id="rId4" location="distance-based-method" xr:uid="{00000000-0004-0000-0200-000003000000}"/>
    <hyperlink ref="B66" r:id="rId5" location="distance-based-method"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80"/>
  <sheetViews>
    <sheetView showGridLines="0" zoomScale="83" zoomScaleNormal="125" workbookViewId="0">
      <selection activeCell="A2" sqref="A2"/>
    </sheetView>
  </sheetViews>
  <sheetFormatPr baseColWidth="10" defaultColWidth="12.6640625" defaultRowHeight="15.75" customHeight="1"/>
  <cols>
    <col min="1" max="1" width="3.33203125" customWidth="1"/>
    <col min="2" max="2" width="22" customWidth="1"/>
    <col min="3" max="3" width="18.83203125" customWidth="1"/>
    <col min="4" max="4" width="24.33203125" customWidth="1"/>
    <col min="5" max="5" width="33.6640625" customWidth="1"/>
    <col min="6" max="6" width="19.6640625" customWidth="1"/>
    <col min="7" max="7" width="42.1640625" customWidth="1"/>
    <col min="8" max="8" width="17" customWidth="1"/>
    <col min="9" max="9" width="50.5" customWidth="1"/>
    <col min="11" max="11" width="21.33203125" customWidth="1"/>
    <col min="14" max="14" width="22" customWidth="1"/>
    <col min="15" max="15" width="13.33203125" customWidth="1"/>
    <col min="16" max="16" width="16.6640625" customWidth="1"/>
    <col min="18" max="18" width="30" customWidth="1"/>
  </cols>
  <sheetData>
    <row r="1" spans="1:25" ht="15" customHeight="1">
      <c r="A1" s="18"/>
      <c r="B1" s="68"/>
      <c r="C1" s="18"/>
    </row>
    <row r="2" spans="1:25" ht="35">
      <c r="A2" s="18"/>
      <c r="B2" s="39" t="s">
        <v>265</v>
      </c>
      <c r="C2" s="18"/>
    </row>
    <row r="3" spans="1:25" ht="13">
      <c r="A3" s="18"/>
      <c r="B3" s="40" t="s">
        <v>52</v>
      </c>
      <c r="C3" s="40" t="s">
        <v>53</v>
      </c>
      <c r="D3" s="18"/>
    </row>
    <row r="4" spans="1:25" ht="16">
      <c r="B4" s="41"/>
    </row>
    <row r="5" spans="1:25" ht="16">
      <c r="B5" s="41" t="s">
        <v>266</v>
      </c>
    </row>
    <row r="6" spans="1:25" ht="35" customHeight="1">
      <c r="B6" s="255" t="s">
        <v>267</v>
      </c>
      <c r="C6" s="255"/>
      <c r="D6" s="255"/>
      <c r="E6" s="255"/>
      <c r="F6" s="255"/>
      <c r="G6" s="255"/>
      <c r="H6" s="255"/>
    </row>
    <row r="7" spans="1:25" ht="21">
      <c r="B7" s="69"/>
    </row>
    <row r="8" spans="1:25" ht="16">
      <c r="A8" s="48"/>
      <c r="B8" s="41" t="s">
        <v>62</v>
      </c>
      <c r="C8" s="48"/>
      <c r="D8" s="48"/>
      <c r="E8" s="48"/>
      <c r="F8" s="48"/>
      <c r="G8" s="48"/>
      <c r="H8" s="48"/>
      <c r="I8" s="48"/>
      <c r="J8" s="48"/>
      <c r="K8" s="48"/>
      <c r="L8" s="48"/>
      <c r="M8" s="48"/>
      <c r="N8" s="48"/>
      <c r="O8" s="48"/>
      <c r="P8" s="48"/>
      <c r="Q8" s="48"/>
      <c r="R8" s="48"/>
      <c r="S8" s="48"/>
      <c r="T8" s="48"/>
      <c r="U8" s="48"/>
      <c r="V8" s="48"/>
      <c r="W8" s="48"/>
      <c r="X8" s="48"/>
      <c r="Y8" s="48"/>
    </row>
    <row r="9" spans="1:25" ht="50" customHeight="1">
      <c r="A9" s="48"/>
      <c r="B9" s="255" t="s">
        <v>268</v>
      </c>
      <c r="C9" s="242"/>
      <c r="D9" s="242"/>
      <c r="E9" s="242"/>
      <c r="F9" s="242"/>
      <c r="G9" s="242"/>
      <c r="H9" s="242"/>
      <c r="I9" s="242"/>
      <c r="J9" s="242"/>
      <c r="K9" s="48"/>
      <c r="L9" s="48"/>
      <c r="M9" s="48"/>
      <c r="N9" s="48"/>
      <c r="O9" s="48"/>
      <c r="P9" s="48"/>
      <c r="Q9" s="48"/>
      <c r="R9" s="48"/>
      <c r="S9" s="48"/>
      <c r="T9" s="48"/>
      <c r="U9" s="48"/>
      <c r="V9" s="48"/>
      <c r="W9" s="48"/>
      <c r="X9" s="48"/>
      <c r="Y9" s="48"/>
    </row>
    <row r="10" spans="1:25" ht="16">
      <c r="A10" s="18"/>
      <c r="B10" s="70"/>
      <c r="C10" s="70"/>
      <c r="D10" s="70"/>
      <c r="E10" s="70"/>
      <c r="F10" s="70"/>
      <c r="G10" s="70"/>
      <c r="H10" s="70"/>
      <c r="I10" s="70"/>
      <c r="J10" s="70"/>
    </row>
    <row r="11" spans="1:25" ht="18">
      <c r="A11" s="71"/>
      <c r="B11" s="248" t="s">
        <v>67</v>
      </c>
      <c r="C11" s="249"/>
      <c r="D11" s="249"/>
      <c r="E11" s="249"/>
      <c r="F11" s="249"/>
      <c r="G11" s="72" t="s">
        <v>68</v>
      </c>
      <c r="H11" s="262" t="s">
        <v>69</v>
      </c>
      <c r="I11" s="240"/>
      <c r="J11" s="122"/>
      <c r="K11" s="265"/>
      <c r="L11" s="242"/>
      <c r="M11" s="122"/>
      <c r="N11" s="265"/>
      <c r="O11" s="242"/>
      <c r="P11" s="71"/>
      <c r="Q11" s="71"/>
      <c r="R11" s="71"/>
    </row>
    <row r="12" spans="1:25" ht="14">
      <c r="A12" s="73"/>
      <c r="B12" s="123" t="s">
        <v>269</v>
      </c>
      <c r="C12" s="123" t="s">
        <v>270</v>
      </c>
      <c r="D12" s="123" t="s">
        <v>271</v>
      </c>
      <c r="E12" s="123" t="s">
        <v>272</v>
      </c>
      <c r="F12" s="123" t="s">
        <v>273</v>
      </c>
      <c r="G12" s="75" t="s">
        <v>79</v>
      </c>
      <c r="H12" s="76" t="s">
        <v>166</v>
      </c>
      <c r="I12" s="74" t="s">
        <v>81</v>
      </c>
      <c r="J12" s="118"/>
      <c r="K12" s="124"/>
      <c r="L12" s="124"/>
      <c r="M12" s="118"/>
      <c r="N12" s="124"/>
      <c r="O12" s="124"/>
      <c r="P12" s="73"/>
      <c r="Q12" s="73"/>
      <c r="R12" s="73"/>
      <c r="S12" s="77"/>
      <c r="T12" s="77"/>
      <c r="U12" s="77"/>
      <c r="V12" s="77"/>
      <c r="W12" s="77"/>
      <c r="X12" s="77"/>
      <c r="Y12" s="77"/>
    </row>
    <row r="13" spans="1:25" ht="75">
      <c r="A13" s="78"/>
      <c r="B13" s="125" t="s">
        <v>274</v>
      </c>
      <c r="C13" s="126" t="s">
        <v>275</v>
      </c>
      <c r="D13" s="127" t="s">
        <v>276</v>
      </c>
      <c r="E13" s="127" t="s">
        <v>277</v>
      </c>
      <c r="F13" s="127" t="s">
        <v>174</v>
      </c>
      <c r="G13" s="79" t="s">
        <v>178</v>
      </c>
      <c r="H13" s="79" t="s">
        <v>179</v>
      </c>
      <c r="I13" s="79" t="s">
        <v>180</v>
      </c>
      <c r="J13" s="81"/>
      <c r="K13" s="81"/>
      <c r="L13" s="81"/>
      <c r="M13" s="81"/>
      <c r="N13" s="81"/>
      <c r="O13" s="81"/>
      <c r="P13" s="81"/>
      <c r="Q13" s="82"/>
      <c r="R13" s="82"/>
      <c r="S13" s="81"/>
      <c r="T13" s="81"/>
      <c r="U13" s="81"/>
      <c r="V13" s="81"/>
      <c r="W13" s="81"/>
      <c r="X13" s="81"/>
      <c r="Y13" s="81"/>
    </row>
    <row r="14" spans="1:25" ht="135">
      <c r="A14" s="84"/>
      <c r="B14" s="128" t="s">
        <v>278</v>
      </c>
      <c r="C14" s="129" t="s">
        <v>279</v>
      </c>
      <c r="D14" s="129">
        <v>10000</v>
      </c>
      <c r="E14" s="129" t="s">
        <v>280</v>
      </c>
      <c r="F14" s="130">
        <v>2023</v>
      </c>
      <c r="G14" s="232" t="s">
        <v>281</v>
      </c>
      <c r="H14" s="111">
        <v>1361</v>
      </c>
      <c r="I14" s="89" t="s">
        <v>282</v>
      </c>
      <c r="J14" s="131"/>
      <c r="K14" s="131"/>
      <c r="L14" s="131"/>
      <c r="M14" s="131"/>
      <c r="N14" s="131"/>
      <c r="O14" s="131"/>
      <c r="P14" s="90"/>
      <c r="Q14" s="92"/>
      <c r="R14" s="92"/>
      <c r="S14" s="90"/>
      <c r="T14" s="90"/>
      <c r="U14" s="90"/>
      <c r="V14" s="90"/>
      <c r="W14" s="90"/>
      <c r="X14" s="90"/>
      <c r="Y14" s="90"/>
    </row>
    <row r="15" spans="1:25" ht="168">
      <c r="A15" s="93"/>
      <c r="B15" s="128" t="s">
        <v>278</v>
      </c>
      <c r="C15" s="129" t="s">
        <v>279</v>
      </c>
      <c r="D15" s="129">
        <v>10000</v>
      </c>
      <c r="E15" s="129" t="s">
        <v>262</v>
      </c>
      <c r="F15" s="130">
        <v>2023</v>
      </c>
      <c r="G15" s="232" t="s">
        <v>283</v>
      </c>
      <c r="H15" s="132">
        <v>3857</v>
      </c>
      <c r="I15" s="89" t="s">
        <v>284</v>
      </c>
      <c r="J15" s="93"/>
      <c r="K15" s="93"/>
      <c r="L15" s="93"/>
      <c r="M15" s="93"/>
      <c r="N15" s="93"/>
      <c r="O15" s="93"/>
      <c r="P15" s="93"/>
      <c r="Q15" s="93"/>
      <c r="R15" s="93"/>
      <c r="S15" s="93"/>
      <c r="T15" s="93"/>
      <c r="U15" s="93"/>
      <c r="V15" s="93"/>
      <c r="W15" s="93"/>
      <c r="X15" s="93"/>
      <c r="Y15" s="93"/>
    </row>
    <row r="16" spans="1:25" ht="135">
      <c r="A16" s="15"/>
      <c r="B16" s="128" t="s">
        <v>285</v>
      </c>
      <c r="C16" s="129" t="s">
        <v>286</v>
      </c>
      <c r="D16" s="129">
        <v>3094.87</v>
      </c>
      <c r="E16" s="129" t="s">
        <v>287</v>
      </c>
      <c r="F16" s="130">
        <v>2022</v>
      </c>
      <c r="G16" s="232" t="s">
        <v>288</v>
      </c>
      <c r="H16" s="133">
        <v>1108</v>
      </c>
      <c r="I16" s="89" t="s">
        <v>289</v>
      </c>
      <c r="J16" s="101"/>
      <c r="K16" s="101"/>
      <c r="L16" s="103"/>
      <c r="M16" s="103"/>
      <c r="N16" s="101"/>
      <c r="O16" s="101"/>
      <c r="P16" s="101"/>
      <c r="Q16" s="103"/>
      <c r="R16" s="103"/>
      <c r="S16" s="101"/>
      <c r="T16" s="101"/>
      <c r="U16" s="101"/>
      <c r="V16" s="101"/>
      <c r="W16" s="101"/>
      <c r="X16" s="101"/>
      <c r="Y16" s="101"/>
    </row>
    <row r="17" spans="1:25" ht="135">
      <c r="A17" s="15"/>
      <c r="B17" s="128" t="s">
        <v>285</v>
      </c>
      <c r="C17" s="129" t="s">
        <v>279</v>
      </c>
      <c r="D17" s="129">
        <v>1357.2</v>
      </c>
      <c r="E17" s="129" t="s">
        <v>290</v>
      </c>
      <c r="F17" s="130">
        <v>2022</v>
      </c>
      <c r="G17" s="232" t="s">
        <v>291</v>
      </c>
      <c r="H17" s="133">
        <v>304.60000000000002</v>
      </c>
      <c r="I17" s="89" t="s">
        <v>292</v>
      </c>
      <c r="J17" s="101"/>
      <c r="K17" s="101"/>
      <c r="L17" s="103"/>
      <c r="M17" s="103"/>
      <c r="N17" s="101"/>
      <c r="O17" s="101"/>
      <c r="P17" s="101"/>
      <c r="Q17" s="103"/>
      <c r="R17" s="103"/>
      <c r="S17" s="101"/>
      <c r="T17" s="101"/>
      <c r="U17" s="101"/>
      <c r="V17" s="101"/>
      <c r="W17" s="101"/>
      <c r="X17" s="101"/>
      <c r="Y17" s="101"/>
    </row>
    <row r="18" spans="1:25" ht="120">
      <c r="A18" s="15"/>
      <c r="B18" s="128" t="s">
        <v>293</v>
      </c>
      <c r="C18" s="129" t="s">
        <v>294</v>
      </c>
      <c r="D18" s="129">
        <v>10000</v>
      </c>
      <c r="E18" s="129" t="s">
        <v>295</v>
      </c>
      <c r="F18" s="130"/>
      <c r="G18" s="232" t="s">
        <v>296</v>
      </c>
      <c r="H18" s="133">
        <v>130217</v>
      </c>
      <c r="I18" s="89" t="s">
        <v>297</v>
      </c>
      <c r="J18" s="101"/>
      <c r="K18" s="101"/>
      <c r="L18" s="103"/>
      <c r="M18" s="103"/>
      <c r="N18" s="101"/>
      <c r="O18" s="101"/>
      <c r="P18" s="101"/>
      <c r="Q18" s="101"/>
      <c r="R18" s="101"/>
      <c r="S18" s="101"/>
      <c r="T18" s="101"/>
      <c r="U18" s="101"/>
      <c r="V18" s="101"/>
      <c r="W18" s="101"/>
      <c r="X18" s="101"/>
      <c r="Y18" s="101"/>
    </row>
    <row r="19" spans="1:25" ht="120">
      <c r="A19" s="15"/>
      <c r="B19" s="128" t="s">
        <v>204</v>
      </c>
      <c r="C19" s="129" t="s">
        <v>294</v>
      </c>
      <c r="D19" s="129">
        <v>10000</v>
      </c>
      <c r="E19" s="129" t="s">
        <v>298</v>
      </c>
      <c r="F19" s="130"/>
      <c r="G19" s="232" t="s">
        <v>299</v>
      </c>
      <c r="H19" s="133">
        <v>1007</v>
      </c>
      <c r="I19" s="89" t="s">
        <v>300</v>
      </c>
      <c r="J19" s="101"/>
      <c r="K19" s="101"/>
      <c r="L19" s="103"/>
      <c r="M19" s="103"/>
      <c r="N19" s="101"/>
      <c r="O19" s="101"/>
      <c r="P19" s="101"/>
      <c r="Q19" s="101"/>
      <c r="R19" s="101"/>
      <c r="S19" s="101"/>
      <c r="T19" s="101"/>
      <c r="U19" s="101"/>
      <c r="V19" s="101"/>
      <c r="W19" s="101"/>
      <c r="X19" s="101"/>
      <c r="Y19" s="101"/>
    </row>
    <row r="22" spans="1:25" ht="21">
      <c r="A22" s="18"/>
      <c r="B22" s="69"/>
      <c r="I22" s="18"/>
      <c r="J22" s="18"/>
      <c r="K22" s="18"/>
      <c r="L22" s="18"/>
      <c r="M22" s="18"/>
      <c r="N22" s="18"/>
      <c r="O22" s="18"/>
      <c r="P22" s="18"/>
      <c r="Q22" s="18"/>
      <c r="R22" s="18"/>
      <c r="S22" s="18"/>
      <c r="T22" s="18"/>
      <c r="U22" s="18"/>
      <c r="V22" s="18"/>
      <c r="W22" s="18"/>
      <c r="X22" s="18"/>
      <c r="Y22" s="18"/>
    </row>
    <row r="23" spans="1:25" ht="16">
      <c r="A23" s="18"/>
      <c r="B23" s="41" t="s">
        <v>119</v>
      </c>
      <c r="I23" s="18"/>
      <c r="J23" s="18"/>
      <c r="K23" s="18"/>
      <c r="L23" s="18"/>
      <c r="M23" s="18"/>
      <c r="N23" s="18"/>
      <c r="O23" s="18"/>
      <c r="P23" s="18"/>
      <c r="Q23" s="18"/>
      <c r="R23" s="18"/>
      <c r="S23" s="18"/>
      <c r="T23" s="18"/>
      <c r="U23" s="18"/>
      <c r="V23" s="18"/>
      <c r="W23" s="18"/>
      <c r="X23" s="18"/>
      <c r="Y23" s="18"/>
    </row>
    <row r="24" spans="1:25" ht="13">
      <c r="B24" s="18" t="s">
        <v>120</v>
      </c>
      <c r="I24" s="18"/>
      <c r="J24" s="18"/>
      <c r="K24" s="18"/>
      <c r="L24" s="18"/>
      <c r="M24" s="18"/>
      <c r="N24" s="18"/>
      <c r="O24" s="18"/>
      <c r="P24" s="18"/>
      <c r="Q24" s="18"/>
      <c r="R24" s="18"/>
      <c r="S24" s="18"/>
      <c r="T24" s="18"/>
      <c r="U24" s="18"/>
      <c r="V24" s="18"/>
      <c r="W24" s="18"/>
      <c r="X24" s="18"/>
      <c r="Y24" s="18"/>
    </row>
    <row r="25" spans="1:25" ht="13">
      <c r="B25" s="18"/>
      <c r="I25" s="18"/>
      <c r="J25" s="18"/>
      <c r="K25" s="18"/>
      <c r="L25" s="18"/>
      <c r="M25" s="18"/>
      <c r="N25" s="18"/>
      <c r="O25" s="18"/>
      <c r="P25" s="18"/>
      <c r="Q25" s="18"/>
      <c r="R25" s="18"/>
      <c r="S25" s="18"/>
      <c r="T25" s="18"/>
      <c r="U25" s="18"/>
      <c r="V25" s="18"/>
      <c r="W25" s="18"/>
      <c r="X25" s="18"/>
      <c r="Y25" s="18"/>
    </row>
    <row r="26" spans="1:25" ht="23.25" customHeight="1">
      <c r="A26" s="106"/>
      <c r="B26" s="266" t="s">
        <v>67</v>
      </c>
      <c r="C26" s="242"/>
      <c r="D26" s="242"/>
      <c r="E26" s="242"/>
      <c r="F26" s="242"/>
      <c r="G26" s="107"/>
      <c r="I26" s="18"/>
      <c r="J26" s="18"/>
      <c r="K26" s="18"/>
      <c r="L26" s="18"/>
      <c r="M26" s="18"/>
      <c r="N26" s="18"/>
      <c r="O26" s="18"/>
      <c r="P26" s="18"/>
      <c r="Q26" s="18"/>
      <c r="R26" s="18"/>
      <c r="S26" s="18"/>
      <c r="T26" s="18"/>
      <c r="U26" s="18"/>
      <c r="V26" s="18"/>
      <c r="W26" s="18"/>
      <c r="X26" s="18"/>
      <c r="Y26" s="18"/>
    </row>
    <row r="27" spans="1:25" ht="13">
      <c r="A27" s="106"/>
      <c r="B27" s="123" t="s">
        <v>269</v>
      </c>
      <c r="C27" s="123" t="s">
        <v>270</v>
      </c>
      <c r="D27" s="123" t="s">
        <v>271</v>
      </c>
      <c r="E27" s="123" t="s">
        <v>301</v>
      </c>
      <c r="F27" s="123" t="s">
        <v>302</v>
      </c>
      <c r="G27" s="109"/>
      <c r="I27" s="18"/>
      <c r="J27" s="18"/>
      <c r="K27" s="18"/>
      <c r="L27" s="18"/>
      <c r="M27" s="18"/>
      <c r="N27" s="18"/>
      <c r="O27" s="18"/>
      <c r="P27" s="18"/>
      <c r="Q27" s="18"/>
      <c r="R27" s="18"/>
      <c r="S27" s="18"/>
      <c r="T27" s="18"/>
      <c r="U27" s="18"/>
      <c r="V27" s="18"/>
      <c r="W27" s="18"/>
      <c r="X27" s="18"/>
      <c r="Y27" s="18"/>
    </row>
    <row r="28" spans="1:25" ht="13">
      <c r="A28" s="106"/>
      <c r="B28" s="134" t="s">
        <v>278</v>
      </c>
      <c r="C28" s="134" t="s">
        <v>286</v>
      </c>
      <c r="D28" s="134">
        <v>579.01</v>
      </c>
      <c r="E28" s="134" t="s">
        <v>243</v>
      </c>
      <c r="F28" s="134">
        <v>2022</v>
      </c>
      <c r="I28" s="18"/>
      <c r="J28" s="18"/>
      <c r="K28" s="18"/>
      <c r="L28" s="18"/>
      <c r="M28" s="18"/>
      <c r="N28" s="18"/>
      <c r="O28" s="18"/>
      <c r="P28" s="18"/>
      <c r="Q28" s="18"/>
      <c r="R28" s="18"/>
      <c r="S28" s="18"/>
      <c r="T28" s="18"/>
      <c r="U28" s="18"/>
      <c r="V28" s="18"/>
      <c r="W28" s="18"/>
      <c r="X28" s="18"/>
      <c r="Y28" s="18"/>
    </row>
    <row r="29" spans="1:25" ht="13">
      <c r="A29" s="106"/>
      <c r="B29" s="134" t="s">
        <v>181</v>
      </c>
      <c r="C29" s="134" t="s">
        <v>279</v>
      </c>
      <c r="D29" s="134">
        <v>12344.9</v>
      </c>
      <c r="E29" s="134" t="s">
        <v>303</v>
      </c>
      <c r="F29" s="134">
        <v>2021</v>
      </c>
      <c r="I29" s="18"/>
      <c r="J29" s="18"/>
      <c r="K29" s="18"/>
      <c r="L29" s="18"/>
      <c r="M29" s="18"/>
      <c r="N29" s="18"/>
      <c r="O29" s="18"/>
      <c r="P29" s="18"/>
      <c r="Q29" s="18"/>
      <c r="R29" s="18"/>
      <c r="S29" s="18"/>
      <c r="T29" s="18"/>
      <c r="U29" s="18"/>
      <c r="V29" s="18"/>
      <c r="W29" s="18"/>
      <c r="X29" s="18"/>
      <c r="Y29" s="18"/>
    </row>
    <row r="30" spans="1:25" ht="13">
      <c r="A30" s="106"/>
      <c r="B30" s="134" t="s">
        <v>181</v>
      </c>
      <c r="C30" s="134" t="s">
        <v>279</v>
      </c>
      <c r="D30" s="134">
        <v>5739.6</v>
      </c>
      <c r="E30" s="134" t="s">
        <v>304</v>
      </c>
      <c r="F30" s="134">
        <v>2024</v>
      </c>
      <c r="H30" s="106"/>
      <c r="I30" s="18"/>
      <c r="J30" s="18"/>
      <c r="K30" s="18"/>
      <c r="L30" s="18"/>
      <c r="M30" s="18"/>
      <c r="N30" s="18"/>
      <c r="O30" s="18"/>
      <c r="P30" s="18"/>
      <c r="Q30" s="18"/>
      <c r="R30" s="18"/>
      <c r="S30" s="18"/>
      <c r="T30" s="18"/>
      <c r="U30" s="18"/>
      <c r="V30" s="18"/>
      <c r="W30" s="18"/>
      <c r="X30" s="18"/>
      <c r="Y30" s="18"/>
    </row>
    <row r="31" spans="1:25" ht="13">
      <c r="A31" s="106"/>
      <c r="B31" s="134" t="s">
        <v>293</v>
      </c>
      <c r="C31" s="134" t="s">
        <v>294</v>
      </c>
      <c r="D31" s="134">
        <v>7620.19</v>
      </c>
      <c r="E31" s="134" t="s">
        <v>305</v>
      </c>
      <c r="F31" s="134">
        <v>2021</v>
      </c>
      <c r="H31" s="106"/>
      <c r="I31" s="18"/>
      <c r="J31" s="18"/>
      <c r="K31" s="18"/>
      <c r="L31" s="18"/>
      <c r="M31" s="18"/>
      <c r="N31" s="18"/>
      <c r="O31" s="18"/>
      <c r="P31" s="18"/>
      <c r="Q31" s="18"/>
      <c r="R31" s="18"/>
      <c r="S31" s="18"/>
      <c r="T31" s="18"/>
      <c r="U31" s="18"/>
      <c r="V31" s="18"/>
      <c r="W31" s="18"/>
      <c r="X31" s="18"/>
      <c r="Y31" s="18"/>
    </row>
    <row r="32" spans="1:25" ht="13">
      <c r="A32" s="106"/>
      <c r="B32" s="134" t="s">
        <v>204</v>
      </c>
      <c r="C32" s="134" t="s">
        <v>306</v>
      </c>
      <c r="D32" s="134">
        <v>10503.76</v>
      </c>
      <c r="E32" s="134" t="s">
        <v>262</v>
      </c>
      <c r="F32" s="134">
        <v>2024</v>
      </c>
      <c r="H32" s="106"/>
      <c r="I32" s="18"/>
      <c r="J32" s="18"/>
      <c r="K32" s="18"/>
      <c r="L32" s="18"/>
      <c r="M32" s="18"/>
      <c r="N32" s="18"/>
      <c r="O32" s="18"/>
      <c r="P32" s="18"/>
      <c r="Q32" s="18"/>
      <c r="R32" s="18"/>
      <c r="S32" s="18"/>
      <c r="T32" s="18"/>
      <c r="U32" s="18"/>
      <c r="V32" s="18"/>
      <c r="W32" s="18"/>
      <c r="X32" s="18"/>
      <c r="Y32" s="18"/>
    </row>
    <row r="33" spans="1:25" ht="13">
      <c r="A33" s="106"/>
      <c r="B33" s="134" t="s">
        <v>181</v>
      </c>
      <c r="C33" s="134" t="s">
        <v>307</v>
      </c>
      <c r="D33" s="134">
        <v>12097.65</v>
      </c>
      <c r="E33" s="134" t="s">
        <v>308</v>
      </c>
      <c r="F33" s="134">
        <v>2024</v>
      </c>
      <c r="H33" s="106"/>
      <c r="I33" s="18"/>
      <c r="J33" s="18"/>
      <c r="K33" s="18"/>
      <c r="L33" s="18"/>
      <c r="M33" s="18"/>
      <c r="N33" s="18"/>
      <c r="O33" s="18"/>
      <c r="P33" s="18"/>
      <c r="Q33" s="18"/>
      <c r="R33" s="18"/>
      <c r="S33" s="18"/>
      <c r="T33" s="18"/>
      <c r="U33" s="18"/>
      <c r="V33" s="18"/>
      <c r="W33" s="18"/>
      <c r="X33" s="18"/>
      <c r="Y33" s="18"/>
    </row>
    <row r="34" spans="1:25" ht="13">
      <c r="A34" s="106"/>
      <c r="B34" s="134" t="s">
        <v>278</v>
      </c>
      <c r="C34" s="134" t="s">
        <v>306</v>
      </c>
      <c r="D34" s="134">
        <v>14626.59</v>
      </c>
      <c r="E34" s="134" t="s">
        <v>309</v>
      </c>
      <c r="F34" s="134">
        <v>2022</v>
      </c>
      <c r="H34" s="106"/>
      <c r="I34" s="18"/>
      <c r="J34" s="18"/>
      <c r="K34" s="18"/>
      <c r="L34" s="18"/>
      <c r="M34" s="18"/>
      <c r="N34" s="18"/>
      <c r="O34" s="18"/>
      <c r="P34" s="18"/>
      <c r="Q34" s="18"/>
      <c r="R34" s="18"/>
      <c r="S34" s="18"/>
      <c r="T34" s="18"/>
      <c r="U34" s="18"/>
      <c r="V34" s="18"/>
      <c r="W34" s="18"/>
      <c r="X34" s="18"/>
      <c r="Y34" s="18"/>
    </row>
    <row r="35" spans="1:25" ht="13">
      <c r="A35" s="106"/>
      <c r="B35" s="134" t="s">
        <v>285</v>
      </c>
      <c r="C35" s="134" t="s">
        <v>310</v>
      </c>
      <c r="D35" s="134">
        <v>2466.3000000000002</v>
      </c>
      <c r="E35" s="134" t="s">
        <v>308</v>
      </c>
      <c r="F35" s="134">
        <v>2021</v>
      </c>
      <c r="H35" s="106"/>
      <c r="I35" s="18"/>
      <c r="J35" s="18"/>
      <c r="K35" s="18"/>
      <c r="L35" s="18"/>
      <c r="M35" s="18"/>
      <c r="N35" s="18"/>
      <c r="O35" s="18"/>
      <c r="P35" s="18"/>
      <c r="Q35" s="18"/>
      <c r="R35" s="18"/>
      <c r="S35" s="18"/>
      <c r="T35" s="18"/>
      <c r="U35" s="18"/>
      <c r="V35" s="18"/>
      <c r="W35" s="18"/>
      <c r="X35" s="18"/>
      <c r="Y35" s="18"/>
    </row>
    <row r="36" spans="1:25" ht="13">
      <c r="A36" s="106"/>
      <c r="B36" s="134" t="s">
        <v>293</v>
      </c>
      <c r="C36" s="134" t="s">
        <v>310</v>
      </c>
      <c r="D36" s="134">
        <v>5581.48</v>
      </c>
      <c r="E36" s="134" t="s">
        <v>308</v>
      </c>
      <c r="F36" s="134">
        <v>2023</v>
      </c>
      <c r="H36" s="106"/>
      <c r="I36" s="18"/>
      <c r="J36" s="18"/>
      <c r="K36" s="18"/>
      <c r="L36" s="18"/>
      <c r="M36" s="18"/>
      <c r="N36" s="18"/>
      <c r="O36" s="18"/>
      <c r="P36" s="18"/>
      <c r="Q36" s="18"/>
      <c r="R36" s="18"/>
      <c r="S36" s="18"/>
      <c r="T36" s="18"/>
      <c r="U36" s="18"/>
      <c r="V36" s="18"/>
      <c r="W36" s="18"/>
      <c r="X36" s="18"/>
      <c r="Y36" s="18"/>
    </row>
    <row r="37" spans="1:25" ht="13">
      <c r="A37" s="106"/>
      <c r="B37" s="134" t="s">
        <v>278</v>
      </c>
      <c r="C37" s="134" t="s">
        <v>307</v>
      </c>
      <c r="D37" s="134">
        <v>9841.2999999999993</v>
      </c>
      <c r="E37" s="134" t="s">
        <v>311</v>
      </c>
      <c r="F37" s="134">
        <v>2022</v>
      </c>
      <c r="H37" s="106"/>
      <c r="I37" s="18"/>
      <c r="J37" s="18"/>
      <c r="K37" s="18"/>
      <c r="L37" s="18"/>
      <c r="M37" s="18"/>
      <c r="N37" s="18"/>
      <c r="O37" s="18"/>
      <c r="P37" s="18"/>
      <c r="Q37" s="18"/>
      <c r="R37" s="18"/>
      <c r="S37" s="18"/>
      <c r="T37" s="18"/>
      <c r="U37" s="18"/>
      <c r="V37" s="18"/>
      <c r="W37" s="18"/>
      <c r="X37" s="18"/>
      <c r="Y37" s="18"/>
    </row>
    <row r="38" spans="1:25" ht="13">
      <c r="A38" s="106"/>
      <c r="B38" s="134" t="s">
        <v>285</v>
      </c>
      <c r="C38" s="134" t="s">
        <v>306</v>
      </c>
      <c r="D38" s="134">
        <v>1814.74</v>
      </c>
      <c r="E38" s="134" t="s">
        <v>312</v>
      </c>
      <c r="F38" s="134">
        <v>2020</v>
      </c>
      <c r="H38" s="106"/>
      <c r="I38" s="18"/>
      <c r="J38" s="18"/>
      <c r="K38" s="18"/>
      <c r="L38" s="18"/>
      <c r="M38" s="18"/>
      <c r="N38" s="18"/>
      <c r="O38" s="18"/>
      <c r="P38" s="18"/>
      <c r="Q38" s="18"/>
      <c r="R38" s="18"/>
      <c r="S38" s="18"/>
      <c r="T38" s="18"/>
      <c r="U38" s="18"/>
      <c r="V38" s="18"/>
      <c r="W38" s="18"/>
      <c r="X38" s="18"/>
      <c r="Y38" s="18"/>
    </row>
    <row r="39" spans="1:25" ht="13">
      <c r="A39" s="106"/>
      <c r="B39" s="134" t="s">
        <v>293</v>
      </c>
      <c r="C39" s="134" t="s">
        <v>307</v>
      </c>
      <c r="D39" s="134">
        <v>11750.29</v>
      </c>
      <c r="E39" s="134" t="s">
        <v>308</v>
      </c>
      <c r="F39" s="134">
        <v>2021</v>
      </c>
      <c r="H39" s="106"/>
      <c r="I39" s="18"/>
      <c r="J39" s="18"/>
      <c r="K39" s="18"/>
      <c r="L39" s="18"/>
      <c r="M39" s="18"/>
      <c r="N39" s="18"/>
      <c r="O39" s="18"/>
      <c r="P39" s="18"/>
      <c r="Q39" s="18"/>
      <c r="R39" s="18"/>
      <c r="S39" s="18"/>
      <c r="T39" s="18"/>
      <c r="U39" s="18"/>
      <c r="V39" s="18"/>
      <c r="W39" s="18"/>
      <c r="X39" s="18"/>
      <c r="Y39" s="18"/>
    </row>
    <row r="40" spans="1:25" ht="16.5" customHeight="1">
      <c r="A40" s="106"/>
      <c r="B40" s="134" t="s">
        <v>204</v>
      </c>
      <c r="C40" s="134" t="s">
        <v>279</v>
      </c>
      <c r="D40" s="134">
        <v>4958.4399999999996</v>
      </c>
      <c r="E40" s="134" t="s">
        <v>312</v>
      </c>
      <c r="F40" s="134">
        <v>2023</v>
      </c>
      <c r="H40" s="106"/>
      <c r="I40" s="18"/>
      <c r="J40" s="18"/>
      <c r="K40" s="18"/>
      <c r="L40" s="18"/>
      <c r="M40" s="18"/>
      <c r="N40" s="18"/>
      <c r="O40" s="18"/>
      <c r="P40" s="18"/>
      <c r="Q40" s="18"/>
      <c r="R40" s="18"/>
      <c r="S40" s="18"/>
      <c r="T40" s="18"/>
      <c r="U40" s="18"/>
      <c r="V40" s="18"/>
      <c r="W40" s="18"/>
      <c r="X40" s="18"/>
      <c r="Y40" s="18"/>
    </row>
    <row r="41" spans="1:25" ht="13">
      <c r="A41" s="106"/>
      <c r="B41" s="134" t="s">
        <v>285</v>
      </c>
      <c r="C41" s="134" t="s">
        <v>286</v>
      </c>
      <c r="D41" s="134">
        <v>10653.66</v>
      </c>
      <c r="E41" s="134" t="s">
        <v>313</v>
      </c>
      <c r="F41" s="134">
        <v>2023</v>
      </c>
      <c r="H41" s="106"/>
      <c r="I41" s="18"/>
      <c r="J41" s="18"/>
      <c r="K41" s="18"/>
      <c r="L41" s="18"/>
      <c r="M41" s="18"/>
      <c r="N41" s="18"/>
      <c r="O41" s="18"/>
      <c r="P41" s="18"/>
      <c r="Q41" s="18"/>
      <c r="R41" s="18"/>
      <c r="S41" s="18"/>
      <c r="T41" s="18"/>
      <c r="U41" s="18"/>
      <c r="V41" s="18"/>
      <c r="W41" s="18"/>
      <c r="X41" s="18"/>
      <c r="Y41" s="18"/>
    </row>
    <row r="42" spans="1:25" ht="13">
      <c r="A42" s="106"/>
      <c r="B42" s="134" t="s">
        <v>285</v>
      </c>
      <c r="C42" s="134" t="s">
        <v>310</v>
      </c>
      <c r="D42" s="134">
        <v>6238.98</v>
      </c>
      <c r="E42" s="134" t="s">
        <v>314</v>
      </c>
      <c r="F42" s="134">
        <v>2023</v>
      </c>
      <c r="H42" s="106"/>
      <c r="I42" s="18"/>
      <c r="J42" s="18"/>
      <c r="K42" s="18"/>
      <c r="L42" s="18"/>
      <c r="M42" s="18"/>
      <c r="N42" s="18"/>
      <c r="O42" s="18"/>
      <c r="P42" s="18"/>
      <c r="Q42" s="18"/>
      <c r="R42" s="18"/>
      <c r="S42" s="18"/>
      <c r="T42" s="18"/>
      <c r="U42" s="18"/>
      <c r="V42" s="18"/>
      <c r="W42" s="18"/>
      <c r="X42" s="18"/>
      <c r="Y42" s="18"/>
    </row>
    <row r="43" spans="1:25" ht="13">
      <c r="A43" s="106"/>
      <c r="B43" s="134" t="s">
        <v>278</v>
      </c>
      <c r="C43" s="134" t="s">
        <v>286</v>
      </c>
      <c r="D43" s="134">
        <v>10031.27</v>
      </c>
      <c r="E43" s="134" t="s">
        <v>262</v>
      </c>
      <c r="F43" s="134">
        <v>2021</v>
      </c>
      <c r="H43" s="106"/>
      <c r="I43" s="18"/>
      <c r="J43" s="18"/>
      <c r="K43" s="18"/>
      <c r="L43" s="18"/>
      <c r="M43" s="18"/>
      <c r="N43" s="18"/>
      <c r="O43" s="18"/>
      <c r="P43" s="18"/>
      <c r="Q43" s="18"/>
      <c r="R43" s="18"/>
      <c r="S43" s="18"/>
      <c r="T43" s="18"/>
      <c r="U43" s="18"/>
      <c r="V43" s="18"/>
      <c r="W43" s="18"/>
      <c r="X43" s="18"/>
      <c r="Y43" s="18"/>
    </row>
    <row r="44" spans="1:25" ht="13">
      <c r="A44" s="106"/>
      <c r="B44" s="134" t="s">
        <v>204</v>
      </c>
      <c r="C44" s="134" t="s">
        <v>286</v>
      </c>
      <c r="D44" s="134">
        <v>6432.86</v>
      </c>
      <c r="E44" s="134" t="s">
        <v>304</v>
      </c>
      <c r="F44" s="134">
        <v>2019</v>
      </c>
      <c r="H44" s="106"/>
      <c r="I44" s="18"/>
      <c r="J44" s="18"/>
      <c r="K44" s="18"/>
      <c r="L44" s="18"/>
      <c r="M44" s="18"/>
      <c r="N44" s="18"/>
      <c r="O44" s="18"/>
      <c r="P44" s="18"/>
      <c r="Q44" s="18"/>
      <c r="R44" s="18"/>
      <c r="S44" s="18"/>
      <c r="T44" s="18"/>
      <c r="U44" s="18"/>
      <c r="V44" s="18"/>
      <c r="W44" s="18"/>
      <c r="X44" s="18"/>
      <c r="Y44" s="18"/>
    </row>
    <row r="45" spans="1:25" ht="13">
      <c r="A45" s="106"/>
      <c r="B45" s="134" t="s">
        <v>181</v>
      </c>
      <c r="C45" s="134" t="s">
        <v>306</v>
      </c>
      <c r="D45" s="134">
        <v>11373.49</v>
      </c>
      <c r="E45" s="134" t="s">
        <v>315</v>
      </c>
      <c r="F45" s="134">
        <v>2022</v>
      </c>
      <c r="H45" s="106"/>
      <c r="I45" s="18"/>
      <c r="J45" s="18"/>
      <c r="K45" s="18"/>
      <c r="L45" s="18"/>
      <c r="M45" s="18"/>
      <c r="N45" s="18"/>
      <c r="O45" s="18"/>
      <c r="P45" s="18"/>
      <c r="Q45" s="18"/>
      <c r="R45" s="18"/>
      <c r="S45" s="18"/>
      <c r="T45" s="18"/>
      <c r="U45" s="18"/>
      <c r="V45" s="18"/>
      <c r="W45" s="18"/>
      <c r="X45" s="18"/>
      <c r="Y45" s="18"/>
    </row>
    <row r="46" spans="1:25" ht="13">
      <c r="A46" s="106"/>
      <c r="B46" s="134" t="s">
        <v>181</v>
      </c>
      <c r="C46" s="134" t="s">
        <v>286</v>
      </c>
      <c r="D46" s="134">
        <v>1554.63</v>
      </c>
      <c r="E46" s="134" t="s">
        <v>316</v>
      </c>
      <c r="F46" s="134">
        <v>2023</v>
      </c>
      <c r="H46" s="106"/>
      <c r="I46" s="18"/>
      <c r="J46" s="18"/>
      <c r="K46" s="18"/>
      <c r="L46" s="18"/>
      <c r="M46" s="18"/>
      <c r="N46" s="18"/>
      <c r="O46" s="18"/>
      <c r="P46" s="18"/>
      <c r="Q46" s="18"/>
      <c r="R46" s="18"/>
      <c r="S46" s="18"/>
      <c r="T46" s="18"/>
      <c r="U46" s="18"/>
      <c r="V46" s="18"/>
      <c r="W46" s="18"/>
      <c r="X46" s="18"/>
      <c r="Y46" s="18"/>
    </row>
    <row r="47" spans="1:25" ht="13">
      <c r="A47" s="106"/>
      <c r="B47" s="134" t="s">
        <v>278</v>
      </c>
      <c r="C47" s="134" t="s">
        <v>317</v>
      </c>
      <c r="D47" s="134">
        <v>14868.28</v>
      </c>
      <c r="E47" s="134" t="s">
        <v>315</v>
      </c>
      <c r="F47" s="134">
        <v>2021</v>
      </c>
      <c r="H47" s="106"/>
      <c r="I47" s="18"/>
      <c r="J47" s="18"/>
      <c r="K47" s="18"/>
      <c r="L47" s="18"/>
      <c r="M47" s="18"/>
      <c r="N47" s="18"/>
      <c r="O47" s="18"/>
      <c r="P47" s="18"/>
      <c r="Q47" s="18"/>
      <c r="R47" s="18"/>
      <c r="S47" s="18"/>
      <c r="T47" s="18"/>
      <c r="U47" s="18"/>
      <c r="V47" s="18"/>
      <c r="W47" s="18"/>
      <c r="X47" s="18"/>
      <c r="Y47" s="18"/>
    </row>
    <row r="48" spans="1:25" ht="15.75" customHeight="1">
      <c r="I48" s="18"/>
      <c r="J48" s="18"/>
      <c r="K48" s="18"/>
      <c r="L48" s="18"/>
      <c r="M48" s="18"/>
      <c r="N48" s="18"/>
      <c r="O48" s="18"/>
      <c r="P48" s="18"/>
      <c r="Q48" s="18"/>
      <c r="R48" s="18"/>
      <c r="S48" s="18"/>
      <c r="T48" s="18"/>
      <c r="U48" s="18"/>
      <c r="V48" s="18"/>
      <c r="W48" s="18"/>
      <c r="X48" s="18"/>
      <c r="Y48" s="18"/>
    </row>
    <row r="49" spans="2:25" ht="15.75" customHeight="1">
      <c r="I49" s="18"/>
      <c r="J49" s="18"/>
      <c r="K49" s="18"/>
      <c r="L49" s="18"/>
      <c r="M49" s="18"/>
      <c r="N49" s="18"/>
      <c r="O49" s="18"/>
      <c r="P49" s="18"/>
      <c r="Q49" s="18"/>
      <c r="R49" s="18"/>
      <c r="S49" s="18"/>
      <c r="T49" s="18"/>
      <c r="U49" s="18"/>
      <c r="V49" s="18"/>
      <c r="W49" s="18"/>
      <c r="X49" s="18"/>
      <c r="Y49" s="18"/>
    </row>
    <row r="50" spans="2:25" ht="16">
      <c r="B50" s="41" t="s">
        <v>149</v>
      </c>
      <c r="I50" s="18"/>
      <c r="J50" s="18"/>
      <c r="K50" s="18"/>
      <c r="L50" s="18"/>
      <c r="M50" s="18"/>
      <c r="N50" s="18"/>
      <c r="O50" s="18"/>
      <c r="P50" s="18"/>
      <c r="Q50" s="18"/>
      <c r="R50" s="18"/>
      <c r="S50" s="18"/>
      <c r="T50" s="18"/>
      <c r="U50" s="18"/>
      <c r="V50" s="18"/>
      <c r="W50" s="18"/>
      <c r="X50" s="18"/>
      <c r="Y50" s="18"/>
    </row>
    <row r="51" spans="2:25" ht="31" customHeight="1">
      <c r="B51" s="258" t="s">
        <v>318</v>
      </c>
      <c r="C51" s="258"/>
      <c r="D51" s="258"/>
      <c r="E51" s="258"/>
      <c r="F51" s="258"/>
      <c r="G51" s="258"/>
      <c r="I51" s="18"/>
      <c r="J51" s="18"/>
      <c r="K51" s="18"/>
      <c r="L51" s="18"/>
      <c r="M51" s="18"/>
      <c r="N51" s="18"/>
      <c r="O51" s="18"/>
      <c r="P51" s="18"/>
      <c r="Q51" s="18"/>
      <c r="R51" s="18"/>
      <c r="S51" s="18"/>
      <c r="T51" s="18"/>
      <c r="U51" s="18"/>
      <c r="V51" s="18"/>
      <c r="W51" s="18"/>
      <c r="X51" s="18"/>
      <c r="Y51" s="18"/>
    </row>
    <row r="52" spans="2:25" ht="14">
      <c r="B52" s="117" t="s">
        <v>319</v>
      </c>
      <c r="I52" s="18"/>
      <c r="J52" s="18"/>
      <c r="K52" s="18"/>
      <c r="L52" s="18"/>
      <c r="M52" s="18"/>
      <c r="N52" s="18"/>
      <c r="O52" s="18"/>
      <c r="P52" s="18"/>
      <c r="Q52" s="18"/>
      <c r="R52" s="18"/>
      <c r="S52" s="18"/>
      <c r="T52" s="18"/>
      <c r="U52" s="18"/>
      <c r="V52" s="18"/>
      <c r="W52" s="18"/>
      <c r="X52" s="18"/>
      <c r="Y52" s="18"/>
    </row>
    <row r="53" spans="2:25" ht="13">
      <c r="B53" s="135"/>
      <c r="I53" s="18"/>
      <c r="J53" s="18"/>
      <c r="K53" s="18"/>
      <c r="L53" s="18"/>
      <c r="M53" s="18"/>
      <c r="N53" s="18"/>
      <c r="O53" s="18"/>
      <c r="P53" s="18"/>
      <c r="Q53" s="18"/>
      <c r="R53" s="18"/>
      <c r="S53" s="18"/>
      <c r="T53" s="18"/>
      <c r="U53" s="18"/>
      <c r="V53" s="18"/>
      <c r="W53" s="18"/>
      <c r="X53" s="18"/>
      <c r="Y53" s="18"/>
    </row>
    <row r="54" spans="2:25" ht="203" customHeight="1">
      <c r="B54" s="267" t="s">
        <v>320</v>
      </c>
      <c r="C54" s="267"/>
      <c r="D54" s="267"/>
      <c r="E54" s="267"/>
      <c r="F54" s="267"/>
      <c r="G54" s="267"/>
      <c r="I54" s="18"/>
      <c r="J54" s="18"/>
      <c r="K54" s="18"/>
      <c r="L54" s="18"/>
      <c r="M54" s="18"/>
      <c r="N54" s="18"/>
      <c r="O54" s="18"/>
      <c r="P54" s="18"/>
      <c r="Q54" s="18"/>
      <c r="R54" s="18"/>
      <c r="S54" s="18"/>
      <c r="T54" s="18"/>
      <c r="U54" s="18"/>
      <c r="V54" s="18"/>
      <c r="W54" s="18"/>
      <c r="X54" s="18"/>
      <c r="Y54" s="18"/>
    </row>
    <row r="55" spans="2:25" ht="14">
      <c r="B55" s="118"/>
      <c r="C55" s="136"/>
      <c r="D55" s="136"/>
      <c r="E55" s="118"/>
      <c r="I55" s="18"/>
      <c r="J55" s="18"/>
      <c r="K55" s="18"/>
      <c r="L55" s="18"/>
      <c r="M55" s="18"/>
      <c r="N55" s="18"/>
      <c r="O55" s="18"/>
      <c r="P55" s="18"/>
      <c r="Q55" s="18"/>
      <c r="R55" s="18"/>
      <c r="S55" s="18"/>
      <c r="T55" s="18"/>
      <c r="U55" s="18"/>
      <c r="V55" s="18"/>
      <c r="W55" s="18"/>
      <c r="X55" s="18"/>
      <c r="Y55" s="18"/>
    </row>
    <row r="56" spans="2:25" ht="14">
      <c r="B56" s="118" t="s">
        <v>258</v>
      </c>
      <c r="C56" s="136"/>
      <c r="D56" s="136"/>
      <c r="E56" s="118" t="s">
        <v>259</v>
      </c>
      <c r="I56" s="18"/>
      <c r="J56" s="18"/>
      <c r="K56" s="18"/>
      <c r="L56" s="18"/>
      <c r="M56" s="18"/>
      <c r="N56" s="18"/>
      <c r="O56" s="18"/>
      <c r="P56" s="18"/>
      <c r="Q56" s="18"/>
      <c r="R56" s="18"/>
      <c r="S56" s="18"/>
      <c r="T56" s="18"/>
      <c r="U56" s="18"/>
      <c r="V56" s="18"/>
      <c r="W56" s="18"/>
      <c r="X56" s="18"/>
      <c r="Y56" s="18"/>
    </row>
    <row r="57" spans="2:25" ht="13">
      <c r="B57" s="18" t="s">
        <v>260</v>
      </c>
      <c r="E57" s="23" t="s">
        <v>261</v>
      </c>
      <c r="I57" s="18"/>
      <c r="J57" s="18"/>
      <c r="K57" s="18"/>
      <c r="L57" s="18"/>
      <c r="M57" s="18"/>
      <c r="N57" s="18"/>
      <c r="O57" s="18"/>
      <c r="P57" s="18"/>
      <c r="Q57" s="18"/>
      <c r="R57" s="18"/>
      <c r="S57" s="18"/>
      <c r="T57" s="18"/>
      <c r="U57" s="18"/>
      <c r="V57" s="18"/>
      <c r="W57" s="18"/>
      <c r="X57" s="18"/>
      <c r="Y57" s="18"/>
    </row>
    <row r="58" spans="2:25" ht="13" customHeight="1">
      <c r="B58" s="119" t="s">
        <v>269</v>
      </c>
      <c r="C58" s="116" t="s">
        <v>278</v>
      </c>
      <c r="E58" s="257" t="str">
        <f>"{" &amp; CHAR(10) &amp;
"""spend_type"": """ &amp; C58 &amp; """," &amp; CHAR(10) &amp;
"""money"": " &amp; C60 &amp; "," &amp; CHAR(10) &amp;
"""money_unit"": """ &amp; C59 &amp; """" &amp;
IF(C61&lt;&gt;"",
   "," &amp; CHAR(10) &amp;
   IF(LEN(TRIM(C61))=3,
      """spend_location"": {""iata"": """ &amp; TRIM(C61) &amp; """}",
      IF(AND(LEN(TRIM(C61))=6, ISNUMBER(SEARCH("-", C61))),
         """spend_location"": {""locode"": """ &amp; TRIM(C61) &amp; """}",
         IF(ISNUMBER(FIND(",", TRIM(C61))),
            """spend_location"": {""longitude"": " &amp; MID(TRIM(C61), FIND(",", C61)+2, LEN(C61)) &amp; ", ""latitude"": " &amp; LEFT(C61, FIND(",", C61)-1) &amp; "}",
            """spend_location"": {""query"": """ &amp; TRIM(C61) &amp; """}"
         )
      )
   ),
   ""
) &amp;
IF(C62&lt;&gt;"",
   "," &amp; CHAR(10) &amp; """spend_year"": " &amp; C62,
   ""
) &amp; CHAR(10) &amp;
"}"</f>
        <v>{
"spend_type": "hotel",
"money": 4000,
"money_unit": "eur",
"spend_location": {"query": "Cape Town"},
"spend_year": 2018
}</v>
      </c>
      <c r="F58" s="257"/>
      <c r="G58" s="257"/>
      <c r="I58" s="18"/>
      <c r="J58" s="18"/>
      <c r="K58" s="18"/>
      <c r="L58" s="18"/>
      <c r="M58" s="18"/>
      <c r="N58" s="18"/>
      <c r="O58" s="18"/>
      <c r="P58" s="18"/>
      <c r="Q58" s="18"/>
      <c r="R58" s="18"/>
      <c r="S58" s="18"/>
      <c r="T58" s="18"/>
      <c r="U58" s="18"/>
      <c r="V58" s="18"/>
      <c r="W58" s="18"/>
      <c r="X58" s="18"/>
      <c r="Y58" s="18"/>
    </row>
    <row r="59" spans="2:25" ht="13">
      <c r="B59" s="119" t="s">
        <v>270</v>
      </c>
      <c r="C59" s="116" t="s">
        <v>279</v>
      </c>
      <c r="E59" s="257"/>
      <c r="F59" s="257"/>
      <c r="G59" s="257"/>
      <c r="I59" s="18"/>
      <c r="J59" s="18"/>
      <c r="K59" s="18"/>
      <c r="L59" s="18"/>
      <c r="M59" s="18"/>
      <c r="N59" s="18"/>
      <c r="O59" s="18"/>
      <c r="P59" s="18"/>
      <c r="Q59" s="18"/>
      <c r="R59" s="18"/>
      <c r="S59" s="18"/>
      <c r="T59" s="18"/>
      <c r="U59" s="18"/>
      <c r="V59" s="18"/>
      <c r="W59" s="18"/>
      <c r="X59" s="18"/>
      <c r="Y59" s="18"/>
    </row>
    <row r="60" spans="2:25" ht="13">
      <c r="B60" s="119" t="s">
        <v>271</v>
      </c>
      <c r="C60" s="116">
        <v>4000</v>
      </c>
      <c r="E60" s="257"/>
      <c r="F60" s="257"/>
      <c r="G60" s="257"/>
      <c r="I60" s="37"/>
      <c r="J60" s="18"/>
      <c r="K60" s="18"/>
      <c r="L60" s="18"/>
      <c r="M60" s="18"/>
      <c r="N60" s="18"/>
      <c r="O60" s="18"/>
      <c r="P60" s="18"/>
      <c r="Q60" s="18"/>
      <c r="R60" s="18"/>
      <c r="S60" s="18"/>
      <c r="T60" s="18"/>
      <c r="U60" s="18"/>
      <c r="V60" s="18"/>
      <c r="W60" s="18"/>
      <c r="X60" s="18"/>
      <c r="Y60" s="18"/>
    </row>
    <row r="61" spans="2:25" ht="13">
      <c r="B61" s="119" t="s">
        <v>272</v>
      </c>
      <c r="C61" s="116" t="s">
        <v>262</v>
      </c>
      <c r="E61" s="257"/>
      <c r="F61" s="257"/>
      <c r="G61" s="257"/>
      <c r="I61" s="18"/>
      <c r="J61" s="18"/>
      <c r="K61" s="18"/>
      <c r="L61" s="18"/>
      <c r="M61" s="18"/>
      <c r="N61" s="18"/>
      <c r="O61" s="18"/>
      <c r="P61" s="18"/>
      <c r="Q61" s="18"/>
      <c r="R61" s="18"/>
      <c r="S61" s="18"/>
      <c r="T61" s="18"/>
      <c r="U61" s="18"/>
      <c r="V61" s="18"/>
      <c r="W61" s="18"/>
      <c r="X61" s="18"/>
      <c r="Y61" s="18"/>
    </row>
    <row r="62" spans="2:25" ht="13">
      <c r="B62" s="119" t="s">
        <v>76</v>
      </c>
      <c r="C62" s="116">
        <v>2018</v>
      </c>
      <c r="E62" s="257"/>
      <c r="F62" s="257"/>
      <c r="G62" s="257"/>
      <c r="I62" s="18"/>
      <c r="J62" s="18"/>
      <c r="K62" s="18"/>
      <c r="L62" s="18"/>
      <c r="M62" s="18"/>
      <c r="N62" s="18"/>
      <c r="O62" s="18"/>
      <c r="P62" s="18"/>
      <c r="Q62" s="18"/>
      <c r="R62" s="18"/>
      <c r="S62" s="18"/>
      <c r="T62" s="18"/>
      <c r="U62" s="18"/>
      <c r="V62" s="18"/>
      <c r="W62" s="18"/>
      <c r="X62" s="18"/>
      <c r="Y62" s="18"/>
    </row>
    <row r="63" spans="2:25" ht="13">
      <c r="B63" s="36"/>
      <c r="C63" s="138"/>
      <c r="E63" s="257"/>
      <c r="F63" s="257"/>
      <c r="G63" s="257"/>
      <c r="I63" s="18"/>
      <c r="J63" s="18"/>
      <c r="K63" s="18"/>
      <c r="L63" s="18"/>
      <c r="M63" s="18"/>
      <c r="N63" s="18"/>
      <c r="O63" s="18"/>
      <c r="P63" s="18"/>
      <c r="Q63" s="18"/>
      <c r="R63" s="18"/>
      <c r="S63" s="18"/>
      <c r="T63" s="18"/>
      <c r="U63" s="18"/>
      <c r="V63" s="18"/>
      <c r="W63" s="18"/>
      <c r="X63" s="18"/>
      <c r="Y63" s="18"/>
    </row>
    <row r="64" spans="2:25" ht="13">
      <c r="B64" s="36"/>
      <c r="E64" s="257"/>
      <c r="F64" s="257"/>
      <c r="G64" s="257"/>
      <c r="I64" s="18"/>
      <c r="J64" s="18"/>
      <c r="K64" s="18"/>
      <c r="L64" s="18"/>
      <c r="M64" s="18"/>
      <c r="N64" s="18"/>
      <c r="O64" s="18"/>
      <c r="P64" s="18"/>
      <c r="Q64" s="18"/>
      <c r="R64" s="18"/>
      <c r="S64" s="18"/>
      <c r="T64" s="18"/>
      <c r="U64" s="18"/>
      <c r="V64" s="18"/>
      <c r="W64" s="18"/>
      <c r="X64" s="18"/>
      <c r="Y64" s="18"/>
    </row>
    <row r="65" spans="1:25" ht="13">
      <c r="D65" s="36"/>
      <c r="E65" s="257"/>
      <c r="F65" s="257"/>
      <c r="G65" s="257"/>
      <c r="I65" s="18"/>
      <c r="J65" s="18"/>
      <c r="K65" s="18"/>
      <c r="L65" s="18"/>
      <c r="M65" s="18"/>
      <c r="N65" s="18"/>
      <c r="O65" s="18"/>
      <c r="P65" s="18"/>
      <c r="Q65" s="18"/>
      <c r="R65" s="18"/>
      <c r="S65" s="18"/>
      <c r="T65" s="18"/>
      <c r="U65" s="18"/>
      <c r="V65" s="18"/>
      <c r="W65" s="18"/>
      <c r="X65" s="18"/>
      <c r="Y65" s="18"/>
    </row>
    <row r="66" spans="1:25" ht="15.75" customHeight="1">
      <c r="E66" s="257"/>
      <c r="F66" s="257"/>
      <c r="G66" s="257"/>
      <c r="I66" s="18"/>
      <c r="J66" s="18"/>
      <c r="K66" s="18"/>
      <c r="L66" s="18"/>
      <c r="M66" s="18"/>
      <c r="N66" s="18"/>
      <c r="O66" s="18"/>
      <c r="P66" s="18"/>
      <c r="Q66" s="18"/>
      <c r="R66" s="18"/>
      <c r="S66" s="18"/>
      <c r="T66" s="18"/>
      <c r="U66" s="18"/>
      <c r="V66" s="18"/>
      <c r="W66" s="18"/>
      <c r="X66" s="18"/>
      <c r="Y66" s="18"/>
    </row>
    <row r="67" spans="1:25" ht="15.75" customHeight="1">
      <c r="E67" s="257"/>
      <c r="F67" s="257"/>
      <c r="G67" s="257"/>
      <c r="I67" s="18"/>
      <c r="J67" s="18"/>
      <c r="K67" s="18"/>
      <c r="L67" s="18"/>
      <c r="M67" s="18"/>
      <c r="N67" s="18"/>
      <c r="O67" s="18"/>
      <c r="P67" s="18"/>
      <c r="Q67" s="18"/>
      <c r="R67" s="18"/>
      <c r="S67" s="18"/>
      <c r="T67" s="18"/>
      <c r="U67" s="18"/>
      <c r="V67" s="18"/>
      <c r="W67" s="18"/>
      <c r="X67" s="18"/>
      <c r="Y67" s="18"/>
    </row>
    <row r="68" spans="1:25" ht="15.75" customHeight="1">
      <c r="E68" s="257"/>
      <c r="F68" s="257"/>
      <c r="G68" s="257"/>
      <c r="I68" s="18"/>
      <c r="J68" s="18"/>
      <c r="K68" s="18"/>
      <c r="L68" s="18"/>
      <c r="M68" s="18"/>
      <c r="N68" s="18"/>
      <c r="O68" s="18"/>
      <c r="P68" s="18"/>
      <c r="Q68" s="18"/>
      <c r="R68" s="18"/>
      <c r="S68" s="18"/>
      <c r="T68" s="18"/>
      <c r="U68" s="18"/>
      <c r="V68" s="18"/>
      <c r="W68" s="18"/>
      <c r="X68" s="18"/>
      <c r="Y68" s="18"/>
    </row>
    <row r="69" spans="1:25" ht="15.75" customHeight="1">
      <c r="E69" s="257"/>
      <c r="F69" s="257"/>
      <c r="G69" s="257"/>
      <c r="I69" s="18"/>
      <c r="J69" s="18"/>
      <c r="K69" s="18"/>
      <c r="L69" s="18"/>
      <c r="M69" s="18"/>
      <c r="N69" s="18"/>
      <c r="O69" s="18"/>
      <c r="P69" s="18"/>
      <c r="Q69" s="18"/>
      <c r="R69" s="18"/>
      <c r="S69" s="18"/>
      <c r="T69" s="18"/>
      <c r="U69" s="18"/>
      <c r="V69" s="18"/>
      <c r="W69" s="18"/>
      <c r="X69" s="18"/>
      <c r="Y69" s="18"/>
    </row>
    <row r="70" spans="1:25" ht="15.75" customHeight="1">
      <c r="E70" s="257"/>
      <c r="F70" s="257"/>
      <c r="G70" s="257"/>
      <c r="I70" s="18"/>
      <c r="J70" s="18"/>
      <c r="K70" s="18"/>
      <c r="L70" s="18"/>
      <c r="M70" s="18"/>
      <c r="N70" s="18"/>
      <c r="O70" s="18"/>
      <c r="P70" s="18"/>
      <c r="Q70" s="18"/>
      <c r="R70" s="18"/>
      <c r="S70" s="18"/>
      <c r="T70" s="18"/>
      <c r="U70" s="18"/>
      <c r="V70" s="18"/>
      <c r="W70" s="18"/>
      <c r="X70" s="18"/>
      <c r="Y70" s="18"/>
    </row>
    <row r="71" spans="1:25" ht="14">
      <c r="G71" s="120"/>
      <c r="I71" s="18"/>
      <c r="J71" s="18"/>
      <c r="K71" s="18"/>
      <c r="L71" s="18"/>
      <c r="M71" s="18"/>
      <c r="N71" s="18"/>
      <c r="O71" s="18"/>
      <c r="P71" s="18"/>
      <c r="Q71" s="18"/>
      <c r="R71" s="18"/>
      <c r="S71" s="18"/>
      <c r="T71" s="18"/>
      <c r="U71" s="18"/>
      <c r="V71" s="18"/>
      <c r="W71" s="18"/>
      <c r="X71" s="18"/>
      <c r="Y71" s="18"/>
    </row>
    <row r="72" spans="1:25" ht="14">
      <c r="G72" s="120"/>
      <c r="I72" s="18"/>
      <c r="J72" s="18"/>
      <c r="K72" s="18"/>
      <c r="L72" s="18"/>
      <c r="M72" s="18"/>
      <c r="N72" s="18"/>
      <c r="O72" s="18"/>
      <c r="P72" s="18"/>
      <c r="Q72" s="18"/>
      <c r="R72" s="18"/>
      <c r="S72" s="18"/>
      <c r="T72" s="18"/>
      <c r="U72" s="18"/>
      <c r="V72" s="18"/>
      <c r="W72" s="18"/>
      <c r="X72" s="18"/>
      <c r="Y72" s="18"/>
    </row>
    <row r="73" spans="1:25" ht="14">
      <c r="G73" s="120"/>
      <c r="I73" s="18"/>
      <c r="J73" s="18"/>
      <c r="K73" s="18"/>
      <c r="L73" s="18"/>
      <c r="M73" s="18"/>
      <c r="N73" s="18"/>
      <c r="O73" s="18"/>
      <c r="P73" s="18"/>
      <c r="Q73" s="18"/>
      <c r="R73" s="18"/>
      <c r="S73" s="18"/>
      <c r="T73" s="18"/>
      <c r="U73" s="18"/>
      <c r="V73" s="18"/>
      <c r="W73" s="18"/>
      <c r="X73" s="18"/>
      <c r="Y73" s="18"/>
    </row>
    <row r="74" spans="1:25" ht="14">
      <c r="G74" s="120"/>
      <c r="I74" s="18"/>
      <c r="J74" s="18"/>
      <c r="K74" s="18"/>
      <c r="L74" s="18"/>
      <c r="M74" s="18"/>
      <c r="N74" s="18"/>
      <c r="O74" s="18"/>
      <c r="P74" s="18"/>
      <c r="Q74" s="18"/>
      <c r="R74" s="18"/>
      <c r="S74" s="18"/>
      <c r="T74" s="18"/>
      <c r="U74" s="18"/>
      <c r="V74" s="18"/>
      <c r="W74" s="18"/>
      <c r="X74" s="18"/>
      <c r="Y74" s="18"/>
    </row>
    <row r="75" spans="1:25" ht="13">
      <c r="A75" s="37"/>
      <c r="B75" s="37"/>
      <c r="C75" s="37"/>
      <c r="H75" s="37"/>
      <c r="I75" s="37"/>
      <c r="J75" s="37"/>
      <c r="K75" s="37"/>
      <c r="L75" s="37"/>
      <c r="M75" s="37"/>
      <c r="N75" s="37"/>
      <c r="O75" s="37"/>
      <c r="P75" s="37"/>
      <c r="Q75" s="37"/>
      <c r="R75" s="37"/>
      <c r="S75" s="37"/>
      <c r="T75" s="37"/>
      <c r="U75" s="37"/>
      <c r="V75" s="37"/>
      <c r="W75" s="37"/>
      <c r="X75" s="37"/>
      <c r="Y75" s="37"/>
    </row>
    <row r="76" spans="1:25" ht="14">
      <c r="G76" s="120"/>
      <c r="I76" s="18"/>
      <c r="J76" s="18"/>
      <c r="K76" s="18"/>
      <c r="L76" s="18"/>
      <c r="M76" s="18"/>
      <c r="N76" s="18"/>
      <c r="O76" s="18"/>
      <c r="P76" s="18"/>
      <c r="Q76" s="18"/>
      <c r="R76" s="18"/>
      <c r="S76" s="18"/>
      <c r="T76" s="18"/>
      <c r="U76" s="18"/>
      <c r="V76" s="18"/>
      <c r="W76" s="18"/>
      <c r="X76" s="18"/>
      <c r="Y76" s="18"/>
    </row>
    <row r="77" spans="1:25" ht="14">
      <c r="G77" s="120"/>
    </row>
    <row r="78" spans="1:25" ht="14">
      <c r="G78" s="120"/>
    </row>
    <row r="79" spans="1:25" ht="14">
      <c r="G79" s="120"/>
    </row>
    <row r="80" spans="1:25" ht="14">
      <c r="G80" s="120"/>
    </row>
  </sheetData>
  <mergeCells count="10">
    <mergeCell ref="K11:L11"/>
    <mergeCell ref="N11:O11"/>
    <mergeCell ref="B6:H6"/>
    <mergeCell ref="B26:F26"/>
    <mergeCell ref="B54:G54"/>
    <mergeCell ref="E58:G70"/>
    <mergeCell ref="B51:G51"/>
    <mergeCell ref="B9:J9"/>
    <mergeCell ref="B11:F11"/>
    <mergeCell ref="H11:I11"/>
  </mergeCells>
  <hyperlinks>
    <hyperlink ref="B3" r:id="rId1" xr:uid="{00000000-0004-0000-0300-000000000000}"/>
    <hyperlink ref="C3" r:id="rId2" location="Travel-Emissions" xr:uid="{00000000-0004-0000-0300-000001000000}"/>
    <hyperlink ref="B52"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5"/>
  <sheetViews>
    <sheetView showGridLines="0" zoomScale="81" workbookViewId="0"/>
  </sheetViews>
  <sheetFormatPr baseColWidth="10" defaultColWidth="12.6640625" defaultRowHeight="15.75" customHeight="1"/>
  <cols>
    <col min="1" max="1" width="7.6640625" customWidth="1"/>
    <col min="2" max="2" width="20.6640625" customWidth="1"/>
    <col min="3" max="3" width="29.6640625" customWidth="1"/>
    <col min="4" max="4" width="28.1640625" customWidth="1"/>
    <col min="5" max="5" width="23.1640625" customWidth="1"/>
    <col min="6" max="6" width="19.6640625" customWidth="1"/>
    <col min="7" max="7" width="66" customWidth="1"/>
    <col min="8" max="8" width="18.5" customWidth="1"/>
    <col min="9" max="9" width="48.1640625" customWidth="1"/>
    <col min="11" max="11" width="21.33203125" customWidth="1"/>
    <col min="14" max="14" width="22" customWidth="1"/>
    <col min="15" max="15" width="13.33203125" customWidth="1"/>
    <col min="16" max="16" width="16.6640625" customWidth="1"/>
    <col min="18" max="18" width="30" customWidth="1"/>
  </cols>
  <sheetData>
    <row r="1" spans="1:26" ht="32.25" customHeight="1">
      <c r="A1" s="18"/>
      <c r="B1" s="68"/>
      <c r="C1" s="18"/>
      <c r="G1" s="3"/>
    </row>
    <row r="2" spans="1:26" ht="35">
      <c r="A2" s="18"/>
      <c r="B2" s="39" t="s">
        <v>321</v>
      </c>
      <c r="C2" s="18"/>
      <c r="G2" s="3"/>
    </row>
    <row r="3" spans="1:26" ht="13">
      <c r="A3" s="18"/>
      <c r="B3" s="40" t="s">
        <v>52</v>
      </c>
      <c r="C3" s="40" t="s">
        <v>53</v>
      </c>
      <c r="D3" s="18"/>
      <c r="G3" s="3"/>
    </row>
    <row r="4" spans="1:26" ht="16">
      <c r="A4" s="18"/>
      <c r="B4" s="41"/>
      <c r="G4" s="3"/>
    </row>
    <row r="5" spans="1:26" ht="16">
      <c r="A5" s="18"/>
      <c r="B5" s="41" t="s">
        <v>322</v>
      </c>
      <c r="G5" s="3"/>
    </row>
    <row r="6" spans="1:26" ht="60" customHeight="1">
      <c r="B6" s="268" t="s">
        <v>323</v>
      </c>
      <c r="C6" s="268"/>
      <c r="D6" s="268"/>
      <c r="E6" s="268"/>
      <c r="F6" s="268"/>
      <c r="G6" s="268"/>
    </row>
    <row r="7" spans="1:26" ht="16">
      <c r="B7" s="41"/>
      <c r="C7" s="48"/>
      <c r="D7" s="48"/>
      <c r="E7" s="48"/>
      <c r="F7" s="48"/>
      <c r="G7" s="140"/>
      <c r="H7" s="48"/>
      <c r="I7" s="48"/>
      <c r="J7" s="48"/>
    </row>
    <row r="8" spans="1:26" ht="16">
      <c r="B8" s="41" t="s">
        <v>324</v>
      </c>
      <c r="C8" s="48"/>
      <c r="D8" s="48"/>
      <c r="E8" s="48"/>
      <c r="F8" s="48"/>
      <c r="G8" s="140"/>
      <c r="H8" s="48"/>
      <c r="I8" s="48"/>
      <c r="J8" s="48"/>
    </row>
    <row r="9" spans="1:26" ht="45" customHeight="1">
      <c r="B9" s="255" t="s">
        <v>325</v>
      </c>
      <c r="C9" s="242"/>
      <c r="D9" s="242"/>
      <c r="E9" s="242"/>
      <c r="F9" s="242"/>
      <c r="G9" s="242"/>
      <c r="H9" s="242"/>
      <c r="I9" s="242"/>
      <c r="J9" s="242"/>
    </row>
    <row r="10" spans="1:26" ht="16">
      <c r="A10" s="18"/>
      <c r="B10" s="274"/>
      <c r="C10" s="242"/>
      <c r="D10" s="242"/>
      <c r="E10" s="242"/>
      <c r="F10" s="242"/>
      <c r="G10" s="242"/>
      <c r="H10" s="242"/>
      <c r="I10" s="242"/>
      <c r="J10" s="242"/>
    </row>
    <row r="11" spans="1:26" ht="18">
      <c r="A11" s="18"/>
      <c r="B11" s="266" t="s">
        <v>67</v>
      </c>
      <c r="C11" s="242"/>
      <c r="D11" s="242"/>
      <c r="E11" s="242"/>
      <c r="F11" s="242"/>
      <c r="G11" s="141" t="s">
        <v>68</v>
      </c>
      <c r="H11" s="262" t="s">
        <v>69</v>
      </c>
      <c r="I11" s="240"/>
      <c r="J11" s="142"/>
      <c r="K11" s="269"/>
      <c r="L11" s="242"/>
      <c r="M11" s="142"/>
      <c r="N11" s="269"/>
      <c r="O11" s="242"/>
    </row>
    <row r="12" spans="1:26" ht="15">
      <c r="A12" s="71"/>
      <c r="B12" s="143" t="s">
        <v>326</v>
      </c>
      <c r="C12" s="143" t="s">
        <v>162</v>
      </c>
      <c r="D12" s="143" t="s">
        <v>327</v>
      </c>
      <c r="E12" s="143" t="s">
        <v>84</v>
      </c>
      <c r="F12" s="143" t="s">
        <v>328</v>
      </c>
      <c r="G12" s="144" t="s">
        <v>79</v>
      </c>
      <c r="H12" s="76" t="s">
        <v>166</v>
      </c>
      <c r="I12" s="145" t="s">
        <v>81</v>
      </c>
      <c r="J12" s="136"/>
      <c r="K12" s="146"/>
      <c r="L12" s="146"/>
      <c r="M12" s="136"/>
      <c r="N12" s="146"/>
      <c r="O12" s="146"/>
      <c r="P12" s="147"/>
      <c r="Q12" s="71"/>
      <c r="R12" s="71"/>
    </row>
    <row r="13" spans="1:26" ht="45">
      <c r="A13" s="148"/>
      <c r="B13" s="270" t="s">
        <v>329</v>
      </c>
      <c r="C13" s="240"/>
      <c r="D13" s="149" t="s">
        <v>330</v>
      </c>
      <c r="E13" s="149" t="s">
        <v>331</v>
      </c>
      <c r="F13" s="149" t="s">
        <v>332</v>
      </c>
      <c r="G13" s="79" t="s">
        <v>178</v>
      </c>
      <c r="H13" s="79" t="s">
        <v>179</v>
      </c>
      <c r="I13" s="83" t="s">
        <v>180</v>
      </c>
      <c r="J13" s="131"/>
      <c r="K13" s="131"/>
      <c r="L13" s="131"/>
      <c r="M13" s="131"/>
      <c r="N13" s="131"/>
      <c r="O13" s="131"/>
      <c r="P13" s="138"/>
      <c r="Q13" s="148"/>
      <c r="R13" s="148"/>
      <c r="S13" s="138"/>
      <c r="T13" s="138"/>
      <c r="U13" s="138"/>
      <c r="V13" s="138"/>
      <c r="W13" s="138"/>
      <c r="X13" s="138"/>
      <c r="Y13" s="138"/>
      <c r="Z13" s="138"/>
    </row>
    <row r="14" spans="1:26" ht="180">
      <c r="A14" s="36"/>
      <c r="B14" s="150" t="s">
        <v>333</v>
      </c>
      <c r="C14" s="151" t="s">
        <v>334</v>
      </c>
      <c r="D14" s="129" t="s">
        <v>181</v>
      </c>
      <c r="E14" s="129">
        <v>250</v>
      </c>
      <c r="F14" s="130" t="s">
        <v>335</v>
      </c>
      <c r="G14" s="152" t="s">
        <v>336</v>
      </c>
      <c r="H14" s="111">
        <v>908.5</v>
      </c>
      <c r="I14" s="153" t="s">
        <v>337</v>
      </c>
      <c r="L14" s="3"/>
      <c r="M14" s="3"/>
      <c r="Q14" s="3"/>
      <c r="R14" s="3"/>
    </row>
    <row r="15" spans="1:26" ht="165">
      <c r="A15" s="36"/>
      <c r="B15" s="150" t="s">
        <v>338</v>
      </c>
      <c r="C15" s="151" t="s">
        <v>339</v>
      </c>
      <c r="D15" s="129" t="s">
        <v>181</v>
      </c>
      <c r="E15" s="129">
        <v>17</v>
      </c>
      <c r="F15" s="130" t="s">
        <v>340</v>
      </c>
      <c r="G15" s="152" t="s">
        <v>341</v>
      </c>
      <c r="H15" s="111">
        <v>254336</v>
      </c>
      <c r="I15" s="153" t="s">
        <v>342</v>
      </c>
      <c r="L15" s="3"/>
      <c r="M15" s="3"/>
      <c r="Q15" s="3"/>
      <c r="R15" s="3"/>
    </row>
    <row r="16" spans="1:26" ht="165">
      <c r="A16" s="36"/>
      <c r="B16" s="150" t="s">
        <v>343</v>
      </c>
      <c r="C16" s="151" t="s">
        <v>344</v>
      </c>
      <c r="D16" s="129" t="s">
        <v>285</v>
      </c>
      <c r="E16" s="129">
        <v>1021</v>
      </c>
      <c r="F16" s="130" t="s">
        <v>335</v>
      </c>
      <c r="G16" s="152" t="s">
        <v>345</v>
      </c>
      <c r="H16" s="111">
        <v>203.1</v>
      </c>
      <c r="I16" s="153" t="s">
        <v>346</v>
      </c>
      <c r="L16" s="3"/>
      <c r="M16" s="3"/>
      <c r="Q16" s="3"/>
      <c r="R16" s="3"/>
    </row>
    <row r="17" spans="1:26" ht="165">
      <c r="A17" s="106"/>
      <c r="B17" s="150" t="s">
        <v>347</v>
      </c>
      <c r="C17" s="151" t="s">
        <v>339</v>
      </c>
      <c r="D17" s="129" t="s">
        <v>285</v>
      </c>
      <c r="E17" s="129">
        <v>895</v>
      </c>
      <c r="F17" s="130" t="s">
        <v>335</v>
      </c>
      <c r="G17" s="152" t="s">
        <v>348</v>
      </c>
      <c r="H17" s="112">
        <v>406.6</v>
      </c>
      <c r="I17" s="153" t="s">
        <v>349</v>
      </c>
      <c r="J17" s="106"/>
      <c r="K17" s="106"/>
      <c r="L17" s="106"/>
      <c r="M17" s="106"/>
      <c r="N17" s="106"/>
      <c r="O17" s="106"/>
      <c r="P17" s="106"/>
      <c r="Q17" s="106"/>
      <c r="R17" s="106"/>
      <c r="S17" s="106"/>
      <c r="T17" s="106"/>
      <c r="U17" s="106"/>
      <c r="V17" s="106"/>
      <c r="W17" s="106"/>
      <c r="X17" s="106"/>
      <c r="Y17" s="106"/>
      <c r="Z17" s="106"/>
    </row>
    <row r="18" spans="1:26" ht="180">
      <c r="A18" s="36"/>
      <c r="B18" s="150" t="s">
        <v>313</v>
      </c>
      <c r="C18" s="151" t="s">
        <v>237</v>
      </c>
      <c r="D18" s="129" t="s">
        <v>204</v>
      </c>
      <c r="E18" s="129">
        <v>56</v>
      </c>
      <c r="F18" s="130" t="s">
        <v>350</v>
      </c>
      <c r="G18" s="152" t="s">
        <v>351</v>
      </c>
      <c r="H18" s="111">
        <v>0.26729999999999998</v>
      </c>
      <c r="I18" s="153" t="s">
        <v>352</v>
      </c>
      <c r="L18" s="3"/>
      <c r="M18" s="3"/>
      <c r="Q18" s="3"/>
      <c r="R18" s="3"/>
    </row>
    <row r="19" spans="1:26" ht="165">
      <c r="A19" s="36"/>
      <c r="B19" s="154" t="s">
        <v>290</v>
      </c>
      <c r="C19" s="155" t="s">
        <v>353</v>
      </c>
      <c r="D19" s="156" t="s">
        <v>181</v>
      </c>
      <c r="E19" s="129">
        <v>100</v>
      </c>
      <c r="F19" s="157" t="s">
        <v>335</v>
      </c>
      <c r="G19" s="152" t="s">
        <v>354</v>
      </c>
      <c r="H19" s="111">
        <v>884.7</v>
      </c>
      <c r="I19" s="153" t="s">
        <v>355</v>
      </c>
      <c r="L19" s="3"/>
      <c r="M19" s="3"/>
      <c r="Q19" s="3"/>
      <c r="R19" s="3"/>
    </row>
    <row r="20" spans="1:26" ht="13">
      <c r="G20" s="3"/>
    </row>
    <row r="21" spans="1:26" ht="13">
      <c r="G21" s="3"/>
    </row>
    <row r="22" spans="1:26" ht="21">
      <c r="A22" s="18"/>
      <c r="B22" s="69"/>
      <c r="G22" s="3"/>
    </row>
    <row r="23" spans="1:26" ht="16">
      <c r="A23" s="18"/>
      <c r="B23" s="41" t="s">
        <v>119</v>
      </c>
      <c r="G23" s="3"/>
    </row>
    <row r="24" spans="1:26" ht="13">
      <c r="B24" s="18" t="s">
        <v>120</v>
      </c>
      <c r="G24" s="3"/>
    </row>
    <row r="25" spans="1:26" ht="13">
      <c r="B25" s="18"/>
      <c r="G25" s="3"/>
    </row>
    <row r="26" spans="1:26" ht="17">
      <c r="A26" s="106"/>
      <c r="B26" s="272" t="s">
        <v>67</v>
      </c>
      <c r="C26" s="239"/>
      <c r="D26" s="239"/>
      <c r="E26" s="239"/>
      <c r="F26" s="240"/>
      <c r="G26" s="158"/>
      <c r="H26" s="159"/>
    </row>
    <row r="27" spans="1:26" ht="16">
      <c r="A27" s="106"/>
      <c r="B27" s="160" t="s">
        <v>326</v>
      </c>
      <c r="C27" s="160" t="s">
        <v>162</v>
      </c>
      <c r="D27" s="160" t="s">
        <v>327</v>
      </c>
      <c r="E27" s="160" t="s">
        <v>84</v>
      </c>
      <c r="F27" s="160" t="s">
        <v>328</v>
      </c>
      <c r="G27" s="161"/>
      <c r="H27" s="159"/>
      <c r="J27" s="162"/>
      <c r="K27" s="162"/>
      <c r="L27" s="162"/>
      <c r="M27" s="162"/>
      <c r="N27" s="162"/>
      <c r="O27" s="162"/>
      <c r="P27" s="162"/>
      <c r="Q27" s="162"/>
      <c r="R27" s="162"/>
      <c r="S27" s="162"/>
      <c r="T27" s="162"/>
      <c r="U27" s="162"/>
      <c r="V27" s="162"/>
      <c r="W27" s="162"/>
      <c r="X27" s="162"/>
      <c r="Y27" s="162"/>
      <c r="Z27" s="162"/>
    </row>
    <row r="28" spans="1:26" ht="15">
      <c r="A28" s="106"/>
      <c r="B28" s="64" t="s">
        <v>356</v>
      </c>
      <c r="C28" s="64" t="s">
        <v>357</v>
      </c>
      <c r="D28" s="64" t="s">
        <v>181</v>
      </c>
      <c r="E28" s="134">
        <v>688</v>
      </c>
      <c r="F28" s="64" t="s">
        <v>335</v>
      </c>
      <c r="G28" s="163"/>
      <c r="H28" s="164"/>
    </row>
    <row r="29" spans="1:26" ht="15">
      <c r="A29" s="106"/>
      <c r="B29" s="64" t="s">
        <v>358</v>
      </c>
      <c r="C29" s="64" t="s">
        <v>235</v>
      </c>
      <c r="D29" s="64" t="s">
        <v>181</v>
      </c>
      <c r="E29" s="134">
        <v>1136</v>
      </c>
      <c r="F29" s="64" t="s">
        <v>335</v>
      </c>
      <c r="G29" s="163"/>
      <c r="H29" s="164"/>
    </row>
    <row r="30" spans="1:26" ht="15">
      <c r="A30" s="106"/>
      <c r="B30" s="64" t="s">
        <v>240</v>
      </c>
      <c r="C30" s="64" t="s">
        <v>313</v>
      </c>
      <c r="D30" s="64" t="s">
        <v>285</v>
      </c>
      <c r="E30" s="134">
        <v>680</v>
      </c>
      <c r="F30" s="64" t="s">
        <v>335</v>
      </c>
      <c r="G30" s="163"/>
      <c r="H30" s="164"/>
    </row>
    <row r="31" spans="1:26" ht="15">
      <c r="A31" s="106"/>
      <c r="B31" s="64" t="s">
        <v>359</v>
      </c>
      <c r="C31" s="64" t="s">
        <v>360</v>
      </c>
      <c r="D31" s="64" t="s">
        <v>285</v>
      </c>
      <c r="E31" s="134">
        <v>280</v>
      </c>
      <c r="F31" s="64" t="s">
        <v>335</v>
      </c>
      <c r="G31" s="163"/>
    </row>
    <row r="32" spans="1:26" ht="15">
      <c r="A32" s="106"/>
      <c r="B32" s="64" t="s">
        <v>361</v>
      </c>
      <c r="C32" s="64" t="s">
        <v>362</v>
      </c>
      <c r="D32" s="64" t="s">
        <v>181</v>
      </c>
      <c r="E32" s="134">
        <v>423</v>
      </c>
      <c r="F32" s="64" t="s">
        <v>335</v>
      </c>
      <c r="G32" s="163"/>
      <c r="H32" s="165"/>
    </row>
    <row r="33" spans="1:11" ht="15">
      <c r="A33" s="106"/>
      <c r="B33" s="64" t="s">
        <v>363</v>
      </c>
      <c r="C33" s="64" t="s">
        <v>339</v>
      </c>
      <c r="D33" s="64" t="s">
        <v>204</v>
      </c>
      <c r="E33" s="134">
        <v>158</v>
      </c>
      <c r="F33" s="64" t="s">
        <v>335</v>
      </c>
      <c r="G33" s="163"/>
      <c r="H33" s="165"/>
    </row>
    <row r="34" spans="1:11" ht="15">
      <c r="A34" s="106"/>
      <c r="B34" s="64" t="s">
        <v>364</v>
      </c>
      <c r="C34" s="64" t="s">
        <v>333</v>
      </c>
      <c r="D34" s="64" t="s">
        <v>285</v>
      </c>
      <c r="E34" s="134">
        <v>556</v>
      </c>
      <c r="F34" s="64" t="s">
        <v>335</v>
      </c>
      <c r="G34" s="163"/>
      <c r="H34" s="165"/>
    </row>
    <row r="35" spans="1:11" ht="15">
      <c r="A35" s="106"/>
      <c r="B35" s="64" t="s">
        <v>304</v>
      </c>
      <c r="C35" s="64" t="s">
        <v>182</v>
      </c>
      <c r="D35" s="64" t="s">
        <v>293</v>
      </c>
      <c r="E35" s="134">
        <v>877</v>
      </c>
      <c r="F35" s="64" t="s">
        <v>335</v>
      </c>
      <c r="G35" s="163"/>
      <c r="H35" s="165"/>
    </row>
    <row r="36" spans="1:11" ht="15">
      <c r="A36" s="106"/>
      <c r="B36" s="64" t="s">
        <v>365</v>
      </c>
      <c r="C36" s="64" t="s">
        <v>366</v>
      </c>
      <c r="D36" s="64" t="s">
        <v>285</v>
      </c>
      <c r="E36" s="134">
        <v>601</v>
      </c>
      <c r="F36" s="64" t="s">
        <v>335</v>
      </c>
      <c r="G36" s="163"/>
      <c r="H36" s="165"/>
    </row>
    <row r="37" spans="1:11" ht="15">
      <c r="A37" s="106"/>
      <c r="B37" s="64" t="s">
        <v>367</v>
      </c>
      <c r="C37" s="64" t="s">
        <v>368</v>
      </c>
      <c r="D37" s="64" t="s">
        <v>181</v>
      </c>
      <c r="E37" s="134">
        <v>845</v>
      </c>
      <c r="F37" s="64" t="s">
        <v>335</v>
      </c>
      <c r="G37" s="163"/>
      <c r="H37" s="165"/>
    </row>
    <row r="38" spans="1:11" ht="15">
      <c r="A38" s="106"/>
      <c r="B38" s="64" t="s">
        <v>356</v>
      </c>
      <c r="C38" s="64" t="s">
        <v>357</v>
      </c>
      <c r="D38" s="64" t="s">
        <v>181</v>
      </c>
      <c r="E38" s="134">
        <v>688</v>
      </c>
      <c r="F38" s="64" t="s">
        <v>335</v>
      </c>
      <c r="G38" s="163"/>
      <c r="H38" s="165"/>
    </row>
    <row r="39" spans="1:11" ht="15">
      <c r="A39" s="106"/>
      <c r="B39" s="64" t="s">
        <v>358</v>
      </c>
      <c r="C39" s="64" t="s">
        <v>235</v>
      </c>
      <c r="D39" s="64" t="s">
        <v>181</v>
      </c>
      <c r="E39" s="134">
        <v>1136</v>
      </c>
      <c r="F39" s="64" t="s">
        <v>335</v>
      </c>
      <c r="G39" s="163"/>
      <c r="H39" s="165"/>
    </row>
    <row r="40" spans="1:11" ht="15">
      <c r="A40" s="106"/>
      <c r="B40" s="64" t="s">
        <v>240</v>
      </c>
      <c r="C40" s="64" t="s">
        <v>313</v>
      </c>
      <c r="D40" s="64" t="s">
        <v>285</v>
      </c>
      <c r="E40" s="134">
        <v>680</v>
      </c>
      <c r="F40" s="64" t="s">
        <v>335</v>
      </c>
      <c r="G40" s="163"/>
      <c r="H40" s="165"/>
    </row>
    <row r="41" spans="1:11" ht="16.5" customHeight="1">
      <c r="A41" s="106"/>
      <c r="B41" s="64" t="s">
        <v>359</v>
      </c>
      <c r="C41" s="64" t="s">
        <v>360</v>
      </c>
      <c r="D41" s="64" t="s">
        <v>285</v>
      </c>
      <c r="E41" s="134">
        <v>280</v>
      </c>
      <c r="F41" s="64" t="s">
        <v>335</v>
      </c>
      <c r="G41" s="163"/>
      <c r="H41" s="165"/>
    </row>
    <row r="42" spans="1:11" ht="15">
      <c r="A42" s="106"/>
      <c r="B42" s="64" t="s">
        <v>361</v>
      </c>
      <c r="C42" s="64" t="s">
        <v>362</v>
      </c>
      <c r="D42" s="64" t="s">
        <v>181</v>
      </c>
      <c r="E42" s="134">
        <v>423</v>
      </c>
      <c r="F42" s="64" t="s">
        <v>335</v>
      </c>
      <c r="G42" s="163"/>
      <c r="H42" s="165"/>
    </row>
    <row r="43" spans="1:11" ht="13">
      <c r="A43" s="106"/>
      <c r="B43" s="64" t="s">
        <v>363</v>
      </c>
      <c r="C43" s="64" t="s">
        <v>339</v>
      </c>
      <c r="D43" s="64" t="s">
        <v>204</v>
      </c>
      <c r="E43" s="134">
        <v>158</v>
      </c>
      <c r="F43" s="64" t="s">
        <v>335</v>
      </c>
      <c r="G43" s="3"/>
      <c r="H43" s="110" t="s">
        <v>369</v>
      </c>
      <c r="I43" s="110" t="str">
        <f ca="1">IFERROR(__xludf.DUMMYFUNCTION("IF(LEN(C59)=3,
  """"""iata"""": """""" &amp; C59 &amp; """""""",
IF(AND(LEN(C59)=6, REGEXMATCH(C59, ""-"")),
  """"""locode"""": """""" &amp; C59 &amp; """""""",
IF(REGEXMATCH(C59, ""^\s*-?\d+(\.\d+)?,\s*-?\d+(\.\d+)?\s*$""),
  """"""latitude"""": "" &amp; TRIM(INDEX(SPLIT("&amp;"C59, "",""),1)) &amp; "", """"longitude"""": "" &amp; TRIM(INDEX(SPLIT(C59, "",""),2)),
  """"""query"""": """""" &amp; C59 &amp; """"""""
)))"),"""latitude"": 42.3345, ""longitude"": 82.1234")</f>
        <v>"latitude": 42.3345, "longitude": 82.1234</v>
      </c>
      <c r="J43" s="110"/>
      <c r="K43" s="110"/>
    </row>
    <row r="44" spans="1:11" ht="15">
      <c r="A44" s="106"/>
      <c r="B44" s="64" t="s">
        <v>364</v>
      </c>
      <c r="C44" s="64" t="s">
        <v>333</v>
      </c>
      <c r="D44" s="64" t="s">
        <v>285</v>
      </c>
      <c r="E44" s="134">
        <v>556</v>
      </c>
      <c r="F44" s="64" t="s">
        <v>335</v>
      </c>
      <c r="G44" s="163"/>
      <c r="H44" s="110" t="s">
        <v>370</v>
      </c>
      <c r="I44" s="110" t="str">
        <f ca="1">IFERROR(__xludf.DUMMYFUNCTION("IF(LEN(C60)=3,
  """"""iata"""": """""" &amp; C60 &amp; """""""",
IF(AND(LEN(C60)=6, REGEXMATCH(C60, ""-"")),
  """"""locode"""": """""" &amp; C60 &amp; """""""",
IF(REGEXMATCH(C60, ""^\s*-?\d+(\.\d+)?,\s*-?\d+(\.\d+)?\s*$""),
  """"""latitude"""": "" &amp; TRIM(INDEX(SPLIT("&amp;"C60, "",""),1)) &amp; "", """"longitude"""": "" &amp; TRIM(INDEX(SPLIT(C60, "",""),2)),
  """"""query"""": """""" &amp; C60 &amp; """"""""
)))"),"""query"": ""Cape Town, South Africa""")</f>
        <v>"query": "Cape Town, South Africa"</v>
      </c>
      <c r="J44" s="110"/>
      <c r="K44" s="110"/>
    </row>
    <row r="45" spans="1:11" ht="15">
      <c r="A45" s="106"/>
      <c r="B45" s="64" t="s">
        <v>304</v>
      </c>
      <c r="C45" s="64" t="s">
        <v>182</v>
      </c>
      <c r="D45" s="64" t="s">
        <v>293</v>
      </c>
      <c r="E45" s="134">
        <v>877</v>
      </c>
      <c r="F45" s="64" t="s">
        <v>335</v>
      </c>
      <c r="G45" s="163"/>
      <c r="H45" s="165"/>
    </row>
    <row r="46" spans="1:11" ht="15">
      <c r="A46" s="106"/>
      <c r="B46" s="64" t="s">
        <v>365</v>
      </c>
      <c r="C46" s="64" t="s">
        <v>366</v>
      </c>
      <c r="D46" s="64" t="s">
        <v>285</v>
      </c>
      <c r="E46" s="134">
        <v>601</v>
      </c>
      <c r="F46" s="64" t="s">
        <v>335</v>
      </c>
      <c r="G46" s="163"/>
      <c r="H46" s="165"/>
    </row>
    <row r="47" spans="1:11" ht="15">
      <c r="A47" s="106"/>
      <c r="B47" s="64" t="s">
        <v>367</v>
      </c>
      <c r="C47" s="64" t="s">
        <v>368</v>
      </c>
      <c r="D47" s="64" t="s">
        <v>181</v>
      </c>
      <c r="E47" s="134">
        <v>845</v>
      </c>
      <c r="F47" s="64" t="s">
        <v>335</v>
      </c>
      <c r="G47" s="163"/>
      <c r="H47" s="165"/>
    </row>
    <row r="48" spans="1:11" ht="11.25" customHeight="1">
      <c r="G48" s="3"/>
    </row>
    <row r="49" spans="2:8" ht="11.25" customHeight="1">
      <c r="G49" s="3"/>
    </row>
    <row r="50" spans="2:8" ht="16">
      <c r="B50" s="41" t="s">
        <v>371</v>
      </c>
      <c r="G50" s="3"/>
    </row>
    <row r="51" spans="2:8" ht="36" customHeight="1">
      <c r="B51" s="258" t="s">
        <v>372</v>
      </c>
      <c r="C51" s="258"/>
      <c r="D51" s="258"/>
      <c r="E51" s="258"/>
      <c r="F51" s="258"/>
      <c r="G51" s="258"/>
    </row>
    <row r="52" spans="2:8" ht="22" customHeight="1">
      <c r="B52" s="271" t="s">
        <v>373</v>
      </c>
      <c r="C52" s="271"/>
      <c r="D52" s="271"/>
      <c r="E52" s="271"/>
      <c r="F52" s="271"/>
      <c r="G52" s="271"/>
    </row>
    <row r="53" spans="2:8" ht="13">
      <c r="B53" s="3"/>
      <c r="C53" s="230"/>
      <c r="D53" s="230"/>
      <c r="E53" s="230"/>
      <c r="F53" s="230"/>
      <c r="G53" s="3"/>
    </row>
    <row r="54" spans="2:8" ht="261" customHeight="1">
      <c r="B54" s="258" t="s">
        <v>374</v>
      </c>
      <c r="C54" s="258"/>
      <c r="D54" s="258"/>
      <c r="E54" s="258"/>
      <c r="F54" s="258"/>
      <c r="G54" s="258"/>
    </row>
    <row r="55" spans="2:8" ht="14">
      <c r="B55" s="118"/>
      <c r="E55" s="118"/>
      <c r="G55" s="3"/>
    </row>
    <row r="56" spans="2:8" ht="14">
      <c r="B56" s="118" t="s">
        <v>375</v>
      </c>
      <c r="E56" s="118" t="s">
        <v>376</v>
      </c>
      <c r="G56" s="3"/>
    </row>
    <row r="57" spans="2:8" ht="21.75" customHeight="1">
      <c r="B57" s="18" t="s">
        <v>377</v>
      </c>
      <c r="C57" s="166"/>
      <c r="E57" s="106" t="s">
        <v>261</v>
      </c>
      <c r="G57" s="3"/>
    </row>
    <row r="58" spans="2:8" ht="13" customHeight="1">
      <c r="B58" s="167" t="s">
        <v>160</v>
      </c>
      <c r="C58" s="116" t="s">
        <v>293</v>
      </c>
      <c r="E58" s="257" t="str">
        <f>"{" &amp; CHAR(10) &amp;
"  ""route"": [" &amp; CHAR(10) &amp;
"    {" &amp; CHAR(10) &amp;
"      ""location"": {" &amp;
IF(LEN(TRIM(C59))=3,
  """iata"": """ &amp; TRIM(C59) &amp; """",
  IF(AND(LEN(TRIM(C59))=6, ISNUMBER(SEARCH("-", C59))),
    """locode"": """ &amp; TRIM(C59) &amp; """",
    IF(ISNUMBER(FIND(",", TRIM(C59))),
      """longitude"": """ &amp; MID(TRIM(C59), FIND(",", C59)+2, LEN(C59)) &amp; """, ""latitude"": """ &amp; LEFT(C59, FIND(",", C59)-1) &amp; """",
      """query"": """ &amp; TRIM(C59) &amp; """"
    )
  )
) &amp; "}," &amp; CHAR(10) &amp;
"    }," &amp; CHAR(10) &amp;
"    {" &amp; CHAR(10) &amp;
"      ""transport_mode"": """ &amp; C58 &amp; """" &amp; CHAR(10) &amp;
"    }," &amp; CHAR(10) &amp;
"    {" &amp; CHAR(10) &amp;
"      ""location"": {" &amp;
IF(LEN(TRIM(C60))=3,
  """iata"": """ &amp; TRIM(C60) &amp; """",
  IF(AND(LEN(TRIM(C60))=6, ISNUMBER(SEARCH("-", C60))),
    """locode"": """ &amp; TRIM(C60) &amp; """",
    IF(ISNUMBER(FIND(",", TRIM(C60))),
      """longitude"": """ &amp; MID(TRIM(C60), FIND(",", C60)+2, LEN(C60)) &amp; """, ""latitude"": """ &amp; LEFT(C60, FIND(",", C60)-1) &amp; """",
      """query"": """ &amp; TRIM(C60) &amp; """"
    )
  )
) &amp; "}" &amp; CHAR(10) &amp;
"    }" &amp; CHAR(10) &amp;
"  ]," &amp; CHAR(10) &amp;
"  ""cargo"": {" &amp; CHAR(10) &amp;
"    ""weight"": " &amp; C61 &amp; "," &amp; CHAR(10) &amp;
"    ""weight_unit"": """ &amp; C62 &amp; """" &amp; CHAR(10) &amp;
"  }" &amp; CHAR(10) &amp;
"}"</f>
        <v>{
  "route": [
    {
      "location": {"longitude": "82.1234", "latitude": "42.3345"},
    },
    {
      "transport_mode": "sea"
    },
    {
      "location": {"query": "Cape Town"}
    }
  ],
  "cargo": {
    "weight": 100,
    "weight_unit": "t"
  }
}</v>
      </c>
      <c r="F58" s="257"/>
      <c r="G58" s="257"/>
      <c r="H58" s="257"/>
    </row>
    <row r="59" spans="2:8" ht="13">
      <c r="B59" s="167" t="s">
        <v>161</v>
      </c>
      <c r="C59" s="116" t="s">
        <v>378</v>
      </c>
      <c r="E59" s="257"/>
      <c r="F59" s="257"/>
      <c r="G59" s="257"/>
      <c r="H59" s="257"/>
    </row>
    <row r="60" spans="2:8" ht="13">
      <c r="B60" s="167" t="s">
        <v>162</v>
      </c>
      <c r="C60" s="116" t="s">
        <v>262</v>
      </c>
      <c r="E60" s="257"/>
      <c r="F60" s="257"/>
      <c r="G60" s="257"/>
      <c r="H60" s="257"/>
    </row>
    <row r="61" spans="2:8" ht="13">
      <c r="B61" s="167" t="s">
        <v>379</v>
      </c>
      <c r="C61" s="116">
        <v>100</v>
      </c>
      <c r="E61" s="257"/>
      <c r="F61" s="257"/>
      <c r="G61" s="257"/>
      <c r="H61" s="257"/>
    </row>
    <row r="62" spans="2:8" ht="13">
      <c r="B62" s="167" t="s">
        <v>380</v>
      </c>
      <c r="C62" s="116" t="s">
        <v>340</v>
      </c>
      <c r="E62" s="257"/>
      <c r="F62" s="257"/>
      <c r="G62" s="257"/>
      <c r="H62" s="257"/>
    </row>
    <row r="63" spans="2:8" ht="15.75" customHeight="1">
      <c r="E63" s="257"/>
      <c r="F63" s="257"/>
      <c r="G63" s="257"/>
      <c r="H63" s="257"/>
    </row>
    <row r="64" spans="2:8" ht="15.75" customHeight="1">
      <c r="E64" s="257"/>
      <c r="F64" s="257"/>
      <c r="G64" s="257"/>
      <c r="H64" s="257"/>
    </row>
    <row r="65" spans="2:8" ht="15.75" customHeight="1">
      <c r="E65" s="257"/>
      <c r="F65" s="257"/>
      <c r="G65" s="257"/>
      <c r="H65" s="257"/>
    </row>
    <row r="66" spans="2:8" ht="13">
      <c r="E66" s="257"/>
      <c r="F66" s="257"/>
      <c r="G66" s="257"/>
      <c r="H66" s="257"/>
    </row>
    <row r="67" spans="2:8" ht="13">
      <c r="E67" s="257"/>
      <c r="F67" s="257"/>
      <c r="G67" s="257"/>
      <c r="H67" s="257"/>
    </row>
    <row r="68" spans="2:8" ht="15" customHeight="1">
      <c r="E68" s="257"/>
      <c r="F68" s="257"/>
      <c r="G68" s="257"/>
      <c r="H68" s="257"/>
    </row>
    <row r="69" spans="2:8" ht="15" customHeight="1">
      <c r="E69" s="257"/>
      <c r="F69" s="257"/>
      <c r="G69" s="257"/>
      <c r="H69" s="257"/>
    </row>
    <row r="70" spans="2:8" ht="15" customHeight="1">
      <c r="E70" s="257"/>
      <c r="F70" s="257"/>
      <c r="G70" s="257"/>
      <c r="H70" s="257"/>
    </row>
    <row r="71" spans="2:8" ht="13">
      <c r="E71" s="257"/>
      <c r="F71" s="257"/>
      <c r="G71" s="257"/>
      <c r="H71" s="257"/>
    </row>
    <row r="72" spans="2:8" ht="13">
      <c r="E72" s="257"/>
      <c r="F72" s="257"/>
      <c r="G72" s="257"/>
      <c r="H72" s="257"/>
    </row>
    <row r="73" spans="2:8" ht="13">
      <c r="E73" s="257"/>
      <c r="F73" s="257"/>
      <c r="G73" s="257"/>
      <c r="H73" s="257"/>
    </row>
    <row r="74" spans="2:8" ht="13">
      <c r="E74" s="257"/>
      <c r="F74" s="257"/>
      <c r="G74" s="257"/>
      <c r="H74" s="257"/>
    </row>
    <row r="75" spans="2:8" ht="13">
      <c r="E75" s="257"/>
      <c r="F75" s="257"/>
      <c r="G75" s="257"/>
      <c r="H75" s="257"/>
    </row>
    <row r="76" spans="2:8" ht="13">
      <c r="E76" s="257"/>
      <c r="F76" s="257"/>
      <c r="G76" s="257"/>
      <c r="H76" s="257"/>
    </row>
    <row r="77" spans="2:8" ht="13">
      <c r="B77" s="137"/>
      <c r="C77" s="137"/>
      <c r="E77" s="257"/>
      <c r="F77" s="257"/>
      <c r="G77" s="257"/>
      <c r="H77" s="257"/>
    </row>
    <row r="78" spans="2:8" ht="13">
      <c r="B78" s="137"/>
      <c r="C78" s="137"/>
      <c r="E78" s="257"/>
      <c r="F78" s="257"/>
      <c r="G78" s="257"/>
      <c r="H78" s="257"/>
    </row>
    <row r="79" spans="2:8" ht="13">
      <c r="B79" s="169"/>
      <c r="C79" s="169"/>
      <c r="E79" s="257"/>
      <c r="F79" s="257"/>
      <c r="G79" s="257"/>
      <c r="H79" s="257"/>
    </row>
    <row r="80" spans="2:8" ht="13">
      <c r="B80" s="170"/>
      <c r="C80" s="171"/>
      <c r="G80" s="3"/>
    </row>
    <row r="81" spans="2:13" ht="13">
      <c r="B81" s="170"/>
      <c r="C81" s="171"/>
      <c r="G81" s="3"/>
    </row>
    <row r="82" spans="2:13" ht="13">
      <c r="B82" s="170"/>
      <c r="C82" s="169"/>
      <c r="G82" s="3"/>
    </row>
    <row r="83" spans="2:13" ht="13">
      <c r="B83" s="169"/>
      <c r="C83" s="169"/>
      <c r="G83" s="3"/>
      <c r="M83" s="242"/>
    </row>
    <row r="84" spans="2:13" ht="13">
      <c r="B84" s="172"/>
      <c r="C84" s="172"/>
      <c r="G84" s="3"/>
      <c r="M84" s="242"/>
    </row>
    <row r="85" spans="2:13" ht="13">
      <c r="B85" s="173"/>
      <c r="C85" s="172"/>
      <c r="G85" s="3"/>
      <c r="M85" s="242"/>
    </row>
    <row r="86" spans="2:13" ht="14.25" customHeight="1">
      <c r="B86" s="169"/>
      <c r="C86" s="169"/>
      <c r="G86" s="3"/>
      <c r="M86" s="242"/>
    </row>
    <row r="87" spans="2:13" ht="13">
      <c r="B87" s="170"/>
      <c r="C87" s="171"/>
      <c r="G87" s="3"/>
      <c r="M87" s="242"/>
    </row>
    <row r="88" spans="2:13" ht="13">
      <c r="B88" s="170"/>
      <c r="C88" s="174"/>
      <c r="G88" s="3"/>
      <c r="M88" s="242"/>
    </row>
    <row r="89" spans="2:13" ht="13">
      <c r="B89" s="169"/>
      <c r="C89" s="169"/>
      <c r="G89" s="3"/>
      <c r="M89" s="242"/>
    </row>
    <row r="90" spans="2:13" ht="13">
      <c r="B90" s="169"/>
      <c r="C90" s="169"/>
      <c r="G90" s="3"/>
      <c r="M90" s="242"/>
    </row>
    <row r="91" spans="2:13" ht="13">
      <c r="B91" s="170"/>
      <c r="C91" s="171"/>
      <c r="G91" s="3"/>
      <c r="M91" s="242"/>
    </row>
    <row r="92" spans="2:13" ht="13">
      <c r="B92" s="170"/>
      <c r="C92" s="174"/>
      <c r="G92" s="3"/>
      <c r="M92" s="242"/>
    </row>
    <row r="93" spans="2:13" ht="13">
      <c r="B93" s="169"/>
      <c r="C93" s="169"/>
      <c r="G93" s="3"/>
      <c r="M93" s="242"/>
    </row>
    <row r="94" spans="2:13" ht="13">
      <c r="B94" s="169"/>
      <c r="C94" s="169"/>
      <c r="G94" s="3"/>
      <c r="M94" s="242"/>
    </row>
    <row r="95" spans="2:13" ht="13">
      <c r="B95" s="169"/>
      <c r="C95" s="169"/>
      <c r="G95" s="3"/>
      <c r="M95" s="242"/>
    </row>
    <row r="96" spans="2:13" ht="13">
      <c r="B96" s="273"/>
      <c r="C96" s="169"/>
      <c r="G96" s="3"/>
      <c r="M96" s="242"/>
    </row>
    <row r="97" spans="2:13" ht="13">
      <c r="B97" s="242"/>
      <c r="C97" s="169"/>
      <c r="G97" s="3"/>
      <c r="M97" s="242"/>
    </row>
    <row r="98" spans="2:13" ht="13">
      <c r="B98" s="242"/>
      <c r="C98" s="169"/>
      <c r="G98" s="3"/>
      <c r="M98" s="242"/>
    </row>
    <row r="99" spans="2:13" ht="13">
      <c r="B99" s="242"/>
      <c r="C99" s="169"/>
      <c r="G99" s="3"/>
    </row>
    <row r="100" spans="2:13" ht="13">
      <c r="B100" s="242"/>
      <c r="C100" s="169"/>
      <c r="G100" s="3"/>
    </row>
    <row r="101" spans="2:13" ht="13">
      <c r="B101" s="242"/>
      <c r="C101" s="169"/>
      <c r="G101" s="3"/>
    </row>
    <row r="102" spans="2:13" ht="13">
      <c r="B102" s="242"/>
      <c r="C102" s="169"/>
      <c r="G102" s="3"/>
    </row>
    <row r="103" spans="2:13" ht="13">
      <c r="B103" s="242"/>
      <c r="C103" s="169"/>
      <c r="G103" s="3"/>
    </row>
    <row r="104" spans="2:13" ht="13">
      <c r="B104" s="242"/>
      <c r="C104" s="169"/>
      <c r="G104" s="3"/>
    </row>
    <row r="105" spans="2:13" ht="13">
      <c r="B105" s="242"/>
      <c r="C105" s="169"/>
      <c r="G105" s="3"/>
    </row>
    <row r="106" spans="2:13" ht="13">
      <c r="B106" s="242"/>
      <c r="C106" s="169"/>
      <c r="G106" s="3"/>
    </row>
    <row r="107" spans="2:13" ht="13">
      <c r="B107" s="242"/>
      <c r="C107" s="169"/>
      <c r="G107" s="3"/>
    </row>
    <row r="108" spans="2:13" ht="13">
      <c r="B108" s="242"/>
      <c r="C108" s="169"/>
      <c r="G108" s="3"/>
    </row>
    <row r="109" spans="2:13" ht="13">
      <c r="B109" s="242"/>
      <c r="C109" s="169"/>
      <c r="G109" s="3"/>
    </row>
    <row r="110" spans="2:13" ht="13">
      <c r="B110" s="242"/>
      <c r="C110" s="169"/>
      <c r="G110" s="3"/>
    </row>
    <row r="111" spans="2:13" ht="13">
      <c r="B111" s="242"/>
      <c r="C111" s="169"/>
      <c r="G111" s="3"/>
    </row>
    <row r="112" spans="2:13" ht="13">
      <c r="B112" s="242"/>
      <c r="C112" s="169"/>
      <c r="G112" s="3"/>
    </row>
    <row r="113" spans="2:7" ht="13">
      <c r="B113" s="169"/>
      <c r="C113" s="169"/>
      <c r="G113" s="3"/>
    </row>
    <row r="114" spans="2:7" ht="13">
      <c r="B114" s="137"/>
      <c r="C114" s="137"/>
      <c r="G114" s="3"/>
    </row>
    <row r="115" spans="2:7" ht="13">
      <c r="B115" s="137"/>
      <c r="C115" s="137"/>
      <c r="G115" s="3"/>
    </row>
    <row r="116" spans="2:7" ht="13">
      <c r="G116" s="3"/>
    </row>
    <row r="117" spans="2:7" ht="13">
      <c r="G117" s="3"/>
    </row>
    <row r="118" spans="2:7" ht="13">
      <c r="G118" s="3"/>
    </row>
    <row r="119" spans="2:7" ht="13">
      <c r="G119" s="3"/>
    </row>
    <row r="120" spans="2:7" ht="13">
      <c r="G120" s="3"/>
    </row>
    <row r="121" spans="2:7" ht="13">
      <c r="G121" s="3"/>
    </row>
    <row r="122" spans="2:7" ht="13">
      <c r="G122" s="3"/>
    </row>
    <row r="123" spans="2:7" ht="13">
      <c r="G123" s="3"/>
    </row>
    <row r="124" spans="2:7" ht="13">
      <c r="G124" s="3"/>
    </row>
    <row r="125" spans="2:7" ht="13">
      <c r="G125" s="3"/>
    </row>
    <row r="126" spans="2:7" ht="13">
      <c r="G126" s="3"/>
    </row>
    <row r="127" spans="2:7" ht="13">
      <c r="G127" s="3"/>
    </row>
    <row r="128" spans="2:7" ht="13">
      <c r="G128" s="3"/>
    </row>
    <row r="129" spans="7:7" ht="13">
      <c r="G129" s="3"/>
    </row>
    <row r="130" spans="7:7" ht="13">
      <c r="G130" s="3"/>
    </row>
    <row r="131" spans="7:7" ht="13">
      <c r="G131" s="3"/>
    </row>
    <row r="132" spans="7:7" ht="13">
      <c r="G132" s="3"/>
    </row>
    <row r="133" spans="7:7" ht="13">
      <c r="G133" s="3"/>
    </row>
    <row r="134" spans="7:7" ht="13">
      <c r="G134" s="3"/>
    </row>
    <row r="135" spans="7:7" ht="13">
      <c r="G135" s="3"/>
    </row>
    <row r="136" spans="7:7" ht="13">
      <c r="G136" s="3"/>
    </row>
    <row r="137" spans="7:7" ht="13">
      <c r="G137" s="3"/>
    </row>
    <row r="138" spans="7:7" ht="13">
      <c r="G138" s="3"/>
    </row>
    <row r="139" spans="7:7" ht="13">
      <c r="G139" s="3"/>
    </row>
    <row r="140" spans="7:7" ht="13">
      <c r="G140" s="3"/>
    </row>
    <row r="141" spans="7:7" ht="13">
      <c r="G141" s="3"/>
    </row>
    <row r="142" spans="7:7" ht="13">
      <c r="G142" s="3"/>
    </row>
    <row r="143" spans="7:7" ht="13">
      <c r="G143" s="3"/>
    </row>
    <row r="144" spans="7:7" ht="13">
      <c r="G144" s="3"/>
    </row>
    <row r="145" spans="7:7" ht="13">
      <c r="G145" s="3"/>
    </row>
    <row r="146" spans="7:7" ht="13">
      <c r="G146" s="3"/>
    </row>
    <row r="147" spans="7:7" ht="13">
      <c r="G147" s="3"/>
    </row>
    <row r="148" spans="7:7" ht="13">
      <c r="G148" s="3"/>
    </row>
    <row r="149" spans="7:7" ht="13">
      <c r="G149" s="3"/>
    </row>
    <row r="150" spans="7:7" ht="13">
      <c r="G150" s="3"/>
    </row>
    <row r="151" spans="7:7" ht="13">
      <c r="G151" s="3"/>
    </row>
    <row r="152" spans="7:7" ht="13">
      <c r="G152" s="3"/>
    </row>
    <row r="153" spans="7:7" ht="13">
      <c r="G153" s="3"/>
    </row>
    <row r="154" spans="7:7" ht="13">
      <c r="G154" s="3"/>
    </row>
    <row r="155" spans="7:7" ht="13">
      <c r="G155" s="3"/>
    </row>
    <row r="156" spans="7:7" ht="13">
      <c r="G156" s="3"/>
    </row>
    <row r="157" spans="7:7" ht="13">
      <c r="G157" s="3"/>
    </row>
    <row r="158" spans="7:7" ht="13">
      <c r="G158" s="3"/>
    </row>
    <row r="159" spans="7:7" ht="13">
      <c r="G159" s="3"/>
    </row>
    <row r="160" spans="7:7" ht="13">
      <c r="G160" s="3"/>
    </row>
    <row r="161" spans="7:7" ht="13">
      <c r="G161" s="3"/>
    </row>
    <row r="162" spans="7:7" ht="13">
      <c r="G162" s="3"/>
    </row>
    <row r="163" spans="7:7" ht="13">
      <c r="G163" s="3"/>
    </row>
    <row r="164" spans="7:7" ht="13">
      <c r="G164" s="3"/>
    </row>
    <row r="165" spans="7:7" ht="13">
      <c r="G165" s="3"/>
    </row>
    <row r="166" spans="7:7" ht="13">
      <c r="G166" s="3"/>
    </row>
    <row r="167" spans="7:7" ht="13">
      <c r="G167" s="3"/>
    </row>
    <row r="168" spans="7:7" ht="13">
      <c r="G168" s="3"/>
    </row>
    <row r="169" spans="7:7" ht="13">
      <c r="G169" s="3"/>
    </row>
    <row r="170" spans="7:7" ht="13">
      <c r="G170" s="3"/>
    </row>
    <row r="171" spans="7:7" ht="13">
      <c r="G171" s="3"/>
    </row>
    <row r="172" spans="7:7" ht="13">
      <c r="G172" s="3"/>
    </row>
    <row r="173" spans="7:7" ht="13">
      <c r="G173" s="3"/>
    </row>
    <row r="174" spans="7:7" ht="13">
      <c r="G174" s="3"/>
    </row>
    <row r="175" spans="7:7" ht="13">
      <c r="G175" s="3"/>
    </row>
    <row r="176" spans="7:7" ht="13">
      <c r="G176" s="3"/>
    </row>
    <row r="177" spans="7:7" ht="13">
      <c r="G177" s="3"/>
    </row>
    <row r="178" spans="7:7" ht="13">
      <c r="G178" s="3"/>
    </row>
    <row r="179" spans="7:7" ht="13">
      <c r="G179" s="3"/>
    </row>
    <row r="180" spans="7:7" ht="13">
      <c r="G180" s="3"/>
    </row>
    <row r="181" spans="7:7" ht="13">
      <c r="G181" s="3"/>
    </row>
    <row r="182" spans="7:7" ht="13">
      <c r="G182" s="3"/>
    </row>
    <row r="183" spans="7:7" ht="13">
      <c r="G183" s="3"/>
    </row>
    <row r="184" spans="7:7" ht="13">
      <c r="G184" s="3"/>
    </row>
    <row r="185" spans="7:7" ht="13">
      <c r="G185" s="3"/>
    </row>
    <row r="186" spans="7:7" ht="13">
      <c r="G186" s="3"/>
    </row>
    <row r="187" spans="7:7" ht="13">
      <c r="G187" s="3"/>
    </row>
    <row r="188" spans="7:7" ht="13">
      <c r="G188" s="3"/>
    </row>
    <row r="189" spans="7:7" ht="13">
      <c r="G189" s="3"/>
    </row>
    <row r="190" spans="7:7" ht="13">
      <c r="G190" s="3"/>
    </row>
    <row r="191" spans="7:7" ht="13">
      <c r="G191" s="3"/>
    </row>
    <row r="192" spans="7:7" ht="13">
      <c r="G192" s="3"/>
    </row>
    <row r="193" spans="7:7" ht="13">
      <c r="G193" s="3"/>
    </row>
    <row r="194" spans="7:7" ht="13">
      <c r="G194" s="3"/>
    </row>
    <row r="195" spans="7:7" ht="13">
      <c r="G195" s="3"/>
    </row>
    <row r="196" spans="7:7" ht="13">
      <c r="G196" s="3"/>
    </row>
    <row r="197" spans="7:7" ht="13">
      <c r="G197" s="3"/>
    </row>
    <row r="198" spans="7:7" ht="13">
      <c r="G198" s="3"/>
    </row>
    <row r="199" spans="7:7" ht="13">
      <c r="G199" s="3"/>
    </row>
    <row r="200" spans="7:7" ht="13">
      <c r="G200" s="3"/>
    </row>
    <row r="201" spans="7:7" ht="13">
      <c r="G201" s="3"/>
    </row>
    <row r="202" spans="7:7" ht="13">
      <c r="G202" s="3"/>
    </row>
    <row r="203" spans="7:7" ht="13">
      <c r="G203" s="3"/>
    </row>
    <row r="204" spans="7:7" ht="13">
      <c r="G204" s="3"/>
    </row>
    <row r="205" spans="7:7" ht="13">
      <c r="G205" s="3"/>
    </row>
    <row r="206" spans="7:7" ht="13">
      <c r="G206" s="3"/>
    </row>
    <row r="207" spans="7:7" ht="13">
      <c r="G207" s="3"/>
    </row>
    <row r="208" spans="7:7" ht="13">
      <c r="G208" s="3"/>
    </row>
    <row r="209" spans="7:7" ht="13">
      <c r="G209" s="3"/>
    </row>
    <row r="210" spans="7:7" ht="13">
      <c r="G210" s="3"/>
    </row>
    <row r="211" spans="7:7" ht="13">
      <c r="G211" s="3"/>
    </row>
    <row r="212" spans="7:7" ht="13">
      <c r="G212" s="3"/>
    </row>
    <row r="213" spans="7:7" ht="13">
      <c r="G213" s="3"/>
    </row>
    <row r="214" spans="7:7" ht="13">
      <c r="G214" s="3"/>
    </row>
    <row r="215" spans="7:7" ht="13">
      <c r="G215" s="3"/>
    </row>
    <row r="216" spans="7:7" ht="13">
      <c r="G216" s="3"/>
    </row>
    <row r="217" spans="7:7" ht="13">
      <c r="G217" s="3"/>
    </row>
    <row r="218" spans="7:7" ht="13">
      <c r="G218" s="3"/>
    </row>
    <row r="219" spans="7:7" ht="13">
      <c r="G219" s="3"/>
    </row>
    <row r="220" spans="7:7" ht="13">
      <c r="G220" s="3"/>
    </row>
    <row r="221" spans="7:7" ht="13">
      <c r="G221" s="3"/>
    </row>
    <row r="222" spans="7:7" ht="13">
      <c r="G222" s="3"/>
    </row>
    <row r="223" spans="7:7" ht="13">
      <c r="G223" s="3"/>
    </row>
    <row r="224" spans="7:7" ht="13">
      <c r="G224" s="3"/>
    </row>
    <row r="225" spans="7:7" ht="13">
      <c r="G225" s="3"/>
    </row>
    <row r="226" spans="7:7" ht="13">
      <c r="G226" s="3"/>
    </row>
    <row r="227" spans="7:7" ht="13">
      <c r="G227" s="3"/>
    </row>
    <row r="228" spans="7:7" ht="13">
      <c r="G228" s="3"/>
    </row>
    <row r="229" spans="7:7" ht="13">
      <c r="G229" s="3"/>
    </row>
    <row r="230" spans="7:7" ht="13">
      <c r="G230" s="3"/>
    </row>
    <row r="231" spans="7:7" ht="13">
      <c r="G231" s="3"/>
    </row>
    <row r="232" spans="7:7" ht="13">
      <c r="G232" s="3"/>
    </row>
    <row r="233" spans="7:7" ht="13">
      <c r="G233" s="3"/>
    </row>
    <row r="234" spans="7:7" ht="13">
      <c r="G234" s="3"/>
    </row>
    <row r="235" spans="7:7" ht="13">
      <c r="G235" s="3"/>
    </row>
    <row r="236" spans="7:7" ht="13">
      <c r="G236" s="3"/>
    </row>
    <row r="237" spans="7:7" ht="13">
      <c r="G237" s="3"/>
    </row>
    <row r="238" spans="7:7" ht="13">
      <c r="G238" s="3"/>
    </row>
    <row r="239" spans="7:7" ht="13">
      <c r="G239" s="3"/>
    </row>
    <row r="240" spans="7:7" ht="13">
      <c r="G240" s="3"/>
    </row>
    <row r="241" spans="7:7" ht="13">
      <c r="G241" s="3"/>
    </row>
    <row r="242" spans="7:7" ht="13">
      <c r="G242" s="3"/>
    </row>
    <row r="243" spans="7:7" ht="13">
      <c r="G243" s="3"/>
    </row>
    <row r="244" spans="7:7" ht="13">
      <c r="G244" s="3"/>
    </row>
    <row r="245" spans="7:7" ht="13">
      <c r="G245" s="3"/>
    </row>
    <row r="246" spans="7:7" ht="13">
      <c r="G246" s="3"/>
    </row>
    <row r="247" spans="7:7" ht="13">
      <c r="G247" s="3"/>
    </row>
    <row r="248" spans="7:7" ht="13">
      <c r="G248" s="3"/>
    </row>
    <row r="249" spans="7:7" ht="13">
      <c r="G249" s="3"/>
    </row>
    <row r="250" spans="7:7" ht="13">
      <c r="G250" s="3"/>
    </row>
    <row r="251" spans="7:7" ht="13">
      <c r="G251" s="3"/>
    </row>
    <row r="252" spans="7:7" ht="13">
      <c r="G252" s="3"/>
    </row>
    <row r="253" spans="7:7" ht="13">
      <c r="G253" s="3"/>
    </row>
    <row r="254" spans="7:7" ht="13">
      <c r="G254" s="3"/>
    </row>
    <row r="255" spans="7:7" ht="13">
      <c r="G255" s="3"/>
    </row>
    <row r="256" spans="7:7" ht="13">
      <c r="G256" s="3"/>
    </row>
    <row r="257" spans="7:7" ht="13">
      <c r="G257" s="3"/>
    </row>
    <row r="258" spans="7:7" ht="13">
      <c r="G258" s="3"/>
    </row>
    <row r="259" spans="7:7" ht="13">
      <c r="G259" s="3"/>
    </row>
    <row r="260" spans="7:7" ht="13">
      <c r="G260" s="3"/>
    </row>
    <row r="261" spans="7:7" ht="13">
      <c r="G261" s="3"/>
    </row>
    <row r="262" spans="7:7" ht="13">
      <c r="G262" s="3"/>
    </row>
    <row r="263" spans="7:7" ht="13">
      <c r="G263" s="3"/>
    </row>
    <row r="264" spans="7:7" ht="13">
      <c r="G264" s="3"/>
    </row>
    <row r="265" spans="7:7" ht="13">
      <c r="G265" s="3"/>
    </row>
    <row r="266" spans="7:7" ht="13">
      <c r="G266" s="3"/>
    </row>
    <row r="267" spans="7:7" ht="13">
      <c r="G267" s="3"/>
    </row>
    <row r="268" spans="7:7" ht="13">
      <c r="G268" s="3"/>
    </row>
    <row r="269" spans="7:7" ht="13">
      <c r="G269" s="3"/>
    </row>
    <row r="270" spans="7:7" ht="13">
      <c r="G270" s="3"/>
    </row>
    <row r="271" spans="7:7" ht="13">
      <c r="G271" s="3"/>
    </row>
    <row r="272" spans="7:7" ht="13">
      <c r="G272" s="3"/>
    </row>
    <row r="273" spans="7:7" ht="13">
      <c r="G273" s="3"/>
    </row>
    <row r="274" spans="7:7" ht="13">
      <c r="G274" s="3"/>
    </row>
    <row r="275" spans="7:7" ht="13">
      <c r="G275" s="3"/>
    </row>
    <row r="276" spans="7:7" ht="13">
      <c r="G276" s="3"/>
    </row>
    <row r="277" spans="7:7" ht="13">
      <c r="G277" s="3"/>
    </row>
    <row r="278" spans="7:7" ht="13">
      <c r="G278" s="3"/>
    </row>
    <row r="279" spans="7:7" ht="13">
      <c r="G279" s="3"/>
    </row>
    <row r="280" spans="7:7" ht="13">
      <c r="G280" s="3"/>
    </row>
    <row r="281" spans="7:7" ht="13">
      <c r="G281" s="3"/>
    </row>
    <row r="282" spans="7:7" ht="13">
      <c r="G282" s="3"/>
    </row>
    <row r="283" spans="7:7" ht="13">
      <c r="G283" s="3"/>
    </row>
    <row r="284" spans="7:7" ht="13">
      <c r="G284" s="3"/>
    </row>
    <row r="285" spans="7:7" ht="13">
      <c r="G285" s="3"/>
    </row>
    <row r="286" spans="7:7" ht="13">
      <c r="G286" s="3"/>
    </row>
    <row r="287" spans="7:7" ht="13">
      <c r="G287" s="3"/>
    </row>
    <row r="288" spans="7:7" ht="13">
      <c r="G288" s="3"/>
    </row>
    <row r="289" spans="7:7" ht="13">
      <c r="G289" s="3"/>
    </row>
    <row r="290" spans="7:7" ht="13">
      <c r="G290" s="3"/>
    </row>
    <row r="291" spans="7:7" ht="13">
      <c r="G291" s="3"/>
    </row>
    <row r="292" spans="7:7" ht="13">
      <c r="G292" s="3"/>
    </row>
    <row r="293" spans="7:7" ht="13">
      <c r="G293" s="3"/>
    </row>
    <row r="294" spans="7:7" ht="13">
      <c r="G294" s="3"/>
    </row>
    <row r="295" spans="7:7" ht="13">
      <c r="G295" s="3"/>
    </row>
    <row r="296" spans="7:7" ht="13">
      <c r="G296" s="3"/>
    </row>
    <row r="297" spans="7:7" ht="13">
      <c r="G297" s="3"/>
    </row>
    <row r="298" spans="7:7" ht="13">
      <c r="G298" s="3"/>
    </row>
    <row r="299" spans="7:7" ht="13">
      <c r="G299" s="3"/>
    </row>
    <row r="300" spans="7:7" ht="13">
      <c r="G300" s="3"/>
    </row>
    <row r="301" spans="7:7" ht="13">
      <c r="G301" s="3"/>
    </row>
    <row r="302" spans="7:7" ht="13">
      <c r="G302" s="3"/>
    </row>
    <row r="303" spans="7:7" ht="13">
      <c r="G303" s="3"/>
    </row>
    <row r="304" spans="7:7" ht="13">
      <c r="G304" s="3"/>
    </row>
    <row r="305" spans="7:7" ht="13">
      <c r="G305" s="3"/>
    </row>
    <row r="306" spans="7:7" ht="13">
      <c r="G306" s="3"/>
    </row>
    <row r="307" spans="7:7" ht="13">
      <c r="G307" s="3"/>
    </row>
    <row r="308" spans="7:7" ht="13">
      <c r="G308" s="3"/>
    </row>
    <row r="309" spans="7:7" ht="13">
      <c r="G309" s="3"/>
    </row>
    <row r="310" spans="7:7" ht="13">
      <c r="G310" s="3"/>
    </row>
    <row r="311" spans="7:7" ht="13">
      <c r="G311" s="3"/>
    </row>
    <row r="312" spans="7:7" ht="13">
      <c r="G312" s="3"/>
    </row>
    <row r="313" spans="7:7" ht="13">
      <c r="G313" s="3"/>
    </row>
    <row r="314" spans="7:7" ht="13">
      <c r="G314" s="3"/>
    </row>
    <row r="315" spans="7:7" ht="13">
      <c r="G315" s="3"/>
    </row>
    <row r="316" spans="7:7" ht="13">
      <c r="G316" s="3"/>
    </row>
    <row r="317" spans="7:7" ht="13">
      <c r="G317" s="3"/>
    </row>
    <row r="318" spans="7:7" ht="13">
      <c r="G318" s="3"/>
    </row>
    <row r="319" spans="7:7" ht="13">
      <c r="G319" s="3"/>
    </row>
    <row r="320" spans="7:7" ht="13">
      <c r="G320" s="3"/>
    </row>
    <row r="321" spans="7:7" ht="13">
      <c r="G321" s="3"/>
    </row>
    <row r="322" spans="7:7" ht="13">
      <c r="G322" s="3"/>
    </row>
    <row r="323" spans="7:7" ht="13">
      <c r="G323" s="3"/>
    </row>
    <row r="324" spans="7:7" ht="13">
      <c r="G324" s="3"/>
    </row>
    <row r="325" spans="7:7" ht="13">
      <c r="G325" s="3"/>
    </row>
    <row r="326" spans="7:7" ht="13">
      <c r="G326" s="3"/>
    </row>
    <row r="327" spans="7:7" ht="13">
      <c r="G327" s="3"/>
    </row>
    <row r="328" spans="7:7" ht="13">
      <c r="G328" s="3"/>
    </row>
    <row r="329" spans="7:7" ht="13">
      <c r="G329" s="3"/>
    </row>
    <row r="330" spans="7:7" ht="13">
      <c r="G330" s="3"/>
    </row>
    <row r="331" spans="7:7" ht="13">
      <c r="G331" s="3"/>
    </row>
    <row r="332" spans="7:7" ht="13">
      <c r="G332" s="3"/>
    </row>
    <row r="333" spans="7:7" ht="13">
      <c r="G333" s="3"/>
    </row>
    <row r="334" spans="7:7" ht="13">
      <c r="G334" s="3"/>
    </row>
    <row r="335" spans="7:7" ht="13">
      <c r="G335" s="3"/>
    </row>
    <row r="336" spans="7:7" ht="13">
      <c r="G336" s="3"/>
    </row>
    <row r="337" spans="7:7" ht="13">
      <c r="G337" s="3"/>
    </row>
    <row r="338" spans="7:7" ht="13">
      <c r="G338" s="3"/>
    </row>
    <row r="339" spans="7:7" ht="13">
      <c r="G339" s="3"/>
    </row>
    <row r="340" spans="7:7" ht="13">
      <c r="G340" s="3"/>
    </row>
    <row r="341" spans="7:7" ht="13">
      <c r="G341" s="3"/>
    </row>
    <row r="342" spans="7:7" ht="13">
      <c r="G342" s="3"/>
    </row>
    <row r="343" spans="7:7" ht="13">
      <c r="G343" s="3"/>
    </row>
    <row r="344" spans="7:7" ht="13">
      <c r="G344" s="3"/>
    </row>
    <row r="345" spans="7:7" ht="13">
      <c r="G345" s="3"/>
    </row>
    <row r="346" spans="7:7" ht="13">
      <c r="G346" s="3"/>
    </row>
    <row r="347" spans="7:7" ht="13">
      <c r="G347" s="3"/>
    </row>
    <row r="348" spans="7:7" ht="13">
      <c r="G348" s="3"/>
    </row>
    <row r="349" spans="7:7" ht="13">
      <c r="G349" s="3"/>
    </row>
    <row r="350" spans="7:7" ht="13">
      <c r="G350" s="3"/>
    </row>
    <row r="351" spans="7:7" ht="13">
      <c r="G351" s="3"/>
    </row>
    <row r="352" spans="7:7" ht="13">
      <c r="G352" s="3"/>
    </row>
    <row r="353" spans="7:7" ht="13">
      <c r="G353" s="3"/>
    </row>
    <row r="354" spans="7:7" ht="13">
      <c r="G354" s="3"/>
    </row>
    <row r="355" spans="7:7" ht="13">
      <c r="G355" s="3"/>
    </row>
    <row r="356" spans="7:7" ht="13">
      <c r="G356" s="3"/>
    </row>
    <row r="357" spans="7:7" ht="13">
      <c r="G357" s="3"/>
    </row>
    <row r="358" spans="7:7" ht="13">
      <c r="G358" s="3"/>
    </row>
    <row r="359" spans="7:7" ht="13">
      <c r="G359" s="3"/>
    </row>
    <row r="360" spans="7:7" ht="13">
      <c r="G360" s="3"/>
    </row>
    <row r="361" spans="7:7" ht="13">
      <c r="G361" s="3"/>
    </row>
    <row r="362" spans="7:7" ht="13">
      <c r="G362" s="3"/>
    </row>
    <row r="363" spans="7:7" ht="13">
      <c r="G363" s="3"/>
    </row>
    <row r="364" spans="7:7" ht="13">
      <c r="G364" s="3"/>
    </row>
    <row r="365" spans="7:7" ht="13">
      <c r="G365" s="3"/>
    </row>
    <row r="366" spans="7:7" ht="13">
      <c r="G366" s="3"/>
    </row>
    <row r="367" spans="7:7" ht="13">
      <c r="G367" s="3"/>
    </row>
    <row r="368" spans="7:7" ht="13">
      <c r="G368" s="3"/>
    </row>
    <row r="369" spans="7:7" ht="13">
      <c r="G369" s="3"/>
    </row>
    <row r="370" spans="7:7" ht="13">
      <c r="G370" s="3"/>
    </row>
    <row r="371" spans="7:7" ht="13">
      <c r="G371" s="3"/>
    </row>
    <row r="372" spans="7:7" ht="13">
      <c r="G372" s="3"/>
    </row>
    <row r="373" spans="7:7" ht="13">
      <c r="G373" s="3"/>
    </row>
    <row r="374" spans="7:7" ht="13">
      <c r="G374" s="3"/>
    </row>
    <row r="375" spans="7:7" ht="13">
      <c r="G375" s="3"/>
    </row>
    <row r="376" spans="7:7" ht="13">
      <c r="G376" s="3"/>
    </row>
    <row r="377" spans="7:7" ht="13">
      <c r="G377" s="3"/>
    </row>
    <row r="378" spans="7:7" ht="13">
      <c r="G378" s="3"/>
    </row>
    <row r="379" spans="7:7" ht="13">
      <c r="G379" s="3"/>
    </row>
    <row r="380" spans="7:7" ht="13">
      <c r="G380" s="3"/>
    </row>
    <row r="381" spans="7:7" ht="13">
      <c r="G381" s="3"/>
    </row>
    <row r="382" spans="7:7" ht="13">
      <c r="G382" s="3"/>
    </row>
    <row r="383" spans="7:7" ht="13">
      <c r="G383" s="3"/>
    </row>
    <row r="384" spans="7:7" ht="13">
      <c r="G384" s="3"/>
    </row>
    <row r="385" spans="7:7" ht="13">
      <c r="G385" s="3"/>
    </row>
    <row r="386" spans="7:7" ht="13">
      <c r="G386" s="3"/>
    </row>
    <row r="387" spans="7:7" ht="13">
      <c r="G387" s="3"/>
    </row>
    <row r="388" spans="7:7" ht="13">
      <c r="G388" s="3"/>
    </row>
    <row r="389" spans="7:7" ht="13">
      <c r="G389" s="3"/>
    </row>
    <row r="390" spans="7:7" ht="13">
      <c r="G390" s="3"/>
    </row>
    <row r="391" spans="7:7" ht="13">
      <c r="G391" s="3"/>
    </row>
    <row r="392" spans="7:7" ht="13">
      <c r="G392" s="3"/>
    </row>
    <row r="393" spans="7:7" ht="13">
      <c r="G393" s="3"/>
    </row>
    <row r="394" spans="7:7" ht="13">
      <c r="G394" s="3"/>
    </row>
    <row r="395" spans="7:7" ht="13">
      <c r="G395" s="3"/>
    </row>
    <row r="396" spans="7:7" ht="13">
      <c r="G396" s="3"/>
    </row>
    <row r="397" spans="7:7" ht="13">
      <c r="G397" s="3"/>
    </row>
    <row r="398" spans="7:7" ht="13">
      <c r="G398" s="3"/>
    </row>
    <row r="399" spans="7:7" ht="13">
      <c r="G399" s="3"/>
    </row>
    <row r="400" spans="7:7" ht="13">
      <c r="G400" s="3"/>
    </row>
    <row r="401" spans="7:7" ht="13">
      <c r="G401" s="3"/>
    </row>
    <row r="402" spans="7:7" ht="13">
      <c r="G402" s="3"/>
    </row>
    <row r="403" spans="7:7" ht="13">
      <c r="G403" s="3"/>
    </row>
    <row r="404" spans="7:7" ht="13">
      <c r="G404" s="3"/>
    </row>
    <row r="405" spans="7:7" ht="13">
      <c r="G405" s="3"/>
    </row>
    <row r="406" spans="7:7" ht="13">
      <c r="G406" s="3"/>
    </row>
    <row r="407" spans="7:7" ht="13">
      <c r="G407" s="3"/>
    </row>
    <row r="408" spans="7:7" ht="13">
      <c r="G408" s="3"/>
    </row>
    <row r="409" spans="7:7" ht="13">
      <c r="G409" s="3"/>
    </row>
    <row r="410" spans="7:7" ht="13">
      <c r="G410" s="3"/>
    </row>
    <row r="411" spans="7:7" ht="13">
      <c r="G411" s="3"/>
    </row>
    <row r="412" spans="7:7" ht="13">
      <c r="G412" s="3"/>
    </row>
    <row r="413" spans="7:7" ht="13">
      <c r="G413" s="3"/>
    </row>
    <row r="414" spans="7:7" ht="13">
      <c r="G414" s="3"/>
    </row>
    <row r="415" spans="7:7" ht="13">
      <c r="G415" s="3"/>
    </row>
    <row r="416" spans="7:7" ht="13">
      <c r="G416" s="3"/>
    </row>
    <row r="417" spans="7:7" ht="13">
      <c r="G417" s="3"/>
    </row>
    <row r="418" spans="7:7" ht="13">
      <c r="G418" s="3"/>
    </row>
    <row r="419" spans="7:7" ht="13">
      <c r="G419" s="3"/>
    </row>
    <row r="420" spans="7:7" ht="13">
      <c r="G420" s="3"/>
    </row>
    <row r="421" spans="7:7" ht="13">
      <c r="G421" s="3"/>
    </row>
    <row r="422" spans="7:7" ht="13">
      <c r="G422" s="3"/>
    </row>
    <row r="423" spans="7:7" ht="13">
      <c r="G423" s="3"/>
    </row>
    <row r="424" spans="7:7" ht="13">
      <c r="G424" s="3"/>
    </row>
    <row r="425" spans="7:7" ht="13">
      <c r="G425" s="3"/>
    </row>
    <row r="426" spans="7:7" ht="13">
      <c r="G426" s="3"/>
    </row>
    <row r="427" spans="7:7" ht="13">
      <c r="G427" s="3"/>
    </row>
    <row r="428" spans="7:7" ht="13">
      <c r="G428" s="3"/>
    </row>
    <row r="429" spans="7:7" ht="13">
      <c r="G429" s="3"/>
    </row>
    <row r="430" spans="7:7" ht="13">
      <c r="G430" s="3"/>
    </row>
    <row r="431" spans="7:7" ht="13">
      <c r="G431" s="3"/>
    </row>
    <row r="432" spans="7:7" ht="13">
      <c r="G432" s="3"/>
    </row>
    <row r="433" spans="7:7" ht="13">
      <c r="G433" s="3"/>
    </row>
    <row r="434" spans="7:7" ht="13">
      <c r="G434" s="3"/>
    </row>
    <row r="435" spans="7:7" ht="13">
      <c r="G435" s="3"/>
    </row>
    <row r="436" spans="7:7" ht="13">
      <c r="G436" s="3"/>
    </row>
    <row r="437" spans="7:7" ht="13">
      <c r="G437" s="3"/>
    </row>
    <row r="438" spans="7:7" ht="13">
      <c r="G438" s="3"/>
    </row>
    <row r="439" spans="7:7" ht="13">
      <c r="G439" s="3"/>
    </row>
    <row r="440" spans="7:7" ht="13">
      <c r="G440" s="3"/>
    </row>
    <row r="441" spans="7:7" ht="13">
      <c r="G441" s="3"/>
    </row>
    <row r="442" spans="7:7" ht="13">
      <c r="G442" s="3"/>
    </row>
    <row r="443" spans="7:7" ht="13">
      <c r="G443" s="3"/>
    </row>
    <row r="444" spans="7:7" ht="13">
      <c r="G444" s="3"/>
    </row>
    <row r="445" spans="7:7" ht="13">
      <c r="G445" s="3"/>
    </row>
    <row r="446" spans="7:7" ht="13">
      <c r="G446" s="3"/>
    </row>
    <row r="447" spans="7:7" ht="13">
      <c r="G447" s="3"/>
    </row>
    <row r="448" spans="7:7" ht="13">
      <c r="G448" s="3"/>
    </row>
    <row r="449" spans="7:7" ht="13">
      <c r="G449" s="3"/>
    </row>
    <row r="450" spans="7:7" ht="13">
      <c r="G450" s="3"/>
    </row>
    <row r="451" spans="7:7" ht="13">
      <c r="G451" s="3"/>
    </row>
    <row r="452" spans="7:7" ht="13">
      <c r="G452" s="3"/>
    </row>
    <row r="453" spans="7:7" ht="13">
      <c r="G453" s="3"/>
    </row>
    <row r="454" spans="7:7" ht="13">
      <c r="G454" s="3"/>
    </row>
    <row r="455" spans="7:7" ht="13">
      <c r="G455" s="3"/>
    </row>
    <row r="456" spans="7:7" ht="13">
      <c r="G456" s="3"/>
    </row>
    <row r="457" spans="7:7" ht="13">
      <c r="G457" s="3"/>
    </row>
    <row r="458" spans="7:7" ht="13">
      <c r="G458" s="3"/>
    </row>
    <row r="459" spans="7:7" ht="13">
      <c r="G459" s="3"/>
    </row>
    <row r="460" spans="7:7" ht="13">
      <c r="G460" s="3"/>
    </row>
    <row r="461" spans="7:7" ht="13">
      <c r="G461" s="3"/>
    </row>
    <row r="462" spans="7:7" ht="13">
      <c r="G462" s="3"/>
    </row>
    <row r="463" spans="7:7" ht="13">
      <c r="G463" s="3"/>
    </row>
    <row r="464" spans="7:7" ht="13">
      <c r="G464" s="3"/>
    </row>
    <row r="465" spans="7:7" ht="13">
      <c r="G465" s="3"/>
    </row>
    <row r="466" spans="7:7" ht="13">
      <c r="G466" s="3"/>
    </row>
    <row r="467" spans="7:7" ht="13">
      <c r="G467" s="3"/>
    </row>
    <row r="468" spans="7:7" ht="13">
      <c r="G468" s="3"/>
    </row>
    <row r="469" spans="7:7" ht="13">
      <c r="G469" s="3"/>
    </row>
    <row r="470" spans="7:7" ht="13">
      <c r="G470" s="3"/>
    </row>
    <row r="471" spans="7:7" ht="13">
      <c r="G471" s="3"/>
    </row>
    <row r="472" spans="7:7" ht="13">
      <c r="G472" s="3"/>
    </row>
    <row r="473" spans="7:7" ht="13">
      <c r="G473" s="3"/>
    </row>
    <row r="474" spans="7:7" ht="13">
      <c r="G474" s="3"/>
    </row>
    <row r="475" spans="7:7" ht="13">
      <c r="G475" s="3"/>
    </row>
    <row r="476" spans="7:7" ht="13">
      <c r="G476" s="3"/>
    </row>
    <row r="477" spans="7:7" ht="13">
      <c r="G477" s="3"/>
    </row>
    <row r="478" spans="7:7" ht="13">
      <c r="G478" s="3"/>
    </row>
    <row r="479" spans="7:7" ht="13">
      <c r="G479" s="3"/>
    </row>
    <row r="480" spans="7:7" ht="13">
      <c r="G480" s="3"/>
    </row>
    <row r="481" spans="7:7" ht="13">
      <c r="G481" s="3"/>
    </row>
    <row r="482" spans="7:7" ht="13">
      <c r="G482" s="3"/>
    </row>
    <row r="483" spans="7:7" ht="13">
      <c r="G483" s="3"/>
    </row>
    <row r="484" spans="7:7" ht="13">
      <c r="G484" s="3"/>
    </row>
    <row r="485" spans="7:7" ht="13">
      <c r="G485" s="3"/>
    </row>
    <row r="486" spans="7:7" ht="13">
      <c r="G486" s="3"/>
    </row>
    <row r="487" spans="7:7" ht="13">
      <c r="G487" s="3"/>
    </row>
    <row r="488" spans="7:7" ht="13">
      <c r="G488" s="3"/>
    </row>
    <row r="489" spans="7:7" ht="13">
      <c r="G489" s="3"/>
    </row>
    <row r="490" spans="7:7" ht="13">
      <c r="G490" s="3"/>
    </row>
    <row r="491" spans="7:7" ht="13">
      <c r="G491" s="3"/>
    </row>
    <row r="492" spans="7:7" ht="13">
      <c r="G492" s="3"/>
    </row>
    <row r="493" spans="7:7" ht="13">
      <c r="G493" s="3"/>
    </row>
    <row r="494" spans="7:7" ht="13">
      <c r="G494" s="3"/>
    </row>
    <row r="495" spans="7:7" ht="13">
      <c r="G495" s="3"/>
    </row>
    <row r="496" spans="7:7" ht="13">
      <c r="G496" s="3"/>
    </row>
    <row r="497" spans="7:7" ht="13">
      <c r="G497" s="3"/>
    </row>
    <row r="498" spans="7:7" ht="13">
      <c r="G498" s="3"/>
    </row>
    <row r="499" spans="7:7" ht="13">
      <c r="G499" s="3"/>
    </row>
    <row r="500" spans="7:7" ht="13">
      <c r="G500" s="3"/>
    </row>
    <row r="501" spans="7:7" ht="13">
      <c r="G501" s="3"/>
    </row>
    <row r="502" spans="7:7" ht="13">
      <c r="G502" s="3"/>
    </row>
    <row r="503" spans="7:7" ht="13">
      <c r="G503" s="3"/>
    </row>
    <row r="504" spans="7:7" ht="13">
      <c r="G504" s="3"/>
    </row>
    <row r="505" spans="7:7" ht="13">
      <c r="G505" s="3"/>
    </row>
    <row r="506" spans="7:7" ht="13">
      <c r="G506" s="3"/>
    </row>
    <row r="507" spans="7:7" ht="13">
      <c r="G507" s="3"/>
    </row>
    <row r="508" spans="7:7" ht="13">
      <c r="G508" s="3"/>
    </row>
    <row r="509" spans="7:7" ht="13">
      <c r="G509" s="3"/>
    </row>
    <row r="510" spans="7:7" ht="13">
      <c r="G510" s="3"/>
    </row>
    <row r="511" spans="7:7" ht="13">
      <c r="G511" s="3"/>
    </row>
    <row r="512" spans="7:7" ht="13">
      <c r="G512" s="3"/>
    </row>
    <row r="513" spans="7:7" ht="13">
      <c r="G513" s="3"/>
    </row>
    <row r="514" spans="7:7" ht="13">
      <c r="G514" s="3"/>
    </row>
    <row r="515" spans="7:7" ht="13">
      <c r="G515" s="3"/>
    </row>
    <row r="516" spans="7:7" ht="13">
      <c r="G516" s="3"/>
    </row>
    <row r="517" spans="7:7" ht="13">
      <c r="G517" s="3"/>
    </row>
    <row r="518" spans="7:7" ht="13">
      <c r="G518" s="3"/>
    </row>
    <row r="519" spans="7:7" ht="13">
      <c r="G519" s="3"/>
    </row>
    <row r="520" spans="7:7" ht="13">
      <c r="G520" s="3"/>
    </row>
    <row r="521" spans="7:7" ht="13">
      <c r="G521" s="3"/>
    </row>
    <row r="522" spans="7:7" ht="13">
      <c r="G522" s="3"/>
    </row>
    <row r="523" spans="7:7" ht="13">
      <c r="G523" s="3"/>
    </row>
    <row r="524" spans="7:7" ht="13">
      <c r="G524" s="3"/>
    </row>
    <row r="525" spans="7:7" ht="13">
      <c r="G525" s="3"/>
    </row>
    <row r="526" spans="7:7" ht="13">
      <c r="G526" s="3"/>
    </row>
    <row r="527" spans="7:7" ht="13">
      <c r="G527" s="3"/>
    </row>
    <row r="528" spans="7:7" ht="13">
      <c r="G528" s="3"/>
    </row>
    <row r="529" spans="7:7" ht="13">
      <c r="G529" s="3"/>
    </row>
    <row r="530" spans="7:7" ht="13">
      <c r="G530" s="3"/>
    </row>
    <row r="531" spans="7:7" ht="13">
      <c r="G531" s="3"/>
    </row>
    <row r="532" spans="7:7" ht="13">
      <c r="G532" s="3"/>
    </row>
    <row r="533" spans="7:7" ht="13">
      <c r="G533" s="3"/>
    </row>
    <row r="534" spans="7:7" ht="13">
      <c r="G534" s="3"/>
    </row>
    <row r="535" spans="7:7" ht="13">
      <c r="G535" s="3"/>
    </row>
    <row r="536" spans="7:7" ht="13">
      <c r="G536" s="3"/>
    </row>
    <row r="537" spans="7:7" ht="13">
      <c r="G537" s="3"/>
    </row>
    <row r="538" spans="7:7" ht="13">
      <c r="G538" s="3"/>
    </row>
    <row r="539" spans="7:7" ht="13">
      <c r="G539" s="3"/>
    </row>
    <row r="540" spans="7:7" ht="13">
      <c r="G540" s="3"/>
    </row>
    <row r="541" spans="7:7" ht="13">
      <c r="G541" s="3"/>
    </row>
    <row r="542" spans="7:7" ht="13">
      <c r="G542" s="3"/>
    </row>
    <row r="543" spans="7:7" ht="13">
      <c r="G543" s="3"/>
    </row>
    <row r="544" spans="7:7" ht="13">
      <c r="G544" s="3"/>
    </row>
    <row r="545" spans="7:7" ht="13">
      <c r="G545" s="3"/>
    </row>
    <row r="546" spans="7:7" ht="13">
      <c r="G546" s="3"/>
    </row>
    <row r="547" spans="7:7" ht="13">
      <c r="G547" s="3"/>
    </row>
    <row r="548" spans="7:7" ht="13">
      <c r="G548" s="3"/>
    </row>
    <row r="549" spans="7:7" ht="13">
      <c r="G549" s="3"/>
    </row>
    <row r="550" spans="7:7" ht="13">
      <c r="G550" s="3"/>
    </row>
    <row r="551" spans="7:7" ht="13">
      <c r="G551" s="3"/>
    </row>
    <row r="552" spans="7:7" ht="13">
      <c r="G552" s="3"/>
    </row>
    <row r="553" spans="7:7" ht="13">
      <c r="G553" s="3"/>
    </row>
    <row r="554" spans="7:7" ht="13">
      <c r="G554" s="3"/>
    </row>
    <row r="555" spans="7:7" ht="13">
      <c r="G555" s="3"/>
    </row>
    <row r="556" spans="7:7" ht="13">
      <c r="G556" s="3"/>
    </row>
    <row r="557" spans="7:7" ht="13">
      <c r="G557" s="3"/>
    </row>
    <row r="558" spans="7:7" ht="13">
      <c r="G558" s="3"/>
    </row>
    <row r="559" spans="7:7" ht="13">
      <c r="G559" s="3"/>
    </row>
    <row r="560" spans="7:7" ht="13">
      <c r="G560" s="3"/>
    </row>
    <row r="561" spans="7:7" ht="13">
      <c r="G561" s="3"/>
    </row>
    <row r="562" spans="7:7" ht="13">
      <c r="G562" s="3"/>
    </row>
    <row r="563" spans="7:7" ht="13">
      <c r="G563" s="3"/>
    </row>
    <row r="564" spans="7:7" ht="13">
      <c r="G564" s="3"/>
    </row>
    <row r="565" spans="7:7" ht="13">
      <c r="G565" s="3"/>
    </row>
    <row r="566" spans="7:7" ht="13">
      <c r="G566" s="3"/>
    </row>
    <row r="567" spans="7:7" ht="13">
      <c r="G567" s="3"/>
    </row>
    <row r="568" spans="7:7" ht="13">
      <c r="G568" s="3"/>
    </row>
    <row r="569" spans="7:7" ht="13">
      <c r="G569" s="3"/>
    </row>
    <row r="570" spans="7:7" ht="13">
      <c r="G570" s="3"/>
    </row>
    <row r="571" spans="7:7" ht="13">
      <c r="G571" s="3"/>
    </row>
    <row r="572" spans="7:7" ht="13">
      <c r="G572" s="3"/>
    </row>
    <row r="573" spans="7:7" ht="13">
      <c r="G573" s="3"/>
    </row>
    <row r="574" spans="7:7" ht="13">
      <c r="G574" s="3"/>
    </row>
    <row r="575" spans="7:7" ht="13">
      <c r="G575" s="3"/>
    </row>
    <row r="576" spans="7:7" ht="13">
      <c r="G576" s="3"/>
    </row>
    <row r="577" spans="7:7" ht="13">
      <c r="G577" s="3"/>
    </row>
    <row r="578" spans="7:7" ht="13">
      <c r="G578" s="3"/>
    </row>
    <row r="579" spans="7:7" ht="13">
      <c r="G579" s="3"/>
    </row>
    <row r="580" spans="7:7" ht="13">
      <c r="G580" s="3"/>
    </row>
    <row r="581" spans="7:7" ht="13">
      <c r="G581" s="3"/>
    </row>
    <row r="582" spans="7:7" ht="13">
      <c r="G582" s="3"/>
    </row>
    <row r="583" spans="7:7" ht="13">
      <c r="G583" s="3"/>
    </row>
    <row r="584" spans="7:7" ht="13">
      <c r="G584" s="3"/>
    </row>
    <row r="585" spans="7:7" ht="13">
      <c r="G585" s="3"/>
    </row>
    <row r="586" spans="7:7" ht="13">
      <c r="G586" s="3"/>
    </row>
    <row r="587" spans="7:7" ht="13">
      <c r="G587" s="3"/>
    </row>
    <row r="588" spans="7:7" ht="13">
      <c r="G588" s="3"/>
    </row>
    <row r="589" spans="7:7" ht="13">
      <c r="G589" s="3"/>
    </row>
    <row r="590" spans="7:7" ht="13">
      <c r="G590" s="3"/>
    </row>
    <row r="591" spans="7:7" ht="13">
      <c r="G591" s="3"/>
    </row>
    <row r="592" spans="7:7" ht="13">
      <c r="G592" s="3"/>
    </row>
    <row r="593" spans="7:7" ht="13">
      <c r="G593" s="3"/>
    </row>
    <row r="594" spans="7:7" ht="13">
      <c r="G594" s="3"/>
    </row>
    <row r="595" spans="7:7" ht="13">
      <c r="G595" s="3"/>
    </row>
    <row r="596" spans="7:7" ht="13">
      <c r="G596" s="3"/>
    </row>
    <row r="597" spans="7:7" ht="13">
      <c r="G597" s="3"/>
    </row>
    <row r="598" spans="7:7" ht="13">
      <c r="G598" s="3"/>
    </row>
    <row r="599" spans="7:7" ht="13">
      <c r="G599" s="3"/>
    </row>
    <row r="600" spans="7:7" ht="13">
      <c r="G600" s="3"/>
    </row>
    <row r="601" spans="7:7" ht="13">
      <c r="G601" s="3"/>
    </row>
    <row r="602" spans="7:7" ht="13">
      <c r="G602" s="3"/>
    </row>
    <row r="603" spans="7:7" ht="13">
      <c r="G603" s="3"/>
    </row>
    <row r="604" spans="7:7" ht="13">
      <c r="G604" s="3"/>
    </row>
    <row r="605" spans="7:7" ht="13">
      <c r="G605" s="3"/>
    </row>
    <row r="606" spans="7:7" ht="13">
      <c r="G606" s="3"/>
    </row>
    <row r="607" spans="7:7" ht="13">
      <c r="G607" s="3"/>
    </row>
    <row r="608" spans="7:7" ht="13">
      <c r="G608" s="3"/>
    </row>
    <row r="609" spans="7:7" ht="13">
      <c r="G609" s="3"/>
    </row>
    <row r="610" spans="7:7" ht="13">
      <c r="G610" s="3"/>
    </row>
    <row r="611" spans="7:7" ht="13">
      <c r="G611" s="3"/>
    </row>
    <row r="612" spans="7:7" ht="13">
      <c r="G612" s="3"/>
    </row>
    <row r="613" spans="7:7" ht="13">
      <c r="G613" s="3"/>
    </row>
    <row r="614" spans="7:7" ht="13">
      <c r="G614" s="3"/>
    </row>
    <row r="615" spans="7:7" ht="13">
      <c r="G615" s="3"/>
    </row>
    <row r="616" spans="7:7" ht="13">
      <c r="G616" s="3"/>
    </row>
    <row r="617" spans="7:7" ht="13">
      <c r="G617" s="3"/>
    </row>
    <row r="618" spans="7:7" ht="13">
      <c r="G618" s="3"/>
    </row>
    <row r="619" spans="7:7" ht="13">
      <c r="G619" s="3"/>
    </row>
    <row r="620" spans="7:7" ht="13">
      <c r="G620" s="3"/>
    </row>
    <row r="621" spans="7:7" ht="13">
      <c r="G621" s="3"/>
    </row>
    <row r="622" spans="7:7" ht="13">
      <c r="G622" s="3"/>
    </row>
    <row r="623" spans="7:7" ht="13">
      <c r="G623" s="3"/>
    </row>
    <row r="624" spans="7:7" ht="13">
      <c r="G624" s="3"/>
    </row>
    <row r="625" spans="7:7" ht="13">
      <c r="G625" s="3"/>
    </row>
    <row r="626" spans="7:7" ht="13">
      <c r="G626" s="3"/>
    </row>
    <row r="627" spans="7:7" ht="13">
      <c r="G627" s="3"/>
    </row>
    <row r="628" spans="7:7" ht="13">
      <c r="G628" s="3"/>
    </row>
    <row r="629" spans="7:7" ht="13">
      <c r="G629" s="3"/>
    </row>
    <row r="630" spans="7:7" ht="13">
      <c r="G630" s="3"/>
    </row>
    <row r="631" spans="7:7" ht="13">
      <c r="G631" s="3"/>
    </row>
    <row r="632" spans="7:7" ht="13">
      <c r="G632" s="3"/>
    </row>
    <row r="633" spans="7:7" ht="13">
      <c r="G633" s="3"/>
    </row>
    <row r="634" spans="7:7" ht="13">
      <c r="G634" s="3"/>
    </row>
    <row r="635" spans="7:7" ht="13">
      <c r="G635" s="3"/>
    </row>
    <row r="636" spans="7:7" ht="13">
      <c r="G636" s="3"/>
    </row>
    <row r="637" spans="7:7" ht="13">
      <c r="G637" s="3"/>
    </row>
    <row r="638" spans="7:7" ht="13">
      <c r="G638" s="3"/>
    </row>
    <row r="639" spans="7:7" ht="13">
      <c r="G639" s="3"/>
    </row>
    <row r="640" spans="7:7" ht="13">
      <c r="G640" s="3"/>
    </row>
    <row r="641" spans="7:7" ht="13">
      <c r="G641" s="3"/>
    </row>
    <row r="642" spans="7:7" ht="13">
      <c r="G642" s="3"/>
    </row>
    <row r="643" spans="7:7" ht="13">
      <c r="G643" s="3"/>
    </row>
    <row r="644" spans="7:7" ht="13">
      <c r="G644" s="3"/>
    </row>
    <row r="645" spans="7:7" ht="13">
      <c r="G645" s="3"/>
    </row>
    <row r="646" spans="7:7" ht="13">
      <c r="G646" s="3"/>
    </row>
    <row r="647" spans="7:7" ht="13">
      <c r="G647" s="3"/>
    </row>
    <row r="648" spans="7:7" ht="13">
      <c r="G648" s="3"/>
    </row>
    <row r="649" spans="7:7" ht="13">
      <c r="G649" s="3"/>
    </row>
    <row r="650" spans="7:7" ht="13">
      <c r="G650" s="3"/>
    </row>
    <row r="651" spans="7:7" ht="13">
      <c r="G651" s="3"/>
    </row>
    <row r="652" spans="7:7" ht="13">
      <c r="G652" s="3"/>
    </row>
    <row r="653" spans="7:7" ht="13">
      <c r="G653" s="3"/>
    </row>
    <row r="654" spans="7:7" ht="13">
      <c r="G654" s="3"/>
    </row>
    <row r="655" spans="7:7" ht="13">
      <c r="G655" s="3"/>
    </row>
    <row r="656" spans="7:7" ht="13">
      <c r="G656" s="3"/>
    </row>
    <row r="657" spans="7:7" ht="13">
      <c r="G657" s="3"/>
    </row>
    <row r="658" spans="7:7" ht="13">
      <c r="G658" s="3"/>
    </row>
    <row r="659" spans="7:7" ht="13">
      <c r="G659" s="3"/>
    </row>
    <row r="660" spans="7:7" ht="13">
      <c r="G660" s="3"/>
    </row>
    <row r="661" spans="7:7" ht="13">
      <c r="G661" s="3"/>
    </row>
    <row r="662" spans="7:7" ht="13">
      <c r="G662" s="3"/>
    </row>
    <row r="663" spans="7:7" ht="13">
      <c r="G663" s="3"/>
    </row>
    <row r="664" spans="7:7" ht="13">
      <c r="G664" s="3"/>
    </row>
    <row r="665" spans="7:7" ht="13">
      <c r="G665" s="3"/>
    </row>
    <row r="666" spans="7:7" ht="13">
      <c r="G666" s="3"/>
    </row>
    <row r="667" spans="7:7" ht="13">
      <c r="G667" s="3"/>
    </row>
    <row r="668" spans="7:7" ht="13">
      <c r="G668" s="3"/>
    </row>
    <row r="669" spans="7:7" ht="13">
      <c r="G669" s="3"/>
    </row>
    <row r="670" spans="7:7" ht="13">
      <c r="G670" s="3"/>
    </row>
    <row r="671" spans="7:7" ht="13">
      <c r="G671" s="3"/>
    </row>
    <row r="672" spans="7:7" ht="13">
      <c r="G672" s="3"/>
    </row>
    <row r="673" spans="7:7" ht="13">
      <c r="G673" s="3"/>
    </row>
    <row r="674" spans="7:7" ht="13">
      <c r="G674" s="3"/>
    </row>
    <row r="675" spans="7:7" ht="13">
      <c r="G675" s="3"/>
    </row>
    <row r="676" spans="7:7" ht="13">
      <c r="G676" s="3"/>
    </row>
    <row r="677" spans="7:7" ht="13">
      <c r="G677" s="3"/>
    </row>
    <row r="678" spans="7:7" ht="13">
      <c r="G678" s="3"/>
    </row>
    <row r="679" spans="7:7" ht="13">
      <c r="G679" s="3"/>
    </row>
    <row r="680" spans="7:7" ht="13">
      <c r="G680" s="3"/>
    </row>
    <row r="681" spans="7:7" ht="13">
      <c r="G681" s="3"/>
    </row>
    <row r="682" spans="7:7" ht="13">
      <c r="G682" s="3"/>
    </row>
    <row r="683" spans="7:7" ht="13">
      <c r="G683" s="3"/>
    </row>
    <row r="684" spans="7:7" ht="13">
      <c r="G684" s="3"/>
    </row>
    <row r="685" spans="7:7" ht="13">
      <c r="G685" s="3"/>
    </row>
    <row r="686" spans="7:7" ht="13">
      <c r="G686" s="3"/>
    </row>
    <row r="687" spans="7:7" ht="13">
      <c r="G687" s="3"/>
    </row>
    <row r="688" spans="7:7" ht="13">
      <c r="G688" s="3"/>
    </row>
    <row r="689" spans="7:7" ht="13">
      <c r="G689" s="3"/>
    </row>
    <row r="690" spans="7:7" ht="13">
      <c r="G690" s="3"/>
    </row>
    <row r="691" spans="7:7" ht="13">
      <c r="G691" s="3"/>
    </row>
    <row r="692" spans="7:7" ht="13">
      <c r="G692" s="3"/>
    </row>
    <row r="693" spans="7:7" ht="13">
      <c r="G693" s="3"/>
    </row>
    <row r="694" spans="7:7" ht="13">
      <c r="G694" s="3"/>
    </row>
    <row r="695" spans="7:7" ht="13">
      <c r="G695" s="3"/>
    </row>
    <row r="696" spans="7:7" ht="13">
      <c r="G696" s="3"/>
    </row>
    <row r="697" spans="7:7" ht="13">
      <c r="G697" s="3"/>
    </row>
    <row r="698" spans="7:7" ht="13">
      <c r="G698" s="3"/>
    </row>
    <row r="699" spans="7:7" ht="13">
      <c r="G699" s="3"/>
    </row>
    <row r="700" spans="7:7" ht="13">
      <c r="G700" s="3"/>
    </row>
    <row r="701" spans="7:7" ht="13">
      <c r="G701" s="3"/>
    </row>
    <row r="702" spans="7:7" ht="13">
      <c r="G702" s="3"/>
    </row>
    <row r="703" spans="7:7" ht="13">
      <c r="G703" s="3"/>
    </row>
    <row r="704" spans="7:7" ht="13">
      <c r="G704" s="3"/>
    </row>
    <row r="705" spans="7:7" ht="13">
      <c r="G705" s="3"/>
    </row>
    <row r="706" spans="7:7" ht="13">
      <c r="G706" s="3"/>
    </row>
    <row r="707" spans="7:7" ht="13">
      <c r="G707" s="3"/>
    </row>
    <row r="708" spans="7:7" ht="13">
      <c r="G708" s="3"/>
    </row>
    <row r="709" spans="7:7" ht="13">
      <c r="G709" s="3"/>
    </row>
    <row r="710" spans="7:7" ht="13">
      <c r="G710" s="3"/>
    </row>
    <row r="711" spans="7:7" ht="13">
      <c r="G711" s="3"/>
    </row>
    <row r="712" spans="7:7" ht="13">
      <c r="G712" s="3"/>
    </row>
    <row r="713" spans="7:7" ht="13">
      <c r="G713" s="3"/>
    </row>
    <row r="714" spans="7:7" ht="13">
      <c r="G714" s="3"/>
    </row>
    <row r="715" spans="7:7" ht="13">
      <c r="G715" s="3"/>
    </row>
    <row r="716" spans="7:7" ht="13">
      <c r="G716" s="3"/>
    </row>
    <row r="717" spans="7:7" ht="13">
      <c r="G717" s="3"/>
    </row>
    <row r="718" spans="7:7" ht="13">
      <c r="G718" s="3"/>
    </row>
    <row r="719" spans="7:7" ht="13">
      <c r="G719" s="3"/>
    </row>
    <row r="720" spans="7:7" ht="13">
      <c r="G720" s="3"/>
    </row>
    <row r="721" spans="7:7" ht="13">
      <c r="G721" s="3"/>
    </row>
    <row r="722" spans="7:7" ht="13">
      <c r="G722" s="3"/>
    </row>
    <row r="723" spans="7:7" ht="13">
      <c r="G723" s="3"/>
    </row>
    <row r="724" spans="7:7" ht="13">
      <c r="G724" s="3"/>
    </row>
    <row r="725" spans="7:7" ht="13">
      <c r="G725" s="3"/>
    </row>
    <row r="726" spans="7:7" ht="13">
      <c r="G726" s="3"/>
    </row>
    <row r="727" spans="7:7" ht="13">
      <c r="G727" s="3"/>
    </row>
    <row r="728" spans="7:7" ht="13">
      <c r="G728" s="3"/>
    </row>
    <row r="729" spans="7:7" ht="13">
      <c r="G729" s="3"/>
    </row>
    <row r="730" spans="7:7" ht="13">
      <c r="G730" s="3"/>
    </row>
    <row r="731" spans="7:7" ht="13">
      <c r="G731" s="3"/>
    </row>
    <row r="732" spans="7:7" ht="13">
      <c r="G732" s="3"/>
    </row>
    <row r="733" spans="7:7" ht="13">
      <c r="G733" s="3"/>
    </row>
    <row r="734" spans="7:7" ht="13">
      <c r="G734" s="3"/>
    </row>
    <row r="735" spans="7:7" ht="13">
      <c r="G735" s="3"/>
    </row>
    <row r="736" spans="7:7" ht="13">
      <c r="G736" s="3"/>
    </row>
    <row r="737" spans="7:7" ht="13">
      <c r="G737" s="3"/>
    </row>
    <row r="738" spans="7:7" ht="13">
      <c r="G738" s="3"/>
    </row>
    <row r="739" spans="7:7" ht="13">
      <c r="G739" s="3"/>
    </row>
    <row r="740" spans="7:7" ht="13">
      <c r="G740" s="3"/>
    </row>
    <row r="741" spans="7:7" ht="13">
      <c r="G741" s="3"/>
    </row>
    <row r="742" spans="7:7" ht="13">
      <c r="G742" s="3"/>
    </row>
    <row r="743" spans="7:7" ht="13">
      <c r="G743" s="3"/>
    </row>
    <row r="744" spans="7:7" ht="13">
      <c r="G744" s="3"/>
    </row>
    <row r="745" spans="7:7" ht="13">
      <c r="G745" s="3"/>
    </row>
    <row r="746" spans="7:7" ht="13">
      <c r="G746" s="3"/>
    </row>
    <row r="747" spans="7:7" ht="13">
      <c r="G747" s="3"/>
    </row>
    <row r="748" spans="7:7" ht="13">
      <c r="G748" s="3"/>
    </row>
    <row r="749" spans="7:7" ht="13">
      <c r="G749" s="3"/>
    </row>
    <row r="750" spans="7:7" ht="13">
      <c r="G750" s="3"/>
    </row>
    <row r="751" spans="7:7" ht="13">
      <c r="G751" s="3"/>
    </row>
    <row r="752" spans="7:7" ht="13">
      <c r="G752" s="3"/>
    </row>
    <row r="753" spans="7:7" ht="13">
      <c r="G753" s="3"/>
    </row>
    <row r="754" spans="7:7" ht="13">
      <c r="G754" s="3"/>
    </row>
    <row r="755" spans="7:7" ht="13">
      <c r="G755" s="3"/>
    </row>
    <row r="756" spans="7:7" ht="13">
      <c r="G756" s="3"/>
    </row>
    <row r="757" spans="7:7" ht="13">
      <c r="G757" s="3"/>
    </row>
    <row r="758" spans="7:7" ht="13">
      <c r="G758" s="3"/>
    </row>
    <row r="759" spans="7:7" ht="13">
      <c r="G759" s="3"/>
    </row>
    <row r="760" spans="7:7" ht="13">
      <c r="G760" s="3"/>
    </row>
    <row r="761" spans="7:7" ht="13">
      <c r="G761" s="3"/>
    </row>
    <row r="762" spans="7:7" ht="13">
      <c r="G762" s="3"/>
    </row>
    <row r="763" spans="7:7" ht="13">
      <c r="G763" s="3"/>
    </row>
    <row r="764" spans="7:7" ht="13">
      <c r="G764" s="3"/>
    </row>
    <row r="765" spans="7:7" ht="13">
      <c r="G765" s="3"/>
    </row>
    <row r="766" spans="7:7" ht="13">
      <c r="G766" s="3"/>
    </row>
    <row r="767" spans="7:7" ht="13">
      <c r="G767" s="3"/>
    </row>
    <row r="768" spans="7:7" ht="13">
      <c r="G768" s="3"/>
    </row>
    <row r="769" spans="7:7" ht="13">
      <c r="G769" s="3"/>
    </row>
    <row r="770" spans="7:7" ht="13">
      <c r="G770" s="3"/>
    </row>
    <row r="771" spans="7:7" ht="13">
      <c r="G771" s="3"/>
    </row>
    <row r="772" spans="7:7" ht="13">
      <c r="G772" s="3"/>
    </row>
    <row r="773" spans="7:7" ht="13">
      <c r="G773" s="3"/>
    </row>
    <row r="774" spans="7:7" ht="13">
      <c r="G774" s="3"/>
    </row>
    <row r="775" spans="7:7" ht="13">
      <c r="G775" s="3"/>
    </row>
    <row r="776" spans="7:7" ht="13">
      <c r="G776" s="3"/>
    </row>
    <row r="777" spans="7:7" ht="13">
      <c r="G777" s="3"/>
    </row>
    <row r="778" spans="7:7" ht="13">
      <c r="G778" s="3"/>
    </row>
    <row r="779" spans="7:7" ht="13">
      <c r="G779" s="3"/>
    </row>
    <row r="780" spans="7:7" ht="13">
      <c r="G780" s="3"/>
    </row>
    <row r="781" spans="7:7" ht="13">
      <c r="G781" s="3"/>
    </row>
    <row r="782" spans="7:7" ht="13">
      <c r="G782" s="3"/>
    </row>
    <row r="783" spans="7:7" ht="13">
      <c r="G783" s="3"/>
    </row>
    <row r="784" spans="7:7" ht="13">
      <c r="G784" s="3"/>
    </row>
    <row r="785" spans="7:7" ht="13">
      <c r="G785" s="3"/>
    </row>
    <row r="786" spans="7:7" ht="13">
      <c r="G786" s="3"/>
    </row>
    <row r="787" spans="7:7" ht="13">
      <c r="G787" s="3"/>
    </row>
    <row r="788" spans="7:7" ht="13">
      <c r="G788" s="3"/>
    </row>
    <row r="789" spans="7:7" ht="13">
      <c r="G789" s="3"/>
    </row>
    <row r="790" spans="7:7" ht="13">
      <c r="G790" s="3"/>
    </row>
    <row r="791" spans="7:7" ht="13">
      <c r="G791" s="3"/>
    </row>
    <row r="792" spans="7:7" ht="13">
      <c r="G792" s="3"/>
    </row>
    <row r="793" spans="7:7" ht="13">
      <c r="G793" s="3"/>
    </row>
    <row r="794" spans="7:7" ht="13">
      <c r="G794" s="3"/>
    </row>
    <row r="795" spans="7:7" ht="13">
      <c r="G795" s="3"/>
    </row>
    <row r="796" spans="7:7" ht="13">
      <c r="G796" s="3"/>
    </row>
    <row r="797" spans="7:7" ht="13">
      <c r="G797" s="3"/>
    </row>
    <row r="798" spans="7:7" ht="13">
      <c r="G798" s="3"/>
    </row>
    <row r="799" spans="7:7" ht="13">
      <c r="G799" s="3"/>
    </row>
    <row r="800" spans="7:7" ht="13">
      <c r="G800" s="3"/>
    </row>
    <row r="801" spans="7:7" ht="13">
      <c r="G801" s="3"/>
    </row>
    <row r="802" spans="7:7" ht="13">
      <c r="G802" s="3"/>
    </row>
    <row r="803" spans="7:7" ht="13">
      <c r="G803" s="3"/>
    </row>
    <row r="804" spans="7:7" ht="13">
      <c r="G804" s="3"/>
    </row>
    <row r="805" spans="7:7" ht="13">
      <c r="G805" s="3"/>
    </row>
    <row r="806" spans="7:7" ht="13">
      <c r="G806" s="3"/>
    </row>
    <row r="807" spans="7:7" ht="13">
      <c r="G807" s="3"/>
    </row>
    <row r="808" spans="7:7" ht="13">
      <c r="G808" s="3"/>
    </row>
    <row r="809" spans="7:7" ht="13">
      <c r="G809" s="3"/>
    </row>
    <row r="810" spans="7:7" ht="13">
      <c r="G810" s="3"/>
    </row>
    <row r="811" spans="7:7" ht="13">
      <c r="G811" s="3"/>
    </row>
    <row r="812" spans="7:7" ht="13">
      <c r="G812" s="3"/>
    </row>
    <row r="813" spans="7:7" ht="13">
      <c r="G813" s="3"/>
    </row>
    <row r="814" spans="7:7" ht="13">
      <c r="G814" s="3"/>
    </row>
    <row r="815" spans="7:7" ht="13">
      <c r="G815" s="3"/>
    </row>
    <row r="816" spans="7:7" ht="13">
      <c r="G816" s="3"/>
    </row>
    <row r="817" spans="7:7" ht="13">
      <c r="G817" s="3"/>
    </row>
    <row r="818" spans="7:7" ht="13">
      <c r="G818" s="3"/>
    </row>
    <row r="819" spans="7:7" ht="13">
      <c r="G819" s="3"/>
    </row>
    <row r="820" spans="7:7" ht="13">
      <c r="G820" s="3"/>
    </row>
    <row r="821" spans="7:7" ht="13">
      <c r="G821" s="3"/>
    </row>
    <row r="822" spans="7:7" ht="13">
      <c r="G822" s="3"/>
    </row>
    <row r="823" spans="7:7" ht="13">
      <c r="G823" s="3"/>
    </row>
    <row r="824" spans="7:7" ht="13">
      <c r="G824" s="3"/>
    </row>
    <row r="825" spans="7:7" ht="13">
      <c r="G825" s="3"/>
    </row>
    <row r="826" spans="7:7" ht="13">
      <c r="G826" s="3"/>
    </row>
    <row r="827" spans="7:7" ht="13">
      <c r="G827" s="3"/>
    </row>
    <row r="828" spans="7:7" ht="13">
      <c r="G828" s="3"/>
    </row>
    <row r="829" spans="7:7" ht="13">
      <c r="G829" s="3"/>
    </row>
    <row r="830" spans="7:7" ht="13">
      <c r="G830" s="3"/>
    </row>
    <row r="831" spans="7:7" ht="13">
      <c r="G831" s="3"/>
    </row>
    <row r="832" spans="7:7" ht="13">
      <c r="G832" s="3"/>
    </row>
    <row r="833" spans="7:7" ht="13">
      <c r="G833" s="3"/>
    </row>
    <row r="834" spans="7:7" ht="13">
      <c r="G834" s="3"/>
    </row>
    <row r="835" spans="7:7" ht="13">
      <c r="G835" s="3"/>
    </row>
    <row r="836" spans="7:7" ht="13">
      <c r="G836" s="3"/>
    </row>
    <row r="837" spans="7:7" ht="13">
      <c r="G837" s="3"/>
    </row>
    <row r="838" spans="7:7" ht="13">
      <c r="G838" s="3"/>
    </row>
    <row r="839" spans="7:7" ht="13">
      <c r="G839" s="3"/>
    </row>
    <row r="840" spans="7:7" ht="13">
      <c r="G840" s="3"/>
    </row>
    <row r="841" spans="7:7" ht="13">
      <c r="G841" s="3"/>
    </row>
    <row r="842" spans="7:7" ht="13">
      <c r="G842" s="3"/>
    </row>
    <row r="843" spans="7:7" ht="13">
      <c r="G843" s="3"/>
    </row>
    <row r="844" spans="7:7" ht="13">
      <c r="G844" s="3"/>
    </row>
    <row r="845" spans="7:7" ht="13">
      <c r="G845" s="3"/>
    </row>
    <row r="846" spans="7:7" ht="13">
      <c r="G846" s="3"/>
    </row>
    <row r="847" spans="7:7" ht="13">
      <c r="G847" s="3"/>
    </row>
    <row r="848" spans="7:7" ht="13">
      <c r="G848" s="3"/>
    </row>
    <row r="849" spans="7:7" ht="13">
      <c r="G849" s="3"/>
    </row>
    <row r="850" spans="7:7" ht="13">
      <c r="G850" s="3"/>
    </row>
    <row r="851" spans="7:7" ht="13">
      <c r="G851" s="3"/>
    </row>
    <row r="852" spans="7:7" ht="13">
      <c r="G852" s="3"/>
    </row>
    <row r="853" spans="7:7" ht="13">
      <c r="G853" s="3"/>
    </row>
    <row r="854" spans="7:7" ht="13">
      <c r="G854" s="3"/>
    </row>
    <row r="855" spans="7:7" ht="13">
      <c r="G855" s="3"/>
    </row>
    <row r="856" spans="7:7" ht="13">
      <c r="G856" s="3"/>
    </row>
    <row r="857" spans="7:7" ht="13">
      <c r="G857" s="3"/>
    </row>
    <row r="858" spans="7:7" ht="13">
      <c r="G858" s="3"/>
    </row>
    <row r="859" spans="7:7" ht="13">
      <c r="G859" s="3"/>
    </row>
    <row r="860" spans="7:7" ht="13">
      <c r="G860" s="3"/>
    </row>
    <row r="861" spans="7:7" ht="13">
      <c r="G861" s="3"/>
    </row>
    <row r="862" spans="7:7" ht="13">
      <c r="G862" s="3"/>
    </row>
    <row r="863" spans="7:7" ht="13">
      <c r="G863" s="3"/>
    </row>
    <row r="864" spans="7:7" ht="13">
      <c r="G864" s="3"/>
    </row>
    <row r="865" spans="7:7" ht="13">
      <c r="G865" s="3"/>
    </row>
    <row r="866" spans="7:7" ht="13">
      <c r="G866" s="3"/>
    </row>
    <row r="867" spans="7:7" ht="13">
      <c r="G867" s="3"/>
    </row>
    <row r="868" spans="7:7" ht="13">
      <c r="G868" s="3"/>
    </row>
    <row r="869" spans="7:7" ht="13">
      <c r="G869" s="3"/>
    </row>
    <row r="870" spans="7:7" ht="13">
      <c r="G870" s="3"/>
    </row>
    <row r="871" spans="7:7" ht="13">
      <c r="G871" s="3"/>
    </row>
    <row r="872" spans="7:7" ht="13">
      <c r="G872" s="3"/>
    </row>
    <row r="873" spans="7:7" ht="13">
      <c r="G873" s="3"/>
    </row>
    <row r="874" spans="7:7" ht="13">
      <c r="G874" s="3"/>
    </row>
    <row r="875" spans="7:7" ht="13">
      <c r="G875" s="3"/>
    </row>
    <row r="876" spans="7:7" ht="13">
      <c r="G876" s="3"/>
    </row>
    <row r="877" spans="7:7" ht="13">
      <c r="G877" s="3"/>
    </row>
    <row r="878" spans="7:7" ht="13">
      <c r="G878" s="3"/>
    </row>
    <row r="879" spans="7:7" ht="13">
      <c r="G879" s="3"/>
    </row>
    <row r="880" spans="7:7" ht="13">
      <c r="G880" s="3"/>
    </row>
    <row r="881" spans="7:7" ht="13">
      <c r="G881" s="3"/>
    </row>
    <row r="882" spans="7:7" ht="13">
      <c r="G882" s="3"/>
    </row>
    <row r="883" spans="7:7" ht="13">
      <c r="G883" s="3"/>
    </row>
    <row r="884" spans="7:7" ht="13">
      <c r="G884" s="3"/>
    </row>
    <row r="885" spans="7:7" ht="13">
      <c r="G885" s="3"/>
    </row>
    <row r="886" spans="7:7" ht="13">
      <c r="G886" s="3"/>
    </row>
    <row r="887" spans="7:7" ht="13">
      <c r="G887" s="3"/>
    </row>
    <row r="888" spans="7:7" ht="13">
      <c r="G888" s="3"/>
    </row>
    <row r="889" spans="7:7" ht="13">
      <c r="G889" s="3"/>
    </row>
    <row r="890" spans="7:7" ht="13">
      <c r="G890" s="3"/>
    </row>
    <row r="891" spans="7:7" ht="13">
      <c r="G891" s="3"/>
    </row>
    <row r="892" spans="7:7" ht="13">
      <c r="G892" s="3"/>
    </row>
    <row r="893" spans="7:7" ht="13">
      <c r="G893" s="3"/>
    </row>
    <row r="894" spans="7:7" ht="13">
      <c r="G894" s="3"/>
    </row>
    <row r="895" spans="7:7" ht="13">
      <c r="G895" s="3"/>
    </row>
    <row r="896" spans="7:7" ht="13">
      <c r="G896" s="3"/>
    </row>
    <row r="897" spans="7:7" ht="13">
      <c r="G897" s="3"/>
    </row>
    <row r="898" spans="7:7" ht="13">
      <c r="G898" s="3"/>
    </row>
    <row r="899" spans="7:7" ht="13">
      <c r="G899" s="3"/>
    </row>
    <row r="900" spans="7:7" ht="13">
      <c r="G900" s="3"/>
    </row>
    <row r="901" spans="7:7" ht="13">
      <c r="G901" s="3"/>
    </row>
    <row r="902" spans="7:7" ht="13">
      <c r="G902" s="3"/>
    </row>
    <row r="903" spans="7:7" ht="13">
      <c r="G903" s="3"/>
    </row>
    <row r="904" spans="7:7" ht="13">
      <c r="G904" s="3"/>
    </row>
    <row r="905" spans="7:7" ht="13">
      <c r="G905" s="3"/>
    </row>
    <row r="906" spans="7:7" ht="13">
      <c r="G906" s="3"/>
    </row>
    <row r="907" spans="7:7" ht="13">
      <c r="G907" s="3"/>
    </row>
    <row r="908" spans="7:7" ht="13">
      <c r="G908" s="3"/>
    </row>
    <row r="909" spans="7:7" ht="13">
      <c r="G909" s="3"/>
    </row>
    <row r="910" spans="7:7" ht="13">
      <c r="G910" s="3"/>
    </row>
    <row r="911" spans="7:7" ht="13">
      <c r="G911" s="3"/>
    </row>
    <row r="912" spans="7:7" ht="13">
      <c r="G912" s="3"/>
    </row>
    <row r="913" spans="7:7" ht="13">
      <c r="G913" s="3"/>
    </row>
    <row r="914" spans="7:7" ht="13">
      <c r="G914" s="3"/>
    </row>
    <row r="915" spans="7:7" ht="13">
      <c r="G915" s="3"/>
    </row>
    <row r="916" spans="7:7" ht="13">
      <c r="G916" s="3"/>
    </row>
    <row r="917" spans="7:7" ht="13">
      <c r="G917" s="3"/>
    </row>
    <row r="918" spans="7:7" ht="13">
      <c r="G918" s="3"/>
    </row>
    <row r="919" spans="7:7" ht="13">
      <c r="G919" s="3"/>
    </row>
    <row r="920" spans="7:7" ht="13">
      <c r="G920" s="3"/>
    </row>
    <row r="921" spans="7:7" ht="13">
      <c r="G921" s="3"/>
    </row>
    <row r="922" spans="7:7" ht="13">
      <c r="G922" s="3"/>
    </row>
    <row r="923" spans="7:7" ht="13">
      <c r="G923" s="3"/>
    </row>
    <row r="924" spans="7:7" ht="13">
      <c r="G924" s="3"/>
    </row>
    <row r="925" spans="7:7" ht="13">
      <c r="G925" s="3"/>
    </row>
    <row r="926" spans="7:7" ht="13">
      <c r="G926" s="3"/>
    </row>
    <row r="927" spans="7:7" ht="13">
      <c r="G927" s="3"/>
    </row>
    <row r="928" spans="7:7" ht="13">
      <c r="G928" s="3"/>
    </row>
    <row r="929" spans="7:7" ht="13">
      <c r="G929" s="3"/>
    </row>
    <row r="930" spans="7:7" ht="13">
      <c r="G930" s="3"/>
    </row>
    <row r="931" spans="7:7" ht="13">
      <c r="G931" s="3"/>
    </row>
    <row r="932" spans="7:7" ht="13">
      <c r="G932" s="3"/>
    </row>
    <row r="933" spans="7:7" ht="13">
      <c r="G933" s="3"/>
    </row>
    <row r="934" spans="7:7" ht="13">
      <c r="G934" s="3"/>
    </row>
    <row r="935" spans="7:7" ht="13">
      <c r="G935" s="3"/>
    </row>
    <row r="936" spans="7:7" ht="13">
      <c r="G936" s="3"/>
    </row>
    <row r="937" spans="7:7" ht="13">
      <c r="G937" s="3"/>
    </row>
    <row r="938" spans="7:7" ht="13">
      <c r="G938" s="3"/>
    </row>
    <row r="939" spans="7:7" ht="13">
      <c r="G939" s="3"/>
    </row>
    <row r="940" spans="7:7" ht="13">
      <c r="G940" s="3"/>
    </row>
    <row r="941" spans="7:7" ht="13">
      <c r="G941" s="3"/>
    </row>
    <row r="942" spans="7:7" ht="13">
      <c r="G942" s="3"/>
    </row>
    <row r="943" spans="7:7" ht="13">
      <c r="G943" s="3"/>
    </row>
    <row r="944" spans="7:7" ht="13">
      <c r="G944" s="3"/>
    </row>
    <row r="945" spans="7:7" ht="13">
      <c r="G945" s="3"/>
    </row>
    <row r="946" spans="7:7" ht="13">
      <c r="G946" s="3"/>
    </row>
    <row r="947" spans="7:7" ht="13">
      <c r="G947" s="3"/>
    </row>
    <row r="948" spans="7:7" ht="13">
      <c r="G948" s="3"/>
    </row>
    <row r="949" spans="7:7" ht="13">
      <c r="G949" s="3"/>
    </row>
    <row r="950" spans="7:7" ht="13">
      <c r="G950" s="3"/>
    </row>
    <row r="951" spans="7:7" ht="13">
      <c r="G951" s="3"/>
    </row>
    <row r="952" spans="7:7" ht="13">
      <c r="G952" s="3"/>
    </row>
    <row r="953" spans="7:7" ht="13">
      <c r="G953" s="3"/>
    </row>
    <row r="954" spans="7:7" ht="13">
      <c r="G954" s="3"/>
    </row>
    <row r="955" spans="7:7" ht="13">
      <c r="G955" s="3"/>
    </row>
    <row r="956" spans="7:7" ht="13">
      <c r="G956" s="3"/>
    </row>
    <row r="957" spans="7:7" ht="13">
      <c r="G957" s="3"/>
    </row>
    <row r="958" spans="7:7" ht="13">
      <c r="G958" s="3"/>
    </row>
    <row r="959" spans="7:7" ht="13">
      <c r="G959" s="3"/>
    </row>
    <row r="960" spans="7:7" ht="13">
      <c r="G960" s="3"/>
    </row>
    <row r="961" spans="7:7" ht="13">
      <c r="G961" s="3"/>
    </row>
    <row r="962" spans="7:7" ht="13">
      <c r="G962" s="3"/>
    </row>
    <row r="963" spans="7:7" ht="13">
      <c r="G963" s="3"/>
    </row>
    <row r="964" spans="7:7" ht="13">
      <c r="G964" s="3"/>
    </row>
    <row r="965" spans="7:7" ht="13">
      <c r="G965" s="3"/>
    </row>
    <row r="966" spans="7:7" ht="13">
      <c r="G966" s="3"/>
    </row>
    <row r="967" spans="7:7" ht="13">
      <c r="G967" s="3"/>
    </row>
    <row r="968" spans="7:7" ht="13">
      <c r="G968" s="3"/>
    </row>
    <row r="969" spans="7:7" ht="13">
      <c r="G969" s="3"/>
    </row>
    <row r="970" spans="7:7" ht="13">
      <c r="G970" s="3"/>
    </row>
    <row r="971" spans="7:7" ht="13">
      <c r="G971" s="3"/>
    </row>
    <row r="972" spans="7:7" ht="13">
      <c r="G972" s="3"/>
    </row>
    <row r="973" spans="7:7" ht="13">
      <c r="G973" s="3"/>
    </row>
    <row r="974" spans="7:7" ht="13">
      <c r="G974" s="3"/>
    </row>
    <row r="975" spans="7:7" ht="13">
      <c r="G975" s="3"/>
    </row>
    <row r="976" spans="7:7" ht="13">
      <c r="G976" s="3"/>
    </row>
    <row r="977" spans="7:7" ht="13">
      <c r="G977" s="3"/>
    </row>
    <row r="978" spans="7:7" ht="13">
      <c r="G978" s="3"/>
    </row>
    <row r="979" spans="7:7" ht="13">
      <c r="G979" s="3"/>
    </row>
    <row r="980" spans="7:7" ht="13">
      <c r="G980" s="3"/>
    </row>
    <row r="981" spans="7:7" ht="13">
      <c r="G981" s="3"/>
    </row>
    <row r="982" spans="7:7" ht="13">
      <c r="G982" s="3"/>
    </row>
    <row r="983" spans="7:7" ht="13">
      <c r="G983" s="3"/>
    </row>
    <row r="984" spans="7:7" ht="13">
      <c r="G984" s="3"/>
    </row>
    <row r="985" spans="7:7" ht="13">
      <c r="G985" s="3"/>
    </row>
    <row r="986" spans="7:7" ht="13">
      <c r="G986" s="3"/>
    </row>
    <row r="987" spans="7:7" ht="13">
      <c r="G987" s="3"/>
    </row>
    <row r="988" spans="7:7" ht="13">
      <c r="G988" s="3"/>
    </row>
    <row r="989" spans="7:7" ht="13">
      <c r="G989" s="3"/>
    </row>
    <row r="990" spans="7:7" ht="13">
      <c r="G990" s="3"/>
    </row>
    <row r="991" spans="7:7" ht="13">
      <c r="G991" s="3"/>
    </row>
    <row r="992" spans="7:7" ht="13">
      <c r="G992" s="3"/>
    </row>
    <row r="993" spans="7:7" ht="13">
      <c r="G993" s="3"/>
    </row>
    <row r="994" spans="7:7" ht="13">
      <c r="G994" s="3"/>
    </row>
    <row r="995" spans="7:7" ht="13">
      <c r="G995" s="3"/>
    </row>
    <row r="996" spans="7:7" ht="13">
      <c r="G996" s="3"/>
    </row>
    <row r="997" spans="7:7" ht="13">
      <c r="G997" s="3"/>
    </row>
    <row r="998" spans="7:7" ht="13">
      <c r="G998" s="3"/>
    </row>
    <row r="999" spans="7:7" ht="13">
      <c r="G999" s="3"/>
    </row>
    <row r="1000" spans="7:7" ht="13">
      <c r="G1000" s="3"/>
    </row>
    <row r="1001" spans="7:7" ht="13">
      <c r="G1001" s="3"/>
    </row>
    <row r="1002" spans="7:7" ht="13">
      <c r="G1002" s="3"/>
    </row>
    <row r="1003" spans="7:7" ht="13">
      <c r="G1003" s="3"/>
    </row>
    <row r="1004" spans="7:7" ht="13">
      <c r="G1004" s="3"/>
    </row>
    <row r="1005" spans="7:7" ht="13">
      <c r="G1005" s="3"/>
    </row>
  </sheetData>
  <mergeCells count="15">
    <mergeCell ref="B54:G54"/>
    <mergeCell ref="B26:F26"/>
    <mergeCell ref="M83:M98"/>
    <mergeCell ref="B96:B112"/>
    <mergeCell ref="B9:J9"/>
    <mergeCell ref="B10:J10"/>
    <mergeCell ref="B11:F11"/>
    <mergeCell ref="H11:I11"/>
    <mergeCell ref="K11:L11"/>
    <mergeCell ref="E58:H79"/>
    <mergeCell ref="B6:G6"/>
    <mergeCell ref="N11:O11"/>
    <mergeCell ref="B13:C13"/>
    <mergeCell ref="B51:G51"/>
    <mergeCell ref="B52:G52"/>
  </mergeCells>
  <hyperlinks>
    <hyperlink ref="B3" r:id="rId1" xr:uid="{00000000-0004-0000-0400-000000000000}"/>
    <hyperlink ref="C3" r:id="rId2" location="Freight-Emissions" xr:uid="{00000000-0004-0000-0400-000001000000}"/>
    <hyperlink ref="B52" r:id="rId3" xr:uid="{00000000-0004-0000-04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2"/>
  <sheetViews>
    <sheetView showGridLines="0" workbookViewId="0"/>
  </sheetViews>
  <sheetFormatPr baseColWidth="10" defaultColWidth="12.6640625" defaultRowHeight="15.75" customHeight="1"/>
  <cols>
    <col min="1" max="1" width="7.6640625" customWidth="1"/>
    <col min="2" max="2" width="18.1640625" customWidth="1"/>
    <col min="3" max="3" width="19.33203125" customWidth="1"/>
    <col min="4" max="4" width="27" customWidth="1"/>
    <col min="5" max="5" width="23.1640625" customWidth="1"/>
    <col min="6" max="6" width="29.1640625" customWidth="1"/>
    <col min="7" max="7" width="36.83203125" customWidth="1"/>
    <col min="8" max="8" width="58.33203125" customWidth="1"/>
    <col min="9" max="9" width="18.33203125" customWidth="1"/>
    <col min="10" max="10" width="35.6640625" customWidth="1"/>
    <col min="11" max="11" width="21.33203125" customWidth="1"/>
    <col min="14" max="14" width="22" customWidth="1"/>
    <col min="15" max="15" width="13.33203125" customWidth="1"/>
    <col min="16" max="16" width="16.6640625" customWidth="1"/>
    <col min="18" max="18" width="30" customWidth="1"/>
  </cols>
  <sheetData>
    <row r="1" spans="1:26" ht="32.25" customHeight="1">
      <c r="A1" s="18"/>
      <c r="B1" s="68"/>
      <c r="C1" s="18"/>
    </row>
    <row r="2" spans="1:26" ht="35">
      <c r="A2" s="18"/>
      <c r="B2" s="39" t="s">
        <v>381</v>
      </c>
      <c r="C2" s="18"/>
    </row>
    <row r="3" spans="1:26" ht="13">
      <c r="A3" s="18"/>
      <c r="B3" s="40" t="s">
        <v>52</v>
      </c>
      <c r="C3" s="40" t="s">
        <v>53</v>
      </c>
      <c r="D3" s="18"/>
    </row>
    <row r="4" spans="1:26" ht="16">
      <c r="A4" s="18"/>
      <c r="B4" s="41"/>
    </row>
    <row r="5" spans="1:26" ht="16">
      <c r="A5" s="18"/>
      <c r="B5" s="41" t="s">
        <v>382</v>
      </c>
    </row>
    <row r="6" spans="1:26" ht="33" customHeight="1">
      <c r="B6" s="268" t="s">
        <v>383</v>
      </c>
      <c r="C6" s="268"/>
      <c r="D6" s="268"/>
      <c r="E6" s="268"/>
      <c r="F6" s="268"/>
      <c r="G6" s="268"/>
      <c r="H6" s="268"/>
    </row>
    <row r="7" spans="1:26" ht="16">
      <c r="B7" s="41"/>
      <c r="C7" s="48"/>
      <c r="D7" s="48"/>
      <c r="E7" s="48"/>
      <c r="F7" s="48"/>
      <c r="G7" s="48"/>
      <c r="H7" s="48"/>
      <c r="I7" s="48"/>
      <c r="J7" s="48"/>
    </row>
    <row r="8" spans="1:26" ht="16">
      <c r="B8" s="41" t="s">
        <v>324</v>
      </c>
      <c r="C8" s="48"/>
      <c r="D8" s="48"/>
      <c r="E8" s="48"/>
      <c r="F8" s="48"/>
      <c r="G8" s="48"/>
      <c r="H8" s="48"/>
      <c r="I8" s="48"/>
      <c r="J8" s="48"/>
    </row>
    <row r="9" spans="1:26" ht="49" customHeight="1">
      <c r="B9" s="255" t="s">
        <v>384</v>
      </c>
      <c r="C9" s="242"/>
      <c r="D9" s="242"/>
      <c r="E9" s="242"/>
      <c r="F9" s="242"/>
      <c r="G9" s="242"/>
      <c r="H9" s="242"/>
      <c r="I9" s="242"/>
      <c r="J9" s="242"/>
    </row>
    <row r="10" spans="1:26" ht="16">
      <c r="A10" s="18"/>
      <c r="B10" s="274"/>
      <c r="C10" s="242"/>
      <c r="D10" s="242"/>
      <c r="E10" s="242"/>
      <c r="F10" s="242"/>
      <c r="G10" s="242"/>
      <c r="H10" s="242"/>
      <c r="I10" s="242"/>
      <c r="J10" s="242"/>
    </row>
    <row r="11" spans="1:26" ht="18">
      <c r="A11" s="18"/>
      <c r="B11" s="248" t="s">
        <v>67</v>
      </c>
      <c r="C11" s="249"/>
      <c r="D11" s="249"/>
      <c r="E11" s="249"/>
      <c r="F11" s="249"/>
      <c r="G11" s="249"/>
      <c r="H11" s="175" t="s">
        <v>68</v>
      </c>
      <c r="I11" s="262" t="s">
        <v>69</v>
      </c>
      <c r="J11" s="240"/>
      <c r="K11" s="176"/>
    </row>
    <row r="12" spans="1:26" ht="16">
      <c r="A12" s="71"/>
      <c r="B12" s="177" t="s">
        <v>271</v>
      </c>
      <c r="C12" s="177" t="s">
        <v>75</v>
      </c>
      <c r="D12" s="177" t="s">
        <v>302</v>
      </c>
      <c r="E12" s="177" t="s">
        <v>385</v>
      </c>
      <c r="F12" s="177" t="s">
        <v>386</v>
      </c>
      <c r="G12" s="177" t="s">
        <v>387</v>
      </c>
      <c r="H12" s="178" t="s">
        <v>79</v>
      </c>
      <c r="I12" s="74" t="s">
        <v>166</v>
      </c>
      <c r="J12" s="74" t="s">
        <v>81</v>
      </c>
      <c r="K12" s="179"/>
      <c r="L12" s="71"/>
      <c r="M12" s="71"/>
      <c r="N12" s="71"/>
      <c r="O12" s="71"/>
      <c r="P12" s="71"/>
      <c r="Q12" s="71"/>
      <c r="R12" s="71"/>
    </row>
    <row r="13" spans="1:26" ht="75">
      <c r="A13" s="180"/>
      <c r="B13" s="125" t="s">
        <v>388</v>
      </c>
      <c r="C13" s="126" t="s">
        <v>389</v>
      </c>
      <c r="D13" s="127" t="s">
        <v>390</v>
      </c>
      <c r="E13" s="127" t="s">
        <v>391</v>
      </c>
      <c r="F13" s="181" t="s">
        <v>392</v>
      </c>
      <c r="G13" s="182" t="s">
        <v>393</v>
      </c>
      <c r="H13" s="79" t="s">
        <v>178</v>
      </c>
      <c r="I13" s="79" t="s">
        <v>179</v>
      </c>
      <c r="J13" s="79" t="s">
        <v>180</v>
      </c>
      <c r="K13" s="183"/>
      <c r="L13" s="180"/>
      <c r="M13" s="180"/>
      <c r="N13" s="180"/>
      <c r="O13" s="180"/>
      <c r="P13" s="180"/>
      <c r="Q13" s="180"/>
      <c r="R13" s="180"/>
      <c r="S13" s="184"/>
      <c r="T13" s="184"/>
      <c r="U13" s="184"/>
      <c r="V13" s="184"/>
      <c r="W13" s="184"/>
      <c r="X13" s="184"/>
      <c r="Y13" s="184"/>
      <c r="Z13" s="184"/>
    </row>
    <row r="14" spans="1:26" ht="255">
      <c r="A14" s="36"/>
      <c r="B14" s="128">
        <v>13000</v>
      </c>
      <c r="C14" s="129" t="s">
        <v>394</v>
      </c>
      <c r="D14" s="129">
        <v>2024</v>
      </c>
      <c r="E14" s="129" t="s">
        <v>395</v>
      </c>
      <c r="F14" s="65" t="s">
        <v>396</v>
      </c>
      <c r="G14" s="185"/>
      <c r="H14" s="232" t="s">
        <v>397</v>
      </c>
      <c r="I14" s="111">
        <v>12893</v>
      </c>
      <c r="J14" s="186" t="s">
        <v>398</v>
      </c>
      <c r="L14" s="3"/>
      <c r="M14" s="3"/>
      <c r="Q14" s="3"/>
      <c r="R14" s="3"/>
    </row>
    <row r="15" spans="1:26" ht="255">
      <c r="A15" s="36"/>
      <c r="B15" s="128">
        <v>13000</v>
      </c>
      <c r="C15" s="129" t="s">
        <v>399</v>
      </c>
      <c r="D15" s="129">
        <v>2024</v>
      </c>
      <c r="E15" s="129" t="s">
        <v>395</v>
      </c>
      <c r="F15" s="65" t="s">
        <v>396</v>
      </c>
      <c r="G15" s="185"/>
      <c r="H15" s="232" t="s">
        <v>400</v>
      </c>
      <c r="I15" s="111">
        <v>159.9</v>
      </c>
      <c r="J15" s="186" t="s">
        <v>401</v>
      </c>
      <c r="L15" s="3"/>
      <c r="M15" s="3"/>
      <c r="Q15" s="3"/>
      <c r="R15" s="3"/>
    </row>
    <row r="16" spans="1:26" ht="314">
      <c r="A16" s="36"/>
      <c r="B16" s="128">
        <v>100</v>
      </c>
      <c r="C16" s="129" t="s">
        <v>402</v>
      </c>
      <c r="D16" s="129">
        <v>2017</v>
      </c>
      <c r="E16" s="129" t="s">
        <v>403</v>
      </c>
      <c r="F16" s="65" t="s">
        <v>404</v>
      </c>
      <c r="G16" s="185">
        <v>100</v>
      </c>
      <c r="H16" s="232" t="s">
        <v>405</v>
      </c>
      <c r="I16" s="111">
        <v>38.56</v>
      </c>
      <c r="J16" s="186" t="s">
        <v>406</v>
      </c>
      <c r="L16" s="3"/>
      <c r="M16" s="3"/>
      <c r="Q16" s="3"/>
      <c r="R16" s="3"/>
    </row>
    <row r="17" spans="1:26" ht="314">
      <c r="A17" s="36"/>
      <c r="B17" s="128">
        <v>100</v>
      </c>
      <c r="C17" s="129" t="s">
        <v>402</v>
      </c>
      <c r="D17" s="129">
        <v>2025</v>
      </c>
      <c r="E17" s="129" t="s">
        <v>403</v>
      </c>
      <c r="F17" s="65" t="s">
        <v>404</v>
      </c>
      <c r="G17" s="185">
        <v>100</v>
      </c>
      <c r="H17" s="232" t="s">
        <v>407</v>
      </c>
      <c r="I17" s="111">
        <v>38.47</v>
      </c>
      <c r="J17" s="186" t="s">
        <v>408</v>
      </c>
      <c r="L17" s="3"/>
      <c r="M17" s="3"/>
      <c r="Q17" s="3"/>
      <c r="R17" s="3"/>
    </row>
    <row r="18" spans="1:26" ht="314">
      <c r="A18" s="106"/>
      <c r="B18" s="128">
        <v>2048</v>
      </c>
      <c r="C18" s="129" t="s">
        <v>409</v>
      </c>
      <c r="D18" s="129">
        <v>2022</v>
      </c>
      <c r="E18" s="129" t="s">
        <v>395</v>
      </c>
      <c r="F18" s="65" t="s">
        <v>410</v>
      </c>
      <c r="H18" s="232" t="s">
        <v>411</v>
      </c>
      <c r="I18" s="111">
        <v>158.30000000000001</v>
      </c>
      <c r="J18" s="186" t="s">
        <v>412</v>
      </c>
      <c r="K18" s="106"/>
      <c r="L18" s="106"/>
      <c r="M18" s="106"/>
      <c r="N18" s="106"/>
      <c r="O18" s="106"/>
      <c r="P18" s="106"/>
      <c r="Q18" s="106"/>
      <c r="R18" s="106"/>
      <c r="S18" s="106"/>
      <c r="T18" s="106"/>
      <c r="U18" s="106"/>
      <c r="V18" s="106"/>
      <c r="W18" s="106"/>
      <c r="X18" s="106"/>
      <c r="Y18" s="106"/>
      <c r="Z18" s="106"/>
    </row>
    <row r="19" spans="1:26" ht="303" customHeight="1">
      <c r="A19" s="36"/>
      <c r="B19" s="128">
        <v>2048</v>
      </c>
      <c r="C19" s="129" t="s">
        <v>413</v>
      </c>
      <c r="D19" s="129">
        <v>2022</v>
      </c>
      <c r="E19" s="129" t="s">
        <v>395</v>
      </c>
      <c r="F19" s="65" t="s">
        <v>410</v>
      </c>
      <c r="G19" s="185"/>
      <c r="H19" s="232" t="s">
        <v>414</v>
      </c>
      <c r="I19" s="111">
        <v>196.8</v>
      </c>
      <c r="J19" s="186" t="s">
        <v>415</v>
      </c>
      <c r="L19" s="3"/>
      <c r="M19" s="3"/>
      <c r="Q19" s="3"/>
      <c r="R19" s="3"/>
    </row>
    <row r="22" spans="1:26" ht="21">
      <c r="A22" s="18"/>
      <c r="B22" s="69"/>
    </row>
    <row r="23" spans="1:26" ht="16">
      <c r="A23" s="18"/>
      <c r="B23" s="41" t="s">
        <v>119</v>
      </c>
    </row>
    <row r="24" spans="1:26" ht="13">
      <c r="B24" s="18" t="s">
        <v>120</v>
      </c>
    </row>
    <row r="25" spans="1:26" ht="13">
      <c r="B25" s="18"/>
    </row>
    <row r="26" spans="1:26" ht="18">
      <c r="A26" s="106"/>
      <c r="B26" s="275" t="s">
        <v>67</v>
      </c>
      <c r="C26" s="239"/>
      <c r="D26" s="239"/>
      <c r="E26" s="239"/>
      <c r="F26" s="239"/>
      <c r="G26" s="240"/>
    </row>
    <row r="27" spans="1:26" ht="16">
      <c r="A27" s="106"/>
      <c r="B27" s="177" t="s">
        <v>271</v>
      </c>
      <c r="C27" s="177" t="s">
        <v>75</v>
      </c>
      <c r="D27" s="177" t="s">
        <v>76</v>
      </c>
      <c r="E27" s="177" t="s">
        <v>385</v>
      </c>
      <c r="F27" s="177" t="s">
        <v>386</v>
      </c>
      <c r="G27" s="177" t="s">
        <v>387</v>
      </c>
      <c r="I27" s="162"/>
      <c r="J27" s="162"/>
      <c r="K27" s="162"/>
      <c r="L27" s="162"/>
      <c r="M27" s="162"/>
      <c r="N27" s="162"/>
      <c r="O27" s="162"/>
      <c r="P27" s="162"/>
      <c r="Q27" s="162"/>
      <c r="R27" s="162"/>
      <c r="S27" s="162"/>
      <c r="T27" s="162"/>
      <c r="U27" s="162"/>
      <c r="V27" s="162"/>
      <c r="W27" s="162"/>
      <c r="X27" s="162"/>
      <c r="Y27" s="162"/>
      <c r="Z27" s="162"/>
    </row>
    <row r="28" spans="1:26" ht="15">
      <c r="A28" s="106"/>
      <c r="B28" s="187">
        <v>37182</v>
      </c>
      <c r="C28" s="187" t="s">
        <v>416</v>
      </c>
      <c r="D28" s="187">
        <v>2024</v>
      </c>
      <c r="E28" s="187" t="s">
        <v>395</v>
      </c>
      <c r="F28" s="187" t="s">
        <v>417</v>
      </c>
      <c r="G28" s="187">
        <v>20</v>
      </c>
      <c r="H28" s="165"/>
    </row>
    <row r="29" spans="1:26" ht="15">
      <c r="A29" s="106"/>
      <c r="B29" s="187">
        <v>2275</v>
      </c>
      <c r="C29" s="187" t="s">
        <v>418</v>
      </c>
      <c r="D29" s="187">
        <v>2022</v>
      </c>
      <c r="E29" s="187" t="s">
        <v>403</v>
      </c>
      <c r="F29" s="187" t="s">
        <v>410</v>
      </c>
      <c r="G29" s="187"/>
      <c r="H29" s="165"/>
    </row>
    <row r="30" spans="1:26" ht="15">
      <c r="A30" s="106"/>
      <c r="B30" s="187">
        <v>15080</v>
      </c>
      <c r="C30" s="187" t="s">
        <v>419</v>
      </c>
      <c r="D30" s="187">
        <v>2023</v>
      </c>
      <c r="E30" s="187" t="s">
        <v>395</v>
      </c>
      <c r="F30" s="187" t="s">
        <v>410</v>
      </c>
      <c r="G30" s="187">
        <v>3000</v>
      </c>
      <c r="H30" s="165"/>
    </row>
    <row r="31" spans="1:26" ht="15">
      <c r="A31" s="106"/>
      <c r="B31" s="187">
        <v>41377</v>
      </c>
      <c r="C31" s="187" t="s">
        <v>399</v>
      </c>
      <c r="D31" s="187">
        <v>2021</v>
      </c>
      <c r="E31" s="187" t="s">
        <v>395</v>
      </c>
      <c r="F31" s="187" t="s">
        <v>420</v>
      </c>
      <c r="G31" s="187"/>
      <c r="H31" s="165"/>
    </row>
    <row r="32" spans="1:26" ht="15">
      <c r="A32" s="106"/>
      <c r="B32" s="187">
        <v>30931</v>
      </c>
      <c r="C32" s="187" t="s">
        <v>421</v>
      </c>
      <c r="D32" s="187">
        <v>2024</v>
      </c>
      <c r="E32" s="187" t="s">
        <v>403</v>
      </c>
      <c r="F32" s="187" t="s">
        <v>404</v>
      </c>
      <c r="G32" s="187"/>
      <c r="H32" s="165"/>
    </row>
    <row r="33" spans="1:8" ht="15">
      <c r="A33" s="106"/>
      <c r="B33" s="187">
        <v>2712</v>
      </c>
      <c r="C33" s="187" t="s">
        <v>422</v>
      </c>
      <c r="D33" s="187">
        <v>2021</v>
      </c>
      <c r="E33" s="187" t="s">
        <v>403</v>
      </c>
      <c r="F33" s="187" t="s">
        <v>396</v>
      </c>
      <c r="G33" s="187"/>
      <c r="H33" s="165"/>
    </row>
    <row r="34" spans="1:8" ht="15">
      <c r="A34" s="106"/>
      <c r="B34" s="187">
        <v>10167</v>
      </c>
      <c r="C34" s="187" t="s">
        <v>419</v>
      </c>
      <c r="D34" s="187">
        <v>2023</v>
      </c>
      <c r="E34" s="187" t="s">
        <v>403</v>
      </c>
      <c r="F34" s="187" t="s">
        <v>420</v>
      </c>
      <c r="G34" s="187"/>
      <c r="H34" s="165"/>
    </row>
    <row r="35" spans="1:8" ht="15">
      <c r="A35" s="106"/>
      <c r="B35" s="187">
        <v>16724</v>
      </c>
      <c r="C35" s="187" t="s">
        <v>419</v>
      </c>
      <c r="D35" s="187">
        <v>2022</v>
      </c>
      <c r="E35" s="187" t="s">
        <v>395</v>
      </c>
      <c r="F35" s="187" t="s">
        <v>404</v>
      </c>
      <c r="G35" s="187">
        <v>100</v>
      </c>
      <c r="H35" s="165"/>
    </row>
    <row r="36" spans="1:8" ht="15">
      <c r="A36" s="106"/>
      <c r="B36" s="187">
        <v>16658</v>
      </c>
      <c r="C36" s="187" t="s">
        <v>423</v>
      </c>
      <c r="D36" s="187">
        <v>2022</v>
      </c>
      <c r="E36" s="187" t="s">
        <v>403</v>
      </c>
      <c r="F36" s="187" t="s">
        <v>410</v>
      </c>
      <c r="G36" s="187"/>
      <c r="H36" s="165"/>
    </row>
    <row r="37" spans="1:8" ht="15">
      <c r="A37" s="106"/>
      <c r="B37" s="187">
        <v>20881</v>
      </c>
      <c r="C37" s="187" t="s">
        <v>421</v>
      </c>
      <c r="D37" s="187">
        <v>2022</v>
      </c>
      <c r="E37" s="187" t="s">
        <v>403</v>
      </c>
      <c r="F37" s="187" t="s">
        <v>420</v>
      </c>
      <c r="G37" s="187"/>
      <c r="H37" s="165"/>
    </row>
    <row r="38" spans="1:8" ht="15">
      <c r="A38" s="106"/>
      <c r="B38" s="187">
        <v>22688</v>
      </c>
      <c r="C38" s="187" t="s">
        <v>89</v>
      </c>
      <c r="D38" s="187">
        <v>2025</v>
      </c>
      <c r="E38" s="187" t="s">
        <v>403</v>
      </c>
      <c r="F38" s="187" t="s">
        <v>404</v>
      </c>
      <c r="G38" s="187"/>
      <c r="H38" s="165"/>
    </row>
    <row r="39" spans="1:8" ht="15">
      <c r="A39" s="106"/>
      <c r="B39" s="187">
        <v>45945</v>
      </c>
      <c r="C39" s="187" t="s">
        <v>89</v>
      </c>
      <c r="D39" s="187">
        <v>2025</v>
      </c>
      <c r="E39" s="187" t="s">
        <v>403</v>
      </c>
      <c r="F39" s="187" t="s">
        <v>420</v>
      </c>
      <c r="G39" s="187"/>
      <c r="H39" s="165"/>
    </row>
    <row r="40" spans="1:8" ht="15">
      <c r="A40" s="106"/>
      <c r="B40" s="187">
        <v>34872</v>
      </c>
      <c r="C40" s="187" t="s">
        <v>424</v>
      </c>
      <c r="D40" s="187">
        <v>2025</v>
      </c>
      <c r="E40" s="187" t="s">
        <v>395</v>
      </c>
      <c r="F40" s="187" t="s">
        <v>404</v>
      </c>
      <c r="G40" s="187">
        <v>125</v>
      </c>
      <c r="H40" s="165"/>
    </row>
    <row r="41" spans="1:8" ht="16.5" customHeight="1">
      <c r="A41" s="106"/>
      <c r="B41" s="187">
        <v>11612</v>
      </c>
      <c r="C41" s="187" t="s">
        <v>425</v>
      </c>
      <c r="D41" s="187">
        <v>2021</v>
      </c>
      <c r="E41" s="187" t="s">
        <v>395</v>
      </c>
      <c r="F41" s="187" t="s">
        <v>404</v>
      </c>
      <c r="G41" s="187"/>
      <c r="H41" s="165"/>
    </row>
    <row r="42" spans="1:8" ht="15">
      <c r="A42" s="106"/>
      <c r="B42" s="187">
        <v>2727</v>
      </c>
      <c r="C42" s="187" t="s">
        <v>130</v>
      </c>
      <c r="D42" s="187">
        <v>2022</v>
      </c>
      <c r="E42" s="187" t="s">
        <v>403</v>
      </c>
      <c r="F42" s="187" t="s">
        <v>410</v>
      </c>
      <c r="G42" s="187"/>
      <c r="H42" s="165"/>
    </row>
    <row r="43" spans="1:8" ht="15">
      <c r="A43" s="106"/>
      <c r="B43" s="187">
        <v>22512</v>
      </c>
      <c r="C43" s="187" t="s">
        <v>426</v>
      </c>
      <c r="D43" s="187">
        <v>2021</v>
      </c>
      <c r="E43" s="187" t="s">
        <v>395</v>
      </c>
      <c r="F43" s="187" t="s">
        <v>410</v>
      </c>
      <c r="G43" s="187"/>
      <c r="H43" s="165"/>
    </row>
    <row r="44" spans="1:8" ht="15">
      <c r="A44" s="106"/>
      <c r="B44" s="187">
        <v>19549</v>
      </c>
      <c r="C44" s="187" t="s">
        <v>427</v>
      </c>
      <c r="D44" s="187">
        <v>2022</v>
      </c>
      <c r="E44" s="187" t="s">
        <v>403</v>
      </c>
      <c r="F44" s="187" t="s">
        <v>410</v>
      </c>
      <c r="G44" s="187">
        <v>300</v>
      </c>
      <c r="H44" s="165"/>
    </row>
    <row r="45" spans="1:8" ht="15">
      <c r="A45" s="106"/>
      <c r="B45" s="187">
        <v>30477</v>
      </c>
      <c r="C45" s="187" t="s">
        <v>402</v>
      </c>
      <c r="D45" s="187">
        <v>2021</v>
      </c>
      <c r="E45" s="187" t="s">
        <v>403</v>
      </c>
      <c r="F45" s="187" t="s">
        <v>396</v>
      </c>
      <c r="G45" s="187">
        <v>100</v>
      </c>
      <c r="H45" s="165"/>
    </row>
    <row r="46" spans="1:8" ht="15">
      <c r="A46" s="106"/>
      <c r="B46" s="187">
        <v>20673</v>
      </c>
      <c r="C46" s="187" t="s">
        <v>418</v>
      </c>
      <c r="D46" s="187">
        <v>2023</v>
      </c>
      <c r="E46" s="187" t="s">
        <v>395</v>
      </c>
      <c r="F46" s="187" t="s">
        <v>417</v>
      </c>
      <c r="G46" s="187"/>
      <c r="H46" s="165"/>
    </row>
    <row r="47" spans="1:8" ht="15">
      <c r="A47" s="106"/>
      <c r="B47" s="187">
        <v>36991</v>
      </c>
      <c r="C47" s="187" t="s">
        <v>425</v>
      </c>
      <c r="D47" s="187">
        <v>2021</v>
      </c>
      <c r="E47" s="187" t="s">
        <v>395</v>
      </c>
      <c r="F47" s="187" t="s">
        <v>396</v>
      </c>
      <c r="G47" s="187">
        <v>113</v>
      </c>
      <c r="H47" s="165"/>
    </row>
    <row r="49" spans="2:8" ht="16">
      <c r="B49" s="41" t="s">
        <v>371</v>
      </c>
      <c r="F49" s="168"/>
    </row>
    <row r="50" spans="2:8" ht="14">
      <c r="B50" s="18" t="s">
        <v>428</v>
      </c>
      <c r="F50" s="168"/>
    </row>
    <row r="51" spans="2:8" ht="15" customHeight="1">
      <c r="B51" s="18" t="s">
        <v>429</v>
      </c>
    </row>
    <row r="52" spans="2:8" ht="14">
      <c r="B52" s="117" t="s">
        <v>430</v>
      </c>
      <c r="F52" s="168"/>
    </row>
    <row r="53" spans="2:8" ht="15" customHeight="1">
      <c r="B53" s="18"/>
    </row>
    <row r="54" spans="2:8" ht="365" customHeight="1">
      <c r="B54" s="258" t="s">
        <v>431</v>
      </c>
      <c r="C54" s="258"/>
      <c r="D54" s="258"/>
      <c r="E54" s="258"/>
      <c r="F54" s="258"/>
      <c r="G54" s="258"/>
      <c r="H54" s="258"/>
    </row>
    <row r="55" spans="2:8" ht="19.5" customHeight="1">
      <c r="B55" s="188"/>
      <c r="E55" s="188"/>
    </row>
    <row r="56" spans="2:8" ht="19.5" customHeight="1">
      <c r="B56" s="188" t="s">
        <v>375</v>
      </c>
      <c r="E56" s="188" t="s">
        <v>376</v>
      </c>
    </row>
    <row r="57" spans="2:8" ht="17.25" customHeight="1">
      <c r="B57" s="18" t="s">
        <v>377</v>
      </c>
      <c r="E57" s="18" t="s">
        <v>261</v>
      </c>
    </row>
    <row r="58" spans="2:8" ht="13" customHeight="1">
      <c r="B58" s="189" t="s">
        <v>76</v>
      </c>
      <c r="C58" s="190">
        <v>2023</v>
      </c>
      <c r="E58" s="257" t="str">
        <f>"{
""year"": " &amp; C58 &amp; ",
""region"": """ &amp; C59 &amp; """,
""amount"": {
    ""energy"": " &amp; C60 &amp; ",
    ""energy_unit"": ""kWh""
}"
&amp; IF(C63&lt;&gt;"",
",
""recs"": {
    ""energy"": " &amp; C63 &amp; ",
    ""energy_unit"": ""kWh""
}",
"")
&amp; IF(OR(C61&lt;&gt;"", C62&lt;&gt;""),
",
""components"": [
    {
        ""amount"": {
            ""energy"": " &amp; C60 &amp; ",
            ""energy_unit"": ""kWh""
        }"
        &amp; IF(C61&lt;&gt;"", ",
        ""connection_type"": """ &amp; C61 &amp; """", "")
        &amp; IF(C62&lt;&gt;"", ",
        ""energy_source"": """ &amp; C62 &amp; """", "")
    &amp; "}
]",
"")
&amp; "
}"</f>
        <v>{
"year": 2023,
"region": "DE",
"amount": {
    "energy": 5000,
    "energy_unit": "kWh"
},
"recs": {
    "energy": 100,
    "energy_unit": "kWh"
},
"components": [
    {
        "amount": {
            "energy": 5000,
            "energy_unit": "kWh"
        },
        "connection_type": "direct",
        "energy_source": "petrol"}
]
}</v>
      </c>
      <c r="F58" s="257"/>
      <c r="G58" s="257"/>
      <c r="H58" s="257"/>
    </row>
    <row r="59" spans="2:8" ht="13">
      <c r="B59" s="189" t="s">
        <v>75</v>
      </c>
      <c r="C59" s="190" t="s">
        <v>89</v>
      </c>
      <c r="E59" s="257"/>
      <c r="F59" s="257"/>
      <c r="G59" s="257"/>
      <c r="H59" s="257"/>
    </row>
    <row r="60" spans="2:8" ht="13">
      <c r="B60" s="189" t="s">
        <v>271</v>
      </c>
      <c r="C60" s="190">
        <v>5000</v>
      </c>
      <c r="E60" s="257"/>
      <c r="F60" s="257"/>
      <c r="G60" s="257"/>
      <c r="H60" s="257"/>
    </row>
    <row r="61" spans="2:8" ht="13">
      <c r="B61" s="189" t="s">
        <v>432</v>
      </c>
      <c r="C61" s="190" t="s">
        <v>403</v>
      </c>
      <c r="E61" s="257"/>
      <c r="F61" s="257"/>
      <c r="G61" s="257"/>
      <c r="H61" s="257"/>
    </row>
    <row r="62" spans="2:8" ht="15" customHeight="1">
      <c r="B62" s="189" t="s">
        <v>433</v>
      </c>
      <c r="C62" s="190" t="s">
        <v>195</v>
      </c>
      <c r="E62" s="257"/>
      <c r="F62" s="257"/>
      <c r="G62" s="257"/>
      <c r="H62" s="257"/>
    </row>
    <row r="63" spans="2:8" ht="13">
      <c r="B63" s="189" t="s">
        <v>434</v>
      </c>
      <c r="C63" s="190">
        <v>100</v>
      </c>
      <c r="E63" s="257"/>
      <c r="F63" s="257"/>
      <c r="G63" s="257"/>
      <c r="H63" s="257"/>
    </row>
    <row r="64" spans="2:8" ht="15.75" customHeight="1">
      <c r="E64" s="257"/>
      <c r="F64" s="257"/>
      <c r="G64" s="257"/>
      <c r="H64" s="257"/>
    </row>
    <row r="65" spans="5:8" ht="15.75" customHeight="1">
      <c r="E65" s="257"/>
      <c r="F65" s="257"/>
      <c r="G65" s="257"/>
      <c r="H65" s="257"/>
    </row>
    <row r="66" spans="5:8" ht="15.75" customHeight="1">
      <c r="E66" s="257"/>
      <c r="F66" s="257"/>
      <c r="G66" s="257"/>
      <c r="H66" s="257"/>
    </row>
    <row r="67" spans="5:8" ht="15.75" customHeight="1">
      <c r="E67" s="257"/>
      <c r="F67" s="257"/>
      <c r="G67" s="257"/>
      <c r="H67" s="257"/>
    </row>
    <row r="68" spans="5:8" ht="15.75" customHeight="1">
      <c r="E68" s="257"/>
      <c r="F68" s="257"/>
      <c r="G68" s="257"/>
      <c r="H68" s="257"/>
    </row>
    <row r="69" spans="5:8" ht="15.75" customHeight="1">
      <c r="E69" s="257"/>
      <c r="F69" s="257"/>
      <c r="G69" s="257"/>
      <c r="H69" s="257"/>
    </row>
    <row r="70" spans="5:8" ht="15.75" customHeight="1">
      <c r="E70" s="257"/>
      <c r="F70" s="257"/>
      <c r="G70" s="257"/>
      <c r="H70" s="257"/>
    </row>
    <row r="71" spans="5:8" ht="15.75" customHeight="1">
      <c r="E71" s="257"/>
      <c r="F71" s="257"/>
      <c r="G71" s="257"/>
      <c r="H71" s="257"/>
    </row>
    <row r="72" spans="5:8" ht="15.75" customHeight="1">
      <c r="E72" s="257"/>
      <c r="F72" s="257"/>
      <c r="G72" s="257"/>
      <c r="H72" s="257"/>
    </row>
    <row r="73" spans="5:8" ht="15.75" customHeight="1">
      <c r="E73" s="257"/>
      <c r="F73" s="257"/>
      <c r="G73" s="257"/>
      <c r="H73" s="257"/>
    </row>
    <row r="74" spans="5:8" ht="14" customHeight="1">
      <c r="E74" s="257"/>
      <c r="F74" s="257"/>
      <c r="G74" s="257"/>
      <c r="H74" s="257"/>
    </row>
    <row r="75" spans="5:8" ht="14" customHeight="1">
      <c r="E75" s="257"/>
      <c r="F75" s="257"/>
      <c r="G75" s="257"/>
      <c r="H75" s="257"/>
    </row>
    <row r="76" spans="5:8" ht="14" customHeight="1">
      <c r="E76" s="257"/>
      <c r="F76" s="257"/>
      <c r="G76" s="257"/>
      <c r="H76" s="257"/>
    </row>
    <row r="77" spans="5:8" ht="14" customHeight="1">
      <c r="E77" s="257"/>
      <c r="F77" s="257"/>
      <c r="G77" s="257"/>
      <c r="H77" s="257"/>
    </row>
    <row r="78" spans="5:8" ht="14" customHeight="1">
      <c r="E78" s="257"/>
      <c r="F78" s="257"/>
      <c r="G78" s="257"/>
      <c r="H78" s="257"/>
    </row>
    <row r="79" spans="5:8" ht="14" customHeight="1">
      <c r="E79" s="257"/>
      <c r="F79" s="257"/>
      <c r="G79" s="257"/>
      <c r="H79" s="257"/>
    </row>
    <row r="80" spans="5:8" ht="14" customHeight="1">
      <c r="E80" s="257"/>
      <c r="F80" s="257"/>
      <c r="G80" s="257"/>
      <c r="H80" s="257"/>
    </row>
    <row r="81" spans="5:8" ht="14" customHeight="1">
      <c r="E81" s="257"/>
      <c r="F81" s="257"/>
      <c r="G81" s="257"/>
      <c r="H81" s="257"/>
    </row>
    <row r="82" spans="5:8" ht="14" customHeight="1">
      <c r="E82" s="257"/>
      <c r="F82" s="257"/>
      <c r="G82" s="257"/>
      <c r="H82" s="257"/>
    </row>
    <row r="83" spans="5:8" ht="14" customHeight="1">
      <c r="E83" s="257"/>
      <c r="F83" s="257"/>
      <c r="G83" s="257"/>
      <c r="H83" s="257"/>
    </row>
    <row r="84" spans="5:8" ht="14" customHeight="1">
      <c r="E84" s="257"/>
      <c r="F84" s="257"/>
      <c r="G84" s="257"/>
      <c r="H84" s="257"/>
    </row>
    <row r="85" spans="5:8" ht="14" customHeight="1">
      <c r="E85" s="257"/>
      <c r="F85" s="257"/>
      <c r="G85" s="257"/>
      <c r="H85" s="257"/>
    </row>
    <row r="86" spans="5:8" ht="14" customHeight="1">
      <c r="E86" s="257"/>
      <c r="F86" s="257"/>
      <c r="G86" s="257"/>
      <c r="H86" s="257"/>
    </row>
    <row r="87" spans="5:8" ht="15.75" customHeight="1">
      <c r="E87" s="257"/>
      <c r="F87" s="257"/>
      <c r="G87" s="257"/>
      <c r="H87" s="257"/>
    </row>
    <row r="88" spans="5:8" ht="15.75" customHeight="1">
      <c r="E88" s="257"/>
      <c r="F88" s="257"/>
      <c r="G88" s="257"/>
      <c r="H88" s="257"/>
    </row>
    <row r="89" spans="5:8" ht="15.75" customHeight="1">
      <c r="E89" s="257"/>
      <c r="F89" s="257"/>
      <c r="G89" s="257"/>
      <c r="H89" s="257"/>
    </row>
    <row r="90" spans="5:8" ht="15.75" customHeight="1">
      <c r="E90" s="257"/>
      <c r="F90" s="257"/>
      <c r="G90" s="257"/>
      <c r="H90" s="257"/>
    </row>
    <row r="91" spans="5:8" ht="15.75" customHeight="1">
      <c r="E91" s="257"/>
      <c r="F91" s="257"/>
      <c r="G91" s="257"/>
      <c r="H91" s="257"/>
    </row>
    <row r="92" spans="5:8" ht="15.75" customHeight="1">
      <c r="E92" s="257"/>
      <c r="F92" s="257"/>
      <c r="G92" s="257"/>
      <c r="H92" s="257"/>
    </row>
  </sheetData>
  <mergeCells count="8">
    <mergeCell ref="B54:H54"/>
    <mergeCell ref="E58:H92"/>
    <mergeCell ref="B6:H6"/>
    <mergeCell ref="B9:J9"/>
    <mergeCell ref="B10:J10"/>
    <mergeCell ref="B11:G11"/>
    <mergeCell ref="I11:J11"/>
    <mergeCell ref="B26:G26"/>
  </mergeCells>
  <hyperlinks>
    <hyperlink ref="B3" r:id="rId1" xr:uid="{00000000-0004-0000-0500-000000000000}"/>
    <hyperlink ref="C3" r:id="rId2" location="Energy-Emissions" xr:uid="{00000000-0004-0000-0500-000001000000}"/>
    <hyperlink ref="B52" r:id="rId3" xr:uid="{00000000-0004-0000-05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70"/>
  <sheetViews>
    <sheetView showGridLines="0" workbookViewId="0"/>
  </sheetViews>
  <sheetFormatPr baseColWidth="10" defaultColWidth="12.6640625" defaultRowHeight="15.75" customHeight="1"/>
  <cols>
    <col min="1" max="1" width="7.6640625" customWidth="1"/>
    <col min="2" max="2" width="23.83203125" customWidth="1"/>
    <col min="3" max="3" width="19.33203125" customWidth="1"/>
    <col min="4" max="4" width="26.5" customWidth="1"/>
    <col min="5" max="5" width="23.1640625" customWidth="1"/>
    <col min="6" max="6" width="29.1640625" customWidth="1"/>
    <col min="7" max="7" width="40.6640625" customWidth="1"/>
    <col min="8" max="8" width="23.83203125" customWidth="1"/>
    <col min="9" max="9" width="60.5" customWidth="1"/>
    <col min="10" max="10" width="22.83203125" customWidth="1"/>
    <col min="11" max="11" width="21.33203125" customWidth="1"/>
    <col min="14" max="14" width="22" customWidth="1"/>
    <col min="15" max="15" width="13.33203125" customWidth="1"/>
    <col min="16" max="16" width="16.6640625" customWidth="1"/>
    <col min="18" max="18" width="30" customWidth="1"/>
  </cols>
  <sheetData>
    <row r="1" spans="1:26" ht="32.25" customHeight="1">
      <c r="A1" s="18"/>
      <c r="B1" s="68"/>
      <c r="C1" s="18"/>
    </row>
    <row r="2" spans="1:26" ht="35">
      <c r="A2" s="18"/>
      <c r="B2" s="39" t="s">
        <v>435</v>
      </c>
      <c r="C2" s="18"/>
    </row>
    <row r="3" spans="1:26" ht="13">
      <c r="A3" s="18"/>
      <c r="B3" s="40" t="s">
        <v>52</v>
      </c>
      <c r="C3" s="40" t="s">
        <v>53</v>
      </c>
      <c r="D3" s="18"/>
    </row>
    <row r="4" spans="1:26" ht="16">
      <c r="A4" s="18"/>
      <c r="B4" s="41"/>
    </row>
    <row r="5" spans="1:26" ht="16">
      <c r="A5" s="18"/>
      <c r="B5" s="41" t="s">
        <v>436</v>
      </c>
    </row>
    <row r="6" spans="1:26" ht="13">
      <c r="B6" s="139" t="s">
        <v>437</v>
      </c>
    </row>
    <row r="7" spans="1:26" ht="16">
      <c r="B7" s="41"/>
      <c r="C7" s="48"/>
      <c r="D7" s="48"/>
      <c r="E7" s="48"/>
      <c r="F7" s="48"/>
      <c r="G7" s="48"/>
      <c r="H7" s="48"/>
      <c r="I7" s="48"/>
      <c r="J7" s="48"/>
    </row>
    <row r="8" spans="1:26" ht="16">
      <c r="B8" s="41" t="s">
        <v>324</v>
      </c>
      <c r="C8" s="48"/>
      <c r="D8" s="48"/>
      <c r="E8" s="48"/>
      <c r="F8" s="48"/>
      <c r="G8" s="48"/>
      <c r="H8" s="48"/>
      <c r="I8" s="48"/>
      <c r="J8" s="48"/>
    </row>
    <row r="9" spans="1:26" ht="63" customHeight="1">
      <c r="B9" s="255" t="s">
        <v>438</v>
      </c>
      <c r="C9" s="242"/>
      <c r="D9" s="242"/>
      <c r="E9" s="242"/>
      <c r="F9" s="242"/>
      <c r="G9" s="242"/>
      <c r="H9" s="242"/>
      <c r="I9" s="242"/>
      <c r="J9" s="242"/>
    </row>
    <row r="10" spans="1:26" ht="16">
      <c r="A10" s="18"/>
      <c r="B10" s="274"/>
      <c r="C10" s="242"/>
      <c r="D10" s="242"/>
      <c r="E10" s="242"/>
      <c r="F10" s="242"/>
      <c r="G10" s="242"/>
      <c r="H10" s="242"/>
      <c r="I10" s="242"/>
      <c r="J10" s="242"/>
    </row>
    <row r="11" spans="1:26" ht="18">
      <c r="A11" s="18"/>
      <c r="B11" s="276" t="s">
        <v>67</v>
      </c>
      <c r="C11" s="277"/>
      <c r="D11" s="277"/>
      <c r="E11" s="277"/>
      <c r="F11" s="277"/>
      <c r="G11" s="72" t="s">
        <v>68</v>
      </c>
      <c r="H11" s="262" t="s">
        <v>69</v>
      </c>
      <c r="I11" s="240"/>
      <c r="K11" s="176"/>
    </row>
    <row r="12" spans="1:26" ht="16">
      <c r="A12" s="71"/>
      <c r="B12" s="191" t="s">
        <v>439</v>
      </c>
      <c r="C12" s="192" t="s">
        <v>271</v>
      </c>
      <c r="D12" s="192" t="s">
        <v>440</v>
      </c>
      <c r="E12" s="192" t="s">
        <v>441</v>
      </c>
      <c r="F12" s="192" t="s">
        <v>273</v>
      </c>
      <c r="G12" s="75" t="s">
        <v>79</v>
      </c>
      <c r="H12" s="76" t="s">
        <v>166</v>
      </c>
      <c r="I12" s="145" t="s">
        <v>442</v>
      </c>
      <c r="K12" s="179"/>
      <c r="L12" s="71"/>
      <c r="M12" s="71"/>
      <c r="N12" s="71"/>
      <c r="O12" s="71"/>
      <c r="P12" s="71"/>
      <c r="Q12" s="71"/>
      <c r="R12" s="71"/>
    </row>
    <row r="13" spans="1:26" ht="70">
      <c r="A13" s="180"/>
      <c r="B13" s="193" t="s">
        <v>443</v>
      </c>
      <c r="C13" s="194" t="s">
        <v>444</v>
      </c>
      <c r="D13" s="195" t="s">
        <v>445</v>
      </c>
      <c r="E13" s="195" t="s">
        <v>446</v>
      </c>
      <c r="F13" s="196" t="s">
        <v>447</v>
      </c>
      <c r="G13" s="79" t="s">
        <v>178</v>
      </c>
      <c r="H13" s="79" t="s">
        <v>179</v>
      </c>
      <c r="I13" s="83" t="s">
        <v>180</v>
      </c>
      <c r="K13" s="183"/>
      <c r="L13" s="180"/>
      <c r="M13" s="180"/>
      <c r="N13" s="180"/>
      <c r="O13" s="180"/>
      <c r="P13" s="180"/>
      <c r="Q13" s="180"/>
      <c r="R13" s="180"/>
      <c r="S13" s="184"/>
      <c r="T13" s="184"/>
      <c r="U13" s="184"/>
      <c r="V13" s="184"/>
      <c r="W13" s="184"/>
      <c r="X13" s="184"/>
      <c r="Y13" s="184"/>
      <c r="Z13" s="184"/>
    </row>
    <row r="14" spans="1:26" ht="135">
      <c r="A14" s="36"/>
      <c r="B14" s="197" t="s">
        <v>404</v>
      </c>
      <c r="C14" s="198">
        <v>23000</v>
      </c>
      <c r="D14" s="197" t="s">
        <v>448</v>
      </c>
      <c r="E14" s="197" t="s">
        <v>101</v>
      </c>
      <c r="F14" s="198">
        <v>2021</v>
      </c>
      <c r="G14" s="232" t="s">
        <v>449</v>
      </c>
      <c r="H14" s="111">
        <v>44.27</v>
      </c>
      <c r="I14" s="186" t="s">
        <v>450</v>
      </c>
      <c r="L14" s="3"/>
      <c r="M14" s="3"/>
      <c r="Q14" s="3"/>
      <c r="R14" s="3"/>
    </row>
    <row r="15" spans="1:26" ht="135">
      <c r="A15" s="36"/>
      <c r="B15" s="197" t="s">
        <v>404</v>
      </c>
      <c r="C15" s="198">
        <v>23</v>
      </c>
      <c r="D15" s="197" t="s">
        <v>335</v>
      </c>
      <c r="E15" s="197" t="s">
        <v>101</v>
      </c>
      <c r="F15" s="198">
        <v>2025</v>
      </c>
      <c r="G15" s="232" t="s">
        <v>451</v>
      </c>
      <c r="H15" s="111">
        <v>59.59</v>
      </c>
      <c r="I15" s="186" t="s">
        <v>452</v>
      </c>
      <c r="L15" s="3"/>
      <c r="M15" s="3"/>
      <c r="Q15" s="3"/>
      <c r="R15" s="3"/>
    </row>
    <row r="16" spans="1:26" ht="120">
      <c r="A16" s="36"/>
      <c r="B16" s="197" t="s">
        <v>396</v>
      </c>
      <c r="C16" s="198">
        <v>10</v>
      </c>
      <c r="D16" s="197" t="s">
        <v>340</v>
      </c>
      <c r="E16" s="197" t="s">
        <v>453</v>
      </c>
      <c r="F16" s="197"/>
      <c r="G16" s="232" t="s">
        <v>454</v>
      </c>
      <c r="H16" s="111">
        <v>29214</v>
      </c>
      <c r="I16" s="186" t="s">
        <v>455</v>
      </c>
      <c r="L16" s="3"/>
      <c r="M16" s="3"/>
      <c r="Q16" s="3"/>
      <c r="R16" s="3"/>
    </row>
    <row r="17" spans="1:26" ht="120">
      <c r="A17" s="36"/>
      <c r="B17" s="197" t="s">
        <v>456</v>
      </c>
      <c r="C17" s="198">
        <v>35</v>
      </c>
      <c r="D17" s="197" t="s">
        <v>448</v>
      </c>
      <c r="E17" s="197" t="s">
        <v>89</v>
      </c>
      <c r="F17" s="197"/>
      <c r="G17" s="232" t="s">
        <v>457</v>
      </c>
      <c r="H17" s="111">
        <v>15.73</v>
      </c>
      <c r="I17" s="186" t="s">
        <v>458</v>
      </c>
      <c r="L17" s="3"/>
      <c r="M17" s="3"/>
      <c r="Q17" s="3"/>
      <c r="R17" s="3"/>
    </row>
    <row r="18" spans="1:26" ht="120">
      <c r="A18" s="106"/>
      <c r="B18" s="197" t="s">
        <v>459</v>
      </c>
      <c r="C18" s="198">
        <v>100</v>
      </c>
      <c r="D18" s="197" t="s">
        <v>340</v>
      </c>
      <c r="E18" s="197" t="s">
        <v>394</v>
      </c>
      <c r="F18" s="197"/>
      <c r="G18" s="232" t="s">
        <v>460</v>
      </c>
      <c r="H18" s="111">
        <v>18822</v>
      </c>
      <c r="I18" s="186" t="s">
        <v>461</v>
      </c>
      <c r="K18" s="106"/>
      <c r="L18" s="106"/>
      <c r="M18" s="106"/>
      <c r="N18" s="106"/>
      <c r="O18" s="106"/>
      <c r="P18" s="106"/>
      <c r="Q18" s="106"/>
      <c r="R18" s="106"/>
      <c r="S18" s="106"/>
      <c r="T18" s="106"/>
      <c r="U18" s="106"/>
      <c r="V18" s="106"/>
      <c r="W18" s="106"/>
      <c r="X18" s="106"/>
      <c r="Y18" s="106"/>
      <c r="Z18" s="106"/>
    </row>
    <row r="19" spans="1:26" ht="127">
      <c r="A19" s="36"/>
      <c r="B19" s="197" t="s">
        <v>216</v>
      </c>
      <c r="C19" s="198">
        <v>100</v>
      </c>
      <c r="D19" s="197" t="s">
        <v>340</v>
      </c>
      <c r="E19" s="197" t="s">
        <v>394</v>
      </c>
      <c r="F19" s="197"/>
      <c r="G19" s="232" t="s">
        <v>462</v>
      </c>
      <c r="H19" s="111">
        <v>320512</v>
      </c>
      <c r="I19" s="186" t="s">
        <v>463</v>
      </c>
      <c r="L19" s="3"/>
      <c r="M19" s="3"/>
      <c r="Q19" s="3"/>
      <c r="R19" s="3"/>
    </row>
    <row r="22" spans="1:26" ht="21">
      <c r="A22" s="18"/>
      <c r="B22" s="69"/>
    </row>
    <row r="23" spans="1:26" ht="16">
      <c r="A23" s="18"/>
      <c r="B23" s="41" t="s">
        <v>119</v>
      </c>
    </row>
    <row r="24" spans="1:26" ht="13">
      <c r="B24" s="18" t="s">
        <v>120</v>
      </c>
    </row>
    <row r="25" spans="1:26" ht="13">
      <c r="B25" s="18"/>
    </row>
    <row r="26" spans="1:26" ht="18">
      <c r="A26" s="106"/>
      <c r="B26" s="275" t="s">
        <v>67</v>
      </c>
      <c r="C26" s="239"/>
      <c r="D26" s="239"/>
      <c r="E26" s="239"/>
      <c r="F26" s="240"/>
      <c r="G26" s="176"/>
      <c r="H26" s="107"/>
    </row>
    <row r="27" spans="1:26" ht="16">
      <c r="A27" s="106"/>
      <c r="B27" s="123" t="s">
        <v>439</v>
      </c>
      <c r="C27" s="123" t="s">
        <v>271</v>
      </c>
      <c r="D27" s="123" t="s">
        <v>440</v>
      </c>
      <c r="E27" s="123" t="s">
        <v>441</v>
      </c>
      <c r="F27" s="123" t="s">
        <v>273</v>
      </c>
      <c r="G27" s="199"/>
      <c r="H27" s="162"/>
      <c r="I27" s="162"/>
      <c r="J27" s="162"/>
      <c r="K27" s="162"/>
      <c r="L27" s="162"/>
      <c r="M27" s="162"/>
      <c r="N27" s="162"/>
      <c r="O27" s="162"/>
      <c r="P27" s="162"/>
      <c r="Q27" s="162"/>
      <c r="R27" s="162"/>
      <c r="S27" s="162"/>
      <c r="T27" s="162"/>
      <c r="U27" s="162"/>
      <c r="V27" s="162"/>
      <c r="W27" s="162"/>
      <c r="X27" s="162"/>
      <c r="Y27" s="162"/>
      <c r="Z27" s="162"/>
    </row>
    <row r="28" spans="1:26" ht="15">
      <c r="A28" s="106"/>
      <c r="B28" s="64" t="s">
        <v>216</v>
      </c>
      <c r="C28" s="200">
        <v>20734.150000000001</v>
      </c>
      <c r="D28" s="64" t="s">
        <v>340</v>
      </c>
      <c r="E28" s="64" t="s">
        <v>409</v>
      </c>
      <c r="F28" s="200">
        <v>2025</v>
      </c>
      <c r="G28" s="201"/>
      <c r="H28" s="165"/>
    </row>
    <row r="29" spans="1:26" ht="15">
      <c r="A29" s="106"/>
      <c r="B29" s="64" t="s">
        <v>404</v>
      </c>
      <c r="C29" s="200">
        <v>31703.34</v>
      </c>
      <c r="D29" s="64" t="s">
        <v>335</v>
      </c>
      <c r="E29" s="64" t="s">
        <v>425</v>
      </c>
      <c r="F29" s="200">
        <v>2022</v>
      </c>
      <c r="G29" s="201"/>
      <c r="H29" s="165"/>
    </row>
    <row r="30" spans="1:26" ht="15">
      <c r="A30" s="106"/>
      <c r="B30" s="64" t="s">
        <v>464</v>
      </c>
      <c r="C30" s="200">
        <v>36301.800000000003</v>
      </c>
      <c r="D30" s="64" t="s">
        <v>340</v>
      </c>
      <c r="E30" s="64" t="s">
        <v>453</v>
      </c>
      <c r="F30" s="200">
        <v>2022</v>
      </c>
      <c r="G30" s="201"/>
      <c r="H30" s="165"/>
    </row>
    <row r="31" spans="1:26" ht="15">
      <c r="A31" s="106"/>
      <c r="B31" s="64" t="s">
        <v>465</v>
      </c>
      <c r="C31" s="200">
        <v>27037.24</v>
      </c>
      <c r="D31" s="64" t="s">
        <v>448</v>
      </c>
      <c r="E31" s="64" t="s">
        <v>130</v>
      </c>
      <c r="F31" s="200">
        <v>2021</v>
      </c>
      <c r="G31" s="201"/>
      <c r="H31" s="165"/>
    </row>
    <row r="32" spans="1:26" ht="15">
      <c r="A32" s="106"/>
      <c r="B32" s="64" t="s">
        <v>466</v>
      </c>
      <c r="C32" s="200">
        <v>16660.02</v>
      </c>
      <c r="D32" s="64" t="s">
        <v>448</v>
      </c>
      <c r="E32" s="64" t="s">
        <v>467</v>
      </c>
      <c r="F32" s="200">
        <v>2025</v>
      </c>
      <c r="G32" s="201"/>
    </row>
    <row r="33" spans="1:8" ht="15">
      <c r="A33" s="106"/>
      <c r="B33" s="64" t="s">
        <v>468</v>
      </c>
      <c r="C33" s="200">
        <v>22975.65</v>
      </c>
      <c r="D33" s="64" t="s">
        <v>335</v>
      </c>
      <c r="E33" s="64" t="s">
        <v>467</v>
      </c>
      <c r="F33" s="200">
        <v>2024</v>
      </c>
      <c r="G33" s="201"/>
    </row>
    <row r="34" spans="1:8" ht="15">
      <c r="A34" s="106"/>
      <c r="B34" s="64" t="s">
        <v>216</v>
      </c>
      <c r="C34" s="200">
        <v>24749.58</v>
      </c>
      <c r="D34" s="64" t="s">
        <v>335</v>
      </c>
      <c r="E34" s="64" t="s">
        <v>467</v>
      </c>
      <c r="F34" s="200">
        <v>2024</v>
      </c>
      <c r="G34" s="201"/>
    </row>
    <row r="35" spans="1:8" ht="15">
      <c r="A35" s="106"/>
      <c r="B35" s="64" t="s">
        <v>469</v>
      </c>
      <c r="C35" s="200">
        <v>18050.439999999999</v>
      </c>
      <c r="D35" s="64" t="s">
        <v>335</v>
      </c>
      <c r="E35" s="64" t="s">
        <v>402</v>
      </c>
      <c r="F35" s="200">
        <v>2022</v>
      </c>
      <c r="G35" s="201"/>
    </row>
    <row r="36" spans="1:8" ht="15">
      <c r="A36" s="106"/>
      <c r="B36" s="64" t="s">
        <v>404</v>
      </c>
      <c r="C36" s="200">
        <v>6535.36</v>
      </c>
      <c r="D36" s="64" t="s">
        <v>335</v>
      </c>
      <c r="E36" s="64" t="s">
        <v>394</v>
      </c>
      <c r="F36" s="200">
        <v>2023</v>
      </c>
      <c r="G36" s="201"/>
    </row>
    <row r="37" spans="1:8" ht="15">
      <c r="A37" s="106"/>
      <c r="B37" s="64" t="s">
        <v>396</v>
      </c>
      <c r="C37" s="200">
        <v>26640</v>
      </c>
      <c r="D37" s="64" t="s">
        <v>340</v>
      </c>
      <c r="E37" s="64" t="s">
        <v>425</v>
      </c>
      <c r="F37" s="200">
        <v>2025</v>
      </c>
      <c r="G37" s="201"/>
    </row>
    <row r="38" spans="1:8" ht="15">
      <c r="A38" s="106"/>
      <c r="B38" s="64" t="s">
        <v>464</v>
      </c>
      <c r="C38" s="200">
        <v>24200.14</v>
      </c>
      <c r="D38" s="64" t="s">
        <v>335</v>
      </c>
      <c r="E38" s="64" t="s">
        <v>425</v>
      </c>
      <c r="F38" s="200">
        <v>2020</v>
      </c>
      <c r="G38" s="201"/>
      <c r="H38" s="165"/>
    </row>
    <row r="39" spans="1:8" ht="15">
      <c r="A39" s="106"/>
      <c r="B39" s="64" t="s">
        <v>216</v>
      </c>
      <c r="C39" s="200">
        <v>19164.14</v>
      </c>
      <c r="D39" s="64" t="s">
        <v>448</v>
      </c>
      <c r="E39" s="64" t="s">
        <v>467</v>
      </c>
      <c r="F39" s="200">
        <v>2024</v>
      </c>
      <c r="G39" s="201"/>
      <c r="H39" s="165"/>
    </row>
    <row r="40" spans="1:8" ht="15">
      <c r="A40" s="106"/>
      <c r="B40" s="64" t="s">
        <v>470</v>
      </c>
      <c r="C40" s="200">
        <v>5049.22</v>
      </c>
      <c r="D40" s="64" t="s">
        <v>340</v>
      </c>
      <c r="E40" s="64" t="s">
        <v>394</v>
      </c>
      <c r="F40" s="200">
        <v>2025</v>
      </c>
      <c r="G40" s="201"/>
      <c r="H40" s="165"/>
    </row>
    <row r="41" spans="1:8" ht="16.5" customHeight="1">
      <c r="A41" s="106"/>
      <c r="B41" s="64" t="s">
        <v>456</v>
      </c>
      <c r="C41" s="200">
        <v>13216.78</v>
      </c>
      <c r="D41" s="64" t="s">
        <v>335</v>
      </c>
      <c r="E41" s="64" t="s">
        <v>130</v>
      </c>
      <c r="F41" s="200">
        <v>2023</v>
      </c>
      <c r="G41" s="201"/>
      <c r="H41" s="165"/>
    </row>
    <row r="42" spans="1:8" ht="15">
      <c r="A42" s="106"/>
      <c r="B42" s="64" t="s">
        <v>464</v>
      </c>
      <c r="C42" s="200">
        <v>14991.71</v>
      </c>
      <c r="D42" s="64" t="s">
        <v>340</v>
      </c>
      <c r="E42" s="64" t="s">
        <v>101</v>
      </c>
      <c r="F42" s="200">
        <v>2021</v>
      </c>
      <c r="G42" s="201"/>
      <c r="H42" s="165"/>
    </row>
    <row r="43" spans="1:8" ht="15">
      <c r="A43" s="106"/>
      <c r="B43" s="64" t="s">
        <v>471</v>
      </c>
      <c r="C43" s="200">
        <v>2483.23</v>
      </c>
      <c r="D43" s="64" t="s">
        <v>340</v>
      </c>
      <c r="E43" s="64" t="s">
        <v>402</v>
      </c>
      <c r="F43" s="200">
        <v>2022</v>
      </c>
      <c r="G43" s="201"/>
      <c r="H43" s="165"/>
    </row>
    <row r="44" spans="1:8" ht="15">
      <c r="A44" s="106"/>
      <c r="B44" s="64" t="s">
        <v>472</v>
      </c>
      <c r="C44" s="200">
        <v>6896.66</v>
      </c>
      <c r="D44" s="64" t="s">
        <v>340</v>
      </c>
      <c r="E44" s="64" t="s">
        <v>453</v>
      </c>
      <c r="F44" s="200">
        <v>2025</v>
      </c>
      <c r="G44" s="201"/>
      <c r="H44" s="165"/>
    </row>
    <row r="45" spans="1:8" ht="15">
      <c r="A45" s="106"/>
      <c r="B45" s="64" t="s">
        <v>216</v>
      </c>
      <c r="C45" s="200">
        <v>30699.72</v>
      </c>
      <c r="D45" s="64" t="s">
        <v>340</v>
      </c>
      <c r="E45" s="64" t="s">
        <v>101</v>
      </c>
      <c r="F45" s="200">
        <v>2021</v>
      </c>
      <c r="G45" s="201"/>
      <c r="H45" s="165"/>
    </row>
    <row r="46" spans="1:8" ht="15">
      <c r="A46" s="106"/>
      <c r="B46" s="64" t="s">
        <v>473</v>
      </c>
      <c r="C46" s="200">
        <v>31650.03</v>
      </c>
      <c r="D46" s="64" t="s">
        <v>448</v>
      </c>
      <c r="E46" s="64" t="s">
        <v>467</v>
      </c>
      <c r="F46" s="200">
        <v>2022</v>
      </c>
      <c r="G46" s="201"/>
      <c r="H46" s="165"/>
    </row>
    <row r="47" spans="1:8" ht="15">
      <c r="A47" s="106"/>
      <c r="B47" s="64" t="s">
        <v>471</v>
      </c>
      <c r="C47" s="200">
        <v>2608.2399999999998</v>
      </c>
      <c r="D47" s="64" t="s">
        <v>335</v>
      </c>
      <c r="E47" s="64" t="s">
        <v>425</v>
      </c>
      <c r="F47" s="200">
        <v>2023</v>
      </c>
      <c r="G47" s="201"/>
      <c r="H47" s="165"/>
    </row>
    <row r="48" spans="1:8" ht="15">
      <c r="A48" s="106"/>
      <c r="C48" s="233"/>
      <c r="F48" s="233"/>
      <c r="G48" s="201"/>
      <c r="H48" s="165"/>
    </row>
    <row r="49" spans="2:9" ht="16">
      <c r="B49" s="41" t="s">
        <v>371</v>
      </c>
    </row>
    <row r="50" spans="2:9" ht="34" customHeight="1">
      <c r="B50" s="259" t="s">
        <v>474</v>
      </c>
      <c r="C50" s="259"/>
      <c r="D50" s="259"/>
      <c r="E50" s="259"/>
      <c r="F50" s="259"/>
      <c r="G50" s="259"/>
    </row>
    <row r="51" spans="2:9" ht="14">
      <c r="B51" s="117" t="s">
        <v>475</v>
      </c>
      <c r="G51" s="168"/>
    </row>
    <row r="52" spans="2:9" ht="14">
      <c r="B52" s="118"/>
      <c r="C52" s="136"/>
      <c r="D52" s="136"/>
      <c r="E52" s="118"/>
    </row>
    <row r="53" spans="2:9" ht="202" customHeight="1">
      <c r="B53" s="259" t="s">
        <v>476</v>
      </c>
      <c r="C53" s="259"/>
      <c r="D53" s="259"/>
      <c r="E53" s="259"/>
      <c r="F53" s="259"/>
      <c r="G53" s="259"/>
      <c r="H53" s="259"/>
      <c r="I53" s="259"/>
    </row>
    <row r="54" spans="2:9" ht="14">
      <c r="B54" s="118" t="s">
        <v>375</v>
      </c>
      <c r="C54" s="136"/>
      <c r="D54" s="136"/>
      <c r="E54" s="118" t="s">
        <v>376</v>
      </c>
    </row>
    <row r="55" spans="2:9" ht="15" customHeight="1">
      <c r="B55" s="18" t="s">
        <v>377</v>
      </c>
      <c r="E55" s="18" t="s">
        <v>261</v>
      </c>
    </row>
    <row r="56" spans="2:9" ht="13" customHeight="1">
      <c r="E56" s="257" t="str">
        <f>IF(OR(C59="g", C59="kg", C59="t", C59="lb", C59="ton"),
  "{" &amp; CHAR(10) &amp;
  IF(C61&lt;&gt;"", "  ""year"": " &amp; C61 &amp; "," &amp; CHAR(10), "") &amp;
  IF(C60&lt;&gt;"", "  ""region"": """ &amp; C60 &amp; """," &amp; CHAR(10), "") &amp;
  "  ""fuel_type"": """ &amp; C57 &amp; """," &amp; CHAR(10) &amp;
  "  ""amount"": {" &amp; CHAR(10) &amp;
  "    ""weight"": " &amp; C58 &amp; "," &amp; CHAR(10) &amp;
  "    ""weight_unit"": """ &amp; C59 &amp; """" &amp; CHAR(10) &amp;
  "  }" &amp; CHAR(10) &amp; "}",
  IF(OR(C59="ml", C59="l", C59="m3", C59="standard_cubic_foot", C59="gallon_us", C59="bbl"),
    "{" &amp; CHAR(10) &amp;
    IF(C61&lt;&gt;"", "  ""year"": " &amp; C61 &amp; "," &amp; CHAR(10), "") &amp;
    IF(C60&lt;&gt;"", "  ""region"": """ &amp; C60 &amp; """," &amp; CHAR(10), "") &amp;
    "  ""fuel_type"": """ &amp; C57 &amp; """," &amp; CHAR(10) &amp;
    "  ""amount"": {" &amp; CHAR(10) &amp;
    "    ""volume"": " &amp; C58 &amp; "," &amp; CHAR(10) &amp;
    "    ""volume_unit"": """ &amp; C59 &amp; """" &amp; CHAR(10) &amp;
    "  }" &amp; CHAR(10) &amp; "}",
    IF(OR(C59="Wh", C59="kWh", C59="MWh", C59="MJ", C59="GJ", C59="TJ", C59="therm", C59="MMBTU"),
      "{" &amp; CHAR(10) &amp;
      IF(C61&lt;&gt;"", "  ""year"": " &amp; C61 &amp; "," &amp; CHAR(10), "") &amp;
      IF(C60&lt;&gt;"", "  ""region"": """ &amp; C60 &amp; """," &amp; CHAR(10), "") &amp;
      "  ""fuel_type"": """ &amp; C57 &amp; """," &amp; CHAR(10) &amp;
      "  ""amount"": {" &amp; CHAR(10) &amp;
      "    ""energy"": " &amp; C58 &amp; "," &amp; CHAR(10) &amp;
      "    ""energy_unit"": """ &amp; C59 &amp; """" &amp; CHAR(10) &amp;
      "  }" &amp; CHAR(10) &amp; "}",
    "Invalid unit"
    )
  )
)</f>
        <v>{
  "year": 2024,
  "region": "DE",
  "fuel_type": "diesel",
  "amount": {
    "energy": 1000,
    "energy_unit": "kWh"
  }
}</v>
      </c>
      <c r="F56" s="257"/>
      <c r="G56" s="257"/>
    </row>
    <row r="57" spans="2:9" ht="13">
      <c r="B57" s="202" t="s">
        <v>439</v>
      </c>
      <c r="C57" s="190" t="s">
        <v>216</v>
      </c>
      <c r="E57" s="257"/>
      <c r="F57" s="257"/>
      <c r="G57" s="257"/>
    </row>
    <row r="58" spans="2:9" ht="13">
      <c r="B58" s="202" t="s">
        <v>271</v>
      </c>
      <c r="C58" s="190">
        <v>1000</v>
      </c>
      <c r="E58" s="257"/>
      <c r="F58" s="257"/>
      <c r="G58" s="257"/>
    </row>
    <row r="59" spans="2:9" ht="13">
      <c r="B59" s="202" t="s">
        <v>440</v>
      </c>
      <c r="C59" s="190" t="s">
        <v>477</v>
      </c>
      <c r="E59" s="257"/>
      <c r="F59" s="257"/>
      <c r="G59" s="257"/>
    </row>
    <row r="60" spans="2:9" ht="15" customHeight="1">
      <c r="B60" s="202" t="s">
        <v>75</v>
      </c>
      <c r="C60" s="190" t="s">
        <v>89</v>
      </c>
      <c r="E60" s="257"/>
      <c r="F60" s="257"/>
      <c r="G60" s="257"/>
    </row>
    <row r="61" spans="2:9" ht="13">
      <c r="B61" s="202" t="s">
        <v>76</v>
      </c>
      <c r="C61" s="190">
        <v>2024</v>
      </c>
      <c r="E61" s="257"/>
      <c r="F61" s="257"/>
      <c r="G61" s="257"/>
    </row>
    <row r="62" spans="2:9" ht="15.75" customHeight="1">
      <c r="E62" s="257"/>
      <c r="F62" s="257"/>
      <c r="G62" s="257"/>
    </row>
    <row r="63" spans="2:9" ht="14" customHeight="1">
      <c r="E63" s="257"/>
      <c r="F63" s="257"/>
      <c r="G63" s="257"/>
    </row>
    <row r="64" spans="2:9" ht="15.75" customHeight="1">
      <c r="E64" s="257"/>
      <c r="F64" s="257"/>
      <c r="G64" s="257"/>
    </row>
    <row r="65" spans="5:7" ht="14" customHeight="1">
      <c r="E65" s="257"/>
      <c r="F65" s="257"/>
      <c r="G65" s="257"/>
    </row>
    <row r="66" spans="5:7" ht="14" customHeight="1">
      <c r="E66" s="257"/>
      <c r="F66" s="257"/>
      <c r="G66" s="257"/>
    </row>
    <row r="67" spans="5:7" ht="14" customHeight="1">
      <c r="E67" s="257"/>
      <c r="F67" s="257"/>
      <c r="G67" s="257"/>
    </row>
    <row r="68" spans="5:7" ht="14" customHeight="1">
      <c r="E68" s="257"/>
      <c r="F68" s="257"/>
      <c r="G68" s="257"/>
    </row>
    <row r="69" spans="5:7" ht="14">
      <c r="G69" s="168"/>
    </row>
    <row r="70" spans="5:7" ht="14">
      <c r="G70" s="168"/>
    </row>
  </sheetData>
  <mergeCells count="8">
    <mergeCell ref="B53:I53"/>
    <mergeCell ref="E56:G68"/>
    <mergeCell ref="B50:G50"/>
    <mergeCell ref="B9:J9"/>
    <mergeCell ref="B10:J10"/>
    <mergeCell ref="B11:F11"/>
    <mergeCell ref="H11:I11"/>
    <mergeCell ref="B26:F26"/>
  </mergeCells>
  <hyperlinks>
    <hyperlink ref="B3" r:id="rId1" location="fuel-use" xr:uid="{00000000-0004-0000-0600-000000000000}"/>
    <hyperlink ref="C3" r:id="rId2" location="Energy-Emissions" xr:uid="{00000000-0004-0000-0600-000001000000}"/>
    <hyperlink ref="B51" r:id="rId3" xr:uid="{00000000-0004-0000-06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6"/>
  <sheetViews>
    <sheetView showGridLines="0" workbookViewId="0"/>
  </sheetViews>
  <sheetFormatPr baseColWidth="10" defaultColWidth="12.6640625" defaultRowHeight="15.75" customHeight="1"/>
  <cols>
    <col min="1" max="1" width="7.6640625" customWidth="1"/>
    <col min="2" max="2" width="21.6640625" customWidth="1"/>
    <col min="3" max="3" width="25.1640625" customWidth="1"/>
    <col min="4" max="4" width="22.83203125" customWidth="1"/>
    <col min="5" max="5" width="23.1640625" customWidth="1"/>
    <col min="6" max="6" width="29.1640625" customWidth="1"/>
    <col min="7" max="7" width="16.5" customWidth="1"/>
    <col min="8" max="8" width="50.5" customWidth="1"/>
    <col min="9" max="9" width="18.33203125" customWidth="1"/>
    <col min="10" max="10" width="38.1640625" customWidth="1"/>
    <col min="11" max="11" width="21.33203125" customWidth="1"/>
    <col min="14" max="14" width="22" customWidth="1"/>
    <col min="15" max="15" width="13.33203125" customWidth="1"/>
    <col min="16" max="16" width="16.6640625" customWidth="1"/>
    <col min="18" max="18" width="30" customWidth="1"/>
  </cols>
  <sheetData>
    <row r="1" spans="1:26" ht="32.25" customHeight="1">
      <c r="A1" s="18"/>
      <c r="B1" s="68"/>
      <c r="C1" s="18"/>
    </row>
    <row r="2" spans="1:26" ht="35">
      <c r="A2" s="18"/>
      <c r="B2" s="39" t="s">
        <v>478</v>
      </c>
      <c r="C2" s="18"/>
    </row>
    <row r="3" spans="1:26" ht="13">
      <c r="A3" s="18"/>
      <c r="B3" s="40" t="s">
        <v>52</v>
      </c>
      <c r="C3" s="40" t="s">
        <v>53</v>
      </c>
      <c r="D3" s="18"/>
    </row>
    <row r="4" spans="1:26" ht="16">
      <c r="A4" s="18"/>
      <c r="B4" s="41"/>
    </row>
    <row r="5" spans="1:26" ht="16">
      <c r="A5" s="18"/>
      <c r="B5" s="41" t="s">
        <v>479</v>
      </c>
    </row>
    <row r="6" spans="1:26" ht="58" customHeight="1">
      <c r="B6" s="268" t="s">
        <v>480</v>
      </c>
      <c r="C6" s="268"/>
      <c r="D6" s="268"/>
      <c r="E6" s="268"/>
      <c r="F6" s="268"/>
      <c r="G6" s="268"/>
      <c r="H6" s="268"/>
    </row>
    <row r="7" spans="1:26" ht="16">
      <c r="B7" s="41"/>
      <c r="C7" s="48"/>
      <c r="D7" s="48"/>
      <c r="E7" s="48"/>
      <c r="F7" s="48"/>
      <c r="G7" s="48"/>
      <c r="H7" s="48"/>
      <c r="I7" s="48"/>
      <c r="J7" s="48"/>
    </row>
    <row r="8" spans="1:26" ht="16">
      <c r="B8" s="41" t="s">
        <v>324</v>
      </c>
      <c r="C8" s="48"/>
      <c r="D8" s="48"/>
      <c r="E8" s="48"/>
      <c r="F8" s="48"/>
      <c r="G8" s="48"/>
      <c r="H8" s="48"/>
      <c r="I8" s="48"/>
      <c r="J8" s="48"/>
    </row>
    <row r="9" spans="1:26" ht="46" customHeight="1">
      <c r="B9" s="255" t="s">
        <v>481</v>
      </c>
      <c r="C9" s="242"/>
      <c r="D9" s="242"/>
      <c r="E9" s="242"/>
      <c r="F9" s="242"/>
      <c r="G9" s="242"/>
      <c r="H9" s="242"/>
      <c r="I9" s="242"/>
      <c r="J9" s="242"/>
    </row>
    <row r="10" spans="1:26" ht="16">
      <c r="A10" s="18"/>
      <c r="B10" s="274"/>
      <c r="C10" s="242"/>
      <c r="D10" s="242"/>
      <c r="E10" s="242"/>
      <c r="F10" s="242"/>
      <c r="G10" s="242"/>
      <c r="H10" s="242"/>
      <c r="I10" s="242"/>
      <c r="J10" s="242"/>
    </row>
    <row r="11" spans="1:26" ht="18">
      <c r="A11" s="18"/>
      <c r="B11" s="276" t="s">
        <v>67</v>
      </c>
      <c r="C11" s="277"/>
      <c r="D11" s="277"/>
      <c r="E11" s="277"/>
      <c r="F11" s="277"/>
      <c r="G11" s="277"/>
      <c r="H11" s="175" t="s">
        <v>68</v>
      </c>
      <c r="I11" s="262" t="s">
        <v>69</v>
      </c>
      <c r="J11" s="240"/>
      <c r="K11" s="176"/>
    </row>
    <row r="12" spans="1:26" ht="16">
      <c r="A12" s="71"/>
      <c r="B12" s="203" t="s">
        <v>482</v>
      </c>
      <c r="C12" s="204" t="s">
        <v>483</v>
      </c>
      <c r="D12" s="204" t="s">
        <v>75</v>
      </c>
      <c r="E12" s="204" t="s">
        <v>76</v>
      </c>
      <c r="F12" s="204" t="s">
        <v>270</v>
      </c>
      <c r="G12" s="204" t="s">
        <v>271</v>
      </c>
      <c r="H12" s="75" t="s">
        <v>79</v>
      </c>
      <c r="I12" s="76" t="s">
        <v>166</v>
      </c>
      <c r="J12" s="145" t="s">
        <v>442</v>
      </c>
      <c r="K12" s="179"/>
      <c r="L12" s="71"/>
      <c r="M12" s="71"/>
      <c r="N12" s="71"/>
      <c r="O12" s="71"/>
      <c r="P12" s="71"/>
      <c r="Q12" s="71"/>
      <c r="R12" s="71"/>
    </row>
    <row r="13" spans="1:26" ht="66.75" customHeight="1">
      <c r="A13" s="180"/>
      <c r="B13" s="205" t="s">
        <v>484</v>
      </c>
      <c r="C13" s="206" t="s">
        <v>485</v>
      </c>
      <c r="D13" s="181" t="s">
        <v>486</v>
      </c>
      <c r="E13" s="181" t="s">
        <v>487</v>
      </c>
      <c r="F13" s="181" t="s">
        <v>488</v>
      </c>
      <c r="G13" s="207" t="s">
        <v>489</v>
      </c>
      <c r="H13" s="79" t="s">
        <v>178</v>
      </c>
      <c r="I13" s="79" t="s">
        <v>179</v>
      </c>
      <c r="J13" s="83" t="s">
        <v>180</v>
      </c>
      <c r="K13" s="183"/>
      <c r="L13" s="180"/>
      <c r="M13" s="180"/>
      <c r="N13" s="180"/>
      <c r="O13" s="180"/>
      <c r="P13" s="180"/>
      <c r="Q13" s="180"/>
      <c r="R13" s="180"/>
      <c r="S13" s="184"/>
      <c r="T13" s="184"/>
      <c r="U13" s="184"/>
      <c r="V13" s="184"/>
      <c r="W13" s="184"/>
      <c r="X13" s="184"/>
      <c r="Y13" s="184"/>
      <c r="Z13" s="184"/>
    </row>
    <row r="14" spans="1:26" ht="195">
      <c r="A14" s="36"/>
      <c r="B14" s="134" t="s">
        <v>490</v>
      </c>
      <c r="C14" s="134">
        <v>742</v>
      </c>
      <c r="D14" s="134" t="s">
        <v>89</v>
      </c>
      <c r="E14" s="134">
        <v>2023</v>
      </c>
      <c r="F14" s="134" t="s">
        <v>279</v>
      </c>
      <c r="G14" s="134">
        <v>1000</v>
      </c>
      <c r="H14" s="232" t="s">
        <v>491</v>
      </c>
      <c r="I14" s="111">
        <v>168.6</v>
      </c>
      <c r="J14" s="186" t="s">
        <v>492</v>
      </c>
      <c r="L14" s="3"/>
      <c r="M14" s="3"/>
      <c r="Q14" s="3"/>
      <c r="R14" s="3"/>
    </row>
    <row r="15" spans="1:26" ht="195">
      <c r="A15" s="36"/>
      <c r="B15" s="134" t="s">
        <v>493</v>
      </c>
      <c r="C15" s="134">
        <v>43210000</v>
      </c>
      <c r="D15" s="134" t="s">
        <v>402</v>
      </c>
      <c r="E15" s="134">
        <v>2022</v>
      </c>
      <c r="F15" s="134" t="s">
        <v>317</v>
      </c>
      <c r="G15" s="134">
        <v>2345</v>
      </c>
      <c r="H15" s="232" t="s">
        <v>494</v>
      </c>
      <c r="I15" s="111">
        <v>699.4</v>
      </c>
      <c r="J15" s="186" t="s">
        <v>495</v>
      </c>
      <c r="L15" s="3"/>
      <c r="M15" s="3"/>
      <c r="Q15" s="3"/>
      <c r="R15" s="3"/>
    </row>
    <row r="16" spans="1:26" ht="195">
      <c r="A16" s="36"/>
      <c r="B16" s="134" t="s">
        <v>490</v>
      </c>
      <c r="C16" s="134">
        <v>5732</v>
      </c>
      <c r="D16" s="134" t="s">
        <v>101</v>
      </c>
      <c r="E16" s="134">
        <v>2020</v>
      </c>
      <c r="F16" s="134" t="s">
        <v>294</v>
      </c>
      <c r="G16" s="134">
        <v>4239</v>
      </c>
      <c r="H16" s="232" t="s">
        <v>496</v>
      </c>
      <c r="I16" s="111">
        <v>1019</v>
      </c>
      <c r="J16" s="186" t="s">
        <v>497</v>
      </c>
      <c r="L16" s="3"/>
      <c r="M16" s="3"/>
      <c r="Q16" s="3"/>
      <c r="R16" s="3"/>
    </row>
    <row r="17" spans="1:26" ht="195">
      <c r="A17" s="36"/>
      <c r="B17" s="134" t="s">
        <v>498</v>
      </c>
      <c r="C17" s="134">
        <v>4620</v>
      </c>
      <c r="D17" s="134" t="s">
        <v>409</v>
      </c>
      <c r="E17" s="134">
        <v>2021</v>
      </c>
      <c r="F17" s="134" t="s">
        <v>279</v>
      </c>
      <c r="G17" s="134">
        <v>430</v>
      </c>
      <c r="H17" s="232" t="s">
        <v>499</v>
      </c>
      <c r="I17" s="111">
        <v>28.47</v>
      </c>
      <c r="J17" s="186" t="s">
        <v>500</v>
      </c>
      <c r="L17" s="3"/>
      <c r="M17" s="3"/>
      <c r="Q17" s="3"/>
      <c r="R17" s="3"/>
    </row>
    <row r="18" spans="1:26" ht="195">
      <c r="A18" s="106"/>
      <c r="B18" s="134" t="s">
        <v>493</v>
      </c>
      <c r="C18" s="134">
        <v>27110000</v>
      </c>
      <c r="D18" s="134" t="s">
        <v>101</v>
      </c>
      <c r="E18" s="134">
        <v>2021</v>
      </c>
      <c r="F18" s="134" t="s">
        <v>294</v>
      </c>
      <c r="G18" s="208">
        <v>20000</v>
      </c>
      <c r="H18" s="232" t="s">
        <v>501</v>
      </c>
      <c r="I18" s="111">
        <v>5369</v>
      </c>
      <c r="J18" s="186" t="s">
        <v>502</v>
      </c>
      <c r="K18" s="106"/>
      <c r="L18" s="106"/>
      <c r="M18" s="106"/>
      <c r="N18" s="106"/>
      <c r="O18" s="106"/>
      <c r="P18" s="106"/>
      <c r="Q18" s="106"/>
      <c r="R18" s="106"/>
      <c r="S18" s="106"/>
      <c r="T18" s="106"/>
      <c r="U18" s="106"/>
      <c r="V18" s="106"/>
      <c r="W18" s="106"/>
      <c r="X18" s="106"/>
      <c r="Y18" s="106"/>
      <c r="Z18" s="106"/>
    </row>
    <row r="19" spans="1:26" ht="195">
      <c r="A19" s="36"/>
      <c r="B19" s="134" t="s">
        <v>493</v>
      </c>
      <c r="C19" s="134">
        <v>23100000</v>
      </c>
      <c r="D19" s="134" t="s">
        <v>503</v>
      </c>
      <c r="E19" s="134">
        <v>2021</v>
      </c>
      <c r="F19" s="134" t="s">
        <v>504</v>
      </c>
      <c r="G19" s="208">
        <v>400</v>
      </c>
      <c r="H19" s="232" t="s">
        <v>505</v>
      </c>
      <c r="I19" s="111">
        <v>6.5919999999999996</v>
      </c>
      <c r="J19" s="186" t="s">
        <v>506</v>
      </c>
      <c r="L19" s="3"/>
      <c r="M19" s="3"/>
      <c r="Q19" s="3"/>
      <c r="R19" s="3"/>
    </row>
    <row r="20" spans="1:26" ht="16">
      <c r="C20" s="209"/>
    </row>
    <row r="22" spans="1:26" ht="21">
      <c r="A22" s="18"/>
      <c r="B22" s="69"/>
    </row>
    <row r="23" spans="1:26" ht="16">
      <c r="A23" s="18"/>
      <c r="B23" s="41" t="s">
        <v>119</v>
      </c>
    </row>
    <row r="24" spans="1:26" ht="13">
      <c r="B24" s="18" t="s">
        <v>120</v>
      </c>
    </row>
    <row r="25" spans="1:26" ht="13">
      <c r="B25" s="18"/>
    </row>
    <row r="26" spans="1:26" ht="18">
      <c r="A26" s="106"/>
      <c r="B26" s="248" t="s">
        <v>67</v>
      </c>
      <c r="C26" s="249"/>
      <c r="D26" s="249"/>
      <c r="E26" s="249"/>
      <c r="F26" s="249"/>
      <c r="G26" s="249"/>
      <c r="H26" s="107"/>
    </row>
    <row r="27" spans="1:26" ht="16">
      <c r="A27" s="106"/>
      <c r="B27" s="210" t="s">
        <v>482</v>
      </c>
      <c r="C27" s="210" t="s">
        <v>483</v>
      </c>
      <c r="D27" s="210" t="s">
        <v>75</v>
      </c>
      <c r="E27" s="210" t="s">
        <v>76</v>
      </c>
      <c r="F27" s="210" t="s">
        <v>270</v>
      </c>
      <c r="G27" s="210" t="s">
        <v>271</v>
      </c>
      <c r="H27" s="162"/>
      <c r="I27" s="162"/>
      <c r="J27" s="162"/>
      <c r="K27" s="162"/>
      <c r="L27" s="162"/>
      <c r="M27" s="162"/>
      <c r="N27" s="162"/>
      <c r="O27" s="162"/>
      <c r="P27" s="162"/>
      <c r="Q27" s="162"/>
      <c r="R27" s="162"/>
      <c r="S27" s="162"/>
      <c r="T27" s="162"/>
      <c r="U27" s="162"/>
      <c r="V27" s="162"/>
      <c r="W27" s="162"/>
      <c r="X27" s="162"/>
      <c r="Y27" s="162"/>
      <c r="Z27" s="162"/>
    </row>
    <row r="28" spans="1:26" ht="15">
      <c r="A28" s="106"/>
      <c r="B28" s="211" t="s">
        <v>498</v>
      </c>
      <c r="C28" s="212">
        <v>1010</v>
      </c>
      <c r="D28" s="211" t="s">
        <v>101</v>
      </c>
      <c r="E28" s="212">
        <v>2023</v>
      </c>
      <c r="F28" s="211" t="s">
        <v>507</v>
      </c>
      <c r="G28" s="212">
        <v>6634</v>
      </c>
    </row>
    <row r="29" spans="1:26" ht="15">
      <c r="A29" s="106"/>
      <c r="B29" s="211" t="s">
        <v>508</v>
      </c>
      <c r="C29" s="212">
        <v>1.1100000000000001</v>
      </c>
      <c r="D29" s="211" t="s">
        <v>426</v>
      </c>
      <c r="E29" s="212">
        <v>2025</v>
      </c>
      <c r="F29" s="211" t="s">
        <v>279</v>
      </c>
      <c r="G29" s="212">
        <v>5235</v>
      </c>
    </row>
    <row r="30" spans="1:26" ht="15">
      <c r="A30" s="106"/>
      <c r="B30" s="211" t="s">
        <v>490</v>
      </c>
      <c r="C30" s="212">
        <v>5812</v>
      </c>
      <c r="D30" s="211" t="s">
        <v>426</v>
      </c>
      <c r="E30" s="212">
        <v>2024</v>
      </c>
      <c r="F30" s="211" t="s">
        <v>279</v>
      </c>
      <c r="G30" s="212">
        <v>3214</v>
      </c>
    </row>
    <row r="31" spans="1:26" ht="15">
      <c r="A31" s="106"/>
      <c r="B31" s="211" t="s">
        <v>493</v>
      </c>
      <c r="C31" s="212">
        <v>31160000</v>
      </c>
      <c r="D31" s="211" t="s">
        <v>101</v>
      </c>
      <c r="E31" s="212">
        <v>2023</v>
      </c>
      <c r="F31" s="211" t="s">
        <v>307</v>
      </c>
      <c r="G31" s="212">
        <v>4451</v>
      </c>
    </row>
    <row r="32" spans="1:26" ht="15">
      <c r="A32" s="106"/>
      <c r="B32" s="211" t="s">
        <v>508</v>
      </c>
      <c r="C32" s="212">
        <v>10.71</v>
      </c>
      <c r="D32" s="211" t="s">
        <v>426</v>
      </c>
      <c r="E32" s="212">
        <v>2023</v>
      </c>
      <c r="F32" s="211" t="s">
        <v>294</v>
      </c>
      <c r="G32" s="212">
        <v>7864</v>
      </c>
    </row>
    <row r="33" spans="1:7" ht="15">
      <c r="A33" s="106"/>
      <c r="B33" s="211" t="s">
        <v>498</v>
      </c>
      <c r="C33" s="212">
        <v>1071</v>
      </c>
      <c r="D33" s="211" t="s">
        <v>426</v>
      </c>
      <c r="E33" s="212">
        <v>2023</v>
      </c>
      <c r="F33" s="211" t="s">
        <v>279</v>
      </c>
      <c r="G33" s="212">
        <v>7921</v>
      </c>
    </row>
    <row r="34" spans="1:7" ht="15">
      <c r="A34" s="106"/>
      <c r="B34" s="211" t="s">
        <v>508</v>
      </c>
      <c r="C34" s="212">
        <v>20.13</v>
      </c>
      <c r="D34" s="211" t="s">
        <v>101</v>
      </c>
      <c r="E34" s="212">
        <v>2023</v>
      </c>
      <c r="F34" s="211" t="s">
        <v>507</v>
      </c>
      <c r="G34" s="212">
        <v>6884</v>
      </c>
    </row>
    <row r="35" spans="1:7" ht="15">
      <c r="A35" s="106"/>
      <c r="B35" s="211" t="s">
        <v>490</v>
      </c>
      <c r="C35" s="212">
        <v>5732</v>
      </c>
      <c r="D35" s="211" t="s">
        <v>130</v>
      </c>
      <c r="E35" s="212">
        <v>2025</v>
      </c>
      <c r="F35" s="211" t="s">
        <v>279</v>
      </c>
      <c r="G35" s="212">
        <v>1661</v>
      </c>
    </row>
    <row r="36" spans="1:7" ht="15">
      <c r="A36" s="106"/>
      <c r="B36" s="211" t="s">
        <v>493</v>
      </c>
      <c r="C36" s="212">
        <v>24110000</v>
      </c>
      <c r="D36" s="211" t="s">
        <v>419</v>
      </c>
      <c r="E36" s="212">
        <v>2024</v>
      </c>
      <c r="F36" s="211" t="s">
        <v>279</v>
      </c>
      <c r="G36" s="212">
        <v>7940</v>
      </c>
    </row>
    <row r="37" spans="1:7" ht="15">
      <c r="A37" s="106"/>
      <c r="B37" s="211" t="s">
        <v>508</v>
      </c>
      <c r="C37" s="212">
        <v>33.119999999999997</v>
      </c>
      <c r="D37" s="211" t="s">
        <v>419</v>
      </c>
      <c r="E37" s="212">
        <v>2025</v>
      </c>
      <c r="F37" s="211" t="s">
        <v>307</v>
      </c>
      <c r="G37" s="212">
        <v>2382</v>
      </c>
    </row>
    <row r="38" spans="1:7" ht="15">
      <c r="A38" s="106"/>
      <c r="B38" s="211" t="s">
        <v>498</v>
      </c>
      <c r="C38" s="212">
        <v>2022</v>
      </c>
      <c r="D38" s="211" t="s">
        <v>89</v>
      </c>
      <c r="E38" s="212">
        <v>2024</v>
      </c>
      <c r="F38" s="211" t="s">
        <v>307</v>
      </c>
      <c r="G38" s="212">
        <v>6567</v>
      </c>
    </row>
    <row r="39" spans="1:7" ht="15">
      <c r="A39" s="106"/>
      <c r="B39" s="211" t="s">
        <v>508</v>
      </c>
      <c r="C39" s="212">
        <v>1.1100000000000001</v>
      </c>
      <c r="D39" s="211" t="s">
        <v>426</v>
      </c>
      <c r="E39" s="212">
        <v>2024</v>
      </c>
      <c r="F39" s="211" t="s">
        <v>294</v>
      </c>
      <c r="G39" s="212">
        <v>6837</v>
      </c>
    </row>
    <row r="40" spans="1:7" ht="16.5" customHeight="1">
      <c r="A40" s="106"/>
      <c r="B40" s="211" t="s">
        <v>490</v>
      </c>
      <c r="C40" s="212">
        <v>4111</v>
      </c>
      <c r="D40" s="211" t="s">
        <v>130</v>
      </c>
      <c r="E40" s="212">
        <v>2024</v>
      </c>
      <c r="F40" s="211" t="s">
        <v>317</v>
      </c>
      <c r="G40" s="212">
        <v>7119</v>
      </c>
    </row>
    <row r="41" spans="1:7" ht="15">
      <c r="A41" s="106"/>
      <c r="B41" s="211" t="s">
        <v>493</v>
      </c>
      <c r="C41" s="212">
        <v>31170000</v>
      </c>
      <c r="D41" s="211" t="s">
        <v>419</v>
      </c>
      <c r="E41" s="212">
        <v>2024</v>
      </c>
      <c r="F41" s="211" t="s">
        <v>507</v>
      </c>
      <c r="G41" s="212">
        <v>6867</v>
      </c>
    </row>
    <row r="42" spans="1:7" ht="15">
      <c r="A42" s="106"/>
      <c r="B42" s="211" t="s">
        <v>508</v>
      </c>
      <c r="C42" s="212">
        <v>10.71</v>
      </c>
      <c r="D42" s="211" t="s">
        <v>130</v>
      </c>
      <c r="E42" s="212">
        <v>2022</v>
      </c>
      <c r="F42" s="211" t="s">
        <v>294</v>
      </c>
      <c r="G42" s="212">
        <v>5303</v>
      </c>
    </row>
    <row r="43" spans="1:7" ht="15">
      <c r="A43" s="106"/>
      <c r="B43" s="211" t="s">
        <v>498</v>
      </c>
      <c r="C43" s="212">
        <v>3312</v>
      </c>
      <c r="D43" s="211" t="s">
        <v>426</v>
      </c>
      <c r="E43" s="212">
        <v>2024</v>
      </c>
      <c r="F43" s="211" t="s">
        <v>307</v>
      </c>
      <c r="G43" s="212">
        <v>8591</v>
      </c>
    </row>
    <row r="44" spans="1:7" ht="15">
      <c r="A44" s="106"/>
      <c r="B44" s="211" t="s">
        <v>508</v>
      </c>
      <c r="C44" s="212">
        <v>25.11</v>
      </c>
      <c r="D44" s="211" t="s">
        <v>426</v>
      </c>
      <c r="E44" s="212">
        <v>2022</v>
      </c>
      <c r="F44" s="211" t="s">
        <v>307</v>
      </c>
      <c r="G44" s="212">
        <v>5145</v>
      </c>
    </row>
    <row r="45" spans="1:7" ht="15">
      <c r="A45" s="106"/>
      <c r="B45" s="211" t="s">
        <v>490</v>
      </c>
      <c r="C45" s="212">
        <v>7399</v>
      </c>
      <c r="D45" s="211" t="s">
        <v>130</v>
      </c>
      <c r="E45" s="212">
        <v>2025</v>
      </c>
      <c r="F45" s="211" t="s">
        <v>294</v>
      </c>
      <c r="G45" s="212">
        <v>6069</v>
      </c>
    </row>
    <row r="46" spans="1:7" ht="15">
      <c r="A46" s="106"/>
      <c r="B46" s="211" t="s">
        <v>493</v>
      </c>
      <c r="C46" s="212">
        <v>23100000</v>
      </c>
      <c r="D46" s="211" t="s">
        <v>503</v>
      </c>
      <c r="E46" s="212">
        <v>2023</v>
      </c>
      <c r="F46" s="211" t="s">
        <v>279</v>
      </c>
      <c r="G46" s="212">
        <v>8852</v>
      </c>
    </row>
    <row r="47" spans="1:7" ht="15">
      <c r="B47" s="211" t="s">
        <v>508</v>
      </c>
      <c r="C47" s="212">
        <v>33.119999999999997</v>
      </c>
      <c r="D47" s="211" t="s">
        <v>426</v>
      </c>
      <c r="E47" s="212">
        <v>2025</v>
      </c>
      <c r="F47" s="211" t="s">
        <v>507</v>
      </c>
      <c r="G47" s="212">
        <v>2014</v>
      </c>
    </row>
    <row r="48" spans="1:7" ht="16">
      <c r="B48" s="41"/>
      <c r="G48" s="168"/>
    </row>
    <row r="49" spans="2:9" ht="16">
      <c r="B49" s="41" t="s">
        <v>371</v>
      </c>
      <c r="G49" s="168"/>
    </row>
    <row r="50" spans="2:9" ht="14">
      <c r="B50" s="18" t="s">
        <v>509</v>
      </c>
      <c r="G50" s="168"/>
    </row>
    <row r="51" spans="2:9" ht="14">
      <c r="B51" s="117" t="s">
        <v>510</v>
      </c>
      <c r="G51" s="168"/>
    </row>
    <row r="52" spans="2:9" ht="14">
      <c r="B52" s="18"/>
      <c r="G52" s="168"/>
    </row>
    <row r="53" spans="2:9" ht="234" customHeight="1">
      <c r="B53" s="259" t="s">
        <v>511</v>
      </c>
      <c r="C53" s="259"/>
      <c r="D53" s="259"/>
      <c r="E53" s="259"/>
      <c r="F53" s="259"/>
      <c r="G53" s="259"/>
      <c r="H53" s="259"/>
      <c r="I53" s="259"/>
    </row>
    <row r="54" spans="2:9" ht="15">
      <c r="B54" s="118" t="s">
        <v>375</v>
      </c>
      <c r="C54" s="136"/>
      <c r="D54" s="136"/>
      <c r="E54" s="118" t="s">
        <v>376</v>
      </c>
      <c r="G54" s="168"/>
    </row>
    <row r="55" spans="2:9" ht="13">
      <c r="B55" s="18" t="s">
        <v>377</v>
      </c>
      <c r="E55" s="18" t="s">
        <v>261</v>
      </c>
    </row>
    <row r="56" spans="2:9" ht="13.5" customHeight="1">
      <c r="E56" s="257" t="str">
        <f>"{" &amp; CHAR(10) &amp;
REPT(" ",2) &amp; """classification"": {" &amp; CHAR(10) &amp;
REPT(" ",4) &amp; """classification_type"": """ &amp; C57 &amp; """," &amp; CHAR(10) &amp;
REPT(" ",4) &amp; """classification_code"": """ &amp; C58 &amp; """" &amp;
IF(C59&lt;&gt;"", "," &amp; CHAR(10) &amp; REPT(" ",4) &amp; """region"": """ &amp; C59 &amp; """", "") &amp;
IF(C60&lt;&gt;"", "," &amp; CHAR(10) &amp; REPT(" ",4) &amp; """year"": " &amp; C60, "") &amp; CHAR(10) &amp;
REPT(" ",2) &amp; "}," &amp; CHAR(10) &amp;
REPT(" ",2) &amp; """parameters"": {" &amp; CHAR(10) &amp;
REPT(" ",4) &amp; """money"": " &amp; C62 &amp; "," &amp; CHAR(10) &amp;
REPT(" ",4) &amp; """money_unit"": """ &amp; C61 &amp; """" &amp; CHAR(10) &amp;
REPT(" ",2) &amp; "}" &amp; CHAR(10) &amp;
"}"</f>
        <v>{
  "classification": {
    "classification_type": "nace2",
    "classification_code": "10.82",
    "region": "DE"
  },
  "parameters": {
    "money": 20000,
    "money_unit": "eur"
  }
}</v>
      </c>
      <c r="F56" s="257"/>
      <c r="G56" s="257"/>
      <c r="H56" s="257"/>
    </row>
    <row r="57" spans="2:9" ht="14" customHeight="1">
      <c r="B57" s="202" t="s">
        <v>482</v>
      </c>
      <c r="C57" s="190" t="s">
        <v>508</v>
      </c>
      <c r="E57" s="257"/>
      <c r="F57" s="257"/>
      <c r="G57" s="257"/>
      <c r="H57" s="257"/>
    </row>
    <row r="58" spans="2:9" ht="14" customHeight="1">
      <c r="B58" s="202" t="s">
        <v>483</v>
      </c>
      <c r="C58" s="190">
        <v>10.82</v>
      </c>
      <c r="E58" s="257"/>
      <c r="F58" s="257"/>
      <c r="G58" s="257"/>
      <c r="H58" s="257"/>
    </row>
    <row r="59" spans="2:9" ht="14" customHeight="1">
      <c r="B59" s="202" t="s">
        <v>75</v>
      </c>
      <c r="C59" s="190" t="s">
        <v>89</v>
      </c>
      <c r="E59" s="257"/>
      <c r="F59" s="257"/>
      <c r="G59" s="257"/>
      <c r="H59" s="257"/>
    </row>
    <row r="60" spans="2:9" ht="14" customHeight="1">
      <c r="B60" s="202" t="s">
        <v>76</v>
      </c>
      <c r="C60" s="190"/>
      <c r="E60" s="257"/>
      <c r="F60" s="257"/>
      <c r="G60" s="257"/>
      <c r="H60" s="257"/>
    </row>
    <row r="61" spans="2:9" ht="14" customHeight="1">
      <c r="B61" s="202" t="s">
        <v>270</v>
      </c>
      <c r="C61" s="190" t="s">
        <v>279</v>
      </c>
      <c r="E61" s="257"/>
      <c r="F61" s="257"/>
      <c r="G61" s="257"/>
      <c r="H61" s="257"/>
    </row>
    <row r="62" spans="2:9" ht="15" customHeight="1">
      <c r="B62" s="202" t="s">
        <v>271</v>
      </c>
      <c r="C62" s="190">
        <v>20000</v>
      </c>
      <c r="E62" s="257"/>
      <c r="F62" s="257"/>
      <c r="G62" s="257"/>
      <c r="H62" s="257"/>
    </row>
    <row r="63" spans="2:9" ht="14" customHeight="1">
      <c r="E63" s="257"/>
      <c r="F63" s="257"/>
      <c r="G63" s="257"/>
      <c r="H63" s="257"/>
    </row>
    <row r="64" spans="2:9" ht="14" customHeight="1">
      <c r="E64" s="257"/>
      <c r="F64" s="257"/>
      <c r="G64" s="257"/>
      <c r="H64" s="257"/>
    </row>
    <row r="65" spans="5:8" ht="14" customHeight="1">
      <c r="E65" s="257"/>
      <c r="F65" s="257"/>
      <c r="G65" s="257"/>
      <c r="H65" s="257"/>
    </row>
    <row r="66" spans="5:8" ht="14" customHeight="1">
      <c r="E66" s="257"/>
      <c r="F66" s="257"/>
      <c r="G66" s="257"/>
      <c r="H66" s="257"/>
    </row>
    <row r="67" spans="5:8" ht="14" customHeight="1">
      <c r="E67" s="257"/>
      <c r="F67" s="257"/>
      <c r="G67" s="257"/>
      <c r="H67" s="257"/>
    </row>
    <row r="68" spans="5:8" ht="14" customHeight="1">
      <c r="E68" s="257"/>
      <c r="F68" s="257"/>
      <c r="G68" s="257"/>
      <c r="H68" s="257"/>
    </row>
    <row r="69" spans="5:8" ht="14" customHeight="1">
      <c r="E69" s="257"/>
      <c r="F69" s="257"/>
      <c r="G69" s="257"/>
      <c r="H69" s="257"/>
    </row>
    <row r="70" spans="5:8" ht="15.75" customHeight="1">
      <c r="E70" s="257"/>
      <c r="F70" s="257"/>
      <c r="G70" s="257"/>
      <c r="H70" s="257"/>
    </row>
    <row r="71" spans="5:8" ht="15.75" customHeight="1">
      <c r="E71" s="257"/>
      <c r="F71" s="257"/>
      <c r="G71" s="257"/>
      <c r="H71" s="257"/>
    </row>
    <row r="72" spans="5:8" ht="15.75" customHeight="1">
      <c r="E72" s="257"/>
      <c r="F72" s="257"/>
      <c r="G72" s="257"/>
      <c r="H72" s="257"/>
    </row>
    <row r="73" spans="5:8" ht="15.75" customHeight="1">
      <c r="E73" s="257"/>
      <c r="F73" s="257"/>
      <c r="G73" s="257"/>
      <c r="H73" s="257"/>
    </row>
    <row r="74" spans="5:8" ht="15.75" customHeight="1">
      <c r="E74" s="257"/>
      <c r="F74" s="257"/>
      <c r="G74" s="257"/>
      <c r="H74" s="257"/>
    </row>
    <row r="75" spans="5:8" ht="15.75" customHeight="1">
      <c r="E75" s="257"/>
      <c r="F75" s="257"/>
      <c r="G75" s="257"/>
      <c r="H75" s="257"/>
    </row>
    <row r="76" spans="5:8" ht="15.75" customHeight="1">
      <c r="E76" s="257"/>
      <c r="F76" s="257"/>
      <c r="G76" s="257"/>
      <c r="H76" s="257"/>
    </row>
  </sheetData>
  <mergeCells count="8">
    <mergeCell ref="B53:I53"/>
    <mergeCell ref="E56:H76"/>
    <mergeCell ref="B6:H6"/>
    <mergeCell ref="B9:J9"/>
    <mergeCell ref="B10:J10"/>
    <mergeCell ref="B11:G11"/>
    <mergeCell ref="I11:J11"/>
    <mergeCell ref="B26:G26"/>
  </mergeCells>
  <hyperlinks>
    <hyperlink ref="B3" r:id="rId1" xr:uid="{00000000-0004-0000-0700-000000000000}"/>
    <hyperlink ref="C3" r:id="rId2" location="Procurement-Emissions" xr:uid="{00000000-0004-0000-0700-000001000000}"/>
    <hyperlink ref="B51" r:id="rId3" xr:uid="{00000000-0004-0000-0700-00000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73"/>
  <sheetViews>
    <sheetView showGridLines="0" zoomScale="115" workbookViewId="0"/>
  </sheetViews>
  <sheetFormatPr baseColWidth="10" defaultColWidth="12.6640625" defaultRowHeight="15.75" customHeight="1"/>
  <cols>
    <col min="1" max="1" width="7.6640625" customWidth="1"/>
    <col min="2" max="2" width="22.1640625" customWidth="1"/>
    <col min="3" max="3" width="29.6640625" customWidth="1"/>
    <col min="4" max="4" width="22.1640625" customWidth="1"/>
    <col min="5" max="5" width="26.6640625" customWidth="1"/>
    <col min="6" max="6" width="19.6640625" customWidth="1"/>
    <col min="7" max="7" width="19.5" customWidth="1"/>
    <col min="8" max="8" width="18.33203125" customWidth="1"/>
    <col min="9" max="9" width="42.83203125" customWidth="1"/>
    <col min="10" max="10" width="84.1640625" customWidth="1"/>
    <col min="11" max="11" width="13.33203125" customWidth="1"/>
    <col min="12" max="12" width="16.6640625" customWidth="1"/>
    <col min="13" max="13" width="0.33203125" customWidth="1"/>
    <col min="14" max="14" width="30" customWidth="1"/>
  </cols>
  <sheetData>
    <row r="1" spans="1:21" ht="26.25" customHeight="1"/>
    <row r="2" spans="1:21" ht="35">
      <c r="B2" s="39" t="s">
        <v>512</v>
      </c>
      <c r="C2" s="18"/>
    </row>
    <row r="3" spans="1:21" ht="13">
      <c r="B3" s="40" t="s">
        <v>52</v>
      </c>
      <c r="C3" s="40" t="s">
        <v>53</v>
      </c>
      <c r="D3" s="18"/>
    </row>
    <row r="4" spans="1:21" ht="16">
      <c r="B4" s="41"/>
    </row>
    <row r="5" spans="1:21" ht="16">
      <c r="B5" s="41" t="s">
        <v>513</v>
      </c>
    </row>
    <row r="6" spans="1:21" ht="47" customHeight="1">
      <c r="B6" s="268" t="s">
        <v>514</v>
      </c>
      <c r="C6" s="268"/>
      <c r="D6" s="268"/>
      <c r="E6" s="268"/>
      <c r="F6" s="268"/>
      <c r="G6" s="268"/>
      <c r="H6" s="268"/>
    </row>
    <row r="7" spans="1:21" ht="16">
      <c r="B7" s="41"/>
      <c r="C7" s="48"/>
      <c r="D7" s="48"/>
      <c r="E7" s="48"/>
      <c r="F7" s="48"/>
      <c r="G7" s="48"/>
      <c r="H7" s="48"/>
      <c r="I7" s="48"/>
      <c r="J7" s="48"/>
      <c r="K7" s="48"/>
    </row>
    <row r="8" spans="1:21" ht="16">
      <c r="B8" s="41" t="s">
        <v>324</v>
      </c>
      <c r="C8" s="48"/>
      <c r="D8" s="48"/>
      <c r="E8" s="48"/>
      <c r="F8" s="48"/>
      <c r="G8" s="48"/>
      <c r="H8" s="48"/>
      <c r="I8" s="48"/>
      <c r="J8" s="48"/>
      <c r="K8" s="48"/>
    </row>
    <row r="9" spans="1:21" ht="51" customHeight="1">
      <c r="B9" s="255" t="s">
        <v>515</v>
      </c>
      <c r="C9" s="242"/>
      <c r="D9" s="242"/>
      <c r="E9" s="242"/>
      <c r="F9" s="242"/>
      <c r="G9" s="242"/>
      <c r="H9" s="242"/>
      <c r="I9" s="242"/>
      <c r="J9" s="242"/>
      <c r="K9" s="242"/>
    </row>
    <row r="10" spans="1:21" ht="16">
      <c r="A10" s="18"/>
      <c r="B10" s="70"/>
      <c r="C10" s="70"/>
      <c r="D10" s="70"/>
      <c r="E10" s="70"/>
      <c r="F10" s="70"/>
      <c r="G10" s="70"/>
      <c r="H10" s="70"/>
    </row>
    <row r="11" spans="1:21" ht="17">
      <c r="A11" s="71"/>
      <c r="B11" s="266" t="s">
        <v>67</v>
      </c>
      <c r="C11" s="242"/>
      <c r="D11" s="242"/>
      <c r="E11" s="242"/>
      <c r="F11" s="242"/>
      <c r="G11" s="242"/>
      <c r="H11" s="278"/>
      <c r="I11" s="175" t="s">
        <v>68</v>
      </c>
      <c r="J11" s="175"/>
      <c r="K11" s="71"/>
      <c r="L11" s="71"/>
      <c r="M11" s="71"/>
      <c r="N11" s="71"/>
    </row>
    <row r="12" spans="1:21" ht="14">
      <c r="A12" s="148"/>
      <c r="B12" s="213" t="s">
        <v>516</v>
      </c>
      <c r="C12" s="213" t="s">
        <v>517</v>
      </c>
      <c r="D12" s="213" t="s">
        <v>518</v>
      </c>
      <c r="E12" s="213" t="s">
        <v>519</v>
      </c>
      <c r="F12" s="213" t="s">
        <v>520</v>
      </c>
      <c r="G12" s="213" t="s">
        <v>302</v>
      </c>
      <c r="H12" s="213" t="s">
        <v>521</v>
      </c>
      <c r="I12" s="75" t="s">
        <v>79</v>
      </c>
      <c r="J12" s="145" t="s">
        <v>442</v>
      </c>
      <c r="K12" s="148"/>
      <c r="L12" s="148"/>
      <c r="M12" s="148"/>
      <c r="N12" s="148"/>
      <c r="O12" s="138"/>
      <c r="P12" s="138"/>
      <c r="Q12" s="138"/>
      <c r="R12" s="138"/>
      <c r="S12" s="138"/>
      <c r="T12" s="138"/>
      <c r="U12" s="138"/>
    </row>
    <row r="13" spans="1:21" ht="120">
      <c r="A13" s="36"/>
      <c r="B13" s="214" t="s">
        <v>522</v>
      </c>
      <c r="C13" s="214" t="s">
        <v>523</v>
      </c>
      <c r="D13" s="214" t="s">
        <v>524</v>
      </c>
      <c r="E13" s="214" t="s">
        <v>525</v>
      </c>
      <c r="F13" s="214" t="s">
        <v>526</v>
      </c>
      <c r="G13" s="149" t="s">
        <v>527</v>
      </c>
      <c r="H13" s="214" t="s">
        <v>528</v>
      </c>
      <c r="I13" s="79" t="s">
        <v>178</v>
      </c>
      <c r="J13" s="83" t="s">
        <v>180</v>
      </c>
      <c r="M13" s="3"/>
      <c r="N13" s="3"/>
    </row>
    <row r="14" spans="1:21" ht="118.5" customHeight="1">
      <c r="A14" s="36"/>
      <c r="B14" s="160">
        <v>5</v>
      </c>
      <c r="C14" s="215" t="s">
        <v>529</v>
      </c>
      <c r="D14" s="197" t="s">
        <v>530</v>
      </c>
      <c r="E14" s="65" t="s">
        <v>94</v>
      </c>
      <c r="G14" s="65"/>
      <c r="H14" s="65" t="s">
        <v>89</v>
      </c>
      <c r="I14" s="232" t="s">
        <v>531</v>
      </c>
      <c r="J14" s="216" t="s">
        <v>532</v>
      </c>
      <c r="M14" s="3"/>
      <c r="N14" s="3"/>
    </row>
    <row r="15" spans="1:21" ht="135">
      <c r="A15" s="106"/>
      <c r="B15" s="160">
        <v>3</v>
      </c>
      <c r="C15" s="215" t="s">
        <v>533</v>
      </c>
      <c r="D15" s="197" t="s">
        <v>530</v>
      </c>
      <c r="E15" s="65" t="s">
        <v>84</v>
      </c>
      <c r="F15" s="65"/>
      <c r="G15" s="65">
        <v>2018</v>
      </c>
      <c r="H15" s="112"/>
      <c r="I15" s="232" t="s">
        <v>534</v>
      </c>
      <c r="J15" s="217" t="s">
        <v>535</v>
      </c>
      <c r="K15" s="106"/>
      <c r="L15" s="106"/>
      <c r="M15" s="106"/>
      <c r="N15" s="106"/>
      <c r="O15" s="106"/>
      <c r="P15" s="106"/>
      <c r="Q15" s="106"/>
      <c r="R15" s="106"/>
      <c r="S15" s="106"/>
      <c r="T15" s="106"/>
      <c r="U15" s="106"/>
    </row>
    <row r="16" spans="1:21" ht="135">
      <c r="A16" s="36"/>
      <c r="B16" s="160">
        <v>2</v>
      </c>
      <c r="C16" s="215" t="s">
        <v>536</v>
      </c>
      <c r="D16" s="197" t="s">
        <v>530</v>
      </c>
      <c r="E16" s="65" t="s">
        <v>94</v>
      </c>
      <c r="F16" s="65"/>
      <c r="G16" s="65"/>
      <c r="H16" s="111" t="s">
        <v>101</v>
      </c>
      <c r="I16" s="232" t="s">
        <v>537</v>
      </c>
      <c r="J16" s="216" t="s">
        <v>538</v>
      </c>
      <c r="M16" s="3"/>
      <c r="N16" s="3"/>
    </row>
    <row r="17" spans="1:14" ht="150">
      <c r="A17" s="36"/>
      <c r="B17" s="160">
        <v>1</v>
      </c>
      <c r="C17" s="215" t="s">
        <v>539</v>
      </c>
      <c r="D17" s="197" t="s">
        <v>540</v>
      </c>
      <c r="E17" s="65" t="s">
        <v>94</v>
      </c>
      <c r="F17" s="65" t="s">
        <v>100</v>
      </c>
      <c r="G17" s="65">
        <v>2018</v>
      </c>
      <c r="H17" s="111"/>
      <c r="I17" s="232" t="s">
        <v>541</v>
      </c>
      <c r="J17" s="216" t="s">
        <v>542</v>
      </c>
      <c r="M17" s="3"/>
      <c r="N17" s="3"/>
    </row>
    <row r="18" spans="1:14" ht="149" customHeight="1">
      <c r="A18" s="36"/>
      <c r="B18" s="160">
        <v>6</v>
      </c>
      <c r="C18" s="215" t="s">
        <v>543</v>
      </c>
      <c r="D18" s="197" t="s">
        <v>530</v>
      </c>
      <c r="E18" s="65" t="s">
        <v>544</v>
      </c>
      <c r="F18" s="65"/>
      <c r="G18" s="65"/>
      <c r="H18" s="111"/>
      <c r="I18" s="232" t="s">
        <v>545</v>
      </c>
      <c r="J18" s="216" t="s">
        <v>546</v>
      </c>
    </row>
    <row r="19" spans="1:14" ht="135">
      <c r="A19" s="36"/>
      <c r="B19" s="160">
        <v>4</v>
      </c>
      <c r="C19" s="215" t="s">
        <v>547</v>
      </c>
      <c r="D19" s="197" t="s">
        <v>530</v>
      </c>
      <c r="E19" s="65" t="s">
        <v>84</v>
      </c>
      <c r="F19" s="65" t="s">
        <v>548</v>
      </c>
      <c r="G19" s="65"/>
      <c r="H19" s="111"/>
      <c r="I19" s="232" t="s">
        <v>549</v>
      </c>
      <c r="J19" s="216" t="s">
        <v>550</v>
      </c>
    </row>
    <row r="22" spans="1:14" ht="21">
      <c r="A22" s="18"/>
      <c r="B22" s="69"/>
    </row>
    <row r="23" spans="1:14" ht="16">
      <c r="A23" s="18"/>
      <c r="B23" s="41" t="s">
        <v>119</v>
      </c>
    </row>
    <row r="24" spans="1:14" ht="13">
      <c r="B24" s="18" t="s">
        <v>120</v>
      </c>
    </row>
    <row r="25" spans="1:14" ht="13">
      <c r="B25" s="18"/>
    </row>
    <row r="26" spans="1:14" ht="17">
      <c r="A26" s="106"/>
      <c r="B26" s="272" t="s">
        <v>67</v>
      </c>
      <c r="C26" s="239"/>
      <c r="D26" s="239"/>
      <c r="E26" s="239"/>
      <c r="F26" s="239"/>
      <c r="G26" s="239"/>
      <c r="H26" s="240"/>
    </row>
    <row r="27" spans="1:14" ht="14">
      <c r="A27" s="106"/>
      <c r="B27" s="218" t="s">
        <v>516</v>
      </c>
      <c r="C27" s="218" t="s">
        <v>517</v>
      </c>
      <c r="D27" s="218" t="s">
        <v>518</v>
      </c>
      <c r="E27" s="218" t="s">
        <v>519</v>
      </c>
      <c r="F27" s="218" t="s">
        <v>520</v>
      </c>
      <c r="G27" s="218" t="s">
        <v>302</v>
      </c>
      <c r="H27" s="218" t="s">
        <v>521</v>
      </c>
      <c r="I27" s="118"/>
    </row>
    <row r="28" spans="1:14" ht="15">
      <c r="A28" s="106"/>
      <c r="B28" s="187">
        <v>5</v>
      </c>
      <c r="C28" s="187" t="s">
        <v>529</v>
      </c>
      <c r="D28" s="187" t="s">
        <v>530</v>
      </c>
      <c r="E28" s="187" t="s">
        <v>94</v>
      </c>
      <c r="F28" s="187"/>
      <c r="G28" s="187"/>
      <c r="H28" s="187" t="s">
        <v>89</v>
      </c>
    </row>
    <row r="29" spans="1:14" ht="15">
      <c r="A29" s="106"/>
      <c r="B29" s="187">
        <v>3</v>
      </c>
      <c r="C29" s="187" t="s">
        <v>551</v>
      </c>
      <c r="D29" s="187" t="s">
        <v>530</v>
      </c>
      <c r="E29" s="187" t="s">
        <v>84</v>
      </c>
      <c r="F29" s="187"/>
      <c r="G29" s="187">
        <v>2018</v>
      </c>
      <c r="H29" s="187"/>
    </row>
    <row r="30" spans="1:14" ht="15">
      <c r="A30" s="106"/>
      <c r="B30" s="187">
        <v>2</v>
      </c>
      <c r="C30" s="187" t="s">
        <v>536</v>
      </c>
      <c r="D30" s="187" t="s">
        <v>530</v>
      </c>
      <c r="E30" s="187" t="s">
        <v>94</v>
      </c>
      <c r="F30" s="187"/>
      <c r="G30" s="187"/>
      <c r="H30" s="187" t="s">
        <v>101</v>
      </c>
    </row>
    <row r="31" spans="1:14" ht="15">
      <c r="A31" s="106"/>
      <c r="B31" s="187">
        <v>1</v>
      </c>
      <c r="C31" s="187" t="s">
        <v>539</v>
      </c>
      <c r="D31" s="187" t="s">
        <v>540</v>
      </c>
      <c r="E31" s="187" t="s">
        <v>94</v>
      </c>
      <c r="F31" s="187" t="s">
        <v>100</v>
      </c>
      <c r="G31" s="187">
        <v>2018</v>
      </c>
      <c r="H31" s="187"/>
    </row>
    <row r="32" spans="1:14" ht="15">
      <c r="A32" s="106"/>
      <c r="B32" s="187">
        <v>6</v>
      </c>
      <c r="C32" s="187" t="s">
        <v>543</v>
      </c>
      <c r="D32" s="187" t="s">
        <v>530</v>
      </c>
      <c r="E32" s="187" t="s">
        <v>544</v>
      </c>
      <c r="F32" s="187"/>
      <c r="G32" s="187"/>
      <c r="H32" s="187"/>
    </row>
    <row r="33" spans="1:8" ht="15">
      <c r="A33" s="106"/>
      <c r="B33" s="187">
        <v>4</v>
      </c>
      <c r="C33" s="187" t="s">
        <v>547</v>
      </c>
      <c r="D33" s="187" t="s">
        <v>530</v>
      </c>
      <c r="E33" s="187" t="s">
        <v>84</v>
      </c>
      <c r="F33" s="187" t="s">
        <v>548</v>
      </c>
      <c r="G33" s="187"/>
      <c r="H33" s="187"/>
    </row>
    <row r="34" spans="1:8" ht="15">
      <c r="A34" s="106"/>
      <c r="B34" s="187">
        <v>7</v>
      </c>
      <c r="C34" s="187" t="s">
        <v>552</v>
      </c>
      <c r="D34" s="187" t="s">
        <v>530</v>
      </c>
      <c r="E34" s="187" t="s">
        <v>84</v>
      </c>
      <c r="F34" s="187"/>
      <c r="G34" s="187">
        <v>2023</v>
      </c>
      <c r="H34" s="187" t="s">
        <v>409</v>
      </c>
    </row>
    <row r="35" spans="1:8" ht="15">
      <c r="A35" s="106"/>
      <c r="B35" s="187">
        <v>3</v>
      </c>
      <c r="C35" s="187" t="s">
        <v>553</v>
      </c>
      <c r="D35" s="187" t="s">
        <v>540</v>
      </c>
      <c r="E35" s="187" t="s">
        <v>94</v>
      </c>
      <c r="F35" s="187"/>
      <c r="G35" s="187">
        <v>2022</v>
      </c>
      <c r="H35" s="187" t="s">
        <v>130</v>
      </c>
    </row>
    <row r="36" spans="1:8" ht="15">
      <c r="A36" s="106"/>
      <c r="B36" s="187">
        <v>1</v>
      </c>
      <c r="C36" s="187" t="s">
        <v>140</v>
      </c>
      <c r="D36" s="187" t="s">
        <v>530</v>
      </c>
      <c r="E36" s="187" t="s">
        <v>88</v>
      </c>
      <c r="F36" s="187" t="s">
        <v>554</v>
      </c>
      <c r="G36" s="187">
        <v>2021</v>
      </c>
      <c r="H36" s="187" t="s">
        <v>402</v>
      </c>
    </row>
    <row r="37" spans="1:8" ht="15">
      <c r="A37" s="106"/>
      <c r="B37" s="187">
        <v>2</v>
      </c>
      <c r="C37" s="187" t="s">
        <v>555</v>
      </c>
      <c r="D37" s="187" t="s">
        <v>530</v>
      </c>
      <c r="E37" s="187" t="s">
        <v>556</v>
      </c>
      <c r="F37" s="187"/>
      <c r="G37" s="187"/>
      <c r="H37" s="187" t="s">
        <v>101</v>
      </c>
    </row>
    <row r="38" spans="1:8" ht="15">
      <c r="A38" s="106"/>
      <c r="B38" s="187">
        <v>4</v>
      </c>
      <c r="C38" s="187" t="s">
        <v>557</v>
      </c>
      <c r="D38" s="187" t="s">
        <v>530</v>
      </c>
      <c r="E38" s="187" t="s">
        <v>94</v>
      </c>
      <c r="F38" s="187"/>
      <c r="G38" s="187">
        <v>2022</v>
      </c>
      <c r="H38" s="187" t="s">
        <v>558</v>
      </c>
    </row>
    <row r="39" spans="1:8" ht="15">
      <c r="A39" s="106"/>
      <c r="B39" s="187">
        <v>2</v>
      </c>
      <c r="C39" s="187" t="s">
        <v>559</v>
      </c>
      <c r="D39" s="187" t="s">
        <v>540</v>
      </c>
      <c r="E39" s="187" t="s">
        <v>94</v>
      </c>
      <c r="F39" s="187" t="s">
        <v>100</v>
      </c>
      <c r="G39" s="187">
        <v>2019</v>
      </c>
      <c r="H39" s="187" t="s">
        <v>101</v>
      </c>
    </row>
    <row r="40" spans="1:8" ht="16.5" customHeight="1">
      <c r="A40" s="106"/>
      <c r="B40" s="187">
        <v>5</v>
      </c>
      <c r="C40" s="187" t="s">
        <v>560</v>
      </c>
      <c r="D40" s="187" t="s">
        <v>530</v>
      </c>
      <c r="E40" s="187" t="s">
        <v>84</v>
      </c>
      <c r="F40" s="187"/>
      <c r="G40" s="187"/>
      <c r="H40" s="187" t="s">
        <v>453</v>
      </c>
    </row>
    <row r="41" spans="1:8" ht="15">
      <c r="A41" s="106"/>
      <c r="B41" s="187">
        <v>2</v>
      </c>
      <c r="C41" s="187" t="s">
        <v>561</v>
      </c>
      <c r="D41" s="187" t="s">
        <v>540</v>
      </c>
      <c r="E41" s="187" t="s">
        <v>84</v>
      </c>
      <c r="F41" s="187"/>
      <c r="G41" s="187"/>
      <c r="H41" s="187" t="s">
        <v>89</v>
      </c>
    </row>
    <row r="42" spans="1:8" ht="15">
      <c r="A42" s="106"/>
      <c r="B42" s="187">
        <v>1</v>
      </c>
      <c r="C42" s="187" t="s">
        <v>562</v>
      </c>
      <c r="D42" s="187" t="s">
        <v>540</v>
      </c>
      <c r="E42" s="187" t="s">
        <v>94</v>
      </c>
      <c r="F42" s="187" t="s">
        <v>563</v>
      </c>
      <c r="G42" s="187">
        <v>2023</v>
      </c>
      <c r="H42" s="187"/>
    </row>
    <row r="43" spans="1:8" ht="15">
      <c r="A43" s="106"/>
      <c r="B43" s="187">
        <v>3</v>
      </c>
      <c r="C43" s="187" t="s">
        <v>564</v>
      </c>
      <c r="D43" s="187" t="s">
        <v>540</v>
      </c>
      <c r="E43" s="187" t="s">
        <v>565</v>
      </c>
      <c r="F43" s="187"/>
      <c r="G43" s="187">
        <v>2020</v>
      </c>
      <c r="H43" s="187" t="s">
        <v>419</v>
      </c>
    </row>
    <row r="44" spans="1:8" ht="15">
      <c r="A44" s="106"/>
      <c r="B44" s="187">
        <v>10</v>
      </c>
      <c r="C44" s="187" t="s">
        <v>566</v>
      </c>
      <c r="D44" s="187" t="s">
        <v>530</v>
      </c>
      <c r="E44" s="187" t="s">
        <v>84</v>
      </c>
      <c r="F44" s="187"/>
      <c r="G44" s="187">
        <v>2022</v>
      </c>
      <c r="H44" s="187" t="s">
        <v>567</v>
      </c>
    </row>
    <row r="45" spans="1:8" ht="15">
      <c r="A45" s="106"/>
      <c r="B45" s="187">
        <v>2</v>
      </c>
      <c r="C45" s="187" t="s">
        <v>568</v>
      </c>
      <c r="D45" s="187" t="s">
        <v>530</v>
      </c>
      <c r="E45" s="187" t="s">
        <v>94</v>
      </c>
      <c r="F45" s="187"/>
      <c r="G45" s="187">
        <v>2021</v>
      </c>
      <c r="H45" s="187" t="s">
        <v>409</v>
      </c>
    </row>
    <row r="46" spans="1:8" ht="15">
      <c r="A46" s="106"/>
      <c r="B46" s="187">
        <v>15</v>
      </c>
      <c r="C46" s="187" t="s">
        <v>569</v>
      </c>
      <c r="D46" s="187" t="s">
        <v>540</v>
      </c>
      <c r="E46" s="187" t="s">
        <v>84</v>
      </c>
      <c r="F46" s="187"/>
      <c r="G46" s="187"/>
      <c r="H46" s="187"/>
    </row>
    <row r="47" spans="1:8" ht="15">
      <c r="A47" s="106"/>
      <c r="B47" s="187">
        <v>3</v>
      </c>
      <c r="C47" s="187" t="s">
        <v>570</v>
      </c>
      <c r="D47" s="187" t="s">
        <v>530</v>
      </c>
      <c r="E47" s="187" t="s">
        <v>94</v>
      </c>
      <c r="F47" s="187"/>
      <c r="G47" s="187">
        <v>2022</v>
      </c>
      <c r="H47" s="187" t="s">
        <v>423</v>
      </c>
    </row>
    <row r="49" spans="2:9" ht="16">
      <c r="B49" s="41" t="s">
        <v>371</v>
      </c>
    </row>
    <row r="50" spans="2:9" ht="33" customHeight="1">
      <c r="B50" s="259" t="s">
        <v>571</v>
      </c>
      <c r="C50" s="259"/>
      <c r="D50" s="259"/>
      <c r="E50" s="259"/>
      <c r="F50" s="259"/>
      <c r="G50" s="259"/>
      <c r="H50" s="259"/>
      <c r="I50" s="259"/>
    </row>
    <row r="51" spans="2:9" ht="14">
      <c r="B51" s="117" t="s">
        <v>510</v>
      </c>
    </row>
    <row r="52" spans="2:9" ht="13">
      <c r="B52" s="18"/>
    </row>
    <row r="53" spans="2:9" ht="181" customHeight="1">
      <c r="B53" s="259" t="s">
        <v>572</v>
      </c>
      <c r="C53" s="259"/>
      <c r="D53" s="259"/>
      <c r="E53" s="259"/>
      <c r="F53" s="259"/>
      <c r="G53" s="259"/>
      <c r="H53" s="259"/>
      <c r="I53" s="259"/>
    </row>
    <row r="55" spans="2:9" ht="16">
      <c r="B55" s="188" t="s">
        <v>375</v>
      </c>
      <c r="E55" s="188" t="s">
        <v>376</v>
      </c>
    </row>
    <row r="56" spans="2:9" ht="13">
      <c r="B56" s="18" t="s">
        <v>377</v>
      </c>
      <c r="E56" s="18" t="s">
        <v>261</v>
      </c>
    </row>
    <row r="57" spans="2:9" ht="13">
      <c r="B57" s="18"/>
      <c r="E57" s="18"/>
    </row>
    <row r="58" spans="2:9" ht="13" customHeight="1">
      <c r="B58" s="189" t="s">
        <v>573</v>
      </c>
      <c r="C58" s="190">
        <v>15</v>
      </c>
      <c r="E58" s="257" t="str">
        <f>"{""suggest"": {" &amp; CHAR(10) &amp;
"  ""text"": """ &amp; C59 &amp; """," &amp; CHAR(10) &amp;
"  ""domain"": """ &amp; C60 &amp; """" &amp;
IF(C61&lt;&gt;"", "," &amp; CHAR(10) &amp; "  ""unit_type"": [""" &amp; SUBSTITUTE(C61, ",", """,""") &amp; """]", "") &amp;
IF(C63&lt;&gt;"", "," &amp; CHAR(10) &amp; "  ""year"": " &amp; C63, "") &amp;
IF(C64&lt;&gt;"", "," &amp; CHAR(10) &amp; "  ""region"": """ &amp; C64 &amp; """", "") &amp;
IF(C62&lt;&gt;"", "," &amp; CHAR(10) &amp; "  ""source"": [""" &amp; SUBSTITUTE(C62, ",", """,""") &amp; """]", "") &amp; CHAR(10) &amp;
"}" &amp;
IF(C58&lt;&gt;"", "," &amp; CHAR(10) &amp; """max_suggestions"": " &amp; C58, "") &amp; CHAR(10) &amp; "}"</f>
        <v>{"suggest": {
  "text": "aluminium",
  "domain": "general",
  "unit_type": ["Money","Weight"],
  "year": 2024,
  "region": "ZA",
  "source": ["ecoinvent","defra"]
},
"max_suggestions": 15
}</v>
      </c>
      <c r="F58" s="257"/>
      <c r="G58" s="257"/>
      <c r="H58" s="257"/>
      <c r="I58" s="257"/>
    </row>
    <row r="59" spans="2:9" ht="13">
      <c r="B59" s="189" t="s">
        <v>517</v>
      </c>
      <c r="C59" s="190" t="s">
        <v>105</v>
      </c>
      <c r="E59" s="257"/>
      <c r="F59" s="257"/>
      <c r="G59" s="257"/>
      <c r="H59" s="257"/>
      <c r="I59" s="257"/>
    </row>
    <row r="60" spans="2:9" ht="13">
      <c r="B60" s="189" t="s">
        <v>518</v>
      </c>
      <c r="C60" s="190" t="s">
        <v>530</v>
      </c>
      <c r="E60" s="257"/>
      <c r="F60" s="257"/>
      <c r="G60" s="257"/>
      <c r="H60" s="257"/>
      <c r="I60" s="257"/>
    </row>
    <row r="61" spans="2:9" ht="13">
      <c r="B61" s="189" t="s">
        <v>574</v>
      </c>
      <c r="C61" s="190" t="s">
        <v>575</v>
      </c>
      <c r="E61" s="257"/>
      <c r="F61" s="257"/>
      <c r="G61" s="257"/>
      <c r="H61" s="257"/>
      <c r="I61" s="257"/>
    </row>
    <row r="62" spans="2:9" ht="13">
      <c r="B62" s="189" t="s">
        <v>74</v>
      </c>
      <c r="C62" s="190" t="s">
        <v>576</v>
      </c>
      <c r="E62" s="257"/>
      <c r="F62" s="257"/>
      <c r="G62" s="257"/>
      <c r="H62" s="257"/>
      <c r="I62" s="257"/>
    </row>
    <row r="63" spans="2:9" ht="13">
      <c r="B63" s="189" t="s">
        <v>76</v>
      </c>
      <c r="C63" s="190">
        <v>2024</v>
      </c>
      <c r="E63" s="257"/>
      <c r="F63" s="257"/>
      <c r="G63" s="257"/>
      <c r="H63" s="257"/>
      <c r="I63" s="257"/>
    </row>
    <row r="64" spans="2:9" ht="13">
      <c r="B64" s="189" t="s">
        <v>75</v>
      </c>
      <c r="C64" s="190" t="s">
        <v>394</v>
      </c>
      <c r="E64" s="257"/>
      <c r="F64" s="257"/>
      <c r="G64" s="257"/>
      <c r="H64" s="257"/>
      <c r="I64" s="257"/>
    </row>
    <row r="65" spans="5:9" ht="15.75" customHeight="1">
      <c r="E65" s="257"/>
      <c r="F65" s="257"/>
      <c r="G65" s="257"/>
      <c r="H65" s="257"/>
      <c r="I65" s="257"/>
    </row>
    <row r="66" spans="5:9" ht="15.75" customHeight="1">
      <c r="E66" s="257"/>
      <c r="F66" s="257"/>
      <c r="G66" s="257"/>
      <c r="H66" s="257"/>
      <c r="I66" s="257"/>
    </row>
    <row r="67" spans="5:9" ht="15.75" customHeight="1">
      <c r="E67" s="257"/>
      <c r="F67" s="257"/>
      <c r="G67" s="257"/>
      <c r="H67" s="257"/>
      <c r="I67" s="257"/>
    </row>
    <row r="68" spans="5:9" ht="15.75" customHeight="1">
      <c r="E68" s="257"/>
      <c r="F68" s="257"/>
      <c r="G68" s="257"/>
      <c r="H68" s="257"/>
      <c r="I68" s="257"/>
    </row>
    <row r="69" spans="5:9" ht="15.75" customHeight="1">
      <c r="E69" s="257"/>
      <c r="F69" s="257"/>
      <c r="G69" s="257"/>
      <c r="H69" s="257"/>
      <c r="I69" s="257"/>
    </row>
    <row r="70" spans="5:9" ht="15.75" customHeight="1">
      <c r="E70" s="257"/>
      <c r="F70" s="257"/>
      <c r="G70" s="257"/>
      <c r="H70" s="257"/>
      <c r="I70" s="257"/>
    </row>
    <row r="71" spans="5:9" ht="15.75" customHeight="1">
      <c r="E71" s="257"/>
      <c r="F71" s="257"/>
      <c r="G71" s="257"/>
      <c r="H71" s="257"/>
      <c r="I71" s="257"/>
    </row>
    <row r="72" spans="5:9" ht="15.75" customHeight="1">
      <c r="E72" s="257"/>
      <c r="F72" s="257"/>
      <c r="G72" s="257"/>
      <c r="H72" s="257"/>
      <c r="I72" s="257"/>
    </row>
    <row r="73" spans="5:9" ht="15.75" customHeight="1">
      <c r="E73" s="257"/>
      <c r="F73" s="257"/>
      <c r="G73" s="257"/>
      <c r="H73" s="257"/>
      <c r="I73" s="257"/>
    </row>
  </sheetData>
  <mergeCells count="7">
    <mergeCell ref="B6:H6"/>
    <mergeCell ref="B53:I53"/>
    <mergeCell ref="E58:I73"/>
    <mergeCell ref="B50:I50"/>
    <mergeCell ref="B9:K9"/>
    <mergeCell ref="B11:H11"/>
    <mergeCell ref="B26:H26"/>
  </mergeCells>
  <hyperlinks>
    <hyperlink ref="B3" r:id="rId1" location="suggest" xr:uid="{00000000-0004-0000-0800-000000000000}"/>
    <hyperlink ref="C3" r:id="rId2" location="Autopilot" xr:uid="{00000000-0004-0000-0800-000001000000}"/>
    <hyperlink ref="B51" r:id="rId3" xr:uid="{00000000-0004-0000-0800-000002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81"/>
  <sheetViews>
    <sheetView showGridLines="0" topLeftCell="A64" zoomScale="125" workbookViewId="0">
      <selection activeCell="B75" sqref="B75"/>
    </sheetView>
  </sheetViews>
  <sheetFormatPr baseColWidth="10" defaultColWidth="12.6640625" defaultRowHeight="15.75" customHeight="1"/>
  <cols>
    <col min="1" max="1" width="5.33203125" customWidth="1"/>
    <col min="2" max="2" width="20" customWidth="1"/>
    <col min="3" max="3" width="29.6640625" customWidth="1"/>
    <col min="4" max="4" width="21.33203125" customWidth="1"/>
    <col min="5" max="5" width="26.6640625" customWidth="1"/>
    <col min="6" max="6" width="27" customWidth="1"/>
    <col min="7" max="7" width="23.6640625" customWidth="1"/>
    <col min="8" max="8" width="42.6640625" customWidth="1"/>
    <col min="9" max="9" width="30.83203125" customWidth="1"/>
    <col min="10" max="10" width="37" customWidth="1"/>
    <col min="11" max="11" width="21.33203125" customWidth="1"/>
    <col min="14" max="14" width="22" customWidth="1"/>
    <col min="15" max="15" width="13.33203125" customWidth="1"/>
    <col min="16" max="16" width="16.6640625" customWidth="1"/>
    <col min="18" max="18" width="30" customWidth="1"/>
  </cols>
  <sheetData>
    <row r="1" spans="1:13" ht="17.25" customHeight="1">
      <c r="A1" s="18"/>
      <c r="B1" s="39"/>
      <c r="C1" s="18"/>
    </row>
    <row r="2" spans="1:13" ht="32.25" customHeight="1">
      <c r="A2" s="18"/>
      <c r="B2" s="39" t="s">
        <v>577</v>
      </c>
      <c r="C2" s="18"/>
    </row>
    <row r="3" spans="1:13" ht="32.25" customHeight="1">
      <c r="A3" s="18"/>
      <c r="B3" s="40" t="s">
        <v>52</v>
      </c>
      <c r="C3" s="40" t="s">
        <v>53</v>
      </c>
      <c r="D3" s="18"/>
    </row>
    <row r="4" spans="1:13" ht="16">
      <c r="A4" s="36"/>
      <c r="B4" s="41"/>
    </row>
    <row r="5" spans="1:13" ht="16">
      <c r="A5" s="36"/>
      <c r="B5" s="41" t="s">
        <v>578</v>
      </c>
    </row>
    <row r="6" spans="1:13" ht="86" customHeight="1">
      <c r="A6" s="36"/>
      <c r="B6" s="268" t="s">
        <v>636</v>
      </c>
      <c r="C6" s="268"/>
      <c r="D6" s="268"/>
      <c r="E6" s="268"/>
      <c r="F6" s="268"/>
      <c r="G6" s="268"/>
      <c r="H6" s="268"/>
      <c r="I6" s="268"/>
    </row>
    <row r="7" spans="1:13" ht="32.25" customHeight="1">
      <c r="B7" s="41" t="s">
        <v>324</v>
      </c>
      <c r="C7" s="48"/>
      <c r="D7" s="48"/>
      <c r="E7" s="48"/>
      <c r="F7" s="48"/>
      <c r="G7" s="48"/>
      <c r="H7" s="48"/>
      <c r="I7" s="48"/>
      <c r="J7" s="48"/>
      <c r="K7" s="48"/>
      <c r="L7" s="48"/>
    </row>
    <row r="8" spans="1:13" ht="54.75" customHeight="1">
      <c r="A8" s="48"/>
      <c r="B8" s="255" t="s">
        <v>515</v>
      </c>
      <c r="C8" s="242"/>
      <c r="D8" s="242"/>
      <c r="E8" s="242"/>
      <c r="F8" s="242"/>
      <c r="G8" s="242"/>
      <c r="H8" s="242"/>
      <c r="I8" s="242"/>
      <c r="J8" s="242"/>
      <c r="K8" s="242"/>
      <c r="L8" s="242"/>
      <c r="M8" s="48"/>
    </row>
    <row r="9" spans="1:13" ht="18" hidden="1">
      <c r="A9" s="36"/>
      <c r="B9" s="219"/>
    </row>
    <row r="10" spans="1:13" ht="18" hidden="1">
      <c r="A10" s="36"/>
      <c r="B10" s="219" t="s">
        <v>579</v>
      </c>
    </row>
    <row r="11" spans="1:13" ht="7.5" hidden="1" customHeight="1">
      <c r="A11" s="36"/>
      <c r="B11" s="219"/>
    </row>
    <row r="12" spans="1:13" ht="13" hidden="1">
      <c r="A12" s="36"/>
      <c r="B12" s="220" t="s">
        <v>67</v>
      </c>
      <c r="C12" s="220" t="s">
        <v>580</v>
      </c>
      <c r="D12" s="220" t="s">
        <v>581</v>
      </c>
      <c r="E12" s="220" t="s">
        <v>582</v>
      </c>
      <c r="F12" s="36"/>
    </row>
    <row r="13" spans="1:13" ht="70" hidden="1">
      <c r="A13" s="221"/>
      <c r="B13" s="222" t="s">
        <v>517</v>
      </c>
      <c r="C13" s="223" t="s">
        <v>583</v>
      </c>
      <c r="D13" s="224" t="s">
        <v>584</v>
      </c>
      <c r="E13" s="225" t="s">
        <v>585</v>
      </c>
    </row>
    <row r="14" spans="1:13" ht="13" hidden="1">
      <c r="A14" s="221"/>
      <c r="B14" s="226" t="s">
        <v>518</v>
      </c>
      <c r="C14" s="223" t="s">
        <v>583</v>
      </c>
      <c r="D14" s="225" t="s">
        <v>586</v>
      </c>
      <c r="E14" s="225" t="s">
        <v>585</v>
      </c>
    </row>
    <row r="15" spans="1:13" ht="42" hidden="1">
      <c r="A15" s="221"/>
      <c r="B15" s="226" t="s">
        <v>440</v>
      </c>
      <c r="C15" s="223" t="s">
        <v>583</v>
      </c>
      <c r="D15" s="227" t="s">
        <v>587</v>
      </c>
      <c r="E15" s="225" t="s">
        <v>588</v>
      </c>
    </row>
    <row r="16" spans="1:13" ht="56" hidden="1">
      <c r="A16" s="148"/>
      <c r="B16" s="226" t="s">
        <v>271</v>
      </c>
      <c r="C16" s="223" t="s">
        <v>583</v>
      </c>
      <c r="D16" s="224" t="s">
        <v>589</v>
      </c>
      <c r="E16" s="225" t="s">
        <v>590</v>
      </c>
    </row>
    <row r="17" spans="1:25" ht="13" hidden="1">
      <c r="A17" s="148"/>
      <c r="B17" s="226" t="s">
        <v>76</v>
      </c>
      <c r="C17" s="225" t="s">
        <v>591</v>
      </c>
      <c r="D17" s="225" t="s">
        <v>592</v>
      </c>
      <c r="E17" s="225" t="s">
        <v>593</v>
      </c>
    </row>
    <row r="18" spans="1:25" ht="42" hidden="1">
      <c r="A18" s="148"/>
      <c r="B18" s="226" t="s">
        <v>75</v>
      </c>
      <c r="C18" s="225" t="s">
        <v>591</v>
      </c>
      <c r="D18" s="224" t="s">
        <v>594</v>
      </c>
      <c r="E18" s="225" t="s">
        <v>585</v>
      </c>
    </row>
    <row r="19" spans="1:25" ht="13" hidden="1"/>
    <row r="20" spans="1:25" ht="21" hidden="1">
      <c r="B20" s="69"/>
    </row>
    <row r="21" spans="1:25" ht="16">
      <c r="A21" s="18"/>
      <c r="B21" s="70"/>
      <c r="C21" s="70"/>
      <c r="D21" s="70"/>
      <c r="E21" s="70"/>
      <c r="F21" s="70"/>
      <c r="G21" s="70"/>
      <c r="I21" s="70"/>
      <c r="J21" s="70"/>
    </row>
    <row r="22" spans="1:25" ht="17">
      <c r="A22" s="71"/>
      <c r="B22" s="256" t="s">
        <v>67</v>
      </c>
      <c r="C22" s="242"/>
      <c r="D22" s="242"/>
      <c r="E22" s="242"/>
      <c r="F22" s="242"/>
      <c r="G22" s="242"/>
      <c r="H22" s="72" t="s">
        <v>68</v>
      </c>
      <c r="I22" s="262" t="s">
        <v>69</v>
      </c>
      <c r="J22" s="240"/>
      <c r="K22" s="71"/>
      <c r="L22" s="71"/>
      <c r="M22" s="71"/>
      <c r="N22" s="71"/>
      <c r="O22" s="71"/>
      <c r="P22" s="71"/>
      <c r="Q22" s="71"/>
      <c r="R22" s="71"/>
    </row>
    <row r="23" spans="1:25" ht="14">
      <c r="A23" s="148"/>
      <c r="B23" s="228" t="s">
        <v>517</v>
      </c>
      <c r="C23" s="228" t="s">
        <v>518</v>
      </c>
      <c r="D23" s="228" t="s">
        <v>440</v>
      </c>
      <c r="E23" s="228" t="s">
        <v>271</v>
      </c>
      <c r="F23" s="228" t="s">
        <v>302</v>
      </c>
      <c r="G23" s="228" t="s">
        <v>521</v>
      </c>
      <c r="H23" s="75" t="s">
        <v>79</v>
      </c>
      <c r="I23" s="76" t="s">
        <v>166</v>
      </c>
      <c r="J23" s="145" t="s">
        <v>442</v>
      </c>
      <c r="K23" s="148"/>
      <c r="L23" s="148"/>
      <c r="M23" s="148"/>
      <c r="N23" s="148"/>
      <c r="O23" s="148"/>
      <c r="P23" s="148"/>
      <c r="Q23" s="148"/>
      <c r="R23" s="148"/>
      <c r="S23" s="138"/>
      <c r="T23" s="138"/>
      <c r="U23" s="138"/>
      <c r="V23" s="138"/>
      <c r="W23" s="138"/>
      <c r="X23" s="138"/>
      <c r="Y23" s="138"/>
    </row>
    <row r="24" spans="1:25" ht="90">
      <c r="A24" s="36"/>
      <c r="B24" s="229" t="s">
        <v>523</v>
      </c>
      <c r="C24" s="229" t="s">
        <v>524</v>
      </c>
      <c r="D24" s="229" t="s">
        <v>595</v>
      </c>
      <c r="E24" s="229" t="s">
        <v>596</v>
      </c>
      <c r="F24" s="229" t="s">
        <v>527</v>
      </c>
      <c r="G24" s="229" t="s">
        <v>528</v>
      </c>
      <c r="H24" s="79" t="s">
        <v>178</v>
      </c>
      <c r="I24" s="79" t="s">
        <v>179</v>
      </c>
      <c r="J24" s="79" t="s">
        <v>180</v>
      </c>
      <c r="L24" s="3"/>
      <c r="M24" s="3"/>
      <c r="Q24" s="3"/>
      <c r="R24" s="3"/>
    </row>
    <row r="25" spans="1:25" ht="135">
      <c r="A25" s="36"/>
      <c r="B25" s="215" t="s">
        <v>529</v>
      </c>
      <c r="C25" s="197" t="s">
        <v>530</v>
      </c>
      <c r="D25" s="197" t="s">
        <v>279</v>
      </c>
      <c r="E25" s="198">
        <v>10200</v>
      </c>
      <c r="F25" s="198">
        <v>2021</v>
      </c>
      <c r="G25" s="197"/>
      <c r="H25" s="232" t="s">
        <v>597</v>
      </c>
      <c r="I25" s="111">
        <v>5234</v>
      </c>
      <c r="J25" s="216" t="s">
        <v>598</v>
      </c>
      <c r="L25" s="3"/>
      <c r="M25" s="3"/>
      <c r="Q25" s="3"/>
      <c r="R25" s="3"/>
    </row>
    <row r="26" spans="1:25" ht="150">
      <c r="A26" s="106"/>
      <c r="B26" s="215" t="s">
        <v>533</v>
      </c>
      <c r="C26" s="197" t="s">
        <v>530</v>
      </c>
      <c r="D26" s="197" t="s">
        <v>335</v>
      </c>
      <c r="E26" s="198">
        <v>100000</v>
      </c>
      <c r="F26" s="198">
        <v>2022</v>
      </c>
      <c r="G26" s="197" t="s">
        <v>89</v>
      </c>
      <c r="H26" s="232" t="s">
        <v>599</v>
      </c>
      <c r="I26" s="111">
        <v>357600</v>
      </c>
      <c r="J26" s="217" t="s">
        <v>600</v>
      </c>
      <c r="K26" s="106"/>
      <c r="L26" s="106"/>
      <c r="M26" s="106"/>
      <c r="N26" s="106"/>
      <c r="O26" s="106"/>
      <c r="P26" s="106"/>
      <c r="Q26" s="106"/>
      <c r="R26" s="106"/>
      <c r="S26" s="106"/>
      <c r="T26" s="106"/>
      <c r="U26" s="106"/>
      <c r="V26" s="106"/>
      <c r="W26" s="106"/>
      <c r="X26" s="106"/>
      <c r="Y26" s="106"/>
    </row>
    <row r="27" spans="1:25" ht="135">
      <c r="A27" s="36"/>
      <c r="B27" s="215" t="s">
        <v>536</v>
      </c>
      <c r="C27" s="197" t="s">
        <v>530</v>
      </c>
      <c r="D27" s="197" t="s">
        <v>294</v>
      </c>
      <c r="E27" s="198">
        <v>1000</v>
      </c>
      <c r="F27" s="198">
        <v>2024</v>
      </c>
      <c r="G27" s="197"/>
      <c r="H27" s="232" t="s">
        <v>601</v>
      </c>
      <c r="I27" s="111">
        <v>271</v>
      </c>
      <c r="J27" s="216" t="s">
        <v>602</v>
      </c>
      <c r="L27" s="3"/>
      <c r="M27" s="3"/>
      <c r="Q27" s="3"/>
      <c r="R27" s="3"/>
    </row>
    <row r="28" spans="1:25" ht="150">
      <c r="A28" s="36"/>
      <c r="B28" s="215" t="s">
        <v>539</v>
      </c>
      <c r="C28" s="197" t="s">
        <v>540</v>
      </c>
      <c r="D28" s="197" t="s">
        <v>294</v>
      </c>
      <c r="E28" s="198">
        <v>500</v>
      </c>
      <c r="F28" s="198">
        <v>2023</v>
      </c>
      <c r="G28" s="197" t="s">
        <v>409</v>
      </c>
      <c r="H28" s="232" t="s">
        <v>603</v>
      </c>
      <c r="I28" s="111">
        <v>57.13</v>
      </c>
      <c r="J28" s="216" t="s">
        <v>604</v>
      </c>
      <c r="L28" s="3"/>
      <c r="M28" s="3"/>
      <c r="Q28" s="3"/>
      <c r="R28" s="3"/>
    </row>
    <row r="29" spans="1:25" ht="120">
      <c r="A29" s="36"/>
      <c r="B29" s="215" t="s">
        <v>543</v>
      </c>
      <c r="C29" s="197" t="s">
        <v>530</v>
      </c>
      <c r="D29" s="197" t="s">
        <v>310</v>
      </c>
      <c r="E29" s="198">
        <v>10000</v>
      </c>
      <c r="F29" s="197"/>
      <c r="G29" s="197"/>
      <c r="H29" s="232" t="s">
        <v>605</v>
      </c>
      <c r="I29" s="111">
        <v>355.6</v>
      </c>
      <c r="J29" s="216" t="s">
        <v>606</v>
      </c>
      <c r="L29" s="3"/>
      <c r="M29" s="3"/>
    </row>
    <row r="30" spans="1:25" ht="150">
      <c r="A30" s="36"/>
      <c r="B30" s="215" t="s">
        <v>547</v>
      </c>
      <c r="C30" s="197" t="s">
        <v>530</v>
      </c>
      <c r="D30" s="197" t="s">
        <v>340</v>
      </c>
      <c r="E30" s="198">
        <v>10</v>
      </c>
      <c r="F30" s="198">
        <v>2022</v>
      </c>
      <c r="G30" s="197" t="s">
        <v>394</v>
      </c>
      <c r="H30" s="232" t="s">
        <v>607</v>
      </c>
      <c r="I30" s="111">
        <v>5741</v>
      </c>
      <c r="J30" s="216" t="s">
        <v>608</v>
      </c>
      <c r="L30" s="3"/>
      <c r="M30" s="3"/>
    </row>
    <row r="33" spans="1:8" ht="21">
      <c r="A33" s="18"/>
      <c r="B33" s="69"/>
    </row>
    <row r="34" spans="1:8" ht="16">
      <c r="A34" s="18"/>
      <c r="B34" s="41" t="s">
        <v>119</v>
      </c>
    </row>
    <row r="35" spans="1:8" ht="13">
      <c r="B35" s="18" t="s">
        <v>120</v>
      </c>
    </row>
    <row r="36" spans="1:8" ht="13">
      <c r="B36" s="18"/>
    </row>
    <row r="37" spans="1:8" ht="17">
      <c r="A37" s="106"/>
      <c r="B37" s="272" t="s">
        <v>67</v>
      </c>
      <c r="C37" s="239"/>
      <c r="D37" s="239"/>
      <c r="E37" s="239"/>
      <c r="F37" s="239"/>
      <c r="G37" s="240"/>
      <c r="H37" s="107"/>
    </row>
    <row r="38" spans="1:8" ht="13">
      <c r="A38" s="106"/>
      <c r="B38" s="218" t="s">
        <v>517</v>
      </c>
      <c r="C38" s="218" t="s">
        <v>518</v>
      </c>
      <c r="D38" s="218" t="s">
        <v>440</v>
      </c>
      <c r="E38" s="218" t="s">
        <v>271</v>
      </c>
      <c r="F38" s="218" t="s">
        <v>302</v>
      </c>
      <c r="G38" s="218" t="s">
        <v>521</v>
      </c>
      <c r="H38" s="109"/>
    </row>
    <row r="39" spans="1:8" ht="15">
      <c r="A39" s="106"/>
      <c r="B39" s="211" t="s">
        <v>552</v>
      </c>
      <c r="C39" s="211" t="s">
        <v>530</v>
      </c>
      <c r="D39" s="211" t="s">
        <v>609</v>
      </c>
      <c r="E39" s="212">
        <v>3000</v>
      </c>
      <c r="F39" s="212">
        <v>2018</v>
      </c>
      <c r="G39" s="211" t="s">
        <v>409</v>
      </c>
      <c r="H39" s="106"/>
    </row>
    <row r="40" spans="1:8" ht="15">
      <c r="A40" s="106"/>
      <c r="B40" s="211" t="s">
        <v>610</v>
      </c>
      <c r="C40" s="211" t="s">
        <v>530</v>
      </c>
      <c r="D40" s="211" t="s">
        <v>335</v>
      </c>
      <c r="E40" s="212">
        <v>150</v>
      </c>
      <c r="F40" s="212">
        <v>2023</v>
      </c>
      <c r="G40" s="211" t="s">
        <v>409</v>
      </c>
      <c r="H40" s="106"/>
    </row>
    <row r="41" spans="1:8" ht="15">
      <c r="A41" s="106"/>
      <c r="B41" s="211" t="s">
        <v>611</v>
      </c>
      <c r="C41" s="211" t="s">
        <v>530</v>
      </c>
      <c r="D41" s="211" t="s">
        <v>612</v>
      </c>
      <c r="E41" s="212">
        <v>75</v>
      </c>
      <c r="F41" s="212">
        <v>2023</v>
      </c>
      <c r="G41" s="211" t="s">
        <v>409</v>
      </c>
      <c r="H41" s="106"/>
    </row>
    <row r="42" spans="1:8" ht="15">
      <c r="A42" s="106"/>
      <c r="B42" s="211" t="s">
        <v>613</v>
      </c>
      <c r="C42" s="211" t="s">
        <v>530</v>
      </c>
      <c r="D42" s="211" t="s">
        <v>507</v>
      </c>
      <c r="E42" s="212">
        <v>1000</v>
      </c>
      <c r="F42" s="212">
        <v>2023</v>
      </c>
      <c r="G42" s="211" t="s">
        <v>409</v>
      </c>
      <c r="H42" s="106"/>
    </row>
    <row r="43" spans="1:8" ht="15">
      <c r="A43" s="106"/>
      <c r="B43" s="211" t="s">
        <v>614</v>
      </c>
      <c r="C43" s="211" t="s">
        <v>530</v>
      </c>
      <c r="D43" s="211" t="s">
        <v>350</v>
      </c>
      <c r="E43" s="212">
        <v>60</v>
      </c>
      <c r="F43" s="212">
        <v>2023</v>
      </c>
      <c r="G43" s="211" t="s">
        <v>409</v>
      </c>
      <c r="H43" s="106"/>
    </row>
    <row r="44" spans="1:8" ht="15">
      <c r="A44" s="106"/>
      <c r="B44" s="211" t="s">
        <v>615</v>
      </c>
      <c r="C44" s="211" t="s">
        <v>540</v>
      </c>
      <c r="D44" s="211" t="s">
        <v>279</v>
      </c>
      <c r="E44" s="212">
        <v>15000</v>
      </c>
      <c r="F44" s="212">
        <v>2022</v>
      </c>
      <c r="G44" s="211" t="s">
        <v>101</v>
      </c>
      <c r="H44" s="106"/>
    </row>
    <row r="45" spans="1:8" ht="15">
      <c r="A45" s="106"/>
      <c r="B45" s="211" t="s">
        <v>616</v>
      </c>
      <c r="C45" s="211" t="s">
        <v>530</v>
      </c>
      <c r="D45" s="211" t="s">
        <v>609</v>
      </c>
      <c r="E45" s="212">
        <v>5000</v>
      </c>
      <c r="F45" s="212">
        <v>2021</v>
      </c>
      <c r="G45" s="211" t="s">
        <v>89</v>
      </c>
      <c r="H45" s="106"/>
    </row>
    <row r="46" spans="1:8" ht="15">
      <c r="A46" s="106"/>
      <c r="B46" s="211" t="s">
        <v>617</v>
      </c>
      <c r="C46" s="211" t="s">
        <v>540</v>
      </c>
      <c r="D46" s="211" t="s">
        <v>279</v>
      </c>
      <c r="E46" s="212">
        <v>12000</v>
      </c>
      <c r="F46" s="212">
        <v>2023</v>
      </c>
      <c r="G46" s="211" t="s">
        <v>419</v>
      </c>
      <c r="H46" s="106"/>
    </row>
    <row r="47" spans="1:8" ht="15">
      <c r="A47" s="106"/>
      <c r="B47" s="211" t="s">
        <v>618</v>
      </c>
      <c r="C47" s="211" t="s">
        <v>530</v>
      </c>
      <c r="D47" s="211" t="s">
        <v>612</v>
      </c>
      <c r="E47" s="212">
        <v>200</v>
      </c>
      <c r="F47" s="212">
        <v>2022</v>
      </c>
      <c r="G47" s="211" t="s">
        <v>124</v>
      </c>
      <c r="H47" s="106"/>
    </row>
    <row r="48" spans="1:8" ht="15">
      <c r="A48" s="106"/>
      <c r="B48" s="211" t="s">
        <v>566</v>
      </c>
      <c r="C48" s="211" t="s">
        <v>530</v>
      </c>
      <c r="D48" s="211" t="s">
        <v>340</v>
      </c>
      <c r="E48" s="212">
        <v>800</v>
      </c>
      <c r="F48" s="212">
        <v>2022</v>
      </c>
      <c r="G48" s="211" t="s">
        <v>453</v>
      </c>
      <c r="H48" s="106"/>
    </row>
    <row r="49" spans="1:8" ht="15">
      <c r="A49" s="106"/>
      <c r="B49" s="211" t="s">
        <v>619</v>
      </c>
      <c r="C49" s="211" t="s">
        <v>540</v>
      </c>
      <c r="D49" s="211" t="s">
        <v>279</v>
      </c>
      <c r="E49" s="212">
        <v>9000</v>
      </c>
      <c r="F49" s="212">
        <v>2021</v>
      </c>
      <c r="G49" s="211" t="s">
        <v>130</v>
      </c>
      <c r="H49" s="106"/>
    </row>
    <row r="50" spans="1:8" ht="15">
      <c r="A50" s="106"/>
      <c r="B50" s="211" t="s">
        <v>620</v>
      </c>
      <c r="C50" s="211" t="s">
        <v>540</v>
      </c>
      <c r="D50" s="211" t="s">
        <v>340</v>
      </c>
      <c r="E50" s="212">
        <v>2500</v>
      </c>
      <c r="F50" s="212">
        <v>2020</v>
      </c>
      <c r="G50" s="211" t="s">
        <v>419</v>
      </c>
      <c r="H50" s="106"/>
    </row>
    <row r="51" spans="1:8" ht="16.5" customHeight="1">
      <c r="A51" s="106"/>
      <c r="B51" s="211" t="s">
        <v>621</v>
      </c>
      <c r="C51" s="211" t="s">
        <v>540</v>
      </c>
      <c r="D51" s="211" t="s">
        <v>350</v>
      </c>
      <c r="E51" s="212">
        <v>5</v>
      </c>
      <c r="F51" s="212">
        <v>2021</v>
      </c>
      <c r="G51" s="211" t="s">
        <v>89</v>
      </c>
      <c r="H51" s="106"/>
    </row>
    <row r="52" spans="1:8" ht="15">
      <c r="A52" s="106"/>
      <c r="B52" s="211" t="s">
        <v>622</v>
      </c>
      <c r="C52" s="211" t="s">
        <v>530</v>
      </c>
      <c r="D52" s="211" t="s">
        <v>507</v>
      </c>
      <c r="E52" s="212">
        <v>3500</v>
      </c>
      <c r="F52" s="212">
        <v>2023</v>
      </c>
      <c r="G52" s="211" t="s">
        <v>422</v>
      </c>
      <c r="H52" s="106"/>
    </row>
    <row r="53" spans="1:8" ht="15">
      <c r="A53" s="106"/>
      <c r="B53" s="211" t="s">
        <v>623</v>
      </c>
      <c r="C53" s="211" t="s">
        <v>530</v>
      </c>
      <c r="D53" s="211" t="s">
        <v>340</v>
      </c>
      <c r="E53" s="212">
        <v>700</v>
      </c>
      <c r="F53" s="212">
        <v>2022</v>
      </c>
      <c r="G53" s="211" t="s">
        <v>423</v>
      </c>
      <c r="H53" s="106"/>
    </row>
    <row r="54" spans="1:8" ht="15">
      <c r="A54" s="106"/>
      <c r="B54" s="211" t="s">
        <v>624</v>
      </c>
      <c r="C54" s="211" t="s">
        <v>530</v>
      </c>
      <c r="D54" s="211" t="s">
        <v>612</v>
      </c>
      <c r="E54" s="212">
        <v>1200</v>
      </c>
      <c r="F54" s="212">
        <v>2020</v>
      </c>
      <c r="G54" s="211" t="s">
        <v>394</v>
      </c>
      <c r="H54" s="106"/>
    </row>
    <row r="55" spans="1:8" ht="15">
      <c r="A55" s="106"/>
      <c r="B55" s="211" t="s">
        <v>539</v>
      </c>
      <c r="C55" s="211" t="s">
        <v>540</v>
      </c>
      <c r="D55" s="211" t="s">
        <v>317</v>
      </c>
      <c r="E55" s="212">
        <v>2500</v>
      </c>
      <c r="F55" s="212">
        <v>2023</v>
      </c>
      <c r="G55" s="211" t="s">
        <v>101</v>
      </c>
      <c r="H55" s="106"/>
    </row>
    <row r="56" spans="1:8" ht="15">
      <c r="A56" s="106"/>
      <c r="B56" s="211" t="s">
        <v>625</v>
      </c>
      <c r="C56" s="211" t="s">
        <v>540</v>
      </c>
      <c r="D56" s="211" t="s">
        <v>626</v>
      </c>
      <c r="E56" s="212">
        <v>1800</v>
      </c>
      <c r="F56" s="212">
        <v>2024</v>
      </c>
      <c r="G56" s="211" t="s">
        <v>627</v>
      </c>
      <c r="H56" s="106"/>
    </row>
    <row r="57" spans="1:8" ht="15">
      <c r="A57" s="106"/>
      <c r="B57" s="211" t="s">
        <v>628</v>
      </c>
      <c r="C57" s="211" t="s">
        <v>530</v>
      </c>
      <c r="D57" s="211" t="s">
        <v>629</v>
      </c>
      <c r="E57" s="212">
        <v>60</v>
      </c>
      <c r="F57" s="212">
        <v>2021</v>
      </c>
      <c r="G57" s="211" t="s">
        <v>426</v>
      </c>
      <c r="H57" s="106"/>
    </row>
    <row r="58" spans="1:8" ht="15">
      <c r="A58" s="106"/>
      <c r="B58" s="211" t="s">
        <v>630</v>
      </c>
      <c r="C58" s="211" t="s">
        <v>540</v>
      </c>
      <c r="D58" s="211" t="s">
        <v>350</v>
      </c>
      <c r="E58" s="212">
        <v>1500</v>
      </c>
      <c r="F58" s="212">
        <v>2023</v>
      </c>
      <c r="G58" s="211" t="s">
        <v>631</v>
      </c>
      <c r="H58" s="106"/>
    </row>
    <row r="59" spans="1:8" ht="15">
      <c r="B59" s="211" t="s">
        <v>632</v>
      </c>
      <c r="C59" s="211" t="s">
        <v>540</v>
      </c>
      <c r="D59" s="211" t="s">
        <v>317</v>
      </c>
      <c r="E59" s="212">
        <v>20000</v>
      </c>
      <c r="F59" s="212">
        <v>2024</v>
      </c>
      <c r="G59" s="211" t="s">
        <v>419</v>
      </c>
    </row>
    <row r="61" spans="1:8" ht="16">
      <c r="B61" s="41" t="s">
        <v>371</v>
      </c>
    </row>
    <row r="62" spans="1:8" ht="44" customHeight="1">
      <c r="B62" s="259" t="s">
        <v>633</v>
      </c>
      <c r="C62" s="259"/>
      <c r="D62" s="259"/>
      <c r="E62" s="259"/>
      <c r="F62" s="259"/>
      <c r="G62" s="259"/>
    </row>
    <row r="63" spans="1:8" ht="14">
      <c r="B63" s="117" t="s">
        <v>634</v>
      </c>
    </row>
    <row r="64" spans="1:8" ht="210" customHeight="1">
      <c r="B64" s="259" t="s">
        <v>635</v>
      </c>
      <c r="C64" s="259"/>
      <c r="D64" s="259"/>
      <c r="E64" s="259"/>
      <c r="F64" s="259"/>
      <c r="G64" s="259"/>
      <c r="H64" s="259"/>
    </row>
    <row r="66" spans="2:8" ht="16">
      <c r="B66" s="188" t="s">
        <v>375</v>
      </c>
      <c r="E66" s="188" t="s">
        <v>376</v>
      </c>
    </row>
    <row r="67" spans="2:8" ht="13">
      <c r="B67" s="18" t="s">
        <v>377</v>
      </c>
      <c r="E67" s="18" t="s">
        <v>261</v>
      </c>
    </row>
    <row r="68" spans="2:8" ht="13" customHeight="1">
      <c r="B68" s="202" t="s">
        <v>517</v>
      </c>
      <c r="C68" s="111" t="s">
        <v>105</v>
      </c>
      <c r="E68" s="257" t="str">
        <f>"{" &amp; CHAR(10) &amp;
"  ""text"": """ &amp; C68 &amp; """," &amp; CHAR(10) &amp;
"  ""domain"": """ &amp; C69 &amp; """," &amp; CHAR(10) &amp;
"  ""parameters"": {" &amp; CHAR(10) &amp;
IF(OR(C70="eur", C70="usd", C70="gbp", C70="zar", C70="cad", C70="aud", C70="nzd", C70="chf", C70="jpy", C70="cny", C70="inr", C70="sek", C70="nok"),
  "    ""money"": " &amp; C71 &amp; "," &amp; CHAR(10) &amp;
  "    ""money_unit"": """ &amp; C70 &amp; """" &amp; CHAR(10),
IF(OR(C70="kg", C70="g", C70="t", C70="lb", C70="ton"),
  "    ""weight"": " &amp; C71 &amp; "," &amp; CHAR(10) &amp;
  "    ""weight_unit"": """ &amp; C70 &amp; """" &amp; CHAR(10),
IF(OR(C70="l", C70="ml", C70="m3", C70="bbl", C70="gallon_us", C70="standard_cubic_foot"),
  "    ""volume"": " &amp; C71 &amp; "," &amp; CHAR(10) &amp;
  "    ""volume_unit"": """ &amp; C70 &amp; """" &amp; CHAR(10),
IF(OR(C70="number", C70="unit", C70="units"),
  "    ""number"": " &amp; C71 &amp; CHAR(10),
"    ""unknown"": """ &amp; C70 &amp; """" &amp; CHAR(10)
)))) &amp;
"  }" &amp;
IF(C72&lt;&gt;"", "," &amp; CHAR(10) &amp; "  ""year"": " &amp; C72, "") &amp;
IF(C73&lt;&gt;"", "," &amp; CHAR(10) &amp; "  ""region"": """ &amp; C73 &amp; """", "") &amp; CHAR(10) &amp;
"}"</f>
        <v>{
  "text": "aluminium",
  "domain": "general",
  "parameters": {
    "money": 1000,
    "money_unit": "eur"
  },
  "year": 2024,
  "region": "DE"
}</v>
      </c>
      <c r="F68" s="257"/>
      <c r="G68" s="257"/>
      <c r="H68" s="257"/>
    </row>
    <row r="69" spans="2:8" ht="13">
      <c r="B69" s="202" t="s">
        <v>518</v>
      </c>
      <c r="C69" s="111" t="s">
        <v>530</v>
      </c>
      <c r="E69" s="257"/>
      <c r="F69" s="257"/>
      <c r="G69" s="257"/>
      <c r="H69" s="257"/>
    </row>
    <row r="70" spans="2:8" ht="13">
      <c r="B70" s="202" t="s">
        <v>440</v>
      </c>
      <c r="C70" s="111" t="s">
        <v>279</v>
      </c>
      <c r="E70" s="257"/>
      <c r="F70" s="257"/>
      <c r="G70" s="257"/>
      <c r="H70" s="257"/>
    </row>
    <row r="71" spans="2:8" ht="13">
      <c r="B71" s="202" t="s">
        <v>271</v>
      </c>
      <c r="C71" s="190">
        <v>1000</v>
      </c>
      <c r="E71" s="257"/>
      <c r="F71" s="257"/>
      <c r="G71" s="257"/>
      <c r="H71" s="257"/>
    </row>
    <row r="72" spans="2:8" ht="13">
      <c r="B72" s="202" t="s">
        <v>76</v>
      </c>
      <c r="C72" s="190">
        <v>2024</v>
      </c>
      <c r="E72" s="257"/>
      <c r="F72" s="257"/>
      <c r="G72" s="257"/>
      <c r="H72" s="257"/>
    </row>
    <row r="73" spans="2:8" ht="13">
      <c r="B73" s="202" t="s">
        <v>75</v>
      </c>
      <c r="C73" s="111" t="s">
        <v>89</v>
      </c>
      <c r="E73" s="257"/>
      <c r="F73" s="257"/>
      <c r="G73" s="257"/>
      <c r="H73" s="257"/>
    </row>
    <row r="74" spans="2:8" ht="15.75" customHeight="1">
      <c r="E74" s="257"/>
      <c r="F74" s="257"/>
      <c r="G74" s="257"/>
      <c r="H74" s="257"/>
    </row>
    <row r="75" spans="2:8" ht="15.75" customHeight="1">
      <c r="E75" s="257"/>
      <c r="F75" s="257"/>
      <c r="G75" s="257"/>
      <c r="H75" s="257"/>
    </row>
    <row r="76" spans="2:8" ht="15.75" customHeight="1">
      <c r="E76" s="257"/>
      <c r="F76" s="257"/>
      <c r="G76" s="257"/>
      <c r="H76" s="257"/>
    </row>
    <row r="77" spans="2:8" ht="15.75" customHeight="1">
      <c r="E77" s="257"/>
      <c r="F77" s="257"/>
      <c r="G77" s="257"/>
      <c r="H77" s="257"/>
    </row>
    <row r="78" spans="2:8" ht="15.75" customHeight="1">
      <c r="E78" s="257"/>
      <c r="F78" s="257"/>
      <c r="G78" s="257"/>
      <c r="H78" s="257"/>
    </row>
    <row r="79" spans="2:8" ht="15.75" customHeight="1">
      <c r="E79" s="257"/>
      <c r="F79" s="257"/>
      <c r="G79" s="257"/>
      <c r="H79" s="257"/>
    </row>
    <row r="80" spans="2:8" ht="15.75" customHeight="1">
      <c r="E80" s="257"/>
      <c r="F80" s="257"/>
      <c r="G80" s="257"/>
      <c r="H80" s="257"/>
    </row>
    <row r="81" spans="5:8" ht="15.75" customHeight="1">
      <c r="E81" s="257"/>
      <c r="F81" s="257"/>
      <c r="G81" s="257"/>
      <c r="H81" s="257"/>
    </row>
  </sheetData>
  <mergeCells count="8">
    <mergeCell ref="B6:I6"/>
    <mergeCell ref="E68:H81"/>
    <mergeCell ref="B64:H64"/>
    <mergeCell ref="B62:G62"/>
    <mergeCell ref="B8:L8"/>
    <mergeCell ref="B22:G22"/>
    <mergeCell ref="I22:J22"/>
    <mergeCell ref="B37:G37"/>
  </mergeCells>
  <hyperlinks>
    <hyperlink ref="B3" r:id="rId1" location="estimate" xr:uid="{00000000-0004-0000-0900-000000000000}"/>
    <hyperlink ref="C3" r:id="rId2" location="Autopilot" xr:uid="{00000000-0004-0000-0900-000001000000}"/>
    <hyperlink ref="D15" r:id="rId3" xr:uid="{00000000-0004-0000-0900-000002000000}"/>
    <hyperlink ref="B63" r:id="rId4" xr:uid="{00000000-0004-0000-09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Emission Factor Data</vt:lpstr>
      <vt:lpstr>Travel (activity-based)</vt:lpstr>
      <vt:lpstr>Travel (spend-based)</vt:lpstr>
      <vt:lpstr>Intermodal Freight</vt:lpstr>
      <vt:lpstr>Electricity</vt:lpstr>
      <vt:lpstr>Fuel</vt:lpstr>
      <vt:lpstr>Procurement</vt:lpstr>
      <vt:lpstr>Autopilot - Suggest</vt:lpstr>
      <vt:lpstr>Autopilot - Estimate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Chloe Walt</cp:lastModifiedBy>
  <dcterms:modified xsi:type="dcterms:W3CDTF">2025-05-28T12:51:22Z</dcterms:modified>
</cp:coreProperties>
</file>