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externalReferences>
    <externalReference r:id="rId5"/>
  </externalReferences>
  <definedNames/>
  <calcPr/>
</workbook>
</file>

<file path=xl/sharedStrings.xml><?xml version="1.0" encoding="utf-8"?>
<sst xmlns="http://schemas.openxmlformats.org/spreadsheetml/2006/main" count="223" uniqueCount="136">
  <si>
    <t>1. GLOBAL (CORPORATIVO MAS PLANTA)</t>
  </si>
  <si>
    <t>ACTUALIZADO AL (DD-MM-AAAA):</t>
  </si>
  <si>
    <t>31-12-2023</t>
  </si>
  <si>
    <t>NUMERO DE MESES REPORTADOS</t>
  </si>
  <si>
    <t>PDA</t>
  </si>
  <si>
    <t>DESCRIPCION</t>
  </si>
  <si>
    <t>TOTALES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</si>
  <si>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</si>
  <si>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</si>
  <si>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</si>
  <si>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</si>
  <si>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</si>
  <si>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</si>
  <si>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</si>
  <si>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</si>
  <si>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</si>
  <si>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</si>
  <si>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</si>
  <si>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</si>
  <si>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TOTAL AÑO 2023</t>
  </si>
  <si>
    <t>PROMEDIO MENSUAL PARA 2023</t>
  </si>
  <si>
    <t>PRESUPUESTADOS</t>
  </si>
  <si>
    <t>SIN IVA (PROMEDIO)</t>
  </si>
  <si>
    <t>CORPORATIVO</t>
  </si>
  <si>
    <t>PLANTA</t>
  </si>
  <si>
    <t>TOTAL</t>
  </si>
  <si>
    <t>% DEL TOTAL</t>
  </si>
  <si>
    <t xml:space="preserve">RENTA CORPORATIVO </t>
  </si>
  <si>
    <t>RENTA PLANTA XAHUENTO</t>
  </si>
  <si>
    <t>AGUA</t>
  </si>
  <si>
    <t>CFE (ENERGIA ELECTRICA)</t>
  </si>
  <si>
    <t>TELEFONOS (FIJOS + MOVILES)</t>
  </si>
  <si>
    <t>GAS PARA HORNO DE PINTURA</t>
  </si>
  <si>
    <t>RECOLECCION BASURA</t>
  </si>
  <si>
    <t>SALARIOS</t>
  </si>
  <si>
    <t>HORAS EXTRAS Y OTRAS PERCEPCIONES POR SALARIOS</t>
  </si>
  <si>
    <t>FINIQUITOS, INDEMNIZACIONES Y SIMILARES.</t>
  </si>
  <si>
    <t>AGUINALDOS (PROVISION).</t>
  </si>
  <si>
    <t>VACACIONES (PROVISION).</t>
  </si>
  <si>
    <t>PRIMA VACACIONAL (PROVISION)</t>
  </si>
  <si>
    <t>INCENTIVOS POR PRODUCTIVIDAD</t>
  </si>
  <si>
    <t>IMSS</t>
  </si>
  <si>
    <t>INFONAVIT</t>
  </si>
  <si>
    <t>SAR</t>
  </si>
  <si>
    <t>IMPUESTOS SOBRE NOMINAS (3%)</t>
  </si>
  <si>
    <t>PTU (PROVISION)</t>
  </si>
  <si>
    <t>IMPUESTO SOBRE EMISIONES A LA ATMOSFERA</t>
  </si>
  <si>
    <t>OTROS IMPUESTOS</t>
  </si>
  <si>
    <r>
      <rPr>
        <rFont val="Arial"/>
        <b/>
        <sz val="8.0"/>
      </rPr>
      <t xml:space="preserve">DGI </t>
    </r>
    <r>
      <rPr>
        <rFont val="Arial"/>
        <b val="0"/>
        <sz val="8.0"/>
      </rPr>
      <t>NOMINA (COMISIONES)</t>
    </r>
  </si>
  <si>
    <r>
      <rPr>
        <rFont val="Arial"/>
        <b/>
        <sz val="8.0"/>
      </rPr>
      <t xml:space="preserve">DGI </t>
    </r>
    <r>
      <rPr>
        <rFont val="Arial"/>
        <b val="0"/>
        <sz val="8.0"/>
      </rPr>
      <t>FEFE</t>
    </r>
  </si>
  <si>
    <t>HONORARIOS CONTADORES Y AUDITORES</t>
  </si>
  <si>
    <t>HONORARIOS ASESOR INFORMATICO Y T.I. (TINORED)</t>
  </si>
  <si>
    <t>HONORARIOS ABOGADO (ASESORIA JURIDICA)</t>
  </si>
  <si>
    <t>MERCADOTECNIA Y PUBLICIDAD</t>
  </si>
  <si>
    <t>COACHING</t>
  </si>
  <si>
    <t>ASPEL (SAE, NOI, COI)</t>
  </si>
  <si>
    <t>SERVICIO DE RECLUTAMIENTO Y RECURSOS HUMANOS</t>
  </si>
  <si>
    <t>CAPACITACION EXTERNA</t>
  </si>
  <si>
    <t>VIGILANCIA / SERVICIO</t>
  </si>
  <si>
    <t>LIMPIEZA / SERVICIO</t>
  </si>
  <si>
    <t>MANTENIMIENTO  DEL CORPORATIVO</t>
  </si>
  <si>
    <t>MANTENIMIENTO  PLANTA (OFICINAS)</t>
  </si>
  <si>
    <t>MANTENIMIENTO  (SISTEMAS DE INFORMACION)</t>
  </si>
  <si>
    <t>MANTENIMIENTO VEHICULOS</t>
  </si>
  <si>
    <t xml:space="preserve">SEGUROS DE VEHICULOS </t>
  </si>
  <si>
    <t>SEGUROS DE RESPONSABILIDAD CIVIL Y OTROS</t>
  </si>
  <si>
    <t>PRODUCTOS ASEO</t>
  </si>
  <si>
    <t>PAPELERIA</t>
  </si>
  <si>
    <t>GARRAFONES DE AGUA</t>
  </si>
  <si>
    <t>CAJAS CHICAS</t>
  </si>
  <si>
    <t>Vo.Bo. P. CIVIL</t>
  </si>
  <si>
    <t>Vo.Bo. ECOLOGIA</t>
  </si>
  <si>
    <t>LICENCIA DE FUNCIONAMIENTO</t>
  </si>
  <si>
    <t>SEGURIDAD PUBLICA</t>
  </si>
  <si>
    <t>VERIFICACIONES, TENENCIAS Y SIMILARES DE VEHICULOS.</t>
  </si>
  <si>
    <t>DONATIVOS (COMUNIDAD Y/O GUBERNAMENTALES)</t>
  </si>
  <si>
    <t>EXTINTORES, SEÑALES, ETC</t>
  </si>
  <si>
    <t>GASOLINA</t>
  </si>
  <si>
    <t xml:space="preserve">PEAJES </t>
  </si>
  <si>
    <t xml:space="preserve">VIATICOS </t>
  </si>
  <si>
    <t xml:space="preserve">COMISIONES BANCARIAS </t>
  </si>
  <si>
    <t>SEGUROS (FLETES Y OTROS)</t>
  </si>
  <si>
    <t>OTROS GASTOS FIJOS (HACER PAPEL DE TRABAJO)</t>
  </si>
  <si>
    <t>AJUSTES A LA BAJA (CRITERIO)</t>
  </si>
  <si>
    <t>GRAN TOTAL</t>
  </si>
  <si>
    <t>COMPROBACION</t>
  </si>
  <si>
    <t>DIFERENCIA (DEBE SER CERO)</t>
  </si>
  <si>
    <t>EN NUESTRO ANALISIS LOS SIGUIENTES IMPUESTOS ESTAN EXCLUIDOS DE LOS GASTOS FIJOS.</t>
  </si>
  <si>
    <t>A</t>
  </si>
  <si>
    <t>SAT / ISR PERSONA MORAL</t>
  </si>
  <si>
    <t>SE DESCONTARA DESPUES DE LA UTILIDAD DESEADA ANTES DE IMPUESTOS (ISR).</t>
  </si>
  <si>
    <t>B</t>
  </si>
  <si>
    <t>SAT / IVA PERSONA MORAL</t>
  </si>
  <si>
    <t>ESTE IMPUESTO SE PAGA CON EL IVA QUE NOS DA EL CLIENTE. SOLO INTERMEDIAMOS.</t>
  </si>
  <si>
    <t>C</t>
  </si>
  <si>
    <t>SAT / RETENCIONES SALARIOS</t>
  </si>
  <si>
    <t>SON RETENCIONES Y SALEN DE LOS COLABORADORES. SOLO INTERMEDIAMOS.</t>
  </si>
  <si>
    <t>D</t>
  </si>
  <si>
    <t>SAT / RETENCIONES SERV. PROFESIONALES</t>
  </si>
  <si>
    <t>SON RETENCIONES Y SALEN DE LOS PROVEEDORES. SOLO INTERMEDIAMOS.</t>
  </si>
  <si>
    <t>E</t>
  </si>
  <si>
    <t>SAT / RETENCIONES POR ARRENDAMIENTOS</t>
  </si>
  <si>
    <t>F</t>
  </si>
  <si>
    <t>SAT / RETENCIONES IVA</t>
  </si>
  <si>
    <t>G</t>
  </si>
  <si>
    <t>SAT / SALDOS A FAVOR IMPUESTOS (RESTAR)</t>
  </si>
  <si>
    <t>NO SON GASTOS FIJOS.</t>
  </si>
  <si>
    <r>
      <rPr>
        <rFont val="Arial"/>
        <b/>
        <sz val="7.0"/>
      </rPr>
      <t xml:space="preserve">NOTA: ESTOS CONCEPTOS SE DESCONTARAN A LA </t>
    </r>
    <r>
      <rPr>
        <rFont val="Arial"/>
        <b/>
        <color rgb="FF0070C0"/>
        <sz val="7.0"/>
      </rPr>
      <t>UTILIDAD ANTES DE IMPUESTOS</t>
    </r>
    <r>
      <rPr>
        <rFont val="Arial"/>
        <b/>
        <sz val="7.0"/>
      </rPr>
      <t xml:space="preserve"> DESEADA TANTO MENSUAL COMO LA ANUAL (BASICAMENTE ISR).</t>
    </r>
  </si>
  <si>
    <t>RESUMEN DE GASTOS FIJOS POR MES</t>
  </si>
  <si>
    <t>AÑO</t>
  </si>
  <si>
    <t>MES</t>
  </si>
  <si>
    <t>IMPORTE</t>
  </si>
  <si>
    <t>DIFERENCIA</t>
  </si>
  <si>
    <t>TOTAL M.N.</t>
  </si>
  <si>
    <t>CON OBJETIVO</t>
  </si>
  <si>
    <t>JULIO</t>
  </si>
  <si>
    <t>VALIDACION</t>
  </si>
  <si>
    <t>TOTAL GASTOS FIJOS EN EL PERIODO (HISTORICOS)</t>
  </si>
  <si>
    <t>DEBE SER CERO</t>
  </si>
  <si>
    <t>MESES REPORTADOS</t>
  </si>
  <si>
    <t>NA</t>
  </si>
  <si>
    <t>GASTOS FIJOS MENSUALES PROMEDIO (HISTORICOS)</t>
  </si>
  <si>
    <t>OBJETIVO MENSUAL DE GASTOS FIJOS</t>
  </si>
  <si>
    <t>RESUMEN DE GASTOS FIJOS POR CONCEPTO POR MES</t>
  </si>
  <si>
    <t>DESCRIPCION DEL CONCEPTO</t>
  </si>
  <si>
    <t>%</t>
  </si>
  <si>
    <t>PROMEDIO</t>
  </si>
  <si>
    <t>MENSUAL</t>
  </si>
  <si>
    <t>RENTAS</t>
  </si>
  <si>
    <t>SERVICIOS PUBLICOS</t>
  </si>
  <si>
    <t>MANO DE OBRA (SALARIOS Y ASICIADOS)</t>
  </si>
  <si>
    <t>HONORARIOS Y SIMILARES</t>
  </si>
  <si>
    <t>VIGILANCIA, LIMPIEZA, MANTENMIENTO Y SEGUROS</t>
  </si>
  <si>
    <t>PRODUCTOS DE ASEO</t>
  </si>
  <si>
    <t>Vo. Bo., LICENCIAS, VERIFICACIONES Y SIMILARES</t>
  </si>
  <si>
    <t>GASOLINA, PEAJES, VIATICOS.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</si>
</sst>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_ ;\-#,##0\ "/>
    <numFmt numFmtId="165" formatCode="[$$-80A]#,##0.00"/>
    <numFmt numFmtId="166" formatCode="[$$-80A]#,##0.00;\-[$$-80A]#,##0.00"/>
    <numFmt numFmtId="167" formatCode="#,##0.0000"/>
  </numFmts>
  <fonts count="26">
    <font>
      <sz val="11.0"/>
      <color/>
      <name val="Arial"/>
      <scheme val="minor"/>
    </font>
    <font>
      <b/>
      <sz val="12.0"/>
      <name val="Arial"/>
    </font>
    <font>
      <sz val="10.0"/>
      <name val="Arial"/>
    </font>
    <font>
      <b/>
      <sz val="10.0"/>
      <name val="Arial"/>
    </font>
    <font>
      <b/>
      <sz val="14.0"/>
      <color rgb="FF0070C0"/>
      <name val="Arial"/>
    </font>
    <font>
      <b/>
      <sz val="10.0"/>
      <color rgb="FF0070C0"/>
      <name val="Arial"/>
    </font>
    <font>
      <b/>
      <sz val="14.0"/>
      <color/>
      <name val="Arial"/>
    </font>
    <font/>
    <font>
      <b/>
      <sz val="12.0"/>
      <color/>
      <name val="Arial"/>
    </font>
    <font>
      <sz val="11.0"/>
      <color/>
      <name val="Calibri"/>
    </font>
    <font>
      <b/>
      <sz val="8.0"/>
      <name val="Arial"/>
    </font>
    <font>
      <b/>
      <sz val="8.0"/>
      <color rgb="FF0070C0"/>
      <name val="Arial"/>
    </font>
    <font>
      <sz val="8.0"/>
      <name val="Arial"/>
    </font>
    <font>
      <b/>
      <sz val="7.0"/>
      <name val="Arial"/>
    </font>
    <font>
      <sz val="7.0"/>
      <name val="Arial"/>
    </font>
    <font>
      <sz val="8.0"/>
      <name val="Arial Narrow"/>
    </font>
    <font>
      <sz val="8.0"/>
      <color rgb="FF0070C0"/>
      <name val="Arial"/>
    </font>
    <font>
      <sz val="8.0"/>
      <color/>
      <name val="Arial"/>
    </font>
    <font>
      <sz val="10.0"/>
      <color/>
      <name val="Arial"/>
    </font>
    <font>
      <sz val="8.0"/>
      <color/>
      <name val="Arial Narrow"/>
    </font>
    <font>
      <sz val="8.0"/>
      <color rgb="FF002060"/>
      <name val="Arial"/>
    </font>
    <font>
      <sz val="7.0"/>
      <name val="Arial Narrow"/>
    </font>
    <font>
      <sz val="7.0"/>
      <color rgb="FFFF0000"/>
      <name val="Arial Narrow"/>
    </font>
    <font>
      <b/>
      <sz val="7.0"/>
      <color rgb="FFFF0000"/>
      <name val="Arial Narrow"/>
    </font>
    <font>
      <b/>
      <sz val="9.0"/>
      <name val="Arial"/>
    </font>
    <font>
      <sz val="9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8C8C8"/>
        <bgColor rgb="FFC8C8C8"/>
      </patternFill>
    </fill>
    <fill>
      <patternFill patternType="solid">
        <fgColor rgb="FFA8D08D"/>
        <bgColor rgb="FFA8D08D"/>
      </patternFill>
    </fill>
  </fills>
  <borders count="86">
    <border/>
    <border>
      <left/>
      <top/>
      <bottom/>
    </border>
    <border>
      <right/>
      <top/>
      <bottom/>
    </border>
    <border>
      <left/>
      <right/>
      <top/>
      <bottom/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/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/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/>
      <right style="medium">
        <color rgb="FF000000"/>
      </right>
      <top/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/>
      <right style="medium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right style="dotted">
        <color rgb="FF000000"/>
      </right>
      <top/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dotted">
        <color rgb="FF000000"/>
      </top>
      <bottom/>
    </border>
    <border>
      <top style="dotted">
        <color rgb="FF000000"/>
      </top>
      <bottom/>
    </border>
    <border>
      <right style="medium">
        <color rgb="FF000000"/>
      </right>
      <top style="dotted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dotted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center" vertical="center"/>
    </xf>
    <xf borderId="1" fillId="2" fontId="6" numFmtId="49" xfId="0" applyAlignment="1" applyBorder="1" applyFill="1" applyFont="1" applyNumberFormat="1">
      <alignment horizontal="center"/>
    </xf>
    <xf borderId="2" fillId="0" fontId="7" numFmtId="0" xfId="0" applyBorder="1" applyFont="1"/>
    <xf borderId="3" fillId="2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/>
    </xf>
    <xf borderId="4" fillId="0" fontId="7" numFmtId="0" xfId="0" applyBorder="1" applyFont="1"/>
    <xf borderId="4" fillId="0" fontId="9" numFmtId="0" xfId="0" applyBorder="1" applyFont="1"/>
    <xf borderId="5" fillId="0" fontId="3" numFmtId="0" xfId="0" applyBorder="1" applyFont="1"/>
    <xf borderId="6" fillId="3" fontId="10" numFmtId="0" xfId="0" applyAlignment="1" applyBorder="1" applyFill="1" applyFont="1">
      <alignment horizontal="center" vertical="center"/>
    </xf>
    <xf borderId="7" fillId="3" fontId="11" numFmtId="0" xfId="0" applyAlignment="1" applyBorder="1" applyFont="1">
      <alignment horizontal="center"/>
    </xf>
    <xf borderId="8" fillId="3" fontId="10" numFmtId="0" xfId="0" applyAlignment="1" applyBorder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11" fillId="0" fontId="10" numFmtId="0" xfId="0" applyAlignment="1" applyBorder="1" applyFont="1">
      <alignment horizontal="center" vertical="center"/>
    </xf>
    <xf borderId="12" fillId="3" fontId="10" numFmtId="0" xfId="0" applyAlignment="1" applyBorder="1" applyFont="1">
      <alignment horizontal="center" vertical="center"/>
    </xf>
    <xf borderId="11" fillId="0" fontId="12" numFmtId="0" xfId="0" applyBorder="1" applyFont="1"/>
    <xf borderId="11" fillId="0" fontId="7" numFmtId="0" xfId="0" applyBorder="1" applyFont="1"/>
    <xf borderId="13" fillId="3" fontId="11" numFmtId="0" xfId="0" applyAlignment="1" applyBorder="1" applyFont="1">
      <alignment horizont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5" fillId="0" fontId="2" numFmtId="0" xfId="0" applyBorder="1" applyFont="1"/>
    <xf borderId="17" fillId="0" fontId="7" numFmtId="0" xfId="0" applyBorder="1" applyFont="1"/>
    <xf borderId="18" fillId="3" fontId="11" numFmtId="0" xfId="0" applyAlignment="1" applyBorder="1" applyFont="1">
      <alignment horizontal="center"/>
    </xf>
    <xf borderId="19" fillId="3" fontId="13" numFmtId="0" xfId="0" applyAlignment="1" applyBorder="1" applyFont="1">
      <alignment horizontal="center"/>
    </xf>
    <xf borderId="20" fillId="3" fontId="13" numFmtId="0" xfId="0" applyAlignment="1" applyBorder="1" applyFont="1">
      <alignment horizontal="center"/>
    </xf>
    <xf borderId="11" fillId="0" fontId="13" numFmtId="0" xfId="0" applyAlignment="1" applyBorder="1" applyFont="1">
      <alignment horizontal="center"/>
    </xf>
    <xf borderId="21" fillId="3" fontId="13" numFmtId="0" xfId="0" applyAlignment="1" applyBorder="1" applyFont="1">
      <alignment horizontal="center"/>
    </xf>
    <xf borderId="22" fillId="3" fontId="13" numFmtId="0" xfId="0" applyAlignment="1" applyBorder="1" applyFont="1">
      <alignment horizontal="center"/>
    </xf>
    <xf borderId="11" fillId="0" fontId="14" numFmtId="0" xfId="0" applyBorder="1" applyFont="1"/>
    <xf borderId="5" fillId="0" fontId="9" numFmtId="0" xfId="0" applyBorder="1" applyFont="1"/>
    <xf borderId="23" fillId="4" fontId="15" numFmtId="164" xfId="0" applyAlignment="1" applyBorder="1" applyFill="1" applyFont="1" applyNumberFormat="1">
      <alignment horizontal="center" vertical="center"/>
    </xf>
    <xf borderId="23" fillId="4" fontId="12" numFmtId="0" xfId="0" applyAlignment="1" applyBorder="1" applyFont="1">
      <alignment vertical="center"/>
    </xf>
    <xf borderId="24" fillId="4" fontId="16" numFmtId="165" xfId="0" applyAlignment="1" applyBorder="1" applyFont="1" applyNumberFormat="1">
      <alignment horizontal="center" vertical="center"/>
    </xf>
    <xf borderId="23" fillId="0" fontId="17" numFmtId="165" xfId="0" applyAlignment="1" applyBorder="1" applyFont="1" applyNumberFormat="1">
      <alignment horizontal="center"/>
    </xf>
    <xf borderId="20" fillId="4" fontId="17" numFmtId="165" xfId="0" applyAlignment="1" applyBorder="1" applyFont="1" applyNumberFormat="1">
      <alignment horizontal="center"/>
    </xf>
    <xf borderId="23" fillId="4" fontId="17" numFmtId="10" xfId="0" applyAlignment="1" applyBorder="1" applyFont="1" applyNumberFormat="1">
      <alignment horizontal="center"/>
    </xf>
    <xf borderId="25" fillId="4" fontId="17" numFmtId="10" xfId="0" applyAlignment="1" applyBorder="1" applyFont="1" applyNumberFormat="1">
      <alignment horizontal="center"/>
    </xf>
    <xf borderId="20" fillId="4" fontId="17" numFmtId="10" xfId="0" applyAlignment="1" applyBorder="1" applyFont="1" applyNumberFormat="1">
      <alignment horizontal="center"/>
    </xf>
    <xf borderId="6" fillId="0" fontId="17" numFmtId="165" xfId="0" applyAlignment="1" applyBorder="1" applyFont="1" applyNumberFormat="1">
      <alignment horizontal="center"/>
    </xf>
    <xf borderId="11" fillId="0" fontId="17" numFmtId="10" xfId="0" applyAlignment="1" applyBorder="1" applyFont="1" applyNumberFormat="1">
      <alignment horizontal="center"/>
    </xf>
    <xf borderId="21" fillId="4" fontId="17" numFmtId="165" xfId="0" applyAlignment="1" applyBorder="1" applyFont="1" applyNumberFormat="1">
      <alignment horizontal="center"/>
    </xf>
    <xf borderId="26" fillId="4" fontId="17" numFmtId="165" xfId="0" applyAlignment="1" applyBorder="1" applyFont="1" applyNumberFormat="1">
      <alignment horizontal="center"/>
    </xf>
    <xf borderId="23" fillId="4" fontId="17" numFmtId="165" xfId="0" applyAlignment="1" applyBorder="1" applyFont="1" applyNumberFormat="1">
      <alignment horizontal="center"/>
    </xf>
    <xf borderId="11" fillId="0" fontId="18" numFmtId="0" xfId="0" applyBorder="1" applyFont="1"/>
    <xf borderId="27" fillId="4" fontId="17" numFmtId="165" xfId="0" applyAlignment="1" applyBorder="1" applyFont="1" applyNumberFormat="1">
      <alignment horizontal="center"/>
    </xf>
    <xf borderId="22" fillId="4" fontId="17" numFmtId="165" xfId="0" applyAlignment="1" applyBorder="1" applyFont="1" applyNumberFormat="1">
      <alignment horizontal="center"/>
    </xf>
    <xf borderId="28" fillId="4" fontId="15" numFmtId="164" xfId="0" applyAlignment="1" applyBorder="1" applyFont="1" applyNumberFormat="1">
      <alignment horizontal="center" vertical="center"/>
    </xf>
    <xf borderId="28" fillId="4" fontId="12" numFmtId="0" xfId="0" applyAlignment="1" applyBorder="1" applyFont="1">
      <alignment vertical="center"/>
    </xf>
    <xf borderId="29" fillId="4" fontId="16" numFmtId="165" xfId="0" applyAlignment="1" applyBorder="1" applyFont="1" applyNumberFormat="1">
      <alignment horizontal="center" vertical="center"/>
    </xf>
    <xf borderId="28" fillId="0" fontId="17" numFmtId="165" xfId="0" applyAlignment="1" applyBorder="1" applyFont="1" applyNumberFormat="1">
      <alignment horizontal="center"/>
    </xf>
    <xf borderId="30" fillId="0" fontId="17" numFmtId="165" xfId="0" applyAlignment="1" applyBorder="1" applyFont="1" applyNumberFormat="1">
      <alignment horizontal="center"/>
    </xf>
    <xf borderId="31" fillId="4" fontId="17" numFmtId="165" xfId="0" applyAlignment="1" applyBorder="1" applyFont="1" applyNumberFormat="1">
      <alignment horizontal="center"/>
    </xf>
    <xf borderId="3" fillId="4" fontId="17" numFmtId="10" xfId="0" applyAlignment="1" applyBorder="1" applyFont="1" applyNumberFormat="1">
      <alignment horizontal="center"/>
    </xf>
    <xf borderId="31" fillId="4" fontId="17" numFmtId="10" xfId="0" applyAlignment="1" applyBorder="1" applyFont="1" applyNumberFormat="1">
      <alignment horizontal="center"/>
    </xf>
    <xf borderId="32" fillId="4" fontId="17" numFmtId="10" xfId="0" applyAlignment="1" applyBorder="1" applyFont="1" applyNumberFormat="1">
      <alignment horizontal="center"/>
    </xf>
    <xf borderId="33" fillId="0" fontId="17" numFmtId="165" xfId="0" applyAlignment="1" applyBorder="1" applyFont="1" applyNumberFormat="1">
      <alignment horizontal="center"/>
    </xf>
    <xf borderId="31" fillId="0" fontId="17" numFmtId="165" xfId="0" applyAlignment="1" applyBorder="1" applyFont="1" applyNumberFormat="1">
      <alignment horizontal="center"/>
    </xf>
    <xf borderId="34" fillId="4" fontId="17" numFmtId="165" xfId="0" applyAlignment="1" applyBorder="1" applyFont="1" applyNumberFormat="1">
      <alignment horizontal="center"/>
    </xf>
    <xf borderId="35" fillId="4" fontId="17" numFmtId="165" xfId="0" applyAlignment="1" applyBorder="1" applyFont="1" applyNumberFormat="1">
      <alignment horizontal="center"/>
    </xf>
    <xf borderId="13" fillId="4" fontId="17" numFmtId="165" xfId="0" applyAlignment="1" applyBorder="1" applyFont="1" applyNumberFormat="1">
      <alignment horizontal="center"/>
    </xf>
    <xf borderId="36" fillId="4" fontId="17" numFmtId="165" xfId="0" applyAlignment="1" applyBorder="1" applyFont="1" applyNumberFormat="1">
      <alignment horizontal="center"/>
    </xf>
    <xf borderId="37" fillId="0" fontId="9" numFmtId="0" xfId="0" applyBorder="1" applyFont="1"/>
    <xf borderId="23" fillId="4" fontId="17" numFmtId="0" xfId="0" applyAlignment="1" applyBorder="1" applyFont="1">
      <alignment vertical="center"/>
    </xf>
    <xf borderId="23" fillId="4" fontId="16" numFmtId="165" xfId="0" applyAlignment="1" applyBorder="1" applyFont="1" applyNumberFormat="1">
      <alignment horizontal="center" vertical="center"/>
    </xf>
    <xf borderId="11" fillId="0" fontId="17" numFmtId="165" xfId="0" applyAlignment="1" applyBorder="1" applyFont="1" applyNumberFormat="1">
      <alignment horizontal="center"/>
    </xf>
    <xf borderId="32" fillId="4" fontId="17" numFmtId="165" xfId="0" applyAlignment="1" applyBorder="1" applyFont="1" applyNumberFormat="1">
      <alignment horizontal="center"/>
    </xf>
    <xf borderId="38" fillId="4" fontId="17" numFmtId="165" xfId="0" applyAlignment="1" applyBorder="1" applyFont="1" applyNumberFormat="1">
      <alignment horizontal="center"/>
    </xf>
    <xf borderId="39" fillId="4" fontId="17" numFmtId="165" xfId="0" applyAlignment="1" applyBorder="1" applyFont="1" applyNumberFormat="1">
      <alignment horizontal="center"/>
    </xf>
    <xf borderId="28" fillId="4" fontId="17" numFmtId="0" xfId="0" applyAlignment="1" applyBorder="1" applyFont="1">
      <alignment vertical="center"/>
    </xf>
    <xf borderId="40" fillId="4" fontId="16" numFmtId="165" xfId="0" applyAlignment="1" applyBorder="1" applyFont="1" applyNumberFormat="1">
      <alignment horizontal="center" vertical="center"/>
    </xf>
    <xf borderId="28" fillId="4" fontId="17" numFmtId="165" xfId="0" applyAlignment="1" applyBorder="1" applyFont="1" applyNumberFormat="1">
      <alignment horizontal="center"/>
    </xf>
    <xf borderId="28" fillId="4" fontId="17" numFmtId="10" xfId="0" applyAlignment="1" applyBorder="1" applyFont="1" applyNumberFormat="1">
      <alignment horizontal="center"/>
    </xf>
    <xf borderId="13" fillId="4" fontId="17" numFmtId="10" xfId="0" applyAlignment="1" applyBorder="1" applyFont="1" applyNumberFormat="1">
      <alignment horizontal="center"/>
    </xf>
    <xf borderId="41" fillId="4" fontId="17" numFmtId="10" xfId="0" applyAlignment="1" applyBorder="1" applyFont="1" applyNumberFormat="1">
      <alignment horizontal="center"/>
    </xf>
    <xf borderId="42" fillId="4" fontId="17" numFmtId="165" xfId="0" applyAlignment="1" applyBorder="1" applyFont="1" applyNumberFormat="1">
      <alignment horizontal="center"/>
    </xf>
    <xf borderId="43" fillId="4" fontId="17" numFmtId="165" xfId="0" applyAlignment="1" applyBorder="1" applyFont="1" applyNumberFormat="1">
      <alignment horizontal="center"/>
    </xf>
    <xf borderId="44" fillId="4" fontId="17" numFmtId="165" xfId="0" applyAlignment="1" applyBorder="1" applyFont="1" applyNumberFormat="1">
      <alignment horizontal="center"/>
    </xf>
    <xf borderId="45" fillId="4" fontId="17" numFmtId="165" xfId="0" applyAlignment="1" applyBorder="1" applyFont="1" applyNumberFormat="1">
      <alignment horizontal="center"/>
    </xf>
    <xf borderId="46" fillId="4" fontId="17" numFmtId="165" xfId="0" applyAlignment="1" applyBorder="1" applyFont="1" applyNumberFormat="1">
      <alignment horizontal="center"/>
    </xf>
    <xf borderId="41" fillId="4" fontId="15" numFmtId="164" xfId="0" applyAlignment="1" applyBorder="1" applyFont="1" applyNumberFormat="1">
      <alignment horizontal="center" vertical="center"/>
    </xf>
    <xf borderId="31" fillId="4" fontId="17" numFmtId="0" xfId="0" applyAlignment="1" applyBorder="1" applyFont="1">
      <alignment vertical="center"/>
    </xf>
    <xf borderId="18" fillId="4" fontId="17" numFmtId="165" xfId="0" applyAlignment="1" applyBorder="1" applyFont="1" applyNumberFormat="1">
      <alignment horizontal="center"/>
    </xf>
    <xf borderId="47" fillId="4" fontId="17" numFmtId="165" xfId="0" applyAlignment="1" applyBorder="1" applyFont="1" applyNumberFormat="1">
      <alignment horizontal="center"/>
    </xf>
    <xf borderId="32" fillId="4" fontId="10" numFmtId="0" xfId="0" applyAlignment="1" applyBorder="1" applyFont="1">
      <alignment vertical="center"/>
    </xf>
    <xf borderId="48" fillId="0" fontId="17" numFmtId="165" xfId="0" applyAlignment="1" applyBorder="1" applyFont="1" applyNumberFormat="1">
      <alignment horizontal="center"/>
    </xf>
    <xf borderId="32" fillId="4" fontId="12" numFmtId="0" xfId="0" applyAlignment="1" applyBorder="1" applyFont="1">
      <alignment vertical="center"/>
    </xf>
    <xf borderId="32" fillId="4" fontId="16" numFmtId="165" xfId="0" applyAlignment="1" applyBorder="1" applyFont="1" applyNumberFormat="1">
      <alignment horizontal="center" vertical="center"/>
    </xf>
    <xf borderId="28" fillId="4" fontId="16" numFmtId="165" xfId="0" applyAlignment="1" applyBorder="1" applyFont="1" applyNumberFormat="1">
      <alignment horizontal="center" vertical="center"/>
    </xf>
    <xf borderId="28" fillId="4" fontId="15" numFmtId="0" xfId="0" applyAlignment="1" applyBorder="1" applyFont="1">
      <alignment vertical="center"/>
    </xf>
    <xf borderId="28" fillId="4" fontId="10" numFmtId="0" xfId="0" applyAlignment="1" applyBorder="1" applyFont="1">
      <alignment vertical="center"/>
    </xf>
    <xf borderId="13" fillId="4" fontId="16" numFmtId="165" xfId="0" applyAlignment="1" applyBorder="1" applyFont="1" applyNumberFormat="1">
      <alignment horizontal="center" vertical="center"/>
    </xf>
    <xf borderId="3" fillId="4" fontId="10" numFmtId="0" xfId="0" applyAlignment="1" applyBorder="1" applyFont="1">
      <alignment vertical="center"/>
    </xf>
    <xf borderId="31" fillId="4" fontId="16" numFmtId="165" xfId="0" applyAlignment="1" applyBorder="1" applyFont="1" applyNumberFormat="1">
      <alignment horizontal="center" vertical="center"/>
    </xf>
    <xf borderId="23" fillId="4" fontId="19" numFmtId="0" xfId="0" applyAlignment="1" applyBorder="1" applyFont="1">
      <alignment vertical="center"/>
    </xf>
    <xf borderId="23" fillId="0" fontId="20" numFmtId="165" xfId="0" applyAlignment="1" applyBorder="1" applyFont="1" applyNumberFormat="1">
      <alignment horizontal="center"/>
    </xf>
    <xf borderId="6" fillId="0" fontId="20" numFmtId="165" xfId="0" applyAlignment="1" applyBorder="1" applyFont="1" applyNumberFormat="1">
      <alignment horizontal="center"/>
    </xf>
    <xf borderId="32" fillId="4" fontId="19" numFmtId="0" xfId="0" applyAlignment="1" applyBorder="1" applyFont="1">
      <alignment vertical="center"/>
    </xf>
    <xf borderId="49" fillId="4" fontId="16" numFmtId="165" xfId="0" applyAlignment="1" applyBorder="1" applyFont="1" applyNumberFormat="1">
      <alignment horizontal="center" vertical="center"/>
    </xf>
    <xf borderId="33" fillId="0" fontId="20" numFmtId="165" xfId="0" applyAlignment="1" applyBorder="1" applyFont="1" applyNumberFormat="1">
      <alignment horizontal="center"/>
    </xf>
    <xf borderId="28" fillId="0" fontId="20" numFmtId="165" xfId="0" applyAlignment="1" applyBorder="1" applyFont="1" applyNumberFormat="1">
      <alignment horizontal="center"/>
    </xf>
    <xf borderId="28" fillId="4" fontId="19" numFmtId="0" xfId="0" applyAlignment="1" applyBorder="1" applyFont="1">
      <alignment vertical="center"/>
    </xf>
    <xf borderId="41" fillId="4" fontId="17" numFmtId="165" xfId="0" applyAlignment="1" applyBorder="1" applyFont="1" applyNumberFormat="1">
      <alignment horizontal="center"/>
    </xf>
    <xf borderId="41" fillId="4" fontId="19" numFmtId="0" xfId="0" applyAlignment="1" applyBorder="1" applyFont="1">
      <alignment vertical="center"/>
    </xf>
    <xf borderId="50" fillId="4" fontId="16" numFmtId="165" xfId="0" applyAlignment="1" applyBorder="1" applyFont="1" applyNumberFormat="1">
      <alignment horizontal="center" vertical="center"/>
    </xf>
    <xf borderId="31" fillId="0" fontId="20" numFmtId="165" xfId="0" applyAlignment="1" applyBorder="1" applyFont="1" applyNumberFormat="1">
      <alignment horizontal="center"/>
    </xf>
    <xf borderId="30" fillId="0" fontId="20" numFmtId="165" xfId="0" applyAlignment="1" applyBorder="1" applyFont="1" applyNumberFormat="1">
      <alignment horizontal="center"/>
    </xf>
    <xf borderId="11" fillId="0" fontId="20" numFmtId="165" xfId="0" applyAlignment="1" applyBorder="1" applyFont="1" applyNumberFormat="1">
      <alignment horizontal="center"/>
    </xf>
    <xf borderId="41" fillId="4" fontId="12" numFmtId="0" xfId="0" applyAlignment="1" applyBorder="1" applyFont="1">
      <alignment vertical="center"/>
    </xf>
    <xf borderId="51" fillId="0" fontId="17" numFmtId="165" xfId="0" applyAlignment="1" applyBorder="1" applyFont="1" applyNumberFormat="1">
      <alignment horizontal="center"/>
    </xf>
    <xf borderId="31" fillId="4" fontId="15" numFmtId="164" xfId="0" applyAlignment="1" applyBorder="1" applyFont="1" applyNumberFormat="1">
      <alignment horizontal="center" vertical="center"/>
    </xf>
    <xf borderId="13" fillId="4" fontId="12" numFmtId="0" xfId="0" applyAlignment="1" applyBorder="1" applyFont="1">
      <alignment vertical="center"/>
    </xf>
    <xf borderId="32" fillId="4" fontId="15" numFmtId="164" xfId="0" applyAlignment="1" applyBorder="1" applyFont="1" applyNumberFormat="1">
      <alignment horizontal="center" vertical="center"/>
    </xf>
    <xf borderId="17" fillId="0" fontId="20" numFmtId="165" xfId="0" applyAlignment="1" applyBorder="1" applyFont="1" applyNumberFormat="1">
      <alignment horizontal="center"/>
    </xf>
    <xf borderId="52" fillId="4" fontId="17" numFmtId="165" xfId="0" applyAlignment="1" applyBorder="1" applyFont="1" applyNumberFormat="1">
      <alignment horizontal="center"/>
    </xf>
    <xf borderId="41" fillId="4" fontId="17" numFmtId="0" xfId="0" applyAlignment="1" applyBorder="1" applyFont="1">
      <alignment vertical="center"/>
    </xf>
    <xf borderId="53" fillId="0" fontId="17" numFmtId="165" xfId="0" applyAlignment="1" applyBorder="1" applyFont="1" applyNumberFormat="1">
      <alignment horizontal="center"/>
    </xf>
    <xf borderId="17" fillId="0" fontId="17" numFmtId="165" xfId="0" applyAlignment="1" applyBorder="1" applyFont="1" applyNumberFormat="1">
      <alignment horizontal="center"/>
    </xf>
    <xf borderId="54" fillId="3" fontId="10" numFmtId="166" xfId="0" applyBorder="1" applyFont="1" applyNumberFormat="1"/>
    <xf borderId="54" fillId="3" fontId="10" numFmtId="0" xfId="0" applyAlignment="1" applyBorder="1" applyFont="1">
      <alignment horizontal="center"/>
    </xf>
    <xf borderId="55" fillId="3" fontId="11" numFmtId="165" xfId="0" applyAlignment="1" applyBorder="1" applyFont="1" applyNumberFormat="1">
      <alignment horizontal="center"/>
    </xf>
    <xf borderId="55" fillId="3" fontId="10" numFmtId="165" xfId="0" applyAlignment="1" applyBorder="1" applyFont="1" applyNumberFormat="1">
      <alignment horizontal="center"/>
    </xf>
    <xf borderId="54" fillId="3" fontId="10" numFmtId="9" xfId="0" applyAlignment="1" applyBorder="1" applyFont="1" applyNumberFormat="1">
      <alignment horizontal="center"/>
    </xf>
    <xf borderId="11" fillId="0" fontId="10" numFmtId="9" xfId="0" applyAlignment="1" applyBorder="1" applyFont="1" applyNumberFormat="1">
      <alignment horizontal="center"/>
    </xf>
    <xf borderId="56" fillId="3" fontId="10" numFmtId="165" xfId="0" applyAlignment="1" applyBorder="1" applyFont="1" applyNumberFormat="1">
      <alignment horizontal="center"/>
    </xf>
    <xf borderId="56" fillId="3" fontId="10" numFmtId="10" xfId="0" applyAlignment="1" applyBorder="1" applyFont="1" applyNumberFormat="1">
      <alignment horizontal="center"/>
    </xf>
    <xf borderId="11" fillId="0" fontId="9" numFmtId="0" xfId="0" applyBorder="1" applyFont="1"/>
    <xf borderId="54" fillId="3" fontId="10" numFmtId="10" xfId="0" applyAlignment="1" applyBorder="1" applyFont="1" applyNumberFormat="1">
      <alignment horizontal="center"/>
    </xf>
    <xf borderId="0" fillId="0" fontId="12" numFmtId="0" xfId="0" applyFont="1"/>
    <xf borderId="9" fillId="0" fontId="12" numFmtId="0" xfId="0" applyBorder="1" applyFont="1"/>
    <xf borderId="9" fillId="0" fontId="12" numFmtId="165" xfId="0" applyAlignment="1" applyBorder="1" applyFont="1" applyNumberFormat="1">
      <alignment horizontal="center" vertical="center"/>
    </xf>
    <xf borderId="20" fillId="3" fontId="12" numFmtId="0" xfId="0" applyBorder="1" applyFont="1"/>
    <xf borderId="20" fillId="3" fontId="10" numFmtId="0" xfId="0" applyAlignment="1" applyBorder="1" applyFont="1">
      <alignment horizontal="center"/>
    </xf>
    <xf borderId="6" fillId="3" fontId="12" numFmtId="166" xfId="0" applyAlignment="1" applyBorder="1" applyFont="1" applyNumberFormat="1">
      <alignment horizontal="center" vertical="center"/>
    </xf>
    <xf borderId="6" fillId="3" fontId="12" numFmtId="9" xfId="0" applyAlignment="1" applyBorder="1" applyFont="1" applyNumberFormat="1">
      <alignment horizontal="center" vertical="center"/>
    </xf>
    <xf borderId="18" fillId="3" fontId="12" numFmtId="0" xfId="0" applyBorder="1" applyFont="1"/>
    <xf borderId="18" fillId="3" fontId="10" numFmtId="0" xfId="0" applyAlignment="1" applyBorder="1" applyFont="1">
      <alignment horizontal="center"/>
    </xf>
    <xf borderId="0" fillId="0" fontId="10" numFmtId="0" xfId="0" applyFont="1"/>
    <xf borderId="23" fillId="5" fontId="21" numFmtId="164" xfId="0" applyAlignment="1" applyBorder="1" applyFill="1" applyFont="1" applyNumberFormat="1">
      <alignment horizontal="center"/>
    </xf>
    <xf borderId="23" fillId="5" fontId="22" numFmtId="0" xfId="0" applyBorder="1" applyFont="1"/>
    <xf borderId="57" fillId="5" fontId="14" numFmtId="0" xfId="0" applyAlignment="1" applyBorder="1" applyFont="1">
      <alignment horizontal="left"/>
    </xf>
    <xf borderId="58" fillId="0" fontId="7" numFmtId="0" xfId="0" applyBorder="1" applyFont="1"/>
    <xf borderId="59" fillId="0" fontId="7" numFmtId="0" xfId="0" applyBorder="1" applyFont="1"/>
    <xf borderId="28" fillId="5" fontId="21" numFmtId="164" xfId="0" applyAlignment="1" applyBorder="1" applyFont="1" applyNumberFormat="1">
      <alignment horizontal="center"/>
    </xf>
    <xf borderId="28" fillId="5" fontId="22" numFmtId="0" xfId="0" applyBorder="1" applyFont="1"/>
    <xf borderId="51" fillId="5" fontId="14" numFmtId="0" xfId="0" applyAlignment="1" applyBorder="1" applyFont="1">
      <alignment horizontal="left"/>
    </xf>
    <xf borderId="60" fillId="0" fontId="7" numFmtId="0" xfId="0" applyBorder="1" applyFont="1"/>
    <xf borderId="61" fillId="0" fontId="7" numFmtId="0" xfId="0" applyBorder="1" applyFont="1"/>
    <xf borderId="62" fillId="5" fontId="14" numFmtId="0" xfId="0" applyAlignment="1" applyBorder="1" applyFont="1">
      <alignment horizontal="left"/>
    </xf>
    <xf borderId="63" fillId="0" fontId="7" numFmtId="0" xfId="0" applyBorder="1" applyFont="1"/>
    <xf borderId="64" fillId="0" fontId="7" numFmtId="0" xfId="0" applyBorder="1" applyFont="1"/>
    <xf borderId="65" fillId="5" fontId="14" numFmtId="0" xfId="0" applyAlignment="1" applyBorder="1" applyFont="1">
      <alignment horizontal="left"/>
    </xf>
    <xf borderId="66" fillId="0" fontId="7" numFmtId="0" xfId="0" applyBorder="1" applyFont="1"/>
    <xf borderId="67" fillId="0" fontId="7" numFmtId="0" xfId="0" applyBorder="1" applyFont="1"/>
    <xf borderId="31" fillId="5" fontId="23" numFmtId="0" xfId="0" applyBorder="1" applyFont="1"/>
    <xf borderId="68" fillId="5" fontId="14" numFmtId="0" xfId="0" applyAlignment="1" applyBorder="1" applyFont="1">
      <alignment horizontal="left"/>
    </xf>
    <xf borderId="69" fillId="0" fontId="7" numFmtId="0" xfId="0" applyBorder="1" applyFont="1"/>
    <xf borderId="70" fillId="0" fontId="7" numFmtId="0" xfId="0" applyBorder="1" applyFont="1"/>
    <xf borderId="3" fillId="3" fontId="13" numFmtId="0" xfId="0" applyBorder="1" applyFont="1"/>
    <xf borderId="3" fillId="3" fontId="12" numFmtId="0" xfId="0" applyBorder="1" applyFont="1"/>
    <xf borderId="6" fillId="3" fontId="3" numFmtId="0" xfId="0" applyAlignment="1" applyBorder="1" applyFont="1">
      <alignment horizontal="center" vertical="center"/>
    </xf>
    <xf borderId="20" fillId="3" fontId="3" numFmtId="0" xfId="0" applyAlignment="1" applyBorder="1" applyFont="1">
      <alignment horizontal="center" vertical="center"/>
    </xf>
    <xf borderId="22" fillId="3" fontId="10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71" fillId="3" fontId="10" numFmtId="0" xfId="0" applyAlignment="1" applyBorder="1" applyFont="1">
      <alignment horizontal="center" vertical="center"/>
    </xf>
    <xf borderId="23" fillId="6" fontId="2" numFmtId="0" xfId="0" applyAlignment="1" applyBorder="1" applyFill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3" fillId="0" fontId="2" numFmtId="165" xfId="0" applyAlignment="1" applyBorder="1" applyFont="1" applyNumberFormat="1">
      <alignment horizontal="center" vertical="center"/>
    </xf>
    <xf borderId="10" fillId="0" fontId="12" numFmtId="10" xfId="0" applyAlignment="1" applyBorder="1" applyFont="1" applyNumberFormat="1">
      <alignment horizontal="center" vertical="center"/>
    </xf>
    <xf borderId="28" fillId="6" fontId="2" numFmtId="0" xfId="0" applyAlignment="1" applyBorder="1" applyFont="1">
      <alignment horizontal="center" vertical="center"/>
    </xf>
    <xf borderId="61" fillId="0" fontId="2" numFmtId="0" xfId="0" applyAlignment="1" applyBorder="1" applyFont="1">
      <alignment horizontal="center" vertical="center"/>
    </xf>
    <xf borderId="28" fillId="0" fontId="2" numFmtId="165" xfId="0" applyAlignment="1" applyBorder="1" applyFont="1" applyNumberFormat="1">
      <alignment horizontal="center" vertical="center"/>
    </xf>
    <xf borderId="72" fillId="0" fontId="12" numFmtId="10" xfId="0" applyAlignment="1" applyBorder="1" applyFont="1" applyNumberFormat="1">
      <alignment horizontal="center" vertical="center"/>
    </xf>
    <xf borderId="28" fillId="6" fontId="2" numFmtId="0" xfId="0" applyAlignment="1" applyBorder="1" applyFont="1">
      <alignment horizontal="center"/>
    </xf>
    <xf borderId="61" fillId="0" fontId="12" numFmtId="10" xfId="0" applyAlignment="1" applyBorder="1" applyFont="1" applyNumberFormat="1">
      <alignment horizontal="center" vertical="center"/>
    </xf>
    <xf borderId="18" fillId="6" fontId="2" numFmtId="0" xfId="0" applyAlignment="1" applyBorder="1" applyFont="1">
      <alignment horizontal="center"/>
    </xf>
    <xf borderId="31" fillId="0" fontId="2" numFmtId="165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9" numFmtId="167" xfId="0" applyAlignment="1" applyFont="1" applyNumberFormat="1">
      <alignment horizontal="center"/>
    </xf>
    <xf borderId="73" fillId="3" fontId="24" numFmtId="0" xfId="0" applyAlignment="1" applyBorder="1" applyFont="1">
      <alignment horizontal="center" vertical="center"/>
    </xf>
    <xf borderId="74" fillId="0" fontId="7" numFmtId="0" xfId="0" applyBorder="1" applyFont="1"/>
    <xf borderId="75" fillId="3" fontId="24" numFmtId="165" xfId="0" applyAlignment="1" applyBorder="1" applyFont="1" applyNumberFormat="1">
      <alignment horizontal="center" vertical="center"/>
    </xf>
    <xf borderId="75" fillId="3" fontId="10" numFmtId="10" xfId="0" applyAlignment="1" applyBorder="1" applyFont="1" applyNumberFormat="1">
      <alignment horizontal="center" vertical="center"/>
    </xf>
    <xf borderId="0" fillId="0" fontId="9" numFmtId="165" xfId="0" applyAlignment="1" applyFont="1" applyNumberFormat="1">
      <alignment horizontal="center" vertical="center"/>
    </xf>
    <xf borderId="76" fillId="3" fontId="25" numFmtId="0" xfId="0" applyAlignment="1" applyBorder="1" applyFont="1">
      <alignment horizontal="center" vertical="center"/>
    </xf>
    <xf borderId="77" fillId="0" fontId="7" numFmtId="0" xfId="0" applyBorder="1" applyFont="1"/>
    <xf borderId="18" fillId="3" fontId="2" numFmtId="3" xfId="0" applyAlignment="1" applyBorder="1" applyFont="1" applyNumberFormat="1">
      <alignment horizontal="center" vertical="center"/>
    </xf>
    <xf borderId="78" fillId="3" fontId="25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79" fillId="3" fontId="24" numFmtId="0" xfId="0" applyAlignment="1" applyBorder="1" applyFont="1">
      <alignment horizontal="center" vertical="center"/>
    </xf>
    <xf borderId="80" fillId="0" fontId="7" numFmtId="0" xfId="0" applyBorder="1" applyFont="1"/>
    <xf borderId="18" fillId="3" fontId="24" numFmtId="165" xfId="0" applyAlignment="1" applyBorder="1" applyFont="1" applyNumberFormat="1">
      <alignment horizontal="center" vertical="center"/>
    </xf>
    <xf borderId="18" fillId="3" fontId="24" numFmtId="0" xfId="0" applyAlignment="1" applyBorder="1" applyFont="1">
      <alignment horizontal="center" vertical="center"/>
    </xf>
    <xf borderId="0" fillId="0" fontId="25" numFmtId="0" xfId="0" applyAlignment="1" applyFont="1">
      <alignment vertical="center"/>
    </xf>
    <xf borderId="0" fillId="0" fontId="25" numFmtId="165" xfId="0" applyAlignment="1" applyFont="1" applyNumberForma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54" fillId="3" fontId="24" numFmtId="165" xfId="0" applyAlignment="1" applyBorder="1" applyFont="1" applyNumberFormat="1">
      <alignment horizontal="center" vertical="center"/>
    </xf>
    <xf borderId="54" fillId="3" fontId="24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6" fillId="3" fontId="24" numFmtId="0" xfId="0" applyAlignment="1" applyBorder="1" applyFont="1">
      <alignment horizontal="center" vertical="center"/>
    </xf>
    <xf borderId="8" fillId="3" fontId="24" numFmtId="0" xfId="0" applyAlignment="1" applyBorder="1" applyFont="1">
      <alignment horizontal="center" vertical="center"/>
    </xf>
    <xf borderId="22" fillId="3" fontId="24" numFmtId="0" xfId="0" applyAlignment="1" applyBorder="1" applyFont="1">
      <alignment horizontal="center" vertical="center"/>
    </xf>
    <xf borderId="53" fillId="0" fontId="9" numFmtId="0" xfId="0" applyBorder="1" applyFont="1"/>
    <xf borderId="23" fillId="6" fontId="25" numFmtId="0" xfId="0" applyAlignment="1" applyBorder="1" applyFont="1">
      <alignment horizontal="center"/>
    </xf>
    <xf borderId="81" fillId="0" fontId="25" numFmtId="0" xfId="0" applyAlignment="1" applyBorder="1" applyFont="1">
      <alignment horizontal="center"/>
    </xf>
    <xf borderId="82" fillId="0" fontId="7" numFmtId="0" xfId="0" applyBorder="1" applyFont="1"/>
    <xf borderId="23" fillId="0" fontId="25" numFmtId="165" xfId="0" applyBorder="1" applyFont="1" applyNumberFormat="1"/>
    <xf borderId="23" fillId="0" fontId="25" numFmtId="165" xfId="0" applyAlignment="1" applyBorder="1" applyFont="1" applyNumberFormat="1">
      <alignment horizontal="center" vertical="center"/>
    </xf>
    <xf borderId="48" fillId="0" fontId="25" numFmtId="165" xfId="0" applyAlignment="1" applyBorder="1" applyFont="1" applyNumberFormat="1">
      <alignment horizontal="center" vertical="center"/>
    </xf>
    <xf borderId="33" fillId="0" fontId="25" numFmtId="165" xfId="0" applyAlignment="1" applyBorder="1" applyFont="1" applyNumberFormat="1">
      <alignment horizontal="center" vertical="center"/>
    </xf>
    <xf borderId="33" fillId="0" fontId="25" numFmtId="10" xfId="0" applyAlignment="1" applyBorder="1" applyFont="1" applyNumberFormat="1">
      <alignment horizontal="center" vertical="center"/>
    </xf>
    <xf borderId="43" fillId="6" fontId="25" numFmtId="0" xfId="0" applyAlignment="1" applyBorder="1" applyFont="1">
      <alignment horizontal="center"/>
    </xf>
    <xf borderId="51" fillId="0" fontId="25" numFmtId="0" xfId="0" applyAlignment="1" applyBorder="1" applyFont="1">
      <alignment horizontal="center"/>
    </xf>
    <xf borderId="28" fillId="0" fontId="25" numFmtId="165" xfId="0" applyBorder="1" applyFont="1" applyNumberFormat="1"/>
    <xf borderId="28" fillId="0" fontId="25" numFmtId="165" xfId="0" applyAlignment="1" applyBorder="1" applyFont="1" applyNumberFormat="1">
      <alignment horizontal="center" vertical="center"/>
    </xf>
    <xf borderId="61" fillId="0" fontId="25" numFmtId="165" xfId="0" applyAlignment="1" applyBorder="1" applyFont="1" applyNumberFormat="1">
      <alignment horizontal="center" vertical="center"/>
    </xf>
    <xf borderId="28" fillId="0" fontId="25" numFmtId="10" xfId="0" applyAlignment="1" applyBorder="1" applyFont="1" applyNumberFormat="1">
      <alignment horizontal="center" vertical="center"/>
    </xf>
    <xf borderId="11" fillId="0" fontId="25" numFmtId="165" xfId="0" applyBorder="1" applyFont="1" applyNumberFormat="1"/>
    <xf borderId="11" fillId="0" fontId="25" numFmtId="165" xfId="0" applyAlignment="1" applyBorder="1" applyFont="1" applyNumberFormat="1">
      <alignment horizontal="center" vertical="center"/>
    </xf>
    <xf borderId="19" fillId="6" fontId="25" numFmtId="0" xfId="0" applyAlignment="1" applyBorder="1" applyFont="1">
      <alignment horizontal="center"/>
    </xf>
    <xf borderId="31" fillId="6" fontId="25" numFmtId="0" xfId="0" applyAlignment="1" applyBorder="1" applyFont="1">
      <alignment horizontal="center"/>
    </xf>
    <xf borderId="83" fillId="0" fontId="25" numFmtId="0" xfId="0" applyAlignment="1" applyBorder="1" applyFont="1">
      <alignment horizontal="center"/>
    </xf>
    <xf borderId="84" fillId="0" fontId="7" numFmtId="0" xfId="0" applyBorder="1" applyFont="1"/>
    <xf borderId="31" fillId="0" fontId="25" numFmtId="165" xfId="0" applyBorder="1" applyFont="1" applyNumberFormat="1"/>
    <xf borderId="31" fillId="0" fontId="25" numFmtId="165" xfId="0" applyAlignment="1" applyBorder="1" applyFont="1" applyNumberFormat="1">
      <alignment horizontal="center" vertical="center"/>
    </xf>
    <xf borderId="83" fillId="0" fontId="25" numFmtId="165" xfId="0" applyAlignment="1" applyBorder="1" applyFont="1" applyNumberFormat="1">
      <alignment horizontal="center" vertical="center"/>
    </xf>
    <xf borderId="84" fillId="0" fontId="25" numFmtId="165" xfId="0" applyAlignment="1" applyBorder="1" applyFont="1" applyNumberFormat="1">
      <alignment horizontal="center" vertical="center"/>
    </xf>
    <xf borderId="31" fillId="0" fontId="25" numFmtId="10" xfId="0" applyAlignment="1" applyBorder="1" applyFont="1" applyNumberFormat="1">
      <alignment horizontal="center" vertical="center"/>
    </xf>
    <xf borderId="57" fillId="3" fontId="24" numFmtId="0" xfId="0" applyAlignment="1" applyBorder="1" applyFont="1">
      <alignment horizontal="center" vertical="center"/>
    </xf>
    <xf borderId="75" fillId="3" fontId="24" numFmtId="0" xfId="0" applyAlignment="1" applyBorder="1" applyFont="1">
      <alignment horizontal="center" vertical="center"/>
    </xf>
    <xf borderId="75" fillId="3" fontId="24" numFmtId="165" xfId="0" applyAlignment="1" applyBorder="1" applyFont="1" applyNumberFormat="1">
      <alignment vertical="center"/>
    </xf>
    <xf borderId="75" fillId="3" fontId="24" numFmtId="10" xfId="0" applyAlignment="1" applyBorder="1" applyFont="1" applyNumberFormat="1">
      <alignment horizontal="center" vertical="center"/>
    </xf>
    <xf borderId="85" fillId="3" fontId="24" numFmtId="165" xfId="0" applyAlignment="1" applyBorder="1" applyFont="1" applyNumberFormat="1">
      <alignment horizontal="center" vertical="center"/>
    </xf>
    <xf borderId="68" fillId="3" fontId="24" numFmtId="0" xfId="0" applyAlignment="1" applyBorder="1" applyFont="1">
      <alignment horizontal="center" vertical="center"/>
    </xf>
    <xf borderId="71" fillId="3" fontId="24" numFmtId="0" xfId="0" applyAlignment="1" applyBorder="1" applyFont="1">
      <alignment horizontal="center" vertical="center"/>
    </xf>
    <xf borderId="18" fillId="3" fontId="25" numFmtId="165" xfId="0" applyAlignment="1" applyBorder="1" applyFont="1" applyNumberFormat="1">
      <alignment horizontal="center" vertical="center"/>
    </xf>
    <xf borderId="18" fillId="3" fontId="25" numFmtId="10" xfId="0" applyAlignment="1" applyBorder="1" applyFont="1" applyNumberFormat="1">
      <alignment horizontal="center" vertical="center"/>
    </xf>
    <xf borderId="71" fillId="3" fontId="25" numFmtId="165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IC.NELSON/Desktop/2.%20GASTOS%20FIJOS%20(CONTROL)%203112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. GASTOS FIJOS POR MES"/>
      <sheetName val="OBSERVACIONES"/>
      <sheetName val="RENTAS"/>
      <sheetName val="RAYAS"/>
      <sheetName val="NOMINAS"/>
      <sheetName val="SERVICIOS PUBLICOS"/>
      <sheetName val="DGI"/>
      <sheetName val="HONORARIOS"/>
      <sheetName val="VIG. MANT. Y SEGUROS"/>
      <sheetName val="PROD. ASEO"/>
      <sheetName val="PERMISOS"/>
      <sheetName val="GASOLINA"/>
      <sheetName val="PROM. MENS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14"/>
    <col customWidth="1" min="3" max="3" width="45.14"/>
    <col customWidth="1" min="4" max="4" width="19.0"/>
    <col customWidth="1" min="5" max="52" width="14.71"/>
    <col customWidth="1" min="53" max="53" width="10.71"/>
    <col customWidth="1" min="54" max="63" width="14.71"/>
  </cols>
  <sheetData>
    <row r="1">
      <c r="A1" s="1"/>
      <c r="B1" s="2"/>
      <c r="C1" s="2"/>
      <c r="D1" s="2"/>
      <c r="E1" s="2"/>
      <c r="F1" s="2"/>
      <c r="G1" s="2"/>
      <c r="H1" s="2"/>
      <c r="BG1" s="3"/>
      <c r="BJ1" s="4"/>
    </row>
    <row r="2">
      <c r="B2" s="5" t="s">
        <v>0</v>
      </c>
      <c r="E2" s="6" t="s">
        <v>1</v>
      </c>
      <c r="H2" s="7" t="s">
        <v>2</v>
      </c>
      <c r="I2" s="8"/>
      <c r="BG2" s="4" t="s">
        <v>3</v>
      </c>
      <c r="BJ2" s="9">
        <v>12.0</v>
      </c>
    </row>
    <row r="3">
      <c r="C3" s="10"/>
      <c r="D3" s="11"/>
      <c r="E3" s="11"/>
      <c r="F3" s="11"/>
      <c r="G3" s="11"/>
      <c r="H3" s="11"/>
      <c r="BJ3" s="12"/>
    </row>
    <row r="4">
      <c r="A4" s="13"/>
      <c r="B4" s="14" t="s">
        <v>4</v>
      </c>
      <c r="C4" s="14" t="s">
        <v>5</v>
      </c>
      <c r="D4" s="15" t="s">
        <v>6</v>
      </c>
      <c r="E4" s="16" t="s">
        <v>7</v>
      </c>
      <c r="F4" s="17"/>
      <c r="G4" s="17"/>
      <c r="H4" s="18"/>
      <c r="I4" s="16" t="s">
        <v>8</v>
      </c>
      <c r="J4" s="17"/>
      <c r="K4" s="17"/>
      <c r="L4" s="18"/>
      <c r="M4" s="16" t="s">
        <v>9</v>
      </c>
      <c r="N4" s="17"/>
      <c r="O4" s="17"/>
      <c r="P4" s="18"/>
      <c r="Q4" s="16" t="s">
        <v>10</v>
      </c>
      <c r="R4" s="17"/>
      <c r="S4" s="17"/>
      <c r="T4" s="18"/>
      <c r="U4" s="16" t="s">
        <v>11</v>
      </c>
      <c r="V4" s="17"/>
      <c r="W4" s="17"/>
      <c r="X4" s="18"/>
      <c r="Y4" s="16" t="s">
        <v>12</v>
      </c>
      <c r="Z4" s="17"/>
      <c r="AA4" s="17"/>
      <c r="AB4" s="18"/>
      <c r="AC4" s="16" t="s">
        <v>13</v>
      </c>
      <c r="AD4" s="17"/>
      <c r="AE4" s="17"/>
      <c r="AF4" s="18"/>
      <c r="AG4" s="16" t="s">
        <v>14</v>
      </c>
      <c r="AH4" s="17"/>
      <c r="AI4" s="17"/>
      <c r="AJ4" s="18"/>
      <c r="AK4" s="16" t="s">
        <v>15</v>
      </c>
      <c r="AL4" s="17"/>
      <c r="AM4" s="17"/>
      <c r="AN4" s="18"/>
      <c r="AO4" s="16" t="s">
        <v>16</v>
      </c>
      <c r="AP4" s="17"/>
      <c r="AQ4" s="17"/>
      <c r="AR4" s="18"/>
      <c r="AS4" s="16" t="s">
        <v>17</v>
      </c>
      <c r="AT4" s="17"/>
      <c r="AU4" s="17"/>
      <c r="AV4" s="18"/>
      <c r="AW4" s="16" t="s">
        <v>18</v>
      </c>
      <c r="AX4" s="17"/>
      <c r="AY4" s="17"/>
      <c r="AZ4" s="18"/>
      <c r="BA4" s="19"/>
      <c r="BB4" s="20" t="s">
        <v>19</v>
      </c>
      <c r="BC4" s="17"/>
      <c r="BD4" s="17"/>
      <c r="BE4" s="18"/>
      <c r="BF4" s="21"/>
      <c r="BG4" s="20" t="s">
        <v>20</v>
      </c>
      <c r="BH4" s="17"/>
      <c r="BI4" s="17"/>
      <c r="BJ4" s="18"/>
    </row>
    <row r="5">
      <c r="A5" s="13"/>
      <c r="B5" s="22"/>
      <c r="C5" s="22"/>
      <c r="D5" s="23" t="s">
        <v>21</v>
      </c>
      <c r="E5" s="24"/>
      <c r="F5" s="11"/>
      <c r="G5" s="11"/>
      <c r="H5" s="25"/>
      <c r="I5" s="24"/>
      <c r="J5" s="11"/>
      <c r="K5" s="11"/>
      <c r="L5" s="25"/>
      <c r="M5" s="24"/>
      <c r="N5" s="11"/>
      <c r="O5" s="11"/>
      <c r="P5" s="25"/>
      <c r="Q5" s="24"/>
      <c r="R5" s="11"/>
      <c r="S5" s="11"/>
      <c r="T5" s="25"/>
      <c r="U5" s="24"/>
      <c r="V5" s="11"/>
      <c r="W5" s="11"/>
      <c r="X5" s="25"/>
      <c r="Y5" s="24"/>
      <c r="Z5" s="11"/>
      <c r="AA5" s="11"/>
      <c r="AB5" s="25"/>
      <c r="AC5" s="24"/>
      <c r="AD5" s="11"/>
      <c r="AE5" s="11"/>
      <c r="AF5" s="25"/>
      <c r="AG5" s="24"/>
      <c r="AH5" s="11"/>
      <c r="AI5" s="11"/>
      <c r="AJ5" s="25"/>
      <c r="AK5" s="24"/>
      <c r="AL5" s="11"/>
      <c r="AM5" s="11"/>
      <c r="AN5" s="25"/>
      <c r="AO5" s="24"/>
      <c r="AP5" s="11"/>
      <c r="AQ5" s="11"/>
      <c r="AR5" s="25"/>
      <c r="AS5" s="24"/>
      <c r="AT5" s="11"/>
      <c r="AU5" s="11"/>
      <c r="AV5" s="25"/>
      <c r="AW5" s="24"/>
      <c r="AX5" s="11"/>
      <c r="AY5" s="11"/>
      <c r="AZ5" s="25"/>
      <c r="BA5" s="19"/>
      <c r="BB5" s="26"/>
      <c r="BC5" s="11"/>
      <c r="BD5" s="11"/>
      <c r="BE5" s="25"/>
      <c r="BF5" s="21"/>
      <c r="BG5" s="26"/>
      <c r="BH5" s="11"/>
      <c r="BI5" s="11"/>
      <c r="BJ5" s="25"/>
    </row>
    <row r="6">
      <c r="A6" s="27"/>
      <c r="B6" s="28"/>
      <c r="C6" s="28"/>
      <c r="D6" s="29" t="s">
        <v>22</v>
      </c>
      <c r="E6" s="30" t="s">
        <v>23</v>
      </c>
      <c r="F6" s="31" t="s">
        <v>24</v>
      </c>
      <c r="G6" s="30" t="s">
        <v>25</v>
      </c>
      <c r="H6" s="30" t="s">
        <v>26</v>
      </c>
      <c r="I6" s="30" t="s">
        <v>23</v>
      </c>
      <c r="J6" s="31" t="s">
        <v>24</v>
      </c>
      <c r="K6" s="30" t="s">
        <v>25</v>
      </c>
      <c r="L6" s="30" t="s">
        <v>26</v>
      </c>
      <c r="M6" s="30" t="s">
        <v>23</v>
      </c>
      <c r="N6" s="31" t="s">
        <v>24</v>
      </c>
      <c r="O6" s="30" t="s">
        <v>25</v>
      </c>
      <c r="P6" s="30" t="s">
        <v>26</v>
      </c>
      <c r="Q6" s="30" t="s">
        <v>23</v>
      </c>
      <c r="R6" s="31" t="s">
        <v>24</v>
      </c>
      <c r="S6" s="30" t="s">
        <v>25</v>
      </c>
      <c r="T6" s="30" t="s">
        <v>26</v>
      </c>
      <c r="U6" s="30" t="s">
        <v>23</v>
      </c>
      <c r="V6" s="31" t="s">
        <v>24</v>
      </c>
      <c r="W6" s="30" t="s">
        <v>25</v>
      </c>
      <c r="X6" s="30" t="s">
        <v>26</v>
      </c>
      <c r="Y6" s="30" t="s">
        <v>23</v>
      </c>
      <c r="Z6" s="31" t="s">
        <v>24</v>
      </c>
      <c r="AA6" s="30" t="s">
        <v>25</v>
      </c>
      <c r="AB6" s="30" t="s">
        <v>26</v>
      </c>
      <c r="AC6" s="30" t="s">
        <v>23</v>
      </c>
      <c r="AD6" s="31" t="s">
        <v>24</v>
      </c>
      <c r="AE6" s="30" t="s">
        <v>25</v>
      </c>
      <c r="AF6" s="30" t="s">
        <v>26</v>
      </c>
      <c r="AG6" s="30" t="s">
        <v>23</v>
      </c>
      <c r="AH6" s="31" t="s">
        <v>24</v>
      </c>
      <c r="AI6" s="30" t="s">
        <v>25</v>
      </c>
      <c r="AJ6" s="30" t="s">
        <v>26</v>
      </c>
      <c r="AK6" s="30" t="s">
        <v>23</v>
      </c>
      <c r="AL6" s="31" t="s">
        <v>24</v>
      </c>
      <c r="AM6" s="30" t="s">
        <v>25</v>
      </c>
      <c r="AN6" s="30" t="s">
        <v>26</v>
      </c>
      <c r="AO6" s="30" t="s">
        <v>23</v>
      </c>
      <c r="AP6" s="31" t="s">
        <v>24</v>
      </c>
      <c r="AQ6" s="30" t="s">
        <v>25</v>
      </c>
      <c r="AR6" s="30" t="s">
        <v>26</v>
      </c>
      <c r="AS6" s="30" t="s">
        <v>23</v>
      </c>
      <c r="AT6" s="31" t="s">
        <v>24</v>
      </c>
      <c r="AU6" s="30" t="s">
        <v>25</v>
      </c>
      <c r="AV6" s="30" t="s">
        <v>26</v>
      </c>
      <c r="AW6" s="30" t="s">
        <v>23</v>
      </c>
      <c r="AX6" s="31" t="s">
        <v>24</v>
      </c>
      <c r="AY6" s="30" t="s">
        <v>25</v>
      </c>
      <c r="AZ6" s="30" t="s">
        <v>26</v>
      </c>
      <c r="BA6" s="32"/>
      <c r="BB6" s="33" t="s">
        <v>23</v>
      </c>
      <c r="BC6" s="34" t="s">
        <v>24</v>
      </c>
      <c r="BD6" s="30" t="s">
        <v>25</v>
      </c>
      <c r="BE6" s="30" t="s">
        <v>26</v>
      </c>
      <c r="BF6" s="35"/>
      <c r="BG6" s="33" t="s">
        <v>23</v>
      </c>
      <c r="BH6" s="34" t="s">
        <v>24</v>
      </c>
      <c r="BI6" s="30" t="s">
        <v>25</v>
      </c>
      <c r="BJ6" s="30" t="s">
        <v>26</v>
      </c>
    </row>
    <row r="7">
      <c r="A7" s="36"/>
      <c r="B7" s="37">
        <v>1.0</v>
      </c>
      <c r="C7" s="38" t="s">
        <v>27</v>
      </c>
      <c r="D7" s="39">
        <v>1.0</v>
      </c>
      <c r="E7" s="40">
        <v>1.0</v>
      </c>
      <c r="F7" s="40">
        <v>1.0</v>
      </c>
      <c r="G7" s="41" t="str">
        <f t="shared" ref="G7:G63" si="3">E7+F7</f>
        <v>$2.00</v>
      </c>
      <c r="H7" s="42" t="str">
        <f t="shared" ref="H7:H63" si="4">G7/$G$64</f>
        <v>1.75%</v>
      </c>
      <c r="I7" s="40">
        <v>1.0</v>
      </c>
      <c r="J7" s="40">
        <v>1.0</v>
      </c>
      <c r="K7" s="41" t="str">
        <f t="shared" ref="K7:K63" si="5">I7+J7</f>
        <v>$2.00</v>
      </c>
      <c r="L7" s="43" t="str">
        <f t="shared" ref="L7:L63" si="6">K7/$K$64</f>
        <v>1.75%</v>
      </c>
      <c r="M7" s="40">
        <v>1.0</v>
      </c>
      <c r="N7" s="40">
        <v>1.0</v>
      </c>
      <c r="O7" s="41" t="str">
        <f t="shared" ref="O7:O63" si="7">M7+N7</f>
        <v>$2.00</v>
      </c>
      <c r="P7" s="42" t="str">
        <f t="shared" ref="P7:P63" si="8">O7/$O$64</f>
        <v>1.75%</v>
      </c>
      <c r="Q7" s="40">
        <v>1.0</v>
      </c>
      <c r="R7" s="40">
        <v>1.0</v>
      </c>
      <c r="S7" s="41" t="str">
        <f t="shared" ref="S7:S63" si="9">Q7+R7</f>
        <v>$2.00</v>
      </c>
      <c r="T7" s="44" t="str">
        <f t="shared" ref="T7:T63" si="10">S7/$O$64</f>
        <v>1.75%</v>
      </c>
      <c r="U7" s="40">
        <v>1.0</v>
      </c>
      <c r="V7" s="40">
        <v>1.0</v>
      </c>
      <c r="W7" s="41" t="str">
        <f t="shared" ref="W7:W63" si="11">U7+V7</f>
        <v>$2.00</v>
      </c>
      <c r="X7" s="42" t="str">
        <f t="shared" ref="X7:X63" si="12">W7/$O$64</f>
        <v>1.75%</v>
      </c>
      <c r="Y7" s="40">
        <v>1.0</v>
      </c>
      <c r="Z7" s="40">
        <v>1.0</v>
      </c>
      <c r="AA7" s="41" t="str">
        <f t="shared" ref="AA7:AA63" si="13">Y7+Z7</f>
        <v>$2.00</v>
      </c>
      <c r="AB7" s="43" t="str">
        <f>AA7/$AE$64</f>
        <v>1.75%</v>
      </c>
      <c r="AC7" s="40">
        <v>1.0</v>
      </c>
      <c r="AD7" s="40">
        <v>1.0</v>
      </c>
      <c r="AE7" s="41" t="str">
        <f t="shared" ref="AE7:AE63" si="14">AC7+AD7</f>
        <v>$2.00</v>
      </c>
      <c r="AF7" s="42" t="str">
        <f t="shared" ref="AF7:AF63" si="15">AE7/$AE$64</f>
        <v>1.75%</v>
      </c>
      <c r="AG7" s="40">
        <v>1.0</v>
      </c>
      <c r="AH7" s="45">
        <v>1.0</v>
      </c>
      <c r="AI7" s="41" t="str">
        <f t="shared" ref="AI7:AI63" si="16">AG7+AH7</f>
        <v>$2.00</v>
      </c>
      <c r="AJ7" s="42" t="str">
        <f t="shared" ref="AJ7:AJ63" si="17">AI7/$AE$64</f>
        <v>1.75%</v>
      </c>
      <c r="AK7" s="40">
        <v>1.0</v>
      </c>
      <c r="AL7" s="45">
        <v>1.0</v>
      </c>
      <c r="AM7" s="41" t="str">
        <f t="shared" ref="AM7:AM63" si="18">AK7+AL7</f>
        <v>$2.00</v>
      </c>
      <c r="AN7" s="42" t="str">
        <f t="shared" ref="AN7:AN63" si="19">AM7/$AM$64</f>
        <v>1.75%</v>
      </c>
      <c r="AO7" s="40">
        <v>1.0</v>
      </c>
      <c r="AP7" s="45">
        <v>1.0</v>
      </c>
      <c r="AQ7" s="41" t="str">
        <f t="shared" ref="AQ7:AQ63" si="20">AO7+AP7</f>
        <v>$2.00</v>
      </c>
      <c r="AR7" s="42" t="str">
        <f t="shared" ref="AR7:AR63" si="21">AQ7/$AM$64</f>
        <v>1.75%</v>
      </c>
      <c r="AS7" s="40">
        <v>1.0</v>
      </c>
      <c r="AT7" s="40">
        <v>1.0</v>
      </c>
      <c r="AU7" s="41" t="str">
        <f t="shared" ref="AU7:AU63" si="22">AS7+AT7</f>
        <v>$2.00</v>
      </c>
      <c r="AV7" s="43" t="str">
        <f t="shared" ref="AV7:AV63" si="23">AU7/$AM$64</f>
        <v>1.75%</v>
      </c>
      <c r="AW7" s="40">
        <v>1.0</v>
      </c>
      <c r="AX7" s="40">
        <v>1.0</v>
      </c>
      <c r="AY7" s="41" t="str">
        <f t="shared" ref="AY7:AY63" si="24">AW7+AX7</f>
        <v>$2.00</v>
      </c>
      <c r="AZ7" s="42" t="str">
        <f t="shared" ref="AZ7:AZ63" si="25">AY7/$AM$64</f>
        <v>1.75%</v>
      </c>
      <c r="BA7" s="46"/>
      <c r="BB7" s="47" t="str">
        <f t="shared" ref="BB7:BD7" si="1">E7+I7+M7+Q7+U7+Y7+AC7+AG7+AK7+AO7+AS7+AW7</f>
        <v>$12.00</v>
      </c>
      <c r="BC7" s="48" t="str">
        <f t="shared" si="1"/>
        <v>$12.00</v>
      </c>
      <c r="BD7" s="49" t="str">
        <f t="shared" si="1"/>
        <v>$24.00</v>
      </c>
      <c r="BE7" s="42" t="str">
        <f t="shared" ref="BE7:BE63" si="27">BD7/$BD$64</f>
        <v>1.75%</v>
      </c>
      <c r="BF7" s="50"/>
      <c r="BG7" s="51" t="str">
        <f t="shared" ref="BG7:BI7" si="2">BB7/$BJ$2</f>
        <v>$1.00</v>
      </c>
      <c r="BH7" s="52" t="str">
        <f t="shared" si="2"/>
        <v>$1.00</v>
      </c>
      <c r="BI7" s="41" t="str">
        <f t="shared" si="2"/>
        <v>$2.00</v>
      </c>
      <c r="BJ7" s="44" t="str">
        <f t="shared" ref="BJ7:BJ63" si="29">BI7/$BI$64</f>
        <v>1.75%</v>
      </c>
    </row>
    <row r="8">
      <c r="A8" s="36"/>
      <c r="B8" s="53">
        <v>2.0</v>
      </c>
      <c r="C8" s="54" t="s">
        <v>28</v>
      </c>
      <c r="D8" s="55">
        <v>1.0</v>
      </c>
      <c r="E8" s="56">
        <v>1.0</v>
      </c>
      <c r="F8" s="57">
        <v>1.0</v>
      </c>
      <c r="G8" s="58" t="str">
        <f t="shared" si="3"/>
        <v>$2.00</v>
      </c>
      <c r="H8" s="59" t="str">
        <f t="shared" si="4"/>
        <v>1.75%</v>
      </c>
      <c r="I8" s="56">
        <v>1.0</v>
      </c>
      <c r="J8" s="57">
        <v>1.0</v>
      </c>
      <c r="K8" s="58" t="str">
        <f t="shared" si="5"/>
        <v>$2.00</v>
      </c>
      <c r="L8" s="60" t="str">
        <f t="shared" si="6"/>
        <v>1.75%</v>
      </c>
      <c r="M8" s="56">
        <v>1.0</v>
      </c>
      <c r="N8" s="57">
        <v>1.0</v>
      </c>
      <c r="O8" s="58" t="str">
        <f t="shared" si="7"/>
        <v>$2.00</v>
      </c>
      <c r="P8" s="61" t="str">
        <f t="shared" si="8"/>
        <v>1.75%</v>
      </c>
      <c r="Q8" s="56">
        <v>1.0</v>
      </c>
      <c r="R8" s="57">
        <v>1.0</v>
      </c>
      <c r="S8" s="58" t="str">
        <f t="shared" si="9"/>
        <v>$2.00</v>
      </c>
      <c r="T8" s="60" t="str">
        <f t="shared" si="10"/>
        <v>1.75%</v>
      </c>
      <c r="U8" s="56">
        <v>1.0</v>
      </c>
      <c r="V8" s="57">
        <v>1.0</v>
      </c>
      <c r="W8" s="58" t="str">
        <f t="shared" si="11"/>
        <v>$2.00</v>
      </c>
      <c r="X8" s="61" t="str">
        <f t="shared" si="12"/>
        <v>1.75%</v>
      </c>
      <c r="Y8" s="56">
        <v>1.0</v>
      </c>
      <c r="Z8" s="62">
        <v>1.0</v>
      </c>
      <c r="AA8" s="58" t="str">
        <f t="shared" si="13"/>
        <v>$2.00</v>
      </c>
      <c r="AB8" s="60" t="str">
        <f t="shared" ref="AB8:AB63" si="30">AA8/$O$64</f>
        <v>1.75%</v>
      </c>
      <c r="AC8" s="56">
        <v>1.0</v>
      </c>
      <c r="AD8" s="57">
        <v>1.0</v>
      </c>
      <c r="AE8" s="58" t="str">
        <f t="shared" si="14"/>
        <v>$2.00</v>
      </c>
      <c r="AF8" s="59" t="str">
        <f t="shared" si="15"/>
        <v>1.75%</v>
      </c>
      <c r="AG8" s="56">
        <v>1.0</v>
      </c>
      <c r="AH8" s="63">
        <v>1.0</v>
      </c>
      <c r="AI8" s="58" t="str">
        <f t="shared" si="16"/>
        <v>$2.00</v>
      </c>
      <c r="AJ8" s="59" t="str">
        <f t="shared" si="17"/>
        <v>1.75%</v>
      </c>
      <c r="AK8" s="63">
        <v>1.0</v>
      </c>
      <c r="AL8" s="63">
        <v>1.0</v>
      </c>
      <c r="AM8" s="58" t="str">
        <f t="shared" si="18"/>
        <v>$2.00</v>
      </c>
      <c r="AN8" s="59" t="str">
        <f t="shared" si="19"/>
        <v>1.75%</v>
      </c>
      <c r="AO8" s="56">
        <v>1.0</v>
      </c>
      <c r="AP8" s="63">
        <v>1.0</v>
      </c>
      <c r="AQ8" s="58" t="str">
        <f t="shared" si="20"/>
        <v>$2.00</v>
      </c>
      <c r="AR8" s="59" t="str">
        <f t="shared" si="21"/>
        <v>1.75%</v>
      </c>
      <c r="AS8" s="63">
        <v>1.0</v>
      </c>
      <c r="AT8" s="63">
        <v>1.0</v>
      </c>
      <c r="AU8" s="58" t="str">
        <f t="shared" si="22"/>
        <v>$2.00</v>
      </c>
      <c r="AV8" s="60" t="str">
        <f t="shared" si="23"/>
        <v>1.75%</v>
      </c>
      <c r="AW8" s="63">
        <v>1.0</v>
      </c>
      <c r="AX8" s="63">
        <v>1.0</v>
      </c>
      <c r="AY8" s="58" t="str">
        <f t="shared" si="24"/>
        <v>$2.00</v>
      </c>
      <c r="AZ8" s="59" t="str">
        <f t="shared" si="25"/>
        <v>1.75%</v>
      </c>
      <c r="BA8" s="46"/>
      <c r="BB8" s="64" t="str">
        <f t="shared" ref="BB8:BD8" si="26">E8+I8+M8+Q8+U8+Y8+AC8+AG8+AK8+AO8+AS8+AW8</f>
        <v>$12.00</v>
      </c>
      <c r="BC8" s="65" t="str">
        <f t="shared" si="26"/>
        <v>$12.00</v>
      </c>
      <c r="BD8" s="66" t="str">
        <f t="shared" si="26"/>
        <v>$24.00</v>
      </c>
      <c r="BE8" s="61" t="str">
        <f t="shared" si="27"/>
        <v>1.75%</v>
      </c>
      <c r="BF8" s="50"/>
      <c r="BG8" s="64" t="str">
        <f t="shared" ref="BG8:BI8" si="28">BB8/$BJ$2</f>
        <v>$1.00</v>
      </c>
      <c r="BH8" s="67" t="str">
        <f t="shared" si="28"/>
        <v>$1.00</v>
      </c>
      <c r="BI8" s="58" t="str">
        <f t="shared" si="28"/>
        <v>$2.00</v>
      </c>
      <c r="BJ8" s="60" t="str">
        <f t="shared" si="29"/>
        <v>1.75%</v>
      </c>
      <c r="BK8" s="68"/>
    </row>
    <row r="9">
      <c r="A9" s="36"/>
      <c r="B9" s="37">
        <v>3.0</v>
      </c>
      <c r="C9" s="69" t="s">
        <v>29</v>
      </c>
      <c r="D9" s="70">
        <v>1.0</v>
      </c>
      <c r="E9" s="40">
        <v>1.0</v>
      </c>
      <c r="F9" s="40">
        <v>1.0</v>
      </c>
      <c r="G9" s="49" t="str">
        <f t="shared" si="3"/>
        <v>$2.00</v>
      </c>
      <c r="H9" s="43" t="str">
        <f t="shared" si="4"/>
        <v>1.75%</v>
      </c>
      <c r="I9" s="40">
        <v>1.0</v>
      </c>
      <c r="J9" s="40">
        <v>1.0</v>
      </c>
      <c r="K9" s="49" t="str">
        <f t="shared" si="5"/>
        <v>$2.00</v>
      </c>
      <c r="L9" s="42" t="str">
        <f t="shared" si="6"/>
        <v>1.75%</v>
      </c>
      <c r="M9" s="40">
        <v>1.0</v>
      </c>
      <c r="N9" s="40">
        <v>1.0</v>
      </c>
      <c r="O9" s="49" t="str">
        <f t="shared" si="7"/>
        <v>$2.00</v>
      </c>
      <c r="P9" s="42" t="str">
        <f t="shared" si="8"/>
        <v>1.75%</v>
      </c>
      <c r="Q9" s="40">
        <v>1.0</v>
      </c>
      <c r="R9" s="40">
        <v>1.0</v>
      </c>
      <c r="S9" s="49" t="str">
        <f t="shared" si="9"/>
        <v>$2.00</v>
      </c>
      <c r="T9" s="44" t="str">
        <f t="shared" si="10"/>
        <v>1.75%</v>
      </c>
      <c r="U9" s="40">
        <v>1.0</v>
      </c>
      <c r="V9" s="40">
        <v>1.0</v>
      </c>
      <c r="W9" s="49" t="str">
        <f t="shared" si="11"/>
        <v>$2.00</v>
      </c>
      <c r="X9" s="44" t="str">
        <f t="shared" si="12"/>
        <v>1.75%</v>
      </c>
      <c r="Y9" s="40">
        <v>1.0</v>
      </c>
      <c r="Z9" s="45">
        <v>1.0</v>
      </c>
      <c r="AA9" s="49" t="str">
        <f t="shared" si="13"/>
        <v>$2.00</v>
      </c>
      <c r="AB9" s="42" t="str">
        <f t="shared" si="30"/>
        <v>1.75%</v>
      </c>
      <c r="AC9" s="40">
        <v>1.0</v>
      </c>
      <c r="AD9" s="40">
        <v>1.0</v>
      </c>
      <c r="AE9" s="49" t="str">
        <f t="shared" si="14"/>
        <v>$2.00</v>
      </c>
      <c r="AF9" s="42" t="str">
        <f t="shared" si="15"/>
        <v>1.75%</v>
      </c>
      <c r="AG9" s="40">
        <v>1.0</v>
      </c>
      <c r="AH9" s="40">
        <v>1.0</v>
      </c>
      <c r="AI9" s="49" t="str">
        <f t="shared" si="16"/>
        <v>$2.00</v>
      </c>
      <c r="AJ9" s="42" t="str">
        <f t="shared" si="17"/>
        <v>1.75%</v>
      </c>
      <c r="AK9" s="40">
        <v>1.0</v>
      </c>
      <c r="AL9" s="45">
        <v>1.0</v>
      </c>
      <c r="AM9" s="49" t="str">
        <f t="shared" si="18"/>
        <v>$2.00</v>
      </c>
      <c r="AN9" s="43" t="str">
        <f t="shared" si="19"/>
        <v>1.75%</v>
      </c>
      <c r="AO9" s="40">
        <v>1.0</v>
      </c>
      <c r="AP9" s="45">
        <v>1.0</v>
      </c>
      <c r="AQ9" s="49" t="str">
        <f t="shared" si="20"/>
        <v>$2.00</v>
      </c>
      <c r="AR9" s="42" t="str">
        <f t="shared" si="21"/>
        <v>1.75%</v>
      </c>
      <c r="AS9" s="62">
        <v>1.0</v>
      </c>
      <c r="AT9" s="71">
        <v>1.0</v>
      </c>
      <c r="AU9" s="72" t="str">
        <f t="shared" si="22"/>
        <v>$2.00</v>
      </c>
      <c r="AV9" s="43" t="str">
        <f t="shared" si="23"/>
        <v>1.75%</v>
      </c>
      <c r="AW9" s="62">
        <v>1.0</v>
      </c>
      <c r="AX9" s="71">
        <v>1.0</v>
      </c>
      <c r="AY9" s="49" t="str">
        <f t="shared" si="24"/>
        <v>$2.00</v>
      </c>
      <c r="AZ9" s="42" t="str">
        <f t="shared" si="25"/>
        <v>1.75%</v>
      </c>
      <c r="BA9" s="46"/>
      <c r="BB9" s="51" t="str">
        <f t="shared" ref="BB9:BD9" si="31">E9+I9+M9+Q9+U9+Y9+AC9+AG9+AK9+AO9+AS9+AW9</f>
        <v>$12.00</v>
      </c>
      <c r="BC9" s="48" t="str">
        <f t="shared" si="31"/>
        <v>$12.00</v>
      </c>
      <c r="BD9" s="49" t="str">
        <f t="shared" si="31"/>
        <v>$24.00</v>
      </c>
      <c r="BE9" s="42" t="str">
        <f t="shared" si="27"/>
        <v>1.75%</v>
      </c>
      <c r="BF9" s="50"/>
      <c r="BG9" s="73" t="str">
        <f t="shared" ref="BG9:BI9" si="32">BB9/$BJ$2</f>
        <v>$1.00</v>
      </c>
      <c r="BH9" s="74" t="str">
        <f t="shared" si="32"/>
        <v>$1.00</v>
      </c>
      <c r="BI9" s="72" t="str">
        <f t="shared" si="32"/>
        <v>$2.00</v>
      </c>
      <c r="BJ9" s="61" t="str">
        <f t="shared" si="29"/>
        <v>1.75%</v>
      </c>
    </row>
    <row r="10">
      <c r="A10" s="36"/>
      <c r="B10" s="53">
        <v>4.0</v>
      </c>
      <c r="C10" s="75" t="s">
        <v>30</v>
      </c>
      <c r="D10" s="76">
        <v>1.0</v>
      </c>
      <c r="E10" s="56">
        <v>1.0</v>
      </c>
      <c r="F10" s="56">
        <v>1.0</v>
      </c>
      <c r="G10" s="77" t="str">
        <f t="shared" si="3"/>
        <v>$2.00</v>
      </c>
      <c r="H10" s="78" t="str">
        <f t="shared" si="4"/>
        <v>1.75%</v>
      </c>
      <c r="I10" s="56">
        <v>1.0</v>
      </c>
      <c r="J10" s="56">
        <v>1.0</v>
      </c>
      <c r="K10" s="77" t="str">
        <f t="shared" si="5"/>
        <v>$2.00</v>
      </c>
      <c r="L10" s="78" t="str">
        <f t="shared" si="6"/>
        <v>1.75%</v>
      </c>
      <c r="M10" s="56">
        <v>1.0</v>
      </c>
      <c r="N10" s="56">
        <v>1.0</v>
      </c>
      <c r="O10" s="77" t="str">
        <f t="shared" si="7"/>
        <v>$2.00</v>
      </c>
      <c r="P10" s="79" t="str">
        <f t="shared" si="8"/>
        <v>1.75%</v>
      </c>
      <c r="Q10" s="56">
        <v>1.0</v>
      </c>
      <c r="R10" s="56">
        <v>1.0</v>
      </c>
      <c r="S10" s="77" t="str">
        <f t="shared" si="9"/>
        <v>$2.00</v>
      </c>
      <c r="T10" s="80" t="str">
        <f t="shared" si="10"/>
        <v>1.75%</v>
      </c>
      <c r="U10" s="56">
        <v>1.0</v>
      </c>
      <c r="V10" s="56">
        <v>1.0</v>
      </c>
      <c r="W10" s="77" t="str">
        <f t="shared" si="11"/>
        <v>$2.00</v>
      </c>
      <c r="X10" s="78" t="str">
        <f t="shared" si="12"/>
        <v>1.75%</v>
      </c>
      <c r="Y10" s="56">
        <v>1.0</v>
      </c>
      <c r="Z10" s="56">
        <v>1.0</v>
      </c>
      <c r="AA10" s="77" t="str">
        <f t="shared" si="13"/>
        <v>$2.00</v>
      </c>
      <c r="AB10" s="79" t="str">
        <f t="shared" si="30"/>
        <v>1.75%</v>
      </c>
      <c r="AC10" s="56">
        <v>1.0</v>
      </c>
      <c r="AD10" s="56">
        <v>1.0</v>
      </c>
      <c r="AE10" s="77" t="str">
        <f t="shared" si="14"/>
        <v>$2.00</v>
      </c>
      <c r="AF10" s="78" t="str">
        <f t="shared" si="15"/>
        <v>1.75%</v>
      </c>
      <c r="AG10" s="56">
        <v>1.0</v>
      </c>
      <c r="AH10" s="71">
        <v>1.0</v>
      </c>
      <c r="AI10" s="77" t="str">
        <f t="shared" si="16"/>
        <v>$2.00</v>
      </c>
      <c r="AJ10" s="59" t="str">
        <f t="shared" si="17"/>
        <v>1.75%</v>
      </c>
      <c r="AK10" s="62">
        <v>1.0</v>
      </c>
      <c r="AL10" s="56">
        <v>1.0</v>
      </c>
      <c r="AM10" s="77" t="str">
        <f t="shared" si="18"/>
        <v>$2.00</v>
      </c>
      <c r="AN10" s="80" t="str">
        <f t="shared" si="19"/>
        <v>1.75%</v>
      </c>
      <c r="AO10" s="56">
        <v>1.0</v>
      </c>
      <c r="AP10" s="56">
        <v>1.0</v>
      </c>
      <c r="AQ10" s="77" t="str">
        <f t="shared" si="20"/>
        <v>$2.00</v>
      </c>
      <c r="AR10" s="78" t="str">
        <f t="shared" si="21"/>
        <v>1.75%</v>
      </c>
      <c r="AS10" s="56">
        <v>1.0</v>
      </c>
      <c r="AT10" s="57">
        <v>1.0</v>
      </c>
      <c r="AU10" s="77" t="str">
        <f t="shared" si="22"/>
        <v>$2.00</v>
      </c>
      <c r="AV10" s="78" t="str">
        <f t="shared" si="23"/>
        <v>1.75%</v>
      </c>
      <c r="AW10" s="56">
        <v>1.0</v>
      </c>
      <c r="AX10" s="57">
        <v>1.0</v>
      </c>
      <c r="AY10" s="72" t="str">
        <f t="shared" si="24"/>
        <v>$2.00</v>
      </c>
      <c r="AZ10" s="59" t="str">
        <f t="shared" si="25"/>
        <v>1.75%</v>
      </c>
      <c r="BA10" s="46"/>
      <c r="BB10" s="81" t="str">
        <f t="shared" ref="BB10:BD10" si="33">E10+I10+M10+Q10+U10+Y10+AC10+AG10+AK10+AO10+AS10+AW10</f>
        <v>$12.00</v>
      </c>
      <c r="BC10" s="82" t="str">
        <f t="shared" si="33"/>
        <v>$12.00</v>
      </c>
      <c r="BD10" s="77" t="str">
        <f t="shared" si="33"/>
        <v>$24.00</v>
      </c>
      <c r="BE10" s="79" t="str">
        <f t="shared" si="27"/>
        <v>1.75%</v>
      </c>
      <c r="BF10" s="50"/>
      <c r="BG10" s="73" t="str">
        <f t="shared" ref="BG10:BI10" si="34">BB10/$BJ$2</f>
        <v>$1.00</v>
      </c>
      <c r="BH10" s="83" t="str">
        <f t="shared" si="34"/>
        <v>$1.00</v>
      </c>
      <c r="BI10" s="77" t="str">
        <f t="shared" si="34"/>
        <v>$2.00</v>
      </c>
      <c r="BJ10" s="78" t="str">
        <f t="shared" si="29"/>
        <v>1.75%</v>
      </c>
    </row>
    <row r="11">
      <c r="A11" s="36"/>
      <c r="B11" s="53">
        <v>5.0</v>
      </c>
      <c r="C11" s="75" t="s">
        <v>31</v>
      </c>
      <c r="D11" s="76">
        <v>1.0</v>
      </c>
      <c r="E11" s="56">
        <v>1.0</v>
      </c>
      <c r="F11" s="56">
        <v>1.0</v>
      </c>
      <c r="G11" s="77" t="str">
        <f t="shared" si="3"/>
        <v>$2.00</v>
      </c>
      <c r="H11" s="59" t="str">
        <f t="shared" si="4"/>
        <v>1.75%</v>
      </c>
      <c r="I11" s="56">
        <v>1.0</v>
      </c>
      <c r="J11" s="56">
        <v>1.0</v>
      </c>
      <c r="K11" s="77" t="str">
        <f t="shared" si="5"/>
        <v>$2.00</v>
      </c>
      <c r="L11" s="59" t="str">
        <f t="shared" si="6"/>
        <v>1.75%</v>
      </c>
      <c r="M11" s="56">
        <v>1.0</v>
      </c>
      <c r="N11" s="56">
        <v>1.0</v>
      </c>
      <c r="O11" s="77" t="str">
        <f t="shared" si="7"/>
        <v>$2.00</v>
      </c>
      <c r="P11" s="78" t="str">
        <f t="shared" si="8"/>
        <v>1.75%</v>
      </c>
      <c r="Q11" s="56">
        <v>1.0</v>
      </c>
      <c r="R11" s="56">
        <v>1.0</v>
      </c>
      <c r="S11" s="77" t="str">
        <f t="shared" si="9"/>
        <v>$2.00</v>
      </c>
      <c r="T11" s="80" t="str">
        <f t="shared" si="10"/>
        <v>1.75%</v>
      </c>
      <c r="U11" s="56">
        <v>1.0</v>
      </c>
      <c r="V11" s="56">
        <v>1.0</v>
      </c>
      <c r="W11" s="77" t="str">
        <f t="shared" si="11"/>
        <v>$2.00</v>
      </c>
      <c r="X11" s="79" t="str">
        <f t="shared" si="12"/>
        <v>1.75%</v>
      </c>
      <c r="Y11" s="56">
        <v>1.0</v>
      </c>
      <c r="Z11" s="56">
        <v>1.0</v>
      </c>
      <c r="AA11" s="77" t="str">
        <f t="shared" si="13"/>
        <v>$2.00</v>
      </c>
      <c r="AB11" s="78" t="str">
        <f t="shared" si="30"/>
        <v>1.75%</v>
      </c>
      <c r="AC11" s="56">
        <v>1.0</v>
      </c>
      <c r="AD11" s="56">
        <v>1.0</v>
      </c>
      <c r="AE11" s="77" t="str">
        <f t="shared" si="14"/>
        <v>$2.00</v>
      </c>
      <c r="AF11" s="59" t="str">
        <f t="shared" si="15"/>
        <v>1.75%</v>
      </c>
      <c r="AG11" s="56">
        <v>1.0</v>
      </c>
      <c r="AH11" s="56">
        <v>1.0</v>
      </c>
      <c r="AI11" s="77" t="str">
        <f t="shared" si="16"/>
        <v>$2.00</v>
      </c>
      <c r="AJ11" s="78" t="str">
        <f t="shared" si="17"/>
        <v>1.75%</v>
      </c>
      <c r="AK11" s="56">
        <v>1.0</v>
      </c>
      <c r="AL11" s="56">
        <v>1.0</v>
      </c>
      <c r="AM11" s="77" t="str">
        <f t="shared" si="18"/>
        <v>$2.00</v>
      </c>
      <c r="AN11" s="80" t="str">
        <f t="shared" si="19"/>
        <v>1.75%</v>
      </c>
      <c r="AO11" s="56">
        <v>1.0</v>
      </c>
      <c r="AP11" s="56">
        <v>1.0</v>
      </c>
      <c r="AQ11" s="77" t="str">
        <f t="shared" si="20"/>
        <v>$2.00</v>
      </c>
      <c r="AR11" s="78" t="str">
        <f t="shared" si="21"/>
        <v>1.75%</v>
      </c>
      <c r="AS11" s="56">
        <v>1.0</v>
      </c>
      <c r="AT11" s="57">
        <v>1.0</v>
      </c>
      <c r="AU11" s="77" t="str">
        <f t="shared" si="22"/>
        <v>$2.00</v>
      </c>
      <c r="AV11" s="78" t="str">
        <f t="shared" si="23"/>
        <v>1.75%</v>
      </c>
      <c r="AW11" s="56">
        <v>1.0</v>
      </c>
      <c r="AX11" s="57">
        <v>1.0</v>
      </c>
      <c r="AY11" s="72" t="str">
        <f t="shared" si="24"/>
        <v>$2.00</v>
      </c>
      <c r="AZ11" s="78" t="str">
        <f t="shared" si="25"/>
        <v>1.75%</v>
      </c>
      <c r="BA11" s="46"/>
      <c r="BB11" s="84" t="str">
        <f t="shared" ref="BB11:BD11" si="35">E11+I11+M11+Q11+U11+Y11+AC11+AG11+AK11+AO11+AS11+AW11</f>
        <v>$12.00</v>
      </c>
      <c r="BC11" s="82" t="str">
        <f t="shared" si="35"/>
        <v>$12.00</v>
      </c>
      <c r="BD11" s="77" t="str">
        <f t="shared" si="35"/>
        <v>$24.00</v>
      </c>
      <c r="BE11" s="78" t="str">
        <f t="shared" si="27"/>
        <v>1.75%</v>
      </c>
      <c r="BF11" s="50"/>
      <c r="BG11" s="73" t="str">
        <f t="shared" ref="BG11:BI11" si="36">BB11/$BJ$2</f>
        <v>$1.00</v>
      </c>
      <c r="BH11" s="83" t="str">
        <f t="shared" si="36"/>
        <v>$1.00</v>
      </c>
      <c r="BI11" s="77" t="str">
        <f t="shared" si="36"/>
        <v>$2.00</v>
      </c>
      <c r="BJ11" s="78" t="str">
        <f t="shared" si="29"/>
        <v>1.75%</v>
      </c>
    </row>
    <row r="12">
      <c r="A12" s="36"/>
      <c r="B12" s="53">
        <v>6.0</v>
      </c>
      <c r="C12" s="75" t="s">
        <v>32</v>
      </c>
      <c r="D12" s="76">
        <v>1.0</v>
      </c>
      <c r="E12" s="56">
        <v>1.0</v>
      </c>
      <c r="F12" s="56">
        <v>1.0</v>
      </c>
      <c r="G12" s="77" t="str">
        <f t="shared" si="3"/>
        <v>$2.00</v>
      </c>
      <c r="H12" s="80" t="str">
        <f t="shared" si="4"/>
        <v>1.75%</v>
      </c>
      <c r="I12" s="56">
        <v>1.0</v>
      </c>
      <c r="J12" s="56">
        <v>1.0</v>
      </c>
      <c r="K12" s="77" t="str">
        <f t="shared" si="5"/>
        <v>$2.00</v>
      </c>
      <c r="L12" s="80" t="str">
        <f t="shared" si="6"/>
        <v>1.75%</v>
      </c>
      <c r="M12" s="56">
        <v>1.0</v>
      </c>
      <c r="N12" s="56">
        <v>1.0</v>
      </c>
      <c r="O12" s="77" t="str">
        <f t="shared" si="7"/>
        <v>$2.00</v>
      </c>
      <c r="P12" s="78" t="str">
        <f t="shared" si="8"/>
        <v>1.75%</v>
      </c>
      <c r="Q12" s="56">
        <v>1.0</v>
      </c>
      <c r="R12" s="56">
        <v>1.0</v>
      </c>
      <c r="S12" s="77" t="str">
        <f t="shared" si="9"/>
        <v>$2.00</v>
      </c>
      <c r="T12" s="80" t="str">
        <f t="shared" si="10"/>
        <v>1.75%</v>
      </c>
      <c r="U12" s="56">
        <v>1.0</v>
      </c>
      <c r="V12" s="56">
        <v>1.0</v>
      </c>
      <c r="W12" s="77" t="str">
        <f t="shared" si="11"/>
        <v>$2.00</v>
      </c>
      <c r="X12" s="78" t="str">
        <f t="shared" si="12"/>
        <v>1.75%</v>
      </c>
      <c r="Y12" s="56">
        <v>1.0</v>
      </c>
      <c r="Z12" s="56">
        <v>1.0</v>
      </c>
      <c r="AA12" s="77" t="str">
        <f t="shared" si="13"/>
        <v>$2.00</v>
      </c>
      <c r="AB12" s="79" t="str">
        <f t="shared" si="30"/>
        <v>1.75%</v>
      </c>
      <c r="AC12" s="56">
        <v>1.0</v>
      </c>
      <c r="AD12" s="56">
        <v>1.0</v>
      </c>
      <c r="AE12" s="77" t="str">
        <f t="shared" si="14"/>
        <v>$2.00</v>
      </c>
      <c r="AF12" s="80" t="str">
        <f t="shared" si="15"/>
        <v>1.75%</v>
      </c>
      <c r="AG12" s="62">
        <v>1.0</v>
      </c>
      <c r="AH12" s="71">
        <v>1.0</v>
      </c>
      <c r="AI12" s="77" t="str">
        <f t="shared" si="16"/>
        <v>$2.00</v>
      </c>
      <c r="AJ12" s="59" t="str">
        <f t="shared" si="17"/>
        <v>1.75%</v>
      </c>
      <c r="AK12" s="56">
        <v>1.0</v>
      </c>
      <c r="AL12" s="56">
        <v>1.0</v>
      </c>
      <c r="AM12" s="77" t="str">
        <f t="shared" si="18"/>
        <v>$2.00</v>
      </c>
      <c r="AN12" s="78" t="str">
        <f t="shared" si="19"/>
        <v>1.75%</v>
      </c>
      <c r="AO12" s="62">
        <v>1.0</v>
      </c>
      <c r="AP12" s="71">
        <v>1.0</v>
      </c>
      <c r="AQ12" s="72" t="str">
        <f t="shared" si="20"/>
        <v>$2.00</v>
      </c>
      <c r="AR12" s="59" t="str">
        <f t="shared" si="21"/>
        <v>1.75%</v>
      </c>
      <c r="AS12" s="56">
        <v>1.0</v>
      </c>
      <c r="AT12" s="57">
        <v>1.0</v>
      </c>
      <c r="AU12" s="77" t="str">
        <f t="shared" si="22"/>
        <v>$2.00</v>
      </c>
      <c r="AV12" s="61" t="str">
        <f t="shared" si="23"/>
        <v>1.75%</v>
      </c>
      <c r="AW12" s="56">
        <v>1.0</v>
      </c>
      <c r="AX12" s="57">
        <v>1.0</v>
      </c>
      <c r="AY12" s="72" t="str">
        <f t="shared" si="24"/>
        <v>$2.00</v>
      </c>
      <c r="AZ12" s="78" t="str">
        <f t="shared" si="25"/>
        <v>1.75%</v>
      </c>
      <c r="BA12" s="46"/>
      <c r="BB12" s="85" t="str">
        <f t="shared" ref="BB12:BD12" si="37">E12+I12+M12+Q12+U12+Y12+AC12+AG12+AK12+AO12+AS12+AW12</f>
        <v>$12.00</v>
      </c>
      <c r="BC12" s="82" t="str">
        <f t="shared" si="37"/>
        <v>$12.00</v>
      </c>
      <c r="BD12" s="77" t="str">
        <f t="shared" si="37"/>
        <v>$24.00</v>
      </c>
      <c r="BE12" s="78" t="str">
        <f t="shared" si="27"/>
        <v>1.75%</v>
      </c>
      <c r="BF12" s="50"/>
      <c r="BG12" s="73" t="str">
        <f t="shared" ref="BG12:BI12" si="38">BB12/$BJ$2</f>
        <v>$1.00</v>
      </c>
      <c r="BH12" s="83" t="str">
        <f t="shared" si="38"/>
        <v>$1.00</v>
      </c>
      <c r="BI12" s="77" t="str">
        <f t="shared" si="38"/>
        <v>$2.00</v>
      </c>
      <c r="BJ12" s="78" t="str">
        <f t="shared" si="29"/>
        <v>1.75%</v>
      </c>
    </row>
    <row r="13">
      <c r="A13" s="36"/>
      <c r="B13" s="86">
        <v>7.0</v>
      </c>
      <c r="C13" s="87" t="s">
        <v>33</v>
      </c>
      <c r="D13" s="55">
        <v>1.0</v>
      </c>
      <c r="E13" s="63">
        <v>1.0</v>
      </c>
      <c r="F13" s="63">
        <v>1.0</v>
      </c>
      <c r="G13" s="88" t="str">
        <f t="shared" si="3"/>
        <v>$2.00</v>
      </c>
      <c r="H13" s="60" t="str">
        <f t="shared" si="4"/>
        <v>1.75%</v>
      </c>
      <c r="I13" s="63">
        <v>1.0</v>
      </c>
      <c r="J13" s="63">
        <v>1.0</v>
      </c>
      <c r="K13" s="58" t="str">
        <f t="shared" si="5"/>
        <v>$2.00</v>
      </c>
      <c r="L13" s="60" t="str">
        <f t="shared" si="6"/>
        <v>1.75%</v>
      </c>
      <c r="M13" s="63">
        <v>1.0</v>
      </c>
      <c r="N13" s="63">
        <v>1.0</v>
      </c>
      <c r="O13" s="58" t="str">
        <f t="shared" si="7"/>
        <v>$2.00</v>
      </c>
      <c r="P13" s="61" t="str">
        <f t="shared" si="8"/>
        <v>1.75%</v>
      </c>
      <c r="Q13" s="63">
        <v>1.0</v>
      </c>
      <c r="R13" s="63">
        <v>1.0</v>
      </c>
      <c r="S13" s="58" t="str">
        <f t="shared" si="9"/>
        <v>$2.00</v>
      </c>
      <c r="T13" s="60" t="str">
        <f t="shared" si="10"/>
        <v>1.75%</v>
      </c>
      <c r="U13" s="63">
        <v>1.0</v>
      </c>
      <c r="V13" s="63">
        <v>1.0</v>
      </c>
      <c r="W13" s="58" t="str">
        <f t="shared" si="11"/>
        <v>$2.00</v>
      </c>
      <c r="X13" s="60" t="str">
        <f t="shared" si="12"/>
        <v>1.75%</v>
      </c>
      <c r="Y13" s="63">
        <v>1.0</v>
      </c>
      <c r="Z13" s="63">
        <v>1.0</v>
      </c>
      <c r="AA13" s="58" t="str">
        <f t="shared" si="13"/>
        <v>$2.00</v>
      </c>
      <c r="AB13" s="60" t="str">
        <f t="shared" si="30"/>
        <v>1.75%</v>
      </c>
      <c r="AC13" s="63">
        <v>1.0</v>
      </c>
      <c r="AD13" s="63">
        <v>1.0</v>
      </c>
      <c r="AE13" s="58" t="str">
        <f t="shared" si="14"/>
        <v>$2.00</v>
      </c>
      <c r="AF13" s="60" t="str">
        <f t="shared" si="15"/>
        <v>1.75%</v>
      </c>
      <c r="AG13" s="63">
        <v>1.0</v>
      </c>
      <c r="AH13" s="63">
        <v>1.0</v>
      </c>
      <c r="AI13" s="58" t="str">
        <f t="shared" si="16"/>
        <v>$2.00</v>
      </c>
      <c r="AJ13" s="60" t="str">
        <f t="shared" si="17"/>
        <v>1.75%</v>
      </c>
      <c r="AK13" s="63">
        <v>1.0</v>
      </c>
      <c r="AL13" s="63">
        <v>1.0</v>
      </c>
      <c r="AM13" s="58" t="str">
        <f t="shared" si="18"/>
        <v>$2.00</v>
      </c>
      <c r="AN13" s="59" t="str">
        <f t="shared" si="19"/>
        <v>1.75%</v>
      </c>
      <c r="AO13" s="63">
        <v>1.0</v>
      </c>
      <c r="AP13" s="63">
        <v>1.0</v>
      </c>
      <c r="AQ13" s="58" t="str">
        <f t="shared" si="20"/>
        <v>$2.00</v>
      </c>
      <c r="AR13" s="60" t="str">
        <f t="shared" si="21"/>
        <v>1.75%</v>
      </c>
      <c r="AS13" s="63">
        <v>1.0</v>
      </c>
      <c r="AT13" s="63">
        <v>1.0</v>
      </c>
      <c r="AU13" s="58" t="str">
        <f t="shared" si="22"/>
        <v>$2.00</v>
      </c>
      <c r="AV13" s="59" t="str">
        <f t="shared" si="23"/>
        <v>1.75%</v>
      </c>
      <c r="AW13" s="63">
        <v>1.0</v>
      </c>
      <c r="AX13" s="63">
        <v>1.0</v>
      </c>
      <c r="AY13" s="88" t="str">
        <f t="shared" si="24"/>
        <v>$2.00</v>
      </c>
      <c r="AZ13" s="59" t="str">
        <f t="shared" si="25"/>
        <v>1.75%</v>
      </c>
      <c r="BA13" s="46"/>
      <c r="BB13" s="64" t="str">
        <f t="shared" ref="BB13:BD13" si="39">E13+I13+M13+Q13+U13+Y13+AC13+AG13+AK13+AO13+AS13+AW13</f>
        <v>$12.00</v>
      </c>
      <c r="BC13" s="89" t="str">
        <f t="shared" si="39"/>
        <v>$12.00</v>
      </c>
      <c r="BD13" s="58" t="str">
        <f t="shared" si="39"/>
        <v>$24.00</v>
      </c>
      <c r="BE13" s="61" t="str">
        <f t="shared" si="27"/>
        <v>1.75%</v>
      </c>
      <c r="BF13" s="50"/>
      <c r="BG13" s="64" t="str">
        <f t="shared" ref="BG13:BI13" si="40">BB13/$BJ$2</f>
        <v>$1.00</v>
      </c>
      <c r="BH13" s="67" t="str">
        <f t="shared" si="40"/>
        <v>$1.00</v>
      </c>
      <c r="BI13" s="58" t="str">
        <f t="shared" si="40"/>
        <v>$2.00</v>
      </c>
      <c r="BJ13" s="60" t="str">
        <f t="shared" si="29"/>
        <v>1.75%</v>
      </c>
    </row>
    <row r="14">
      <c r="A14" s="36"/>
      <c r="B14" s="37">
        <v>8.0</v>
      </c>
      <c r="C14" s="90" t="s">
        <v>34</v>
      </c>
      <c r="D14" s="70">
        <v>1.0</v>
      </c>
      <c r="E14" s="91">
        <v>1.0</v>
      </c>
      <c r="F14" s="91">
        <v>1.0</v>
      </c>
      <c r="G14" s="49" t="str">
        <f t="shared" si="3"/>
        <v>$2.00</v>
      </c>
      <c r="H14" s="43" t="str">
        <f t="shared" si="4"/>
        <v>1.75%</v>
      </c>
      <c r="I14" s="62">
        <v>1.0</v>
      </c>
      <c r="J14" s="62">
        <v>1.0</v>
      </c>
      <c r="K14" s="72" t="str">
        <f t="shared" si="5"/>
        <v>$2.00</v>
      </c>
      <c r="L14" s="43" t="str">
        <f t="shared" si="6"/>
        <v>1.75%</v>
      </c>
      <c r="M14" s="62">
        <v>1.0</v>
      </c>
      <c r="N14" s="62">
        <v>1.0</v>
      </c>
      <c r="O14" s="72" t="str">
        <f t="shared" si="7"/>
        <v>$2.00</v>
      </c>
      <c r="P14" s="42" t="str">
        <f t="shared" si="8"/>
        <v>1.75%</v>
      </c>
      <c r="Q14" s="62">
        <v>1.0</v>
      </c>
      <c r="R14" s="62">
        <v>1.0</v>
      </c>
      <c r="S14" s="72" t="str">
        <f t="shared" si="9"/>
        <v>$2.00</v>
      </c>
      <c r="T14" s="44" t="str">
        <f t="shared" si="10"/>
        <v>1.75%</v>
      </c>
      <c r="U14" s="62">
        <v>1.0</v>
      </c>
      <c r="V14" s="62">
        <v>1.0</v>
      </c>
      <c r="W14" s="72" t="str">
        <f t="shared" si="11"/>
        <v>$2.00</v>
      </c>
      <c r="X14" s="44" t="str">
        <f t="shared" si="12"/>
        <v>1.75%</v>
      </c>
      <c r="Y14" s="62">
        <v>1.0</v>
      </c>
      <c r="Z14" s="62">
        <v>1.0</v>
      </c>
      <c r="AA14" s="72" t="str">
        <f t="shared" si="13"/>
        <v>$2.00</v>
      </c>
      <c r="AB14" s="42" t="str">
        <f t="shared" si="30"/>
        <v>1.75%</v>
      </c>
      <c r="AC14" s="62">
        <v>1.0</v>
      </c>
      <c r="AD14" s="62">
        <v>1.0</v>
      </c>
      <c r="AE14" s="72" t="str">
        <f t="shared" si="14"/>
        <v>$2.00</v>
      </c>
      <c r="AF14" s="43" t="str">
        <f t="shared" si="15"/>
        <v>1.75%</v>
      </c>
      <c r="AG14" s="62">
        <v>1.0</v>
      </c>
      <c r="AH14" s="40">
        <v>1.0</v>
      </c>
      <c r="AI14" s="72" t="str">
        <f t="shared" si="16"/>
        <v>$2.00</v>
      </c>
      <c r="AJ14" s="42" t="str">
        <f t="shared" si="17"/>
        <v>1.75%</v>
      </c>
      <c r="AK14" s="62">
        <v>1.0</v>
      </c>
      <c r="AL14" s="45">
        <v>1.0</v>
      </c>
      <c r="AM14" s="49" t="str">
        <f t="shared" si="18"/>
        <v>$2.00</v>
      </c>
      <c r="AN14" s="43" t="str">
        <f t="shared" si="19"/>
        <v>1.75%</v>
      </c>
      <c r="AO14" s="62">
        <v>1.0</v>
      </c>
      <c r="AP14" s="45">
        <v>1.0</v>
      </c>
      <c r="AQ14" s="72" t="str">
        <f t="shared" si="20"/>
        <v>$2.00</v>
      </c>
      <c r="AR14" s="42" t="str">
        <f t="shared" si="21"/>
        <v>1.75%</v>
      </c>
      <c r="AS14" s="62">
        <v>1.0</v>
      </c>
      <c r="AT14" s="71">
        <v>1.0</v>
      </c>
      <c r="AU14" s="72" t="str">
        <f t="shared" si="22"/>
        <v>$2.00</v>
      </c>
      <c r="AV14" s="43" t="str">
        <f t="shared" si="23"/>
        <v>1.75%</v>
      </c>
      <c r="AW14" s="62">
        <v>1.0</v>
      </c>
      <c r="AX14" s="71">
        <v>1.0</v>
      </c>
      <c r="AY14" s="72" t="str">
        <f t="shared" si="24"/>
        <v>$2.00</v>
      </c>
      <c r="AZ14" s="43" t="str">
        <f t="shared" si="25"/>
        <v>1.75%</v>
      </c>
      <c r="BA14" s="46"/>
      <c r="BB14" s="51" t="str">
        <f t="shared" ref="BB14:BD14" si="41">E14+I14+M14+Q14+U14+Y14+AC14+AG14+AK14+AO14+AS14+AW14</f>
        <v>$12.00</v>
      </c>
      <c r="BC14" s="65" t="str">
        <f t="shared" si="41"/>
        <v>$12.00</v>
      </c>
      <c r="BD14" s="72" t="str">
        <f t="shared" si="41"/>
        <v>$24.00</v>
      </c>
      <c r="BE14" s="44" t="str">
        <f t="shared" si="27"/>
        <v>1.75%</v>
      </c>
      <c r="BF14" s="50"/>
      <c r="BG14" s="73" t="str">
        <f t="shared" ref="BG14:BI14" si="42">BB14/$BJ$2</f>
        <v>$1.00</v>
      </c>
      <c r="BH14" s="74" t="str">
        <f t="shared" si="42"/>
        <v>$1.00</v>
      </c>
      <c r="BI14" s="72" t="str">
        <f t="shared" si="42"/>
        <v>$2.00</v>
      </c>
      <c r="BJ14" s="61" t="str">
        <f t="shared" si="29"/>
        <v>1.75%</v>
      </c>
    </row>
    <row r="15">
      <c r="A15" s="36"/>
      <c r="B15" s="53">
        <v>9.0</v>
      </c>
      <c r="C15" s="92" t="s">
        <v>35</v>
      </c>
      <c r="D15" s="93">
        <v>1.0</v>
      </c>
      <c r="E15" s="91">
        <v>1.0</v>
      </c>
      <c r="F15" s="91">
        <v>1.0</v>
      </c>
      <c r="G15" s="72" t="str">
        <f t="shared" si="3"/>
        <v>$2.00</v>
      </c>
      <c r="H15" s="80" t="str">
        <f t="shared" si="4"/>
        <v>1.75%</v>
      </c>
      <c r="I15" s="56">
        <v>1.0</v>
      </c>
      <c r="J15" s="56">
        <v>1.0</v>
      </c>
      <c r="K15" s="77" t="str">
        <f t="shared" si="5"/>
        <v>$2.00</v>
      </c>
      <c r="L15" s="80" t="str">
        <f t="shared" si="6"/>
        <v>1.75%</v>
      </c>
      <c r="M15" s="56">
        <v>1.0</v>
      </c>
      <c r="N15" s="56">
        <v>1.0</v>
      </c>
      <c r="O15" s="77" t="str">
        <f t="shared" si="7"/>
        <v>$2.00</v>
      </c>
      <c r="P15" s="79" t="str">
        <f t="shared" si="8"/>
        <v>1.75%</v>
      </c>
      <c r="Q15" s="56">
        <v>1.0</v>
      </c>
      <c r="R15" s="56">
        <v>1.0</v>
      </c>
      <c r="S15" s="77" t="str">
        <f t="shared" si="9"/>
        <v>$2.00</v>
      </c>
      <c r="T15" s="80" t="str">
        <f t="shared" si="10"/>
        <v>1.75%</v>
      </c>
      <c r="U15" s="56">
        <v>1.0</v>
      </c>
      <c r="V15" s="56">
        <v>1.0</v>
      </c>
      <c r="W15" s="77" t="str">
        <f t="shared" si="11"/>
        <v>$2.00</v>
      </c>
      <c r="X15" s="80" t="str">
        <f t="shared" si="12"/>
        <v>1.75%</v>
      </c>
      <c r="Y15" s="56">
        <v>1.0</v>
      </c>
      <c r="Z15" s="56">
        <v>1.0</v>
      </c>
      <c r="AA15" s="77" t="str">
        <f t="shared" si="13"/>
        <v>$2.00</v>
      </c>
      <c r="AB15" s="79" t="str">
        <f t="shared" si="30"/>
        <v>1.75%</v>
      </c>
      <c r="AC15" s="56">
        <v>1.0</v>
      </c>
      <c r="AD15" s="56">
        <v>1.0</v>
      </c>
      <c r="AE15" s="77" t="str">
        <f t="shared" si="14"/>
        <v>$2.00</v>
      </c>
      <c r="AF15" s="80" t="str">
        <f t="shared" si="15"/>
        <v>1.75%</v>
      </c>
      <c r="AG15" s="62">
        <v>1.0</v>
      </c>
      <c r="AH15" s="71">
        <v>1.0</v>
      </c>
      <c r="AI15" s="77" t="str">
        <f t="shared" si="16"/>
        <v>$2.00</v>
      </c>
      <c r="AJ15" s="78" t="str">
        <f t="shared" si="17"/>
        <v>1.75%</v>
      </c>
      <c r="AK15" s="56">
        <v>1.0</v>
      </c>
      <c r="AL15" s="57">
        <v>1.0</v>
      </c>
      <c r="AM15" s="77" t="str">
        <f t="shared" si="18"/>
        <v>$2.00</v>
      </c>
      <c r="AN15" s="78" t="str">
        <f t="shared" si="19"/>
        <v>1.75%</v>
      </c>
      <c r="AO15" s="62">
        <v>1.0</v>
      </c>
      <c r="AP15" s="56">
        <v>1.0</v>
      </c>
      <c r="AQ15" s="72" t="str">
        <f t="shared" si="20"/>
        <v>$2.00</v>
      </c>
      <c r="AR15" s="78" t="str">
        <f t="shared" si="21"/>
        <v>1.75%</v>
      </c>
      <c r="AS15" s="56">
        <v>1.0</v>
      </c>
      <c r="AT15" s="57">
        <v>1.0</v>
      </c>
      <c r="AU15" s="77" t="str">
        <f t="shared" si="22"/>
        <v>$2.00</v>
      </c>
      <c r="AV15" s="78" t="str">
        <f t="shared" si="23"/>
        <v>1.75%</v>
      </c>
      <c r="AW15" s="56">
        <v>1.0</v>
      </c>
      <c r="AX15" s="57">
        <v>1.0</v>
      </c>
      <c r="AY15" s="77" t="str">
        <f t="shared" si="24"/>
        <v>$2.00</v>
      </c>
      <c r="AZ15" s="78" t="str">
        <f t="shared" si="25"/>
        <v>1.75%</v>
      </c>
      <c r="BA15" s="46"/>
      <c r="BB15" s="73" t="str">
        <f t="shared" ref="BB15:BD15" si="43">E15+I15+M15+Q15+U15+Y15+AC15+AG15+AK15+AO15+AS15+AW15</f>
        <v>$12.00</v>
      </c>
      <c r="BC15" s="82" t="str">
        <f t="shared" si="43"/>
        <v>$12.00</v>
      </c>
      <c r="BD15" s="77" t="str">
        <f t="shared" si="43"/>
        <v>$24.00</v>
      </c>
      <c r="BE15" s="78" t="str">
        <f t="shared" si="27"/>
        <v>1.75%</v>
      </c>
      <c r="BF15" s="50"/>
      <c r="BG15" s="73" t="str">
        <f t="shared" ref="BG15:BI15" si="44">BB15/$BJ$2</f>
        <v>$1.00</v>
      </c>
      <c r="BH15" s="83" t="str">
        <f t="shared" si="44"/>
        <v>$1.00</v>
      </c>
      <c r="BI15" s="77" t="str">
        <f t="shared" si="44"/>
        <v>$2.00</v>
      </c>
      <c r="BJ15" s="78" t="str">
        <f t="shared" si="29"/>
        <v>1.75%</v>
      </c>
    </row>
    <row r="16">
      <c r="A16" s="36"/>
      <c r="B16" s="53">
        <v>10.0</v>
      </c>
      <c r="C16" s="92" t="s">
        <v>36</v>
      </c>
      <c r="D16" s="93">
        <v>1.0</v>
      </c>
      <c r="E16" s="91">
        <v>1.0</v>
      </c>
      <c r="F16" s="91">
        <v>1.0</v>
      </c>
      <c r="G16" s="72" t="str">
        <f t="shared" si="3"/>
        <v>$2.00</v>
      </c>
      <c r="H16" s="80" t="str">
        <f t="shared" si="4"/>
        <v>1.75%</v>
      </c>
      <c r="I16" s="56">
        <v>1.0</v>
      </c>
      <c r="J16" s="56">
        <v>1.0</v>
      </c>
      <c r="K16" s="77" t="str">
        <f t="shared" si="5"/>
        <v>$2.00</v>
      </c>
      <c r="L16" s="80" t="str">
        <f t="shared" si="6"/>
        <v>1.75%</v>
      </c>
      <c r="M16" s="56">
        <v>1.0</v>
      </c>
      <c r="N16" s="56">
        <v>1.0</v>
      </c>
      <c r="O16" s="77" t="str">
        <f t="shared" si="7"/>
        <v>$2.00</v>
      </c>
      <c r="P16" s="80" t="str">
        <f t="shared" si="8"/>
        <v>1.75%</v>
      </c>
      <c r="Q16" s="56">
        <v>1.0</v>
      </c>
      <c r="R16" s="56">
        <v>1.0</v>
      </c>
      <c r="S16" s="77" t="str">
        <f t="shared" si="9"/>
        <v>$2.00</v>
      </c>
      <c r="T16" s="80" t="str">
        <f t="shared" si="10"/>
        <v>1.75%</v>
      </c>
      <c r="U16" s="56">
        <v>1.0</v>
      </c>
      <c r="V16" s="56">
        <v>1.0</v>
      </c>
      <c r="W16" s="77" t="str">
        <f t="shared" si="11"/>
        <v>$2.00</v>
      </c>
      <c r="X16" s="78" t="str">
        <f t="shared" si="12"/>
        <v>1.75%</v>
      </c>
      <c r="Y16" s="56">
        <v>1.0</v>
      </c>
      <c r="Z16" s="56">
        <v>1.0</v>
      </c>
      <c r="AA16" s="77" t="str">
        <f t="shared" si="13"/>
        <v>$2.00</v>
      </c>
      <c r="AB16" s="78" t="str">
        <f t="shared" si="30"/>
        <v>1.75%</v>
      </c>
      <c r="AC16" s="56">
        <v>1.0</v>
      </c>
      <c r="AD16" s="56">
        <v>1.0</v>
      </c>
      <c r="AE16" s="77" t="str">
        <f t="shared" si="14"/>
        <v>$2.00</v>
      </c>
      <c r="AF16" s="78" t="str">
        <f t="shared" si="15"/>
        <v>1.75%</v>
      </c>
      <c r="AG16" s="62">
        <v>1.0</v>
      </c>
      <c r="AH16" s="56">
        <v>1.0</v>
      </c>
      <c r="AI16" s="77" t="str">
        <f t="shared" si="16"/>
        <v>$2.00</v>
      </c>
      <c r="AJ16" s="59" t="str">
        <f t="shared" si="17"/>
        <v>1.75%</v>
      </c>
      <c r="AK16" s="56">
        <v>1.0</v>
      </c>
      <c r="AL16" s="57">
        <v>1.0</v>
      </c>
      <c r="AM16" s="77" t="str">
        <f t="shared" si="18"/>
        <v>$2.00</v>
      </c>
      <c r="AN16" s="78" t="str">
        <f t="shared" si="19"/>
        <v>1.75%</v>
      </c>
      <c r="AO16" s="62">
        <v>1.0</v>
      </c>
      <c r="AP16" s="56">
        <v>1.0</v>
      </c>
      <c r="AQ16" s="72" t="str">
        <f t="shared" si="20"/>
        <v>$2.00</v>
      </c>
      <c r="AR16" s="78" t="str">
        <f t="shared" si="21"/>
        <v>1.75%</v>
      </c>
      <c r="AS16" s="56">
        <v>1.0</v>
      </c>
      <c r="AT16" s="57">
        <v>1.0</v>
      </c>
      <c r="AU16" s="72" t="str">
        <f t="shared" si="22"/>
        <v>$2.00</v>
      </c>
      <c r="AV16" s="59" t="str">
        <f t="shared" si="23"/>
        <v>1.75%</v>
      </c>
      <c r="AW16" s="56">
        <v>1.0</v>
      </c>
      <c r="AX16" s="57">
        <v>1.0</v>
      </c>
      <c r="AY16" s="72" t="str">
        <f t="shared" si="24"/>
        <v>$2.00</v>
      </c>
      <c r="AZ16" s="59" t="str">
        <f t="shared" si="25"/>
        <v>1.75%</v>
      </c>
      <c r="BA16" s="46"/>
      <c r="BB16" s="84" t="str">
        <f t="shared" ref="BB16:BD16" si="45">E16+I16+M16+Q16+U16+Y16+AC16+AG16+AK16+AO16+AS16+AW16</f>
        <v>$12.00</v>
      </c>
      <c r="BC16" s="82" t="str">
        <f t="shared" si="45"/>
        <v>$12.00</v>
      </c>
      <c r="BD16" s="77" t="str">
        <f t="shared" si="45"/>
        <v>$24.00</v>
      </c>
      <c r="BE16" s="79" t="str">
        <f t="shared" si="27"/>
        <v>1.75%</v>
      </c>
      <c r="BF16" s="50"/>
      <c r="BG16" s="73" t="str">
        <f t="shared" ref="BG16:BI16" si="46">BB16/$BJ$2</f>
        <v>$1.00</v>
      </c>
      <c r="BH16" s="83" t="str">
        <f t="shared" si="46"/>
        <v>$1.00</v>
      </c>
      <c r="BI16" s="77" t="str">
        <f t="shared" si="46"/>
        <v>$2.00</v>
      </c>
      <c r="BJ16" s="78" t="str">
        <f t="shared" si="29"/>
        <v>1.75%</v>
      </c>
    </row>
    <row r="17">
      <c r="A17" s="36"/>
      <c r="B17" s="53">
        <v>11.0</v>
      </c>
      <c r="C17" s="92" t="s">
        <v>37</v>
      </c>
      <c r="D17" s="93">
        <v>1.0</v>
      </c>
      <c r="E17" s="91">
        <v>1.0</v>
      </c>
      <c r="F17" s="91">
        <v>1.0</v>
      </c>
      <c r="G17" s="72" t="str">
        <f t="shared" si="3"/>
        <v>$2.00</v>
      </c>
      <c r="H17" s="80" t="str">
        <f t="shared" si="4"/>
        <v>1.75%</v>
      </c>
      <c r="I17" s="56">
        <v>1.0</v>
      </c>
      <c r="J17" s="56">
        <v>1.0</v>
      </c>
      <c r="K17" s="77" t="str">
        <f t="shared" si="5"/>
        <v>$2.00</v>
      </c>
      <c r="L17" s="78" t="str">
        <f t="shared" si="6"/>
        <v>1.75%</v>
      </c>
      <c r="M17" s="56">
        <v>1.0</v>
      </c>
      <c r="N17" s="56">
        <v>1.0</v>
      </c>
      <c r="O17" s="77" t="str">
        <f t="shared" si="7"/>
        <v>$2.00</v>
      </c>
      <c r="P17" s="80" t="str">
        <f t="shared" si="8"/>
        <v>1.75%</v>
      </c>
      <c r="Q17" s="56">
        <v>1.0</v>
      </c>
      <c r="R17" s="56">
        <v>1.0</v>
      </c>
      <c r="S17" s="77" t="str">
        <f t="shared" si="9"/>
        <v>$2.00</v>
      </c>
      <c r="T17" s="78" t="str">
        <f t="shared" si="10"/>
        <v>1.75%</v>
      </c>
      <c r="U17" s="56">
        <v>1.0</v>
      </c>
      <c r="V17" s="56">
        <v>1.0</v>
      </c>
      <c r="W17" s="77" t="str">
        <f t="shared" si="11"/>
        <v>$2.00</v>
      </c>
      <c r="X17" s="78" t="str">
        <f t="shared" si="12"/>
        <v>1.75%</v>
      </c>
      <c r="Y17" s="56">
        <v>1.0</v>
      </c>
      <c r="Z17" s="56">
        <v>1.0</v>
      </c>
      <c r="AA17" s="77" t="str">
        <f t="shared" si="13"/>
        <v>$2.00</v>
      </c>
      <c r="AB17" s="78" t="str">
        <f t="shared" si="30"/>
        <v>1.75%</v>
      </c>
      <c r="AC17" s="56">
        <v>1.0</v>
      </c>
      <c r="AD17" s="56">
        <v>1.0</v>
      </c>
      <c r="AE17" s="77" t="str">
        <f t="shared" si="14"/>
        <v>$2.00</v>
      </c>
      <c r="AF17" s="59" t="str">
        <f t="shared" si="15"/>
        <v>1.75%</v>
      </c>
      <c r="AG17" s="62">
        <v>1.0</v>
      </c>
      <c r="AH17" s="71">
        <v>1.0</v>
      </c>
      <c r="AI17" s="77" t="str">
        <f t="shared" si="16"/>
        <v>$2.00</v>
      </c>
      <c r="AJ17" s="80" t="str">
        <f t="shared" si="17"/>
        <v>1.75%</v>
      </c>
      <c r="AK17" s="56">
        <v>1.0</v>
      </c>
      <c r="AL17" s="57">
        <v>1.0</v>
      </c>
      <c r="AM17" s="77" t="str">
        <f t="shared" si="18"/>
        <v>$2.00</v>
      </c>
      <c r="AN17" s="59" t="str">
        <f t="shared" si="19"/>
        <v>1.75%</v>
      </c>
      <c r="AO17" s="62">
        <v>1.0</v>
      </c>
      <c r="AP17" s="56">
        <v>1.0</v>
      </c>
      <c r="AQ17" s="72" t="str">
        <f t="shared" si="20"/>
        <v>$2.00</v>
      </c>
      <c r="AR17" s="59" t="str">
        <f t="shared" si="21"/>
        <v>1.75%</v>
      </c>
      <c r="AS17" s="56">
        <v>1.0</v>
      </c>
      <c r="AT17" s="57">
        <v>1.0</v>
      </c>
      <c r="AU17" s="77" t="str">
        <f t="shared" si="22"/>
        <v>$2.00</v>
      </c>
      <c r="AV17" s="78" t="str">
        <f t="shared" si="23"/>
        <v>1.75%</v>
      </c>
      <c r="AW17" s="56">
        <v>1.0</v>
      </c>
      <c r="AX17" s="57">
        <v>1.0</v>
      </c>
      <c r="AY17" s="77" t="str">
        <f t="shared" si="24"/>
        <v>$2.00</v>
      </c>
      <c r="AZ17" s="80" t="str">
        <f t="shared" si="25"/>
        <v>1.75%</v>
      </c>
      <c r="BA17" s="46"/>
      <c r="BB17" s="84" t="str">
        <f t="shared" ref="BB17:BD17" si="47">E17+I17+M17+Q17+U17+Y17+AC17+AG17+AK17+AO17+AS17+AW17</f>
        <v>$12.00</v>
      </c>
      <c r="BC17" s="82" t="str">
        <f t="shared" si="47"/>
        <v>$12.00</v>
      </c>
      <c r="BD17" s="77" t="str">
        <f t="shared" si="47"/>
        <v>$24.00</v>
      </c>
      <c r="BE17" s="78" t="str">
        <f t="shared" si="27"/>
        <v>1.75%</v>
      </c>
      <c r="BF17" s="50"/>
      <c r="BG17" s="73" t="str">
        <f t="shared" ref="BG17:BI17" si="48">BB17/$BJ$2</f>
        <v>$1.00</v>
      </c>
      <c r="BH17" s="83" t="str">
        <f t="shared" si="48"/>
        <v>$1.00</v>
      </c>
      <c r="BI17" s="77" t="str">
        <f t="shared" si="48"/>
        <v>$2.00</v>
      </c>
      <c r="BJ17" s="78" t="str">
        <f t="shared" si="29"/>
        <v>1.75%</v>
      </c>
    </row>
    <row r="18">
      <c r="A18" s="36"/>
      <c r="B18" s="53">
        <v>12.0</v>
      </c>
      <c r="C18" s="92" t="s">
        <v>38</v>
      </c>
      <c r="D18" s="93">
        <v>1.0</v>
      </c>
      <c r="E18" s="91">
        <v>1.0</v>
      </c>
      <c r="F18" s="91">
        <v>1.0</v>
      </c>
      <c r="G18" s="72" t="str">
        <f t="shared" si="3"/>
        <v>$2.00</v>
      </c>
      <c r="H18" s="78" t="str">
        <f t="shared" si="4"/>
        <v>1.75%</v>
      </c>
      <c r="I18" s="56">
        <v>1.0</v>
      </c>
      <c r="J18" s="56">
        <v>1.0</v>
      </c>
      <c r="K18" s="77" t="str">
        <f t="shared" si="5"/>
        <v>$2.00</v>
      </c>
      <c r="L18" s="59" t="str">
        <f t="shared" si="6"/>
        <v>1.75%</v>
      </c>
      <c r="M18" s="56">
        <v>1.0</v>
      </c>
      <c r="N18" s="56">
        <v>1.0</v>
      </c>
      <c r="O18" s="77" t="str">
        <f t="shared" si="7"/>
        <v>$2.00</v>
      </c>
      <c r="P18" s="78" t="str">
        <f t="shared" si="8"/>
        <v>1.75%</v>
      </c>
      <c r="Q18" s="56">
        <v>1.0</v>
      </c>
      <c r="R18" s="56">
        <v>1.0</v>
      </c>
      <c r="S18" s="77" t="str">
        <f t="shared" si="9"/>
        <v>$2.00</v>
      </c>
      <c r="T18" s="78" t="str">
        <f t="shared" si="10"/>
        <v>1.75%</v>
      </c>
      <c r="U18" s="56">
        <v>1.0</v>
      </c>
      <c r="V18" s="56">
        <v>1.0</v>
      </c>
      <c r="W18" s="77" t="str">
        <f t="shared" si="11"/>
        <v>$2.00</v>
      </c>
      <c r="X18" s="78" t="str">
        <f t="shared" si="12"/>
        <v>1.75%</v>
      </c>
      <c r="Y18" s="56">
        <v>1.0</v>
      </c>
      <c r="Z18" s="56">
        <v>1.0</v>
      </c>
      <c r="AA18" s="77" t="str">
        <f t="shared" si="13"/>
        <v>$2.00</v>
      </c>
      <c r="AB18" s="79" t="str">
        <f t="shared" si="30"/>
        <v>1.75%</v>
      </c>
      <c r="AC18" s="56">
        <v>1.0</v>
      </c>
      <c r="AD18" s="56">
        <v>1.0</v>
      </c>
      <c r="AE18" s="77" t="str">
        <f t="shared" si="14"/>
        <v>$2.00</v>
      </c>
      <c r="AF18" s="78" t="str">
        <f t="shared" si="15"/>
        <v>1.75%</v>
      </c>
      <c r="AG18" s="62">
        <v>1.0</v>
      </c>
      <c r="AH18" s="56">
        <v>1.0</v>
      </c>
      <c r="AI18" s="77" t="str">
        <f t="shared" si="16"/>
        <v>$2.00</v>
      </c>
      <c r="AJ18" s="78" t="str">
        <f t="shared" si="17"/>
        <v>1.75%</v>
      </c>
      <c r="AK18" s="56">
        <v>1.0</v>
      </c>
      <c r="AL18" s="56">
        <v>1.0</v>
      </c>
      <c r="AM18" s="77" t="str">
        <f t="shared" si="18"/>
        <v>$2.00</v>
      </c>
      <c r="AN18" s="80" t="str">
        <f t="shared" si="19"/>
        <v>1.75%</v>
      </c>
      <c r="AO18" s="62">
        <v>1.0</v>
      </c>
      <c r="AP18" s="56">
        <v>1.0</v>
      </c>
      <c r="AQ18" s="72" t="str">
        <f t="shared" si="20"/>
        <v>$2.00</v>
      </c>
      <c r="AR18" s="78" t="str">
        <f t="shared" si="21"/>
        <v>1.75%</v>
      </c>
      <c r="AS18" s="56">
        <v>1.0</v>
      </c>
      <c r="AT18" s="57">
        <v>1.0</v>
      </c>
      <c r="AU18" s="72" t="str">
        <f t="shared" si="22"/>
        <v>$2.00</v>
      </c>
      <c r="AV18" s="78" t="str">
        <f t="shared" si="23"/>
        <v>1.75%</v>
      </c>
      <c r="AW18" s="56">
        <v>1.0</v>
      </c>
      <c r="AX18" s="57">
        <v>1.0</v>
      </c>
      <c r="AY18" s="72" t="str">
        <f t="shared" si="24"/>
        <v>$2.00</v>
      </c>
      <c r="AZ18" s="78" t="str">
        <f t="shared" si="25"/>
        <v>1.75%</v>
      </c>
      <c r="BA18" s="46"/>
      <c r="BB18" s="84" t="str">
        <f t="shared" ref="BB18:BD18" si="49">E18+I18+M18+Q18+U18+Y18+AC18+AG18+AK18+AO18+AS18+AW18</f>
        <v>$12.00</v>
      </c>
      <c r="BC18" s="82" t="str">
        <f t="shared" si="49"/>
        <v>$12.00</v>
      </c>
      <c r="BD18" s="77" t="str">
        <f t="shared" si="49"/>
        <v>$24.00</v>
      </c>
      <c r="BE18" s="79" t="str">
        <f t="shared" si="27"/>
        <v>1.75%</v>
      </c>
      <c r="BF18" s="50"/>
      <c r="BG18" s="73" t="str">
        <f t="shared" ref="BG18:BI18" si="50">BB18/$BJ$2</f>
        <v>$1.00</v>
      </c>
      <c r="BH18" s="83" t="str">
        <f t="shared" si="50"/>
        <v>$1.00</v>
      </c>
      <c r="BI18" s="77" t="str">
        <f t="shared" si="50"/>
        <v>$2.00</v>
      </c>
      <c r="BJ18" s="78" t="str">
        <f t="shared" si="29"/>
        <v>1.75%</v>
      </c>
    </row>
    <row r="19">
      <c r="A19" s="36"/>
      <c r="B19" s="53">
        <v>13.0</v>
      </c>
      <c r="C19" s="92" t="s">
        <v>39</v>
      </c>
      <c r="D19" s="93">
        <v>1.0</v>
      </c>
      <c r="E19" s="91">
        <v>1.0</v>
      </c>
      <c r="F19" s="91">
        <v>1.0</v>
      </c>
      <c r="G19" s="72" t="str">
        <f t="shared" si="3"/>
        <v>$2.00</v>
      </c>
      <c r="H19" s="59" t="str">
        <f t="shared" si="4"/>
        <v>1.75%</v>
      </c>
      <c r="I19" s="56">
        <v>1.0</v>
      </c>
      <c r="J19" s="56">
        <v>1.0</v>
      </c>
      <c r="K19" s="77" t="str">
        <f t="shared" si="5"/>
        <v>$2.00</v>
      </c>
      <c r="L19" s="80" t="str">
        <f t="shared" si="6"/>
        <v>1.75%</v>
      </c>
      <c r="M19" s="56">
        <v>1.0</v>
      </c>
      <c r="N19" s="56">
        <v>1.0</v>
      </c>
      <c r="O19" s="77" t="str">
        <f t="shared" si="7"/>
        <v>$2.00</v>
      </c>
      <c r="P19" s="79" t="str">
        <f t="shared" si="8"/>
        <v>1.75%</v>
      </c>
      <c r="Q19" s="56">
        <v>1.0</v>
      </c>
      <c r="R19" s="56">
        <v>1.0</v>
      </c>
      <c r="S19" s="77" t="str">
        <f t="shared" si="9"/>
        <v>$2.00</v>
      </c>
      <c r="T19" s="78" t="str">
        <f t="shared" si="10"/>
        <v>1.75%</v>
      </c>
      <c r="U19" s="56">
        <v>1.0</v>
      </c>
      <c r="V19" s="56">
        <v>1.0</v>
      </c>
      <c r="W19" s="77" t="str">
        <f t="shared" si="11"/>
        <v>$2.00</v>
      </c>
      <c r="X19" s="78" t="str">
        <f t="shared" si="12"/>
        <v>1.75%</v>
      </c>
      <c r="Y19" s="56">
        <v>1.0</v>
      </c>
      <c r="Z19" s="56">
        <v>1.0</v>
      </c>
      <c r="AA19" s="77" t="str">
        <f t="shared" si="13"/>
        <v>$2.00</v>
      </c>
      <c r="AB19" s="78" t="str">
        <f t="shared" si="30"/>
        <v>1.75%</v>
      </c>
      <c r="AC19" s="56">
        <v>1.0</v>
      </c>
      <c r="AD19" s="56">
        <v>1.0</v>
      </c>
      <c r="AE19" s="77" t="str">
        <f t="shared" si="14"/>
        <v>$2.00</v>
      </c>
      <c r="AF19" s="59" t="str">
        <f t="shared" si="15"/>
        <v>1.75%</v>
      </c>
      <c r="AG19" s="62">
        <v>1.0</v>
      </c>
      <c r="AH19" s="71">
        <v>1.0</v>
      </c>
      <c r="AI19" s="77" t="str">
        <f t="shared" si="16"/>
        <v>$2.00</v>
      </c>
      <c r="AJ19" s="78" t="str">
        <f t="shared" si="17"/>
        <v>1.75%</v>
      </c>
      <c r="AK19" s="56">
        <v>1.0</v>
      </c>
      <c r="AL19" s="71">
        <v>1.0</v>
      </c>
      <c r="AM19" s="77" t="str">
        <f t="shared" si="18"/>
        <v>$2.00</v>
      </c>
      <c r="AN19" s="80" t="str">
        <f t="shared" si="19"/>
        <v>1.75%</v>
      </c>
      <c r="AO19" s="62">
        <v>1.0</v>
      </c>
      <c r="AP19" s="71">
        <v>1.0</v>
      </c>
      <c r="AQ19" s="72" t="str">
        <f t="shared" si="20"/>
        <v>$2.00</v>
      </c>
      <c r="AR19" s="78" t="str">
        <f t="shared" si="21"/>
        <v>1.75%</v>
      </c>
      <c r="AS19" s="56">
        <v>1.0</v>
      </c>
      <c r="AT19" s="57">
        <v>1.0</v>
      </c>
      <c r="AU19" s="77" t="str">
        <f t="shared" si="22"/>
        <v>$2.00</v>
      </c>
      <c r="AV19" s="78" t="str">
        <f t="shared" si="23"/>
        <v>1.75%</v>
      </c>
      <c r="AW19" s="56">
        <v>1.0</v>
      </c>
      <c r="AX19" s="57">
        <v>1.0</v>
      </c>
      <c r="AY19" s="77" t="str">
        <f t="shared" si="24"/>
        <v>$2.00</v>
      </c>
      <c r="AZ19" s="59" t="str">
        <f t="shared" si="25"/>
        <v>1.75%</v>
      </c>
      <c r="BA19" s="46"/>
      <c r="BB19" s="73" t="str">
        <f t="shared" ref="BB19:BD19" si="51">E19+I19+M19+Q19+U19+Y19+AC19+AG19+AK19+AO19+AS19+AW19</f>
        <v>$12.00</v>
      </c>
      <c r="BC19" s="82" t="str">
        <f t="shared" si="51"/>
        <v>$12.00</v>
      </c>
      <c r="BD19" s="77" t="str">
        <f t="shared" si="51"/>
        <v>$24.00</v>
      </c>
      <c r="BE19" s="80" t="str">
        <f t="shared" si="27"/>
        <v>1.75%</v>
      </c>
      <c r="BF19" s="50"/>
      <c r="BG19" s="73" t="str">
        <f t="shared" ref="BG19:BI19" si="52">BB19/$BJ$2</f>
        <v>$1.00</v>
      </c>
      <c r="BH19" s="83" t="str">
        <f t="shared" si="52"/>
        <v>$1.00</v>
      </c>
      <c r="BI19" s="77" t="str">
        <f t="shared" si="52"/>
        <v>$2.00</v>
      </c>
      <c r="BJ19" s="78" t="str">
        <f t="shared" si="29"/>
        <v>1.75%</v>
      </c>
    </row>
    <row r="20">
      <c r="A20" s="36"/>
      <c r="B20" s="53">
        <v>14.0</v>
      </c>
      <c r="C20" s="92" t="s">
        <v>40</v>
      </c>
      <c r="D20" s="93">
        <v>1.0</v>
      </c>
      <c r="E20" s="91">
        <v>1.0</v>
      </c>
      <c r="F20" s="91">
        <v>1.0</v>
      </c>
      <c r="G20" s="72" t="str">
        <f t="shared" si="3"/>
        <v>$2.00</v>
      </c>
      <c r="H20" s="78" t="str">
        <f t="shared" si="4"/>
        <v>1.75%</v>
      </c>
      <c r="I20" s="56">
        <v>1.0</v>
      </c>
      <c r="J20" s="56">
        <v>1.0</v>
      </c>
      <c r="K20" s="77" t="str">
        <f t="shared" si="5"/>
        <v>$2.00</v>
      </c>
      <c r="L20" s="78" t="str">
        <f t="shared" si="6"/>
        <v>1.75%</v>
      </c>
      <c r="M20" s="56">
        <v>1.0</v>
      </c>
      <c r="N20" s="56">
        <v>1.0</v>
      </c>
      <c r="O20" s="77" t="str">
        <f t="shared" si="7"/>
        <v>$2.00</v>
      </c>
      <c r="P20" s="78" t="str">
        <f t="shared" si="8"/>
        <v>1.75%</v>
      </c>
      <c r="Q20" s="56">
        <v>1.0</v>
      </c>
      <c r="R20" s="56">
        <v>1.0</v>
      </c>
      <c r="S20" s="77" t="str">
        <f t="shared" si="9"/>
        <v>$2.00</v>
      </c>
      <c r="T20" s="78" t="str">
        <f t="shared" si="10"/>
        <v>1.75%</v>
      </c>
      <c r="U20" s="56">
        <v>1.0</v>
      </c>
      <c r="V20" s="56">
        <v>1.0</v>
      </c>
      <c r="W20" s="77" t="str">
        <f t="shared" si="11"/>
        <v>$2.00</v>
      </c>
      <c r="X20" s="61" t="str">
        <f t="shared" si="12"/>
        <v>1.75%</v>
      </c>
      <c r="Y20" s="56">
        <v>1.0</v>
      </c>
      <c r="Z20" s="56">
        <v>1.0</v>
      </c>
      <c r="AA20" s="77" t="str">
        <f t="shared" si="13"/>
        <v>$2.00</v>
      </c>
      <c r="AB20" s="79" t="str">
        <f t="shared" si="30"/>
        <v>1.75%</v>
      </c>
      <c r="AC20" s="56">
        <v>1.0</v>
      </c>
      <c r="AD20" s="56">
        <v>1.0</v>
      </c>
      <c r="AE20" s="77" t="str">
        <f t="shared" si="14"/>
        <v>$2.00</v>
      </c>
      <c r="AF20" s="80" t="str">
        <f t="shared" si="15"/>
        <v>1.75%</v>
      </c>
      <c r="AG20" s="62">
        <v>1.0</v>
      </c>
      <c r="AH20" s="57">
        <v>1.0</v>
      </c>
      <c r="AI20" s="77" t="str">
        <f t="shared" si="16"/>
        <v>$2.00</v>
      </c>
      <c r="AJ20" s="78" t="str">
        <f t="shared" si="17"/>
        <v>1.75%</v>
      </c>
      <c r="AK20" s="56">
        <v>1.0</v>
      </c>
      <c r="AL20" s="56">
        <v>1.0</v>
      </c>
      <c r="AM20" s="77" t="str">
        <f t="shared" si="18"/>
        <v>$2.00</v>
      </c>
      <c r="AN20" s="78" t="str">
        <f t="shared" si="19"/>
        <v>1.75%</v>
      </c>
      <c r="AO20" s="62">
        <v>1.0</v>
      </c>
      <c r="AP20" s="56">
        <v>1.0</v>
      </c>
      <c r="AQ20" s="72" t="str">
        <f t="shared" si="20"/>
        <v>$2.00</v>
      </c>
      <c r="AR20" s="59" t="str">
        <f t="shared" si="21"/>
        <v>1.75%</v>
      </c>
      <c r="AS20" s="56">
        <v>1.0</v>
      </c>
      <c r="AT20" s="57">
        <v>1.0</v>
      </c>
      <c r="AU20" s="72" t="str">
        <f t="shared" si="22"/>
        <v>$2.00</v>
      </c>
      <c r="AV20" s="61" t="str">
        <f t="shared" si="23"/>
        <v>1.75%</v>
      </c>
      <c r="AW20" s="56">
        <v>1.0</v>
      </c>
      <c r="AX20" s="57">
        <v>1.0</v>
      </c>
      <c r="AY20" s="72" t="str">
        <f t="shared" si="24"/>
        <v>$2.00</v>
      </c>
      <c r="AZ20" s="78" t="str">
        <f t="shared" si="25"/>
        <v>1.75%</v>
      </c>
      <c r="BA20" s="46"/>
      <c r="BB20" s="73" t="str">
        <f t="shared" ref="BB20:BD20" si="53">E20+I20+M20+Q20+U20+Y20+AC20+AG20+AK20+AO20+AS20+AW20</f>
        <v>$12.00</v>
      </c>
      <c r="BC20" s="82" t="str">
        <f t="shared" si="53"/>
        <v>$12.00</v>
      </c>
      <c r="BD20" s="77" t="str">
        <f t="shared" si="53"/>
        <v>$24.00</v>
      </c>
      <c r="BE20" s="80" t="str">
        <f t="shared" si="27"/>
        <v>1.75%</v>
      </c>
      <c r="BF20" s="50"/>
      <c r="BG20" s="73" t="str">
        <f t="shared" ref="BG20:BI20" si="54">BB20/$BJ$2</f>
        <v>$1.00</v>
      </c>
      <c r="BH20" s="83" t="str">
        <f t="shared" si="54"/>
        <v>$1.00</v>
      </c>
      <c r="BI20" s="77" t="str">
        <f t="shared" si="54"/>
        <v>$2.00</v>
      </c>
      <c r="BJ20" s="78" t="str">
        <f t="shared" si="29"/>
        <v>1.75%</v>
      </c>
    </row>
    <row r="21" ht="15.75" customHeight="1">
      <c r="A21" s="36"/>
      <c r="B21" s="53">
        <v>15.0</v>
      </c>
      <c r="C21" s="54" t="s">
        <v>41</v>
      </c>
      <c r="D21" s="94">
        <v>1.0</v>
      </c>
      <c r="E21" s="91">
        <v>1.0</v>
      </c>
      <c r="F21" s="91">
        <v>1.0</v>
      </c>
      <c r="G21" s="72" t="str">
        <f t="shared" si="3"/>
        <v>$2.00</v>
      </c>
      <c r="H21" s="78" t="str">
        <f t="shared" si="4"/>
        <v>1.75%</v>
      </c>
      <c r="I21" s="56">
        <v>1.0</v>
      </c>
      <c r="J21" s="56">
        <v>1.0</v>
      </c>
      <c r="K21" s="77" t="str">
        <f t="shared" si="5"/>
        <v>$2.00</v>
      </c>
      <c r="L21" s="78" t="str">
        <f t="shared" si="6"/>
        <v>1.75%</v>
      </c>
      <c r="M21" s="56">
        <v>1.0</v>
      </c>
      <c r="N21" s="56">
        <v>1.0</v>
      </c>
      <c r="O21" s="77" t="str">
        <f t="shared" si="7"/>
        <v>$2.00</v>
      </c>
      <c r="P21" s="79" t="str">
        <f t="shared" si="8"/>
        <v>1.75%</v>
      </c>
      <c r="Q21" s="56">
        <v>1.0</v>
      </c>
      <c r="R21" s="56">
        <v>1.0</v>
      </c>
      <c r="S21" s="77" t="str">
        <f t="shared" si="9"/>
        <v>$2.00</v>
      </c>
      <c r="T21" s="79" t="str">
        <f t="shared" si="10"/>
        <v>1.75%</v>
      </c>
      <c r="U21" s="56">
        <v>1.0</v>
      </c>
      <c r="V21" s="56">
        <v>1.0</v>
      </c>
      <c r="W21" s="77" t="str">
        <f t="shared" si="11"/>
        <v>$2.00</v>
      </c>
      <c r="X21" s="61" t="str">
        <f t="shared" si="12"/>
        <v>1.75%</v>
      </c>
      <c r="Y21" s="56">
        <v>1.0</v>
      </c>
      <c r="Z21" s="56">
        <v>1.0</v>
      </c>
      <c r="AA21" s="77" t="str">
        <f t="shared" si="13"/>
        <v>$2.00</v>
      </c>
      <c r="AB21" s="78" t="str">
        <f t="shared" si="30"/>
        <v>1.75%</v>
      </c>
      <c r="AC21" s="56">
        <v>1.0</v>
      </c>
      <c r="AD21" s="56">
        <v>1.0</v>
      </c>
      <c r="AE21" s="77" t="str">
        <f t="shared" si="14"/>
        <v>$2.00</v>
      </c>
      <c r="AF21" s="78" t="str">
        <f t="shared" si="15"/>
        <v>1.75%</v>
      </c>
      <c r="AG21" s="62">
        <v>1.0</v>
      </c>
      <c r="AH21" s="57">
        <v>1.0</v>
      </c>
      <c r="AI21" s="77" t="str">
        <f t="shared" si="16"/>
        <v>$2.00</v>
      </c>
      <c r="AJ21" s="59" t="str">
        <f t="shared" si="17"/>
        <v>1.75%</v>
      </c>
      <c r="AK21" s="56">
        <v>1.0</v>
      </c>
      <c r="AL21" s="56">
        <v>1.0</v>
      </c>
      <c r="AM21" s="77" t="str">
        <f t="shared" si="18"/>
        <v>$2.00</v>
      </c>
      <c r="AN21" s="78" t="str">
        <f t="shared" si="19"/>
        <v>1.75%</v>
      </c>
      <c r="AO21" s="62">
        <v>1.0</v>
      </c>
      <c r="AP21" s="71">
        <v>1.0</v>
      </c>
      <c r="AQ21" s="72" t="str">
        <f t="shared" si="20"/>
        <v>$2.00</v>
      </c>
      <c r="AR21" s="80" t="str">
        <f t="shared" si="21"/>
        <v>1.75%</v>
      </c>
      <c r="AS21" s="56">
        <v>1.0</v>
      </c>
      <c r="AT21" s="57">
        <v>1.0</v>
      </c>
      <c r="AU21" s="77" t="str">
        <f t="shared" si="22"/>
        <v>$2.00</v>
      </c>
      <c r="AV21" s="61" t="str">
        <f t="shared" si="23"/>
        <v>1.75%</v>
      </c>
      <c r="AW21" s="56">
        <v>1.0</v>
      </c>
      <c r="AX21" s="57">
        <v>1.0</v>
      </c>
      <c r="AY21" s="77" t="str">
        <f t="shared" si="24"/>
        <v>$2.00</v>
      </c>
      <c r="AZ21" s="59" t="str">
        <f t="shared" si="25"/>
        <v>1.75%</v>
      </c>
      <c r="BA21" s="46"/>
      <c r="BB21" s="84" t="str">
        <f t="shared" ref="BB21:BD21" si="55">E21+I21+M21+Q21+U21+Y21+AC21+AG21+AK21+AO21+AS21+AW21</f>
        <v>$12.00</v>
      </c>
      <c r="BC21" s="82" t="str">
        <f t="shared" si="55"/>
        <v>$12.00</v>
      </c>
      <c r="BD21" s="77" t="str">
        <f t="shared" si="55"/>
        <v>$24.00</v>
      </c>
      <c r="BE21" s="80" t="str">
        <f t="shared" si="27"/>
        <v>1.75%</v>
      </c>
      <c r="BF21" s="50"/>
      <c r="BG21" s="73" t="str">
        <f t="shared" ref="BG21:BI21" si="56">BB21/$BJ$2</f>
        <v>$1.00</v>
      </c>
      <c r="BH21" s="83" t="str">
        <f t="shared" si="56"/>
        <v>$1.00</v>
      </c>
      <c r="BI21" s="77" t="str">
        <f t="shared" si="56"/>
        <v>$2.00</v>
      </c>
      <c r="BJ21" s="78" t="str">
        <f t="shared" si="29"/>
        <v>1.75%</v>
      </c>
    </row>
    <row r="22" ht="15.75" customHeight="1">
      <c r="A22" s="36"/>
      <c r="B22" s="53">
        <v>16.0</v>
      </c>
      <c r="C22" s="54" t="s">
        <v>42</v>
      </c>
      <c r="D22" s="94">
        <v>1.0</v>
      </c>
      <c r="E22" s="91">
        <v>1.0</v>
      </c>
      <c r="F22" s="91">
        <v>1.0</v>
      </c>
      <c r="G22" s="72" t="str">
        <f t="shared" si="3"/>
        <v>$2.00</v>
      </c>
      <c r="H22" s="59" t="str">
        <f t="shared" si="4"/>
        <v>1.75%</v>
      </c>
      <c r="I22" s="56">
        <v>1.0</v>
      </c>
      <c r="J22" s="56">
        <v>1.0</v>
      </c>
      <c r="K22" s="77" t="str">
        <f t="shared" si="5"/>
        <v>$2.00</v>
      </c>
      <c r="L22" s="78" t="str">
        <f t="shared" si="6"/>
        <v>1.75%</v>
      </c>
      <c r="M22" s="56">
        <v>1.0</v>
      </c>
      <c r="N22" s="56">
        <v>1.0</v>
      </c>
      <c r="O22" s="77" t="str">
        <f t="shared" si="7"/>
        <v>$2.00</v>
      </c>
      <c r="P22" s="80" t="str">
        <f t="shared" si="8"/>
        <v>1.75%</v>
      </c>
      <c r="Q22" s="56">
        <v>1.0</v>
      </c>
      <c r="R22" s="56">
        <v>1.0</v>
      </c>
      <c r="S22" s="77" t="str">
        <f t="shared" si="9"/>
        <v>$2.00</v>
      </c>
      <c r="T22" s="80" t="str">
        <f t="shared" si="10"/>
        <v>1.75%</v>
      </c>
      <c r="U22" s="56">
        <v>1.0</v>
      </c>
      <c r="V22" s="56">
        <v>1.0</v>
      </c>
      <c r="W22" s="77" t="str">
        <f t="shared" si="11"/>
        <v>$2.00</v>
      </c>
      <c r="X22" s="79" t="str">
        <f t="shared" si="12"/>
        <v>1.75%</v>
      </c>
      <c r="Y22" s="56">
        <v>1.0</v>
      </c>
      <c r="Z22" s="56">
        <v>1.0</v>
      </c>
      <c r="AA22" s="77" t="str">
        <f t="shared" si="13"/>
        <v>$2.00</v>
      </c>
      <c r="AB22" s="79" t="str">
        <f t="shared" si="30"/>
        <v>1.75%</v>
      </c>
      <c r="AC22" s="56">
        <v>1.0</v>
      </c>
      <c r="AD22" s="56">
        <v>1.0</v>
      </c>
      <c r="AE22" s="77" t="str">
        <f t="shared" si="14"/>
        <v>$2.00</v>
      </c>
      <c r="AF22" s="59" t="str">
        <f t="shared" si="15"/>
        <v>1.75%</v>
      </c>
      <c r="AG22" s="62">
        <v>1.0</v>
      </c>
      <c r="AH22" s="56">
        <v>1.0</v>
      </c>
      <c r="AI22" s="77" t="str">
        <f t="shared" si="16"/>
        <v>$2.00</v>
      </c>
      <c r="AJ22" s="80" t="str">
        <f t="shared" si="17"/>
        <v>1.75%</v>
      </c>
      <c r="AK22" s="56">
        <v>1.0</v>
      </c>
      <c r="AL22" s="71">
        <v>1.0</v>
      </c>
      <c r="AM22" s="77" t="str">
        <f t="shared" si="18"/>
        <v>$2.00</v>
      </c>
      <c r="AN22" s="78" t="str">
        <f t="shared" si="19"/>
        <v>1.75%</v>
      </c>
      <c r="AO22" s="62">
        <v>1.0</v>
      </c>
      <c r="AP22" s="56">
        <v>1.0</v>
      </c>
      <c r="AQ22" s="72" t="str">
        <f t="shared" si="20"/>
        <v>$2.00</v>
      </c>
      <c r="AR22" s="78" t="str">
        <f t="shared" si="21"/>
        <v>1.75%</v>
      </c>
      <c r="AS22" s="56">
        <v>1.0</v>
      </c>
      <c r="AT22" s="57">
        <v>1.0</v>
      </c>
      <c r="AU22" s="72" t="str">
        <f t="shared" si="22"/>
        <v>$2.00</v>
      </c>
      <c r="AV22" s="61" t="str">
        <f t="shared" si="23"/>
        <v>1.75%</v>
      </c>
      <c r="AW22" s="56">
        <v>1.0</v>
      </c>
      <c r="AX22" s="57">
        <v>1.0</v>
      </c>
      <c r="AY22" s="72" t="str">
        <f t="shared" si="24"/>
        <v>$2.00</v>
      </c>
      <c r="AZ22" s="80" t="str">
        <f t="shared" si="25"/>
        <v>1.75%</v>
      </c>
      <c r="BA22" s="46"/>
      <c r="BB22" s="85" t="str">
        <f t="shared" ref="BB22:BD22" si="57">E22+I22+M22+Q22+U22+Y22+AC22+AG22+AK22+AO22+AS22+AW22</f>
        <v>$12.00</v>
      </c>
      <c r="BC22" s="82" t="str">
        <f t="shared" si="57"/>
        <v>$12.00</v>
      </c>
      <c r="BD22" s="77" t="str">
        <f t="shared" si="57"/>
        <v>$24.00</v>
      </c>
      <c r="BE22" s="80" t="str">
        <f t="shared" si="27"/>
        <v>1.75%</v>
      </c>
      <c r="BF22" s="50"/>
      <c r="BG22" s="73" t="str">
        <f t="shared" ref="BG22:BI22" si="58">BB22/$BJ$2</f>
        <v>$1.00</v>
      </c>
      <c r="BH22" s="83" t="str">
        <f t="shared" si="58"/>
        <v>$1.00</v>
      </c>
      <c r="BI22" s="77" t="str">
        <f t="shared" si="58"/>
        <v>$2.00</v>
      </c>
      <c r="BJ22" s="78" t="str">
        <f t="shared" si="29"/>
        <v>1.75%</v>
      </c>
    </row>
    <row r="23" ht="15.75" customHeight="1">
      <c r="A23" s="36"/>
      <c r="B23" s="53">
        <v>17.0</v>
      </c>
      <c r="C23" s="54" t="s">
        <v>43</v>
      </c>
      <c r="D23" s="94">
        <v>1.0</v>
      </c>
      <c r="E23" s="91">
        <v>1.0</v>
      </c>
      <c r="F23" s="91">
        <v>1.0</v>
      </c>
      <c r="G23" s="72" t="str">
        <f t="shared" si="3"/>
        <v>$2.00</v>
      </c>
      <c r="H23" s="80" t="str">
        <f t="shared" si="4"/>
        <v>1.75%</v>
      </c>
      <c r="I23" s="56">
        <v>1.0</v>
      </c>
      <c r="J23" s="56">
        <v>1.0</v>
      </c>
      <c r="K23" s="77" t="str">
        <f t="shared" si="5"/>
        <v>$2.00</v>
      </c>
      <c r="L23" s="59" t="str">
        <f t="shared" si="6"/>
        <v>1.75%</v>
      </c>
      <c r="M23" s="56">
        <v>1.0</v>
      </c>
      <c r="N23" s="56">
        <v>1.0</v>
      </c>
      <c r="O23" s="77" t="str">
        <f t="shared" si="7"/>
        <v>$2.00</v>
      </c>
      <c r="P23" s="78" t="str">
        <f t="shared" si="8"/>
        <v>1.75%</v>
      </c>
      <c r="Q23" s="56">
        <v>1.0</v>
      </c>
      <c r="R23" s="56">
        <v>1.0</v>
      </c>
      <c r="S23" s="77" t="str">
        <f t="shared" si="9"/>
        <v>$2.00</v>
      </c>
      <c r="T23" s="80" t="str">
        <f t="shared" si="10"/>
        <v>1.75%</v>
      </c>
      <c r="U23" s="56">
        <v>1.0</v>
      </c>
      <c r="V23" s="56">
        <v>1.0</v>
      </c>
      <c r="W23" s="77" t="str">
        <f t="shared" si="11"/>
        <v>$2.00</v>
      </c>
      <c r="X23" s="78" t="str">
        <f t="shared" si="12"/>
        <v>1.75%</v>
      </c>
      <c r="Y23" s="56">
        <v>1.0</v>
      </c>
      <c r="Z23" s="56">
        <v>1.0</v>
      </c>
      <c r="AA23" s="77" t="str">
        <f t="shared" si="13"/>
        <v>$2.00</v>
      </c>
      <c r="AB23" s="78" t="str">
        <f t="shared" si="30"/>
        <v>1.75%</v>
      </c>
      <c r="AC23" s="56">
        <v>1.0</v>
      </c>
      <c r="AD23" s="56">
        <v>1.0</v>
      </c>
      <c r="AE23" s="77" t="str">
        <f t="shared" si="14"/>
        <v>$2.00</v>
      </c>
      <c r="AF23" s="80" t="str">
        <f t="shared" si="15"/>
        <v>1.75%</v>
      </c>
      <c r="AG23" s="62">
        <v>1.0</v>
      </c>
      <c r="AH23" s="71">
        <v>1.0</v>
      </c>
      <c r="AI23" s="77" t="str">
        <f t="shared" si="16"/>
        <v>$2.00</v>
      </c>
      <c r="AJ23" s="80" t="str">
        <f t="shared" si="17"/>
        <v>1.75%</v>
      </c>
      <c r="AK23" s="56">
        <v>1.0</v>
      </c>
      <c r="AL23" s="56">
        <v>1.0</v>
      </c>
      <c r="AM23" s="77" t="str">
        <f t="shared" si="18"/>
        <v>$2.00</v>
      </c>
      <c r="AN23" s="59" t="str">
        <f t="shared" si="19"/>
        <v>1.75%</v>
      </c>
      <c r="AO23" s="62">
        <v>1.0</v>
      </c>
      <c r="AP23" s="56">
        <v>1.0</v>
      </c>
      <c r="AQ23" s="72" t="str">
        <f t="shared" si="20"/>
        <v>$2.00</v>
      </c>
      <c r="AR23" s="78" t="str">
        <f t="shared" si="21"/>
        <v>1.75%</v>
      </c>
      <c r="AS23" s="56">
        <v>1.0</v>
      </c>
      <c r="AT23" s="57">
        <v>1.0</v>
      </c>
      <c r="AU23" s="77" t="str">
        <f t="shared" si="22"/>
        <v>$2.00</v>
      </c>
      <c r="AV23" s="61" t="str">
        <f t="shared" si="23"/>
        <v>1.75%</v>
      </c>
      <c r="AW23" s="56">
        <v>1.0</v>
      </c>
      <c r="AX23" s="57">
        <v>1.0</v>
      </c>
      <c r="AY23" s="77" t="str">
        <f t="shared" si="24"/>
        <v>$2.00</v>
      </c>
      <c r="AZ23" s="80" t="str">
        <f t="shared" si="25"/>
        <v>1.75%</v>
      </c>
      <c r="BA23" s="46"/>
      <c r="BB23" s="85" t="str">
        <f t="shared" ref="BB23:BD23" si="59">E23+I23+M23+Q23+U23+Y23+AC23+AG23+AK23+AO23+AS23+AW23</f>
        <v>$12.00</v>
      </c>
      <c r="BC23" s="82" t="str">
        <f t="shared" si="59"/>
        <v>$12.00</v>
      </c>
      <c r="BD23" s="77" t="str">
        <f t="shared" si="59"/>
        <v>$24.00</v>
      </c>
      <c r="BE23" s="80" t="str">
        <f t="shared" si="27"/>
        <v>1.75%</v>
      </c>
      <c r="BF23" s="50"/>
      <c r="BG23" s="73" t="str">
        <f t="shared" ref="BG23:BI23" si="60">BB23/$BJ$2</f>
        <v>$1.00</v>
      </c>
      <c r="BH23" s="83" t="str">
        <f t="shared" si="60"/>
        <v>$1.00</v>
      </c>
      <c r="BI23" s="77" t="str">
        <f t="shared" si="60"/>
        <v>$2.00</v>
      </c>
      <c r="BJ23" s="78" t="str">
        <f t="shared" si="29"/>
        <v>1.75%</v>
      </c>
    </row>
    <row r="24" ht="15.75" customHeight="1">
      <c r="A24" s="36"/>
      <c r="B24" s="53">
        <v>18.0</v>
      </c>
      <c r="C24" s="95" t="s">
        <v>44</v>
      </c>
      <c r="D24" s="94">
        <v>1.0</v>
      </c>
      <c r="E24" s="91">
        <v>1.0</v>
      </c>
      <c r="F24" s="91">
        <v>1.0</v>
      </c>
      <c r="G24" s="72" t="str">
        <f t="shared" si="3"/>
        <v>$2.00</v>
      </c>
      <c r="H24" s="80" t="str">
        <f t="shared" si="4"/>
        <v>1.75%</v>
      </c>
      <c r="I24" s="56">
        <v>1.0</v>
      </c>
      <c r="J24" s="56">
        <v>1.0</v>
      </c>
      <c r="K24" s="77" t="str">
        <f t="shared" si="5"/>
        <v>$2.00</v>
      </c>
      <c r="L24" s="78" t="str">
        <f t="shared" si="6"/>
        <v>1.75%</v>
      </c>
      <c r="M24" s="56">
        <v>1.0</v>
      </c>
      <c r="N24" s="56">
        <v>1.0</v>
      </c>
      <c r="O24" s="77" t="str">
        <f t="shared" si="7"/>
        <v>$2.00</v>
      </c>
      <c r="P24" s="79" t="str">
        <f t="shared" si="8"/>
        <v>1.75%</v>
      </c>
      <c r="Q24" s="56">
        <v>1.0</v>
      </c>
      <c r="R24" s="56">
        <v>1.0</v>
      </c>
      <c r="S24" s="77" t="str">
        <f t="shared" si="9"/>
        <v>$2.00</v>
      </c>
      <c r="T24" s="78" t="str">
        <f t="shared" si="10"/>
        <v>1.75%</v>
      </c>
      <c r="U24" s="56">
        <v>1.0</v>
      </c>
      <c r="V24" s="56">
        <v>1.0</v>
      </c>
      <c r="W24" s="77" t="str">
        <f t="shared" si="11"/>
        <v>$2.00</v>
      </c>
      <c r="X24" s="79" t="str">
        <f t="shared" si="12"/>
        <v>1.75%</v>
      </c>
      <c r="Y24" s="56">
        <v>1.0</v>
      </c>
      <c r="Z24" s="56">
        <v>1.0</v>
      </c>
      <c r="AA24" s="77" t="str">
        <f t="shared" si="13"/>
        <v>$2.00</v>
      </c>
      <c r="AB24" s="79" t="str">
        <f t="shared" si="30"/>
        <v>1.75%</v>
      </c>
      <c r="AC24" s="56">
        <v>1.0</v>
      </c>
      <c r="AD24" s="56">
        <v>1.0</v>
      </c>
      <c r="AE24" s="77" t="str">
        <f t="shared" si="14"/>
        <v>$2.00</v>
      </c>
      <c r="AF24" s="80" t="str">
        <f t="shared" si="15"/>
        <v>1.75%</v>
      </c>
      <c r="AG24" s="62">
        <v>1.0</v>
      </c>
      <c r="AH24" s="57">
        <v>1.0</v>
      </c>
      <c r="AI24" s="77" t="str">
        <f t="shared" si="16"/>
        <v>$2.00</v>
      </c>
      <c r="AJ24" s="80" t="str">
        <f t="shared" si="17"/>
        <v>1.75%</v>
      </c>
      <c r="AK24" s="56">
        <v>1.0</v>
      </c>
      <c r="AL24" s="56">
        <v>1.0</v>
      </c>
      <c r="AM24" s="77" t="str">
        <f t="shared" si="18"/>
        <v>$2.00</v>
      </c>
      <c r="AN24" s="78" t="str">
        <f t="shared" si="19"/>
        <v>1.75%</v>
      </c>
      <c r="AO24" s="62">
        <v>1.0</v>
      </c>
      <c r="AP24" s="56">
        <v>1.0</v>
      </c>
      <c r="AQ24" s="72" t="str">
        <f t="shared" si="20"/>
        <v>$2.00</v>
      </c>
      <c r="AR24" s="59" t="str">
        <f t="shared" si="21"/>
        <v>1.75%</v>
      </c>
      <c r="AS24" s="56">
        <v>1.0</v>
      </c>
      <c r="AT24" s="57">
        <v>1.0</v>
      </c>
      <c r="AU24" s="72" t="str">
        <f t="shared" si="22"/>
        <v>$2.00</v>
      </c>
      <c r="AV24" s="61" t="str">
        <f t="shared" si="23"/>
        <v>1.75%</v>
      </c>
      <c r="AW24" s="56">
        <v>1.0</v>
      </c>
      <c r="AX24" s="57">
        <v>1.0</v>
      </c>
      <c r="AY24" s="72" t="str">
        <f t="shared" si="24"/>
        <v>$2.00</v>
      </c>
      <c r="AZ24" s="78" t="str">
        <f t="shared" si="25"/>
        <v>1.75%</v>
      </c>
      <c r="BA24" s="46"/>
      <c r="BB24" s="84" t="str">
        <f t="shared" ref="BB24:BD24" si="61">E24+I24+M24+Q24+U24+Y24+AC24+AG24+AK24+AO24+AS24+AW24</f>
        <v>$12.00</v>
      </c>
      <c r="BC24" s="82" t="str">
        <f t="shared" si="61"/>
        <v>$12.00</v>
      </c>
      <c r="BD24" s="77" t="str">
        <f t="shared" si="61"/>
        <v>$24.00</v>
      </c>
      <c r="BE24" s="80" t="str">
        <f t="shared" si="27"/>
        <v>1.75%</v>
      </c>
      <c r="BF24" s="50"/>
      <c r="BG24" s="73" t="str">
        <f t="shared" ref="BG24:BI24" si="62">BB24/$BJ$2</f>
        <v>$1.00</v>
      </c>
      <c r="BH24" s="83" t="str">
        <f t="shared" si="62"/>
        <v>$1.00</v>
      </c>
      <c r="BI24" s="77" t="str">
        <f t="shared" si="62"/>
        <v>$2.00</v>
      </c>
      <c r="BJ24" s="78" t="str">
        <f t="shared" si="29"/>
        <v>1.75%</v>
      </c>
    </row>
    <row r="25" ht="15.75" customHeight="1">
      <c r="A25" s="36"/>
      <c r="B25" s="53">
        <v>19.0</v>
      </c>
      <c r="C25" s="95" t="s">
        <v>45</v>
      </c>
      <c r="D25" s="94">
        <v>1.0</v>
      </c>
      <c r="E25" s="91">
        <v>1.0</v>
      </c>
      <c r="F25" s="91">
        <v>1.0</v>
      </c>
      <c r="G25" s="72" t="str">
        <f t="shared" si="3"/>
        <v>$2.00</v>
      </c>
      <c r="H25" s="80" t="str">
        <f t="shared" si="4"/>
        <v>1.75%</v>
      </c>
      <c r="I25" s="56">
        <v>1.0</v>
      </c>
      <c r="J25" s="56">
        <v>1.0</v>
      </c>
      <c r="K25" s="77" t="str">
        <f t="shared" si="5"/>
        <v>$2.00</v>
      </c>
      <c r="L25" s="59" t="str">
        <f t="shared" si="6"/>
        <v>1.75%</v>
      </c>
      <c r="M25" s="56">
        <v>1.0</v>
      </c>
      <c r="N25" s="56">
        <v>1.0</v>
      </c>
      <c r="O25" s="77" t="str">
        <f t="shared" si="7"/>
        <v>$2.00</v>
      </c>
      <c r="P25" s="80" t="str">
        <f t="shared" si="8"/>
        <v>1.75%</v>
      </c>
      <c r="Q25" s="56">
        <v>1.0</v>
      </c>
      <c r="R25" s="56">
        <v>1.0</v>
      </c>
      <c r="S25" s="77" t="str">
        <f t="shared" si="9"/>
        <v>$2.00</v>
      </c>
      <c r="T25" s="79" t="str">
        <f t="shared" si="10"/>
        <v>1.75%</v>
      </c>
      <c r="U25" s="56">
        <v>1.0</v>
      </c>
      <c r="V25" s="56">
        <v>1.0</v>
      </c>
      <c r="W25" s="77" t="str">
        <f t="shared" si="11"/>
        <v>$2.00</v>
      </c>
      <c r="X25" s="78" t="str">
        <f t="shared" si="12"/>
        <v>1.75%</v>
      </c>
      <c r="Y25" s="56">
        <v>1.0</v>
      </c>
      <c r="Z25" s="56">
        <v>1.0</v>
      </c>
      <c r="AA25" s="77" t="str">
        <f t="shared" si="13"/>
        <v>$2.00</v>
      </c>
      <c r="AB25" s="78" t="str">
        <f t="shared" si="30"/>
        <v>1.75%</v>
      </c>
      <c r="AC25" s="56">
        <v>1.0</v>
      </c>
      <c r="AD25" s="56">
        <v>1.0</v>
      </c>
      <c r="AE25" s="77" t="str">
        <f t="shared" si="14"/>
        <v>$2.00</v>
      </c>
      <c r="AF25" s="80" t="str">
        <f t="shared" si="15"/>
        <v>1.75%</v>
      </c>
      <c r="AG25" s="62">
        <v>1.0</v>
      </c>
      <c r="AH25" s="56">
        <v>1.0</v>
      </c>
      <c r="AI25" s="77" t="str">
        <f t="shared" si="16"/>
        <v>$2.00</v>
      </c>
      <c r="AJ25" s="80" t="str">
        <f t="shared" si="17"/>
        <v>1.75%</v>
      </c>
      <c r="AK25" s="56">
        <v>1.0</v>
      </c>
      <c r="AL25" s="71">
        <v>1.0</v>
      </c>
      <c r="AM25" s="77" t="str">
        <f t="shared" si="18"/>
        <v>$2.00</v>
      </c>
      <c r="AN25" s="59" t="str">
        <f t="shared" si="19"/>
        <v>1.75%</v>
      </c>
      <c r="AO25" s="62">
        <v>1.0</v>
      </c>
      <c r="AP25" s="71">
        <v>1.0</v>
      </c>
      <c r="AQ25" s="72" t="str">
        <f t="shared" si="20"/>
        <v>$2.00</v>
      </c>
      <c r="AR25" s="78" t="str">
        <f t="shared" si="21"/>
        <v>1.75%</v>
      </c>
      <c r="AS25" s="56">
        <v>1.0</v>
      </c>
      <c r="AT25" s="57">
        <v>1.0</v>
      </c>
      <c r="AU25" s="77" t="str">
        <f t="shared" si="22"/>
        <v>$2.00</v>
      </c>
      <c r="AV25" s="59" t="str">
        <f t="shared" si="23"/>
        <v>1.75%</v>
      </c>
      <c r="AW25" s="56">
        <v>1.0</v>
      </c>
      <c r="AX25" s="57">
        <v>1.0</v>
      </c>
      <c r="AY25" s="77" t="str">
        <f t="shared" si="24"/>
        <v>$2.00</v>
      </c>
      <c r="AZ25" s="59" t="str">
        <f t="shared" si="25"/>
        <v>1.75%</v>
      </c>
      <c r="BA25" s="46"/>
      <c r="BB25" s="84" t="str">
        <f t="shared" ref="BB25:BD25" si="63">E25+I25+M25+Q25+U25+Y25+AC25+AG25+AK25+AO25+AS25+AW25</f>
        <v>$12.00</v>
      </c>
      <c r="BC25" s="82" t="str">
        <f t="shared" si="63"/>
        <v>$12.00</v>
      </c>
      <c r="BD25" s="77" t="str">
        <f t="shared" si="63"/>
        <v>$24.00</v>
      </c>
      <c r="BE25" s="78" t="str">
        <f t="shared" si="27"/>
        <v>1.75%</v>
      </c>
      <c r="BF25" s="50"/>
      <c r="BG25" s="73" t="str">
        <f t="shared" ref="BG25:BI25" si="64">BB25/$BJ$2</f>
        <v>$1.00</v>
      </c>
      <c r="BH25" s="83" t="str">
        <f t="shared" si="64"/>
        <v>$1.00</v>
      </c>
      <c r="BI25" s="77" t="str">
        <f t="shared" si="64"/>
        <v>$2.00</v>
      </c>
      <c r="BJ25" s="78" t="str">
        <f t="shared" si="29"/>
        <v>1.75%</v>
      </c>
    </row>
    <row r="26" ht="15.75" customHeight="1">
      <c r="A26" s="36"/>
      <c r="B26" s="53">
        <v>20.0</v>
      </c>
      <c r="C26" s="92" t="s">
        <v>46</v>
      </c>
      <c r="D26" s="93">
        <v>1.0</v>
      </c>
      <c r="E26" s="91">
        <v>1.0</v>
      </c>
      <c r="F26" s="91">
        <v>1.0</v>
      </c>
      <c r="G26" s="72" t="str">
        <f t="shared" si="3"/>
        <v>$2.00</v>
      </c>
      <c r="H26" s="80" t="str">
        <f t="shared" si="4"/>
        <v>1.75%</v>
      </c>
      <c r="I26" s="56">
        <v>1.0</v>
      </c>
      <c r="J26" s="56">
        <v>1.0</v>
      </c>
      <c r="K26" s="77" t="str">
        <f t="shared" si="5"/>
        <v>$2.00</v>
      </c>
      <c r="L26" s="78" t="str">
        <f t="shared" si="6"/>
        <v>1.75%</v>
      </c>
      <c r="M26" s="56">
        <v>1.0</v>
      </c>
      <c r="N26" s="56">
        <v>1.0</v>
      </c>
      <c r="O26" s="77" t="str">
        <f t="shared" si="7"/>
        <v>$2.00</v>
      </c>
      <c r="P26" s="80" t="str">
        <f t="shared" si="8"/>
        <v>1.75%</v>
      </c>
      <c r="Q26" s="56">
        <v>1.0</v>
      </c>
      <c r="R26" s="56">
        <v>1.0</v>
      </c>
      <c r="S26" s="77" t="str">
        <f t="shared" si="9"/>
        <v>$2.00</v>
      </c>
      <c r="T26" s="80" t="str">
        <f t="shared" si="10"/>
        <v>1.75%</v>
      </c>
      <c r="U26" s="56">
        <v>1.0</v>
      </c>
      <c r="V26" s="56">
        <v>1.0</v>
      </c>
      <c r="W26" s="77" t="str">
        <f t="shared" si="11"/>
        <v>$2.00</v>
      </c>
      <c r="X26" s="61" t="str">
        <f t="shared" si="12"/>
        <v>1.75%</v>
      </c>
      <c r="Y26" s="56">
        <v>1.0</v>
      </c>
      <c r="Z26" s="56">
        <v>1.0</v>
      </c>
      <c r="AA26" s="77" t="str">
        <f t="shared" si="13"/>
        <v>$2.00</v>
      </c>
      <c r="AB26" s="78" t="str">
        <f t="shared" si="30"/>
        <v>1.75%</v>
      </c>
      <c r="AC26" s="56">
        <v>1.0</v>
      </c>
      <c r="AD26" s="56">
        <v>1.0</v>
      </c>
      <c r="AE26" s="77" t="str">
        <f t="shared" si="14"/>
        <v>$2.00</v>
      </c>
      <c r="AF26" s="80" t="str">
        <f t="shared" si="15"/>
        <v>1.75%</v>
      </c>
      <c r="AG26" s="62">
        <v>1.0</v>
      </c>
      <c r="AH26" s="71">
        <v>1.0</v>
      </c>
      <c r="AI26" s="77" t="str">
        <f t="shared" si="16"/>
        <v>$2.00</v>
      </c>
      <c r="AJ26" s="80" t="str">
        <f t="shared" si="17"/>
        <v>1.75%</v>
      </c>
      <c r="AK26" s="56">
        <v>1.0</v>
      </c>
      <c r="AL26" s="56">
        <v>1.0</v>
      </c>
      <c r="AM26" s="77" t="str">
        <f t="shared" si="18"/>
        <v>$2.00</v>
      </c>
      <c r="AN26" s="80" t="str">
        <f t="shared" si="19"/>
        <v>1.75%</v>
      </c>
      <c r="AO26" s="62">
        <v>1.0</v>
      </c>
      <c r="AP26" s="56">
        <v>1.0</v>
      </c>
      <c r="AQ26" s="72" t="str">
        <f t="shared" si="20"/>
        <v>$2.00</v>
      </c>
      <c r="AR26" s="78" t="str">
        <f t="shared" si="21"/>
        <v>1.75%</v>
      </c>
      <c r="AS26" s="56">
        <v>1.0</v>
      </c>
      <c r="AT26" s="57">
        <v>1.0</v>
      </c>
      <c r="AU26" s="72" t="str">
        <f t="shared" si="22"/>
        <v>$2.00</v>
      </c>
      <c r="AV26" s="80" t="str">
        <f t="shared" si="23"/>
        <v>1.75%</v>
      </c>
      <c r="AW26" s="56">
        <v>1.0</v>
      </c>
      <c r="AX26" s="57">
        <v>1.0</v>
      </c>
      <c r="AY26" s="72" t="str">
        <f t="shared" si="24"/>
        <v>$2.00</v>
      </c>
      <c r="AZ26" s="80" t="str">
        <f t="shared" si="25"/>
        <v>1.75%</v>
      </c>
      <c r="BA26" s="46"/>
      <c r="BB26" s="84" t="str">
        <f t="shared" ref="BB26:BD26" si="65">E26+I26+M26+Q26+U26+Y26+AC26+AG26+AK26+AO26+AS26+AW26</f>
        <v>$12.00</v>
      </c>
      <c r="BC26" s="82" t="str">
        <f t="shared" si="65"/>
        <v>$12.00</v>
      </c>
      <c r="BD26" s="77" t="str">
        <f t="shared" si="65"/>
        <v>$24.00</v>
      </c>
      <c r="BE26" s="79" t="str">
        <f t="shared" si="27"/>
        <v>1.75%</v>
      </c>
      <c r="BF26" s="50"/>
      <c r="BG26" s="73" t="str">
        <f t="shared" ref="BG26:BI26" si="66">BB26/$BJ$2</f>
        <v>$1.00</v>
      </c>
      <c r="BH26" s="83" t="str">
        <f t="shared" si="66"/>
        <v>$1.00</v>
      </c>
      <c r="BI26" s="77" t="str">
        <f t="shared" si="66"/>
        <v>$2.00</v>
      </c>
      <c r="BJ26" s="78" t="str">
        <f t="shared" si="29"/>
        <v>1.75%</v>
      </c>
    </row>
    <row r="27" ht="15.75" customHeight="1">
      <c r="A27" s="36"/>
      <c r="B27" s="53">
        <v>21.0</v>
      </c>
      <c r="C27" s="92" t="s">
        <v>47</v>
      </c>
      <c r="D27" s="93">
        <v>1.0</v>
      </c>
      <c r="E27" s="91">
        <v>1.0</v>
      </c>
      <c r="F27" s="91">
        <v>1.0</v>
      </c>
      <c r="G27" s="72" t="str">
        <f t="shared" si="3"/>
        <v>$2.00</v>
      </c>
      <c r="H27" s="80" t="str">
        <f t="shared" si="4"/>
        <v>1.75%</v>
      </c>
      <c r="I27" s="56">
        <v>1.0</v>
      </c>
      <c r="J27" s="56">
        <v>1.0</v>
      </c>
      <c r="K27" s="77" t="str">
        <f t="shared" si="5"/>
        <v>$2.00</v>
      </c>
      <c r="L27" s="59" t="str">
        <f t="shared" si="6"/>
        <v>1.75%</v>
      </c>
      <c r="M27" s="56">
        <v>1.0</v>
      </c>
      <c r="N27" s="56">
        <v>1.0</v>
      </c>
      <c r="O27" s="77" t="str">
        <f t="shared" si="7"/>
        <v>$2.00</v>
      </c>
      <c r="P27" s="78" t="str">
        <f t="shared" si="8"/>
        <v>1.75%</v>
      </c>
      <c r="Q27" s="56">
        <v>1.0</v>
      </c>
      <c r="R27" s="56">
        <v>1.0</v>
      </c>
      <c r="S27" s="77" t="str">
        <f t="shared" si="9"/>
        <v>$2.00</v>
      </c>
      <c r="T27" s="80" t="str">
        <f t="shared" si="10"/>
        <v>1.75%</v>
      </c>
      <c r="U27" s="56">
        <v>1.0</v>
      </c>
      <c r="V27" s="56">
        <v>1.0</v>
      </c>
      <c r="W27" s="77" t="str">
        <f t="shared" si="11"/>
        <v>$2.00</v>
      </c>
      <c r="X27" s="61" t="str">
        <f t="shared" si="12"/>
        <v>1.75%</v>
      </c>
      <c r="Y27" s="56">
        <v>1.0</v>
      </c>
      <c r="Z27" s="56">
        <v>1.0</v>
      </c>
      <c r="AA27" s="77" t="str">
        <f t="shared" si="13"/>
        <v>$2.00</v>
      </c>
      <c r="AB27" s="79" t="str">
        <f t="shared" si="30"/>
        <v>1.75%</v>
      </c>
      <c r="AC27" s="56">
        <v>1.0</v>
      </c>
      <c r="AD27" s="56">
        <v>1.0</v>
      </c>
      <c r="AE27" s="77" t="str">
        <f t="shared" si="14"/>
        <v>$2.00</v>
      </c>
      <c r="AF27" s="80" t="str">
        <f t="shared" si="15"/>
        <v>1.75%</v>
      </c>
      <c r="AG27" s="62">
        <v>1.0</v>
      </c>
      <c r="AH27" s="56">
        <v>1.0</v>
      </c>
      <c r="AI27" s="77" t="str">
        <f t="shared" si="16"/>
        <v>$2.00</v>
      </c>
      <c r="AJ27" s="80" t="str">
        <f t="shared" si="17"/>
        <v>1.75%</v>
      </c>
      <c r="AK27" s="56">
        <v>1.0</v>
      </c>
      <c r="AL27" s="71">
        <v>1.0</v>
      </c>
      <c r="AM27" s="77" t="str">
        <f t="shared" si="18"/>
        <v>$2.00</v>
      </c>
      <c r="AN27" s="78" t="str">
        <f t="shared" si="19"/>
        <v>1.75%</v>
      </c>
      <c r="AO27" s="62">
        <v>1.0</v>
      </c>
      <c r="AP27" s="56">
        <v>1.0</v>
      </c>
      <c r="AQ27" s="72" t="str">
        <f t="shared" si="20"/>
        <v>$2.00</v>
      </c>
      <c r="AR27" s="59" t="str">
        <f t="shared" si="21"/>
        <v>1.75%</v>
      </c>
      <c r="AS27" s="56">
        <v>1.0</v>
      </c>
      <c r="AT27" s="57">
        <v>1.0</v>
      </c>
      <c r="AU27" s="66" t="str">
        <f t="shared" si="22"/>
        <v>$2.00</v>
      </c>
      <c r="AV27" s="80" t="str">
        <f t="shared" si="23"/>
        <v>1.75%</v>
      </c>
      <c r="AW27" s="56">
        <v>1.0</v>
      </c>
      <c r="AX27" s="57">
        <v>1.0</v>
      </c>
      <c r="AY27" s="77" t="str">
        <f t="shared" si="24"/>
        <v>$2.00</v>
      </c>
      <c r="AZ27" s="78" t="str">
        <f t="shared" si="25"/>
        <v>1.75%</v>
      </c>
      <c r="BA27" s="46"/>
      <c r="BB27" s="85" t="str">
        <f t="shared" ref="BB27:BD27" si="67">E27+I27+M27+Q27+U27+Y27+AC27+AG27+AK27+AO27+AS27+AW27</f>
        <v>$12.00</v>
      </c>
      <c r="BC27" s="82" t="str">
        <f t="shared" si="67"/>
        <v>$12.00</v>
      </c>
      <c r="BD27" s="77" t="str">
        <f t="shared" si="67"/>
        <v>$24.00</v>
      </c>
      <c r="BE27" s="78" t="str">
        <f t="shared" si="27"/>
        <v>1.75%</v>
      </c>
      <c r="BF27" s="50"/>
      <c r="BG27" s="73" t="str">
        <f t="shared" ref="BG27:BI27" si="68">BB27/$BJ$2</f>
        <v>$1.00</v>
      </c>
      <c r="BH27" s="83" t="str">
        <f t="shared" si="68"/>
        <v>$1.00</v>
      </c>
      <c r="BI27" s="77" t="str">
        <f t="shared" si="68"/>
        <v>$2.00</v>
      </c>
      <c r="BJ27" s="78" t="str">
        <f t="shared" si="29"/>
        <v>1.75%</v>
      </c>
    </row>
    <row r="28" ht="15.75" customHeight="1">
      <c r="A28" s="36"/>
      <c r="B28" s="53">
        <v>22.0</v>
      </c>
      <c r="C28" s="96" t="s">
        <v>48</v>
      </c>
      <c r="D28" s="97">
        <v>1.0</v>
      </c>
      <c r="E28" s="91">
        <v>1.0</v>
      </c>
      <c r="F28" s="91">
        <v>1.0</v>
      </c>
      <c r="G28" s="72" t="str">
        <f t="shared" si="3"/>
        <v>$2.00</v>
      </c>
      <c r="H28" s="80" t="str">
        <f t="shared" si="4"/>
        <v>1.75%</v>
      </c>
      <c r="I28" s="56">
        <v>1.0</v>
      </c>
      <c r="J28" s="56">
        <v>1.0</v>
      </c>
      <c r="K28" s="77" t="str">
        <f t="shared" si="5"/>
        <v>$2.00</v>
      </c>
      <c r="L28" s="80" t="str">
        <f t="shared" si="6"/>
        <v>1.75%</v>
      </c>
      <c r="M28" s="56">
        <v>1.0</v>
      </c>
      <c r="N28" s="56">
        <v>1.0</v>
      </c>
      <c r="O28" s="77" t="str">
        <f t="shared" si="7"/>
        <v>$2.00</v>
      </c>
      <c r="P28" s="79" t="str">
        <f t="shared" si="8"/>
        <v>1.75%</v>
      </c>
      <c r="Q28" s="56">
        <v>1.0</v>
      </c>
      <c r="R28" s="56">
        <v>1.0</v>
      </c>
      <c r="S28" s="77" t="str">
        <f t="shared" si="9"/>
        <v>$2.00</v>
      </c>
      <c r="T28" s="78" t="str">
        <f t="shared" si="10"/>
        <v>1.75%</v>
      </c>
      <c r="U28" s="56">
        <v>1.0</v>
      </c>
      <c r="V28" s="56">
        <v>1.0</v>
      </c>
      <c r="W28" s="77" t="str">
        <f t="shared" si="11"/>
        <v>$2.00</v>
      </c>
      <c r="X28" s="79" t="str">
        <f t="shared" si="12"/>
        <v>1.75%</v>
      </c>
      <c r="Y28" s="56">
        <v>1.0</v>
      </c>
      <c r="Z28" s="56">
        <v>1.0</v>
      </c>
      <c r="AA28" s="77" t="str">
        <f t="shared" si="13"/>
        <v>$2.00</v>
      </c>
      <c r="AB28" s="80" t="str">
        <f t="shared" si="30"/>
        <v>1.75%</v>
      </c>
      <c r="AC28" s="56">
        <v>1.0</v>
      </c>
      <c r="AD28" s="56">
        <v>1.0</v>
      </c>
      <c r="AE28" s="77" t="str">
        <f t="shared" si="14"/>
        <v>$2.00</v>
      </c>
      <c r="AF28" s="80" t="str">
        <f t="shared" si="15"/>
        <v>1.75%</v>
      </c>
      <c r="AG28" s="62">
        <v>1.0</v>
      </c>
      <c r="AH28" s="56">
        <v>1.0</v>
      </c>
      <c r="AI28" s="77" t="str">
        <f t="shared" si="16"/>
        <v>$2.00</v>
      </c>
      <c r="AJ28" s="80" t="str">
        <f t="shared" si="17"/>
        <v>1.75%</v>
      </c>
      <c r="AK28" s="56">
        <v>1.0</v>
      </c>
      <c r="AL28" s="57">
        <v>1.0</v>
      </c>
      <c r="AM28" s="77" t="str">
        <f t="shared" si="18"/>
        <v>$2.00</v>
      </c>
      <c r="AN28" s="78" t="str">
        <f t="shared" si="19"/>
        <v>1.75%</v>
      </c>
      <c r="AO28" s="62">
        <v>1.0</v>
      </c>
      <c r="AP28" s="56">
        <v>1.0</v>
      </c>
      <c r="AQ28" s="72" t="str">
        <f t="shared" si="20"/>
        <v>$2.00</v>
      </c>
      <c r="AR28" s="78" t="str">
        <f t="shared" si="21"/>
        <v>1.75%</v>
      </c>
      <c r="AS28" s="56">
        <v>1.0</v>
      </c>
      <c r="AT28" s="57">
        <v>1.0</v>
      </c>
      <c r="AU28" s="77" t="str">
        <f t="shared" si="22"/>
        <v>$2.00</v>
      </c>
      <c r="AV28" s="78" t="str">
        <f t="shared" si="23"/>
        <v>1.75%</v>
      </c>
      <c r="AW28" s="56">
        <v>1.0</v>
      </c>
      <c r="AX28" s="57">
        <v>1.0</v>
      </c>
      <c r="AY28" s="77" t="str">
        <f t="shared" si="24"/>
        <v>$2.00</v>
      </c>
      <c r="AZ28" s="78" t="str">
        <f t="shared" si="25"/>
        <v>1.75%</v>
      </c>
      <c r="BA28" s="46"/>
      <c r="BB28" s="73" t="str">
        <f t="shared" ref="BB28:BD28" si="69">E28+I28+M28+Q28+U28+Y28+AC28+AG28+AK28+AO28+AS28+AW28</f>
        <v>$12.00</v>
      </c>
      <c r="BC28" s="82" t="str">
        <f t="shared" si="69"/>
        <v>$12.00</v>
      </c>
      <c r="BD28" s="77" t="str">
        <f t="shared" si="69"/>
        <v>$24.00</v>
      </c>
      <c r="BE28" s="79" t="str">
        <f t="shared" si="27"/>
        <v>1.75%</v>
      </c>
      <c r="BF28" s="50"/>
      <c r="BG28" s="73" t="str">
        <f t="shared" ref="BG28:BI28" si="70">BB28/$BJ$2</f>
        <v>$1.00</v>
      </c>
      <c r="BH28" s="83" t="str">
        <f t="shared" si="70"/>
        <v>$1.00</v>
      </c>
      <c r="BI28" s="77" t="str">
        <f t="shared" si="70"/>
        <v>$2.00</v>
      </c>
      <c r="BJ28" s="78" t="str">
        <f t="shared" si="29"/>
        <v>1.75%</v>
      </c>
    </row>
    <row r="29" ht="15.75" customHeight="1">
      <c r="A29" s="36"/>
      <c r="B29" s="86">
        <v>23.0</v>
      </c>
      <c r="C29" s="98" t="s">
        <v>49</v>
      </c>
      <c r="D29" s="99">
        <v>1.0</v>
      </c>
      <c r="E29" s="91">
        <v>1.0</v>
      </c>
      <c r="F29" s="91">
        <v>1.0</v>
      </c>
      <c r="G29" s="72" t="str">
        <f t="shared" si="3"/>
        <v>$2.00</v>
      </c>
      <c r="H29" s="60" t="str">
        <f t="shared" si="4"/>
        <v>1.75%</v>
      </c>
      <c r="I29" s="63">
        <v>1.0</v>
      </c>
      <c r="J29" s="63">
        <v>1.0</v>
      </c>
      <c r="K29" s="58" t="str">
        <f t="shared" si="5"/>
        <v>$2.00</v>
      </c>
      <c r="L29" s="60" t="str">
        <f t="shared" si="6"/>
        <v>1.75%</v>
      </c>
      <c r="M29" s="63">
        <v>1.0</v>
      </c>
      <c r="N29" s="63">
        <v>1.0</v>
      </c>
      <c r="O29" s="58" t="str">
        <f t="shared" si="7"/>
        <v>$2.00</v>
      </c>
      <c r="P29" s="60" t="str">
        <f t="shared" si="8"/>
        <v>1.75%</v>
      </c>
      <c r="Q29" s="63">
        <v>1.0</v>
      </c>
      <c r="R29" s="63">
        <v>1.0</v>
      </c>
      <c r="S29" s="58" t="str">
        <f t="shared" si="9"/>
        <v>$2.00</v>
      </c>
      <c r="T29" s="61" t="str">
        <f t="shared" si="10"/>
        <v>1.75%</v>
      </c>
      <c r="U29" s="63">
        <v>1.0</v>
      </c>
      <c r="V29" s="63">
        <v>1.0</v>
      </c>
      <c r="W29" s="58" t="str">
        <f t="shared" si="11"/>
        <v>$2.00</v>
      </c>
      <c r="X29" s="60" t="str">
        <f t="shared" si="12"/>
        <v>1.75%</v>
      </c>
      <c r="Y29" s="63">
        <v>1.0</v>
      </c>
      <c r="Z29" s="63">
        <v>1.0</v>
      </c>
      <c r="AA29" s="58" t="str">
        <f t="shared" si="13"/>
        <v>$2.00</v>
      </c>
      <c r="AB29" s="60" t="str">
        <f t="shared" si="30"/>
        <v>1.75%</v>
      </c>
      <c r="AC29" s="63">
        <v>1.0</v>
      </c>
      <c r="AD29" s="63">
        <v>1.0</v>
      </c>
      <c r="AE29" s="58" t="str">
        <f t="shared" si="14"/>
        <v>$2.00</v>
      </c>
      <c r="AF29" s="60" t="str">
        <f t="shared" si="15"/>
        <v>1.75%</v>
      </c>
      <c r="AG29" s="63">
        <v>1.0</v>
      </c>
      <c r="AH29" s="62">
        <v>1.0</v>
      </c>
      <c r="AI29" s="58" t="str">
        <f t="shared" si="16"/>
        <v>$2.00</v>
      </c>
      <c r="AJ29" s="60" t="str">
        <f t="shared" si="17"/>
        <v>1.75%</v>
      </c>
      <c r="AK29" s="63">
        <v>1.0</v>
      </c>
      <c r="AL29" s="63">
        <v>1.0</v>
      </c>
      <c r="AM29" s="58" t="str">
        <f t="shared" si="18"/>
        <v>$2.00</v>
      </c>
      <c r="AN29" s="59" t="str">
        <f t="shared" si="19"/>
        <v>1.75%</v>
      </c>
      <c r="AO29" s="63">
        <v>1.0</v>
      </c>
      <c r="AP29" s="63">
        <v>1.0</v>
      </c>
      <c r="AQ29" s="58" t="str">
        <f t="shared" si="20"/>
        <v>$2.00</v>
      </c>
      <c r="AR29" s="60" t="str">
        <f t="shared" si="21"/>
        <v>1.75%</v>
      </c>
      <c r="AS29" s="63">
        <v>1.0</v>
      </c>
      <c r="AT29" s="63">
        <v>1.0</v>
      </c>
      <c r="AU29" s="88" t="str">
        <f t="shared" si="22"/>
        <v>$2.00</v>
      </c>
      <c r="AV29" s="59" t="str">
        <f t="shared" si="23"/>
        <v>1.75%</v>
      </c>
      <c r="AW29" s="63">
        <v>1.0</v>
      </c>
      <c r="AX29" s="63">
        <v>1.0</v>
      </c>
      <c r="AY29" s="88" t="str">
        <f t="shared" si="24"/>
        <v>$2.00</v>
      </c>
      <c r="AZ29" s="59" t="str">
        <f t="shared" si="25"/>
        <v>1.75%</v>
      </c>
      <c r="BA29" s="46"/>
      <c r="BB29" s="64" t="str">
        <f t="shared" ref="BB29:BD29" si="71">E29+I29+M29+Q29+U29+Y29+AC29+AG29+AK29+AO29+AS29+AW29</f>
        <v>$12.00</v>
      </c>
      <c r="BC29" s="89" t="str">
        <f t="shared" si="71"/>
        <v>$12.00</v>
      </c>
      <c r="BD29" s="58" t="str">
        <f t="shared" si="71"/>
        <v>$24.00</v>
      </c>
      <c r="BE29" s="60" t="str">
        <f t="shared" si="27"/>
        <v>1.75%</v>
      </c>
      <c r="BF29" s="50"/>
      <c r="BG29" s="64" t="str">
        <f t="shared" ref="BG29:BI29" si="72">BB29/$BJ$2</f>
        <v>$1.00</v>
      </c>
      <c r="BH29" s="67" t="str">
        <f t="shared" si="72"/>
        <v>$1.00</v>
      </c>
      <c r="BI29" s="58" t="str">
        <f t="shared" si="72"/>
        <v>$2.00</v>
      </c>
      <c r="BJ29" s="60" t="str">
        <f t="shared" si="29"/>
        <v>1.75%</v>
      </c>
    </row>
    <row r="30" ht="15.75" customHeight="1">
      <c r="A30" s="36"/>
      <c r="B30" s="37">
        <v>24.0</v>
      </c>
      <c r="C30" s="100" t="s">
        <v>50</v>
      </c>
      <c r="D30" s="39">
        <v>1.0</v>
      </c>
      <c r="E30" s="40">
        <v>1.0</v>
      </c>
      <c r="F30" s="101">
        <v>1.0</v>
      </c>
      <c r="G30" s="49" t="str">
        <f t="shared" si="3"/>
        <v>$2.00</v>
      </c>
      <c r="H30" s="43" t="str">
        <f t="shared" si="4"/>
        <v>1.75%</v>
      </c>
      <c r="I30" s="62">
        <v>1.0</v>
      </c>
      <c r="J30" s="101">
        <v>1.0</v>
      </c>
      <c r="K30" s="72" t="str">
        <f t="shared" si="5"/>
        <v>$2.00</v>
      </c>
      <c r="L30" s="43" t="str">
        <f t="shared" si="6"/>
        <v>1.75%</v>
      </c>
      <c r="M30" s="62">
        <v>1.0</v>
      </c>
      <c r="N30" s="101">
        <v>1.0</v>
      </c>
      <c r="O30" s="72" t="str">
        <f t="shared" si="7"/>
        <v>$2.00</v>
      </c>
      <c r="P30" s="42" t="str">
        <f t="shared" si="8"/>
        <v>1.75%</v>
      </c>
      <c r="Q30" s="62">
        <v>1.0</v>
      </c>
      <c r="R30" s="101">
        <v>1.0</v>
      </c>
      <c r="S30" s="72" t="str">
        <f t="shared" si="9"/>
        <v>$2.00</v>
      </c>
      <c r="T30" s="42" t="str">
        <f t="shared" si="10"/>
        <v>1.75%</v>
      </c>
      <c r="U30" s="62">
        <v>1.0</v>
      </c>
      <c r="V30" s="102">
        <v>1.0</v>
      </c>
      <c r="W30" s="72" t="str">
        <f t="shared" si="11"/>
        <v>$2.00</v>
      </c>
      <c r="X30" s="44" t="str">
        <f t="shared" si="12"/>
        <v>1.75%</v>
      </c>
      <c r="Y30" s="62">
        <v>1.0</v>
      </c>
      <c r="Z30" s="102">
        <v>1.0</v>
      </c>
      <c r="AA30" s="72" t="str">
        <f t="shared" si="13"/>
        <v>$2.00</v>
      </c>
      <c r="AB30" s="42" t="str">
        <f t="shared" si="30"/>
        <v>1.75%</v>
      </c>
      <c r="AC30" s="62">
        <v>1.0</v>
      </c>
      <c r="AD30" s="101">
        <v>1.0</v>
      </c>
      <c r="AE30" s="72" t="str">
        <f t="shared" si="14"/>
        <v>$2.00</v>
      </c>
      <c r="AF30" s="42" t="str">
        <f t="shared" si="15"/>
        <v>1.75%</v>
      </c>
      <c r="AG30" s="62">
        <v>1.0</v>
      </c>
      <c r="AH30" s="45">
        <v>1.0</v>
      </c>
      <c r="AI30" s="72" t="str">
        <f t="shared" si="16"/>
        <v>$2.00</v>
      </c>
      <c r="AJ30" s="42" t="str">
        <f t="shared" si="17"/>
        <v>1.75%</v>
      </c>
      <c r="AK30" s="62">
        <v>1.0</v>
      </c>
      <c r="AL30" s="45">
        <v>1.0</v>
      </c>
      <c r="AM30" s="72" t="str">
        <f t="shared" si="18"/>
        <v>$2.00</v>
      </c>
      <c r="AN30" s="42" t="str">
        <f t="shared" si="19"/>
        <v>1.75%</v>
      </c>
      <c r="AO30" s="62">
        <v>1.0</v>
      </c>
      <c r="AP30" s="40">
        <v>1.0</v>
      </c>
      <c r="AQ30" s="72" t="str">
        <f t="shared" si="20"/>
        <v>$2.00</v>
      </c>
      <c r="AR30" s="43" t="str">
        <f t="shared" si="21"/>
        <v>1.75%</v>
      </c>
      <c r="AS30" s="62">
        <v>1.0</v>
      </c>
      <c r="AT30" s="101">
        <v>1.0</v>
      </c>
      <c r="AU30" s="49" t="str">
        <f t="shared" si="22"/>
        <v>$2.00</v>
      </c>
      <c r="AV30" s="42" t="str">
        <f t="shared" si="23"/>
        <v>1.75%</v>
      </c>
      <c r="AW30" s="62">
        <v>1.0</v>
      </c>
      <c r="AX30" s="101">
        <v>1.0</v>
      </c>
      <c r="AY30" s="49" t="str">
        <f t="shared" si="24"/>
        <v>$2.00</v>
      </c>
      <c r="AZ30" s="43" t="str">
        <f t="shared" si="25"/>
        <v>1.75%</v>
      </c>
      <c r="BA30" s="46"/>
      <c r="BB30" s="73" t="str">
        <f t="shared" ref="BB30:BD30" si="73">E30+I30+M30+Q30+U30+Y30+AC30+AG30+AK30+AO30+AS30+AW30</f>
        <v>$12.00</v>
      </c>
      <c r="BC30" s="65" t="str">
        <f t="shared" si="73"/>
        <v>$12.00</v>
      </c>
      <c r="BD30" s="72" t="str">
        <f t="shared" si="73"/>
        <v>$24.00</v>
      </c>
      <c r="BE30" s="44" t="str">
        <f t="shared" si="27"/>
        <v>1.75%</v>
      </c>
      <c r="BF30" s="50"/>
      <c r="BG30" s="73" t="str">
        <f t="shared" ref="BG30:BI30" si="74">BB30/$BJ$2</f>
        <v>$1.00</v>
      </c>
      <c r="BH30" s="74" t="str">
        <f t="shared" si="74"/>
        <v>$1.00</v>
      </c>
      <c r="BI30" s="72" t="str">
        <f t="shared" si="74"/>
        <v>$2.00</v>
      </c>
      <c r="BJ30" s="61" t="str">
        <f t="shared" si="29"/>
        <v>1.75%</v>
      </c>
    </row>
    <row r="31" ht="15.75" customHeight="1">
      <c r="A31" s="36"/>
      <c r="B31" s="53">
        <v>25.0</v>
      </c>
      <c r="C31" s="103" t="s">
        <v>51</v>
      </c>
      <c r="D31" s="104">
        <v>1.0</v>
      </c>
      <c r="E31" s="62">
        <v>1.0</v>
      </c>
      <c r="F31" s="105">
        <v>1.0</v>
      </c>
      <c r="G31" s="72" t="str">
        <f t="shared" si="3"/>
        <v>$2.00</v>
      </c>
      <c r="H31" s="80" t="str">
        <f t="shared" si="4"/>
        <v>1.75%</v>
      </c>
      <c r="I31" s="56">
        <v>1.0</v>
      </c>
      <c r="J31" s="106">
        <v>1.0</v>
      </c>
      <c r="K31" s="77" t="str">
        <f t="shared" si="5"/>
        <v>$2.00</v>
      </c>
      <c r="L31" s="80" t="str">
        <f t="shared" si="6"/>
        <v>1.75%</v>
      </c>
      <c r="M31" s="56">
        <v>1.0</v>
      </c>
      <c r="N31" s="106">
        <v>1.0</v>
      </c>
      <c r="O31" s="77" t="str">
        <f t="shared" si="7"/>
        <v>$2.00</v>
      </c>
      <c r="P31" s="79" t="str">
        <f t="shared" si="8"/>
        <v>1.75%</v>
      </c>
      <c r="Q31" s="56">
        <v>1.0</v>
      </c>
      <c r="R31" s="106">
        <v>1.0</v>
      </c>
      <c r="S31" s="77" t="str">
        <f t="shared" si="9"/>
        <v>$2.00</v>
      </c>
      <c r="T31" s="79" t="str">
        <f t="shared" si="10"/>
        <v>1.75%</v>
      </c>
      <c r="U31" s="56">
        <v>1.0</v>
      </c>
      <c r="V31" s="106">
        <v>1.0</v>
      </c>
      <c r="W31" s="77" t="str">
        <f t="shared" si="11"/>
        <v>$2.00</v>
      </c>
      <c r="X31" s="78" t="str">
        <f t="shared" si="12"/>
        <v>1.75%</v>
      </c>
      <c r="Y31" s="56">
        <v>1.0</v>
      </c>
      <c r="Z31" s="106">
        <v>1.0</v>
      </c>
      <c r="AA31" s="77" t="str">
        <f t="shared" si="13"/>
        <v>$2.00</v>
      </c>
      <c r="AB31" s="78" t="str">
        <f t="shared" si="30"/>
        <v>1.75%</v>
      </c>
      <c r="AC31" s="56">
        <v>1.0</v>
      </c>
      <c r="AD31" s="106">
        <v>1.0</v>
      </c>
      <c r="AE31" s="77" t="str">
        <f t="shared" si="14"/>
        <v>$2.00</v>
      </c>
      <c r="AF31" s="59" t="str">
        <f t="shared" si="15"/>
        <v>1.75%</v>
      </c>
      <c r="AG31" s="62">
        <v>1.0</v>
      </c>
      <c r="AH31" s="57">
        <v>1.0</v>
      </c>
      <c r="AI31" s="77" t="str">
        <f t="shared" si="16"/>
        <v>$2.00</v>
      </c>
      <c r="AJ31" s="59" t="str">
        <f t="shared" si="17"/>
        <v>1.75%</v>
      </c>
      <c r="AK31" s="56">
        <v>1.0</v>
      </c>
      <c r="AL31" s="57">
        <v>1.0</v>
      </c>
      <c r="AM31" s="77" t="str">
        <f t="shared" si="18"/>
        <v>$2.00</v>
      </c>
      <c r="AN31" s="59" t="str">
        <f t="shared" si="19"/>
        <v>1.75%</v>
      </c>
      <c r="AO31" s="62">
        <v>1.0</v>
      </c>
      <c r="AP31" s="71">
        <v>1.0</v>
      </c>
      <c r="AQ31" s="72" t="str">
        <f t="shared" si="20"/>
        <v>$2.00</v>
      </c>
      <c r="AR31" s="78" t="str">
        <f t="shared" si="21"/>
        <v>1.75%</v>
      </c>
      <c r="AS31" s="56">
        <v>1.0</v>
      </c>
      <c r="AT31" s="106">
        <v>1.0</v>
      </c>
      <c r="AU31" s="72" t="str">
        <f t="shared" si="22"/>
        <v>$2.00</v>
      </c>
      <c r="AV31" s="59" t="str">
        <f t="shared" si="23"/>
        <v>1.75%</v>
      </c>
      <c r="AW31" s="56">
        <v>1.0</v>
      </c>
      <c r="AX31" s="106">
        <v>1.0</v>
      </c>
      <c r="AY31" s="72" t="str">
        <f t="shared" si="24"/>
        <v>$2.00</v>
      </c>
      <c r="AZ31" s="80" t="str">
        <f t="shared" si="25"/>
        <v>1.75%</v>
      </c>
      <c r="BA31" s="46"/>
      <c r="BB31" s="85" t="str">
        <f t="shared" ref="BB31:BD31" si="75">E31+I31+M31+Q31+U31+Y31+AC31+AG31+AK31+AO31+AS31+AW31</f>
        <v>$12.00</v>
      </c>
      <c r="BC31" s="82" t="str">
        <f t="shared" si="75"/>
        <v>$12.00</v>
      </c>
      <c r="BD31" s="77" t="str">
        <f t="shared" si="75"/>
        <v>$24.00</v>
      </c>
      <c r="BE31" s="80" t="str">
        <f t="shared" si="27"/>
        <v>1.75%</v>
      </c>
      <c r="BF31" s="50"/>
      <c r="BG31" s="73" t="str">
        <f t="shared" ref="BG31:BI31" si="76">BB31/$BJ$2</f>
        <v>$1.00</v>
      </c>
      <c r="BH31" s="83" t="str">
        <f t="shared" si="76"/>
        <v>$1.00</v>
      </c>
      <c r="BI31" s="77" t="str">
        <f t="shared" si="76"/>
        <v>$2.00</v>
      </c>
      <c r="BJ31" s="78" t="str">
        <f t="shared" si="29"/>
        <v>1.75%</v>
      </c>
    </row>
    <row r="32" ht="15.75" customHeight="1">
      <c r="A32" s="36"/>
      <c r="B32" s="53">
        <v>26.0</v>
      </c>
      <c r="C32" s="103" t="s">
        <v>52</v>
      </c>
      <c r="D32" s="76">
        <v>1.0</v>
      </c>
      <c r="E32" s="62">
        <v>1.0</v>
      </c>
      <c r="F32" s="105">
        <v>1.0</v>
      </c>
      <c r="G32" s="77" t="str">
        <f t="shared" si="3"/>
        <v>$2.00</v>
      </c>
      <c r="H32" s="80" t="str">
        <f t="shared" si="4"/>
        <v>1.75%</v>
      </c>
      <c r="I32" s="56">
        <v>1.0</v>
      </c>
      <c r="J32" s="106">
        <v>1.0</v>
      </c>
      <c r="K32" s="77" t="str">
        <f t="shared" si="5"/>
        <v>$2.00</v>
      </c>
      <c r="L32" s="80" t="str">
        <f t="shared" si="6"/>
        <v>1.75%</v>
      </c>
      <c r="M32" s="56">
        <v>1.0</v>
      </c>
      <c r="N32" s="106">
        <v>1.0</v>
      </c>
      <c r="O32" s="77" t="str">
        <f t="shared" si="7"/>
        <v>$2.00</v>
      </c>
      <c r="P32" s="80" t="str">
        <f t="shared" si="8"/>
        <v>1.75%</v>
      </c>
      <c r="Q32" s="56">
        <v>1.0</v>
      </c>
      <c r="R32" s="106">
        <v>1.0</v>
      </c>
      <c r="S32" s="77" t="str">
        <f t="shared" si="9"/>
        <v>$2.00</v>
      </c>
      <c r="T32" s="80" t="str">
        <f t="shared" si="10"/>
        <v>1.75%</v>
      </c>
      <c r="U32" s="56">
        <v>1.0</v>
      </c>
      <c r="V32" s="106">
        <v>1.0</v>
      </c>
      <c r="W32" s="77" t="str">
        <f t="shared" si="11"/>
        <v>$2.00</v>
      </c>
      <c r="X32" s="79" t="str">
        <f t="shared" si="12"/>
        <v>1.75%</v>
      </c>
      <c r="Y32" s="56">
        <v>1.0</v>
      </c>
      <c r="Z32" s="106">
        <v>1.0</v>
      </c>
      <c r="AA32" s="77" t="str">
        <f t="shared" si="13"/>
        <v>$2.00</v>
      </c>
      <c r="AB32" s="79" t="str">
        <f t="shared" si="30"/>
        <v>1.75%</v>
      </c>
      <c r="AC32" s="56">
        <v>1.0</v>
      </c>
      <c r="AD32" s="106">
        <v>1.0</v>
      </c>
      <c r="AE32" s="77" t="str">
        <f t="shared" si="14"/>
        <v>$2.00</v>
      </c>
      <c r="AF32" s="78" t="str">
        <f t="shared" si="15"/>
        <v>1.75%</v>
      </c>
      <c r="AG32" s="62">
        <v>1.0</v>
      </c>
      <c r="AH32" s="57">
        <v>1.0</v>
      </c>
      <c r="AI32" s="77" t="str">
        <f t="shared" si="16"/>
        <v>$2.00</v>
      </c>
      <c r="AJ32" s="78" t="str">
        <f t="shared" si="17"/>
        <v>1.75%</v>
      </c>
      <c r="AK32" s="56">
        <v>1.0</v>
      </c>
      <c r="AL32" s="57">
        <v>1.0</v>
      </c>
      <c r="AM32" s="77" t="str">
        <f t="shared" si="18"/>
        <v>$2.00</v>
      </c>
      <c r="AN32" s="80" t="str">
        <f t="shared" si="19"/>
        <v>1.75%</v>
      </c>
      <c r="AO32" s="62">
        <v>1.0</v>
      </c>
      <c r="AP32" s="56">
        <v>1.0</v>
      </c>
      <c r="AQ32" s="72" t="str">
        <f t="shared" si="20"/>
        <v>$2.00</v>
      </c>
      <c r="AR32" s="78" t="str">
        <f t="shared" si="21"/>
        <v>1.75%</v>
      </c>
      <c r="AS32" s="56">
        <v>1.0</v>
      </c>
      <c r="AT32" s="106">
        <v>1.0</v>
      </c>
      <c r="AU32" s="77" t="str">
        <f t="shared" si="22"/>
        <v>$2.00</v>
      </c>
      <c r="AV32" s="80" t="str">
        <f t="shared" si="23"/>
        <v>1.75%</v>
      </c>
      <c r="AW32" s="56">
        <v>1.0</v>
      </c>
      <c r="AX32" s="106">
        <v>1.0</v>
      </c>
      <c r="AY32" s="77" t="str">
        <f t="shared" si="24"/>
        <v>$2.00</v>
      </c>
      <c r="AZ32" s="80" t="str">
        <f t="shared" si="25"/>
        <v>1.75%</v>
      </c>
      <c r="BA32" s="46"/>
      <c r="BB32" s="85" t="str">
        <f t="shared" ref="BB32:BD32" si="77">E32+I32+M32+Q32+U32+Y32+AC32+AG32+AK32+AO32+AS32+AW32</f>
        <v>$12.00</v>
      </c>
      <c r="BC32" s="82" t="str">
        <f t="shared" si="77"/>
        <v>$12.00</v>
      </c>
      <c r="BD32" s="77" t="str">
        <f t="shared" si="77"/>
        <v>$24.00</v>
      </c>
      <c r="BE32" s="80" t="str">
        <f t="shared" si="27"/>
        <v>1.75%</v>
      </c>
      <c r="BF32" s="50"/>
      <c r="BG32" s="73" t="str">
        <f t="shared" ref="BG32:BI32" si="78">BB32/$BJ$2</f>
        <v>$1.00</v>
      </c>
      <c r="BH32" s="83" t="str">
        <f t="shared" si="78"/>
        <v>$1.00</v>
      </c>
      <c r="BI32" s="77" t="str">
        <f t="shared" si="78"/>
        <v>$2.00</v>
      </c>
      <c r="BJ32" s="78" t="str">
        <f t="shared" si="29"/>
        <v>1.75%</v>
      </c>
    </row>
    <row r="33" ht="15.75" customHeight="1">
      <c r="A33" s="36"/>
      <c r="B33" s="53">
        <v>27.0</v>
      </c>
      <c r="C33" s="107" t="s">
        <v>53</v>
      </c>
      <c r="D33" s="76">
        <v>1.0</v>
      </c>
      <c r="E33" s="62">
        <v>1.0</v>
      </c>
      <c r="F33" s="105">
        <v>1.0</v>
      </c>
      <c r="G33" s="77" t="str">
        <f t="shared" si="3"/>
        <v>$2.00</v>
      </c>
      <c r="H33" s="80" t="str">
        <f t="shared" si="4"/>
        <v>1.75%</v>
      </c>
      <c r="I33" s="56">
        <v>1.0</v>
      </c>
      <c r="J33" s="106">
        <v>1.0</v>
      </c>
      <c r="K33" s="77" t="str">
        <f t="shared" si="5"/>
        <v>$2.00</v>
      </c>
      <c r="L33" s="80" t="str">
        <f t="shared" si="6"/>
        <v>1.75%</v>
      </c>
      <c r="M33" s="56">
        <v>1.0</v>
      </c>
      <c r="N33" s="106">
        <v>1.0</v>
      </c>
      <c r="O33" s="77" t="str">
        <f t="shared" si="7"/>
        <v>$2.00</v>
      </c>
      <c r="P33" s="80" t="str">
        <f t="shared" si="8"/>
        <v>1.75%</v>
      </c>
      <c r="Q33" s="56">
        <v>1.0</v>
      </c>
      <c r="R33" s="106">
        <v>1.0</v>
      </c>
      <c r="S33" s="77" t="str">
        <f t="shared" si="9"/>
        <v>$2.00</v>
      </c>
      <c r="T33" s="80" t="str">
        <f t="shared" si="10"/>
        <v>1.75%</v>
      </c>
      <c r="U33" s="56">
        <v>1.0</v>
      </c>
      <c r="V33" s="106">
        <v>1.0</v>
      </c>
      <c r="W33" s="77" t="str">
        <f t="shared" si="11"/>
        <v>$2.00</v>
      </c>
      <c r="X33" s="78" t="str">
        <f t="shared" si="12"/>
        <v>1.75%</v>
      </c>
      <c r="Y33" s="56">
        <v>1.0</v>
      </c>
      <c r="Z33" s="106">
        <v>1.0</v>
      </c>
      <c r="AA33" s="77" t="str">
        <f t="shared" si="13"/>
        <v>$2.00</v>
      </c>
      <c r="AB33" s="80" t="str">
        <f t="shared" si="30"/>
        <v>1.75%</v>
      </c>
      <c r="AC33" s="56">
        <v>1.0</v>
      </c>
      <c r="AD33" s="106">
        <v>1.0</v>
      </c>
      <c r="AE33" s="77" t="str">
        <f t="shared" si="14"/>
        <v>$2.00</v>
      </c>
      <c r="AF33" s="78" t="str">
        <f t="shared" si="15"/>
        <v>1.75%</v>
      </c>
      <c r="AG33" s="62">
        <v>1.0</v>
      </c>
      <c r="AH33" s="57">
        <v>1.0</v>
      </c>
      <c r="AI33" s="77" t="str">
        <f t="shared" si="16"/>
        <v>$2.00</v>
      </c>
      <c r="AJ33" s="78" t="str">
        <f t="shared" si="17"/>
        <v>1.75%</v>
      </c>
      <c r="AK33" s="56">
        <v>1.0</v>
      </c>
      <c r="AL33" s="56">
        <v>1.0</v>
      </c>
      <c r="AM33" s="77" t="str">
        <f t="shared" si="18"/>
        <v>$2.00</v>
      </c>
      <c r="AN33" s="78" t="str">
        <f t="shared" si="19"/>
        <v>1.75%</v>
      </c>
      <c r="AO33" s="62">
        <v>1.0</v>
      </c>
      <c r="AP33" s="56">
        <v>1.0</v>
      </c>
      <c r="AQ33" s="72" t="str">
        <f t="shared" si="20"/>
        <v>$2.00</v>
      </c>
      <c r="AR33" s="61" t="str">
        <f t="shared" si="21"/>
        <v>1.75%</v>
      </c>
      <c r="AS33" s="56">
        <v>1.0</v>
      </c>
      <c r="AT33" s="106">
        <v>1.0</v>
      </c>
      <c r="AU33" s="72" t="str">
        <f t="shared" si="22"/>
        <v>$2.00</v>
      </c>
      <c r="AV33" s="80" t="str">
        <f t="shared" si="23"/>
        <v>1.75%</v>
      </c>
      <c r="AW33" s="56">
        <v>1.0</v>
      </c>
      <c r="AX33" s="106">
        <v>1.0</v>
      </c>
      <c r="AY33" s="72" t="str">
        <f t="shared" si="24"/>
        <v>$2.00</v>
      </c>
      <c r="AZ33" s="80" t="str">
        <f t="shared" si="25"/>
        <v>1.75%</v>
      </c>
      <c r="BA33" s="46"/>
      <c r="BB33" s="84" t="str">
        <f t="shared" ref="BB33:BD33" si="79">E33+I33+M33+Q33+U33+Y33+AC33+AG33+AK33+AO33+AS33+AW33</f>
        <v>$12.00</v>
      </c>
      <c r="BC33" s="82" t="str">
        <f t="shared" si="79"/>
        <v>$12.00</v>
      </c>
      <c r="BD33" s="77" t="str">
        <f t="shared" si="79"/>
        <v>$24.00</v>
      </c>
      <c r="BE33" s="78" t="str">
        <f t="shared" si="27"/>
        <v>1.75%</v>
      </c>
      <c r="BF33" s="50"/>
      <c r="BG33" s="73" t="str">
        <f t="shared" ref="BG33:BI33" si="80">BB33/$BJ$2</f>
        <v>$1.00</v>
      </c>
      <c r="BH33" s="83" t="str">
        <f t="shared" si="80"/>
        <v>$1.00</v>
      </c>
      <c r="BI33" s="77" t="str">
        <f t="shared" si="80"/>
        <v>$2.00</v>
      </c>
      <c r="BJ33" s="78" t="str">
        <f t="shared" si="29"/>
        <v>1.75%</v>
      </c>
    </row>
    <row r="34" ht="15.75" customHeight="1">
      <c r="A34" s="36"/>
      <c r="B34" s="53">
        <v>28.0</v>
      </c>
      <c r="C34" s="107" t="s">
        <v>54</v>
      </c>
      <c r="D34" s="76">
        <v>1.0</v>
      </c>
      <c r="E34" s="62">
        <v>1.0</v>
      </c>
      <c r="F34" s="105">
        <v>1.0</v>
      </c>
      <c r="G34" s="66" t="str">
        <f t="shared" si="3"/>
        <v>$2.00</v>
      </c>
      <c r="H34" s="80" t="str">
        <f t="shared" si="4"/>
        <v>1.75%</v>
      </c>
      <c r="I34" s="56">
        <v>1.0</v>
      </c>
      <c r="J34" s="106">
        <v>1.0</v>
      </c>
      <c r="K34" s="77" t="str">
        <f t="shared" si="5"/>
        <v>$2.00</v>
      </c>
      <c r="L34" s="80" t="str">
        <f t="shared" si="6"/>
        <v>1.75%</v>
      </c>
      <c r="M34" s="56">
        <v>1.0</v>
      </c>
      <c r="N34" s="106">
        <v>1.0</v>
      </c>
      <c r="O34" s="77" t="str">
        <f t="shared" si="7"/>
        <v>$2.00</v>
      </c>
      <c r="P34" s="78" t="str">
        <f t="shared" si="8"/>
        <v>1.75%</v>
      </c>
      <c r="Q34" s="56">
        <v>1.0</v>
      </c>
      <c r="R34" s="106">
        <v>1.0</v>
      </c>
      <c r="S34" s="77" t="str">
        <f t="shared" si="9"/>
        <v>$2.00</v>
      </c>
      <c r="T34" s="78" t="str">
        <f t="shared" si="10"/>
        <v>1.75%</v>
      </c>
      <c r="U34" s="56">
        <v>1.0</v>
      </c>
      <c r="V34" s="106">
        <v>1.0</v>
      </c>
      <c r="W34" s="77" t="str">
        <f t="shared" si="11"/>
        <v>$2.00</v>
      </c>
      <c r="X34" s="78" t="str">
        <f t="shared" si="12"/>
        <v>1.75%</v>
      </c>
      <c r="Y34" s="56">
        <v>1.0</v>
      </c>
      <c r="Z34" s="106">
        <v>1.0</v>
      </c>
      <c r="AA34" s="77" t="str">
        <f t="shared" si="13"/>
        <v>$2.00</v>
      </c>
      <c r="AB34" s="80" t="str">
        <f t="shared" si="30"/>
        <v>1.75%</v>
      </c>
      <c r="AC34" s="56">
        <v>1.0</v>
      </c>
      <c r="AD34" s="106">
        <v>1.0</v>
      </c>
      <c r="AE34" s="77" t="str">
        <f t="shared" si="14"/>
        <v>$2.00</v>
      </c>
      <c r="AF34" s="59" t="str">
        <f t="shared" si="15"/>
        <v>1.75%</v>
      </c>
      <c r="AG34" s="62">
        <v>1.0</v>
      </c>
      <c r="AH34" s="57">
        <v>1.0</v>
      </c>
      <c r="AI34" s="77" t="str">
        <f t="shared" si="16"/>
        <v>$2.00</v>
      </c>
      <c r="AJ34" s="59" t="str">
        <f t="shared" si="17"/>
        <v>1.75%</v>
      </c>
      <c r="AK34" s="56">
        <v>1.0</v>
      </c>
      <c r="AL34" s="71">
        <v>1.0</v>
      </c>
      <c r="AM34" s="77" t="str">
        <f t="shared" si="18"/>
        <v>$2.00</v>
      </c>
      <c r="AN34" s="59" t="str">
        <f t="shared" si="19"/>
        <v>1.75%</v>
      </c>
      <c r="AO34" s="62">
        <v>1.0</v>
      </c>
      <c r="AP34" s="56">
        <v>1.0</v>
      </c>
      <c r="AQ34" s="72" t="str">
        <f t="shared" si="20"/>
        <v>$2.00</v>
      </c>
      <c r="AR34" s="61" t="str">
        <f t="shared" si="21"/>
        <v>1.75%</v>
      </c>
      <c r="AS34" s="56">
        <v>1.0</v>
      </c>
      <c r="AT34" s="106">
        <v>1.0</v>
      </c>
      <c r="AU34" s="77" t="str">
        <f t="shared" si="22"/>
        <v>$2.00</v>
      </c>
      <c r="AV34" s="78" t="str">
        <f t="shared" si="23"/>
        <v>1.75%</v>
      </c>
      <c r="AW34" s="56">
        <v>1.0</v>
      </c>
      <c r="AX34" s="106">
        <v>1.0</v>
      </c>
      <c r="AY34" s="77" t="str">
        <f t="shared" si="24"/>
        <v>$2.00</v>
      </c>
      <c r="AZ34" s="78" t="str">
        <f t="shared" si="25"/>
        <v>1.75%</v>
      </c>
      <c r="BA34" s="46"/>
      <c r="BB34" s="73" t="str">
        <f t="shared" ref="BB34:BD34" si="81">E34+I34+M34+Q34+U34+Y34+AC34+AG34+AK34+AO34+AS34+AW34</f>
        <v>$12.00</v>
      </c>
      <c r="BC34" s="82" t="str">
        <f t="shared" si="81"/>
        <v>$12.00</v>
      </c>
      <c r="BD34" s="77" t="str">
        <f t="shared" si="81"/>
        <v>$24.00</v>
      </c>
      <c r="BE34" s="78" t="str">
        <f t="shared" si="27"/>
        <v>1.75%</v>
      </c>
      <c r="BF34" s="50"/>
      <c r="BG34" s="73" t="str">
        <f t="shared" ref="BG34:BI34" si="82">BB34/$BJ$2</f>
        <v>$1.00</v>
      </c>
      <c r="BH34" s="83" t="str">
        <f t="shared" si="82"/>
        <v>$1.00</v>
      </c>
      <c r="BI34" s="77" t="str">
        <f t="shared" si="82"/>
        <v>$2.00</v>
      </c>
      <c r="BJ34" s="78" t="str">
        <f t="shared" si="29"/>
        <v>1.75%</v>
      </c>
    </row>
    <row r="35" ht="15.75" customHeight="1">
      <c r="A35" s="36"/>
      <c r="B35" s="53">
        <v>29.0</v>
      </c>
      <c r="C35" s="107" t="s">
        <v>55</v>
      </c>
      <c r="D35" s="76">
        <v>1.0</v>
      </c>
      <c r="E35" s="62">
        <v>1.0</v>
      </c>
      <c r="F35" s="105">
        <v>1.0</v>
      </c>
      <c r="G35" s="108" t="str">
        <f t="shared" si="3"/>
        <v>$2.00</v>
      </c>
      <c r="H35" s="78" t="str">
        <f t="shared" si="4"/>
        <v>1.75%</v>
      </c>
      <c r="I35" s="56">
        <v>1.0</v>
      </c>
      <c r="J35" s="106">
        <v>1.0</v>
      </c>
      <c r="K35" s="77" t="str">
        <f t="shared" si="5"/>
        <v>$2.00</v>
      </c>
      <c r="L35" s="80" t="str">
        <f t="shared" si="6"/>
        <v>1.75%</v>
      </c>
      <c r="M35" s="56">
        <v>1.0</v>
      </c>
      <c r="N35" s="106">
        <v>1.0</v>
      </c>
      <c r="O35" s="77" t="str">
        <f t="shared" si="7"/>
        <v>$2.00</v>
      </c>
      <c r="P35" s="79" t="str">
        <f t="shared" si="8"/>
        <v>1.75%</v>
      </c>
      <c r="Q35" s="56">
        <v>1.0</v>
      </c>
      <c r="R35" s="106">
        <v>1.0</v>
      </c>
      <c r="S35" s="77" t="str">
        <f t="shared" si="9"/>
        <v>$2.00</v>
      </c>
      <c r="T35" s="78" t="str">
        <f t="shared" si="10"/>
        <v>1.75%</v>
      </c>
      <c r="U35" s="56">
        <v>1.0</v>
      </c>
      <c r="V35" s="106">
        <v>1.0</v>
      </c>
      <c r="W35" s="77" t="str">
        <f t="shared" si="11"/>
        <v>$2.00</v>
      </c>
      <c r="X35" s="78" t="str">
        <f t="shared" si="12"/>
        <v>1.75%</v>
      </c>
      <c r="Y35" s="56">
        <v>1.0</v>
      </c>
      <c r="Z35" s="106">
        <v>1.0</v>
      </c>
      <c r="AA35" s="77" t="str">
        <f t="shared" si="13"/>
        <v>$2.00</v>
      </c>
      <c r="AB35" s="78" t="str">
        <f t="shared" si="30"/>
        <v>1.75%</v>
      </c>
      <c r="AC35" s="56">
        <v>1.0</v>
      </c>
      <c r="AD35" s="106">
        <v>1.0</v>
      </c>
      <c r="AE35" s="77" t="str">
        <f t="shared" si="14"/>
        <v>$2.00</v>
      </c>
      <c r="AF35" s="78" t="str">
        <f t="shared" si="15"/>
        <v>1.75%</v>
      </c>
      <c r="AG35" s="62">
        <v>1.0</v>
      </c>
      <c r="AH35" s="56">
        <v>1.0</v>
      </c>
      <c r="AI35" s="77" t="str">
        <f t="shared" si="16"/>
        <v>$2.00</v>
      </c>
      <c r="AJ35" s="80" t="str">
        <f t="shared" si="17"/>
        <v>1.75%</v>
      </c>
      <c r="AK35" s="56">
        <v>1.0</v>
      </c>
      <c r="AL35" s="57">
        <v>1.0</v>
      </c>
      <c r="AM35" s="77" t="str">
        <f t="shared" si="18"/>
        <v>$2.00</v>
      </c>
      <c r="AN35" s="78" t="str">
        <f t="shared" si="19"/>
        <v>1.75%</v>
      </c>
      <c r="AO35" s="62">
        <v>1.0</v>
      </c>
      <c r="AP35" s="56">
        <v>1.0</v>
      </c>
      <c r="AQ35" s="72" t="str">
        <f t="shared" si="20"/>
        <v>$2.00</v>
      </c>
      <c r="AR35" s="61" t="str">
        <f t="shared" si="21"/>
        <v>1.75%</v>
      </c>
      <c r="AS35" s="56">
        <v>1.0</v>
      </c>
      <c r="AT35" s="106">
        <v>1.0</v>
      </c>
      <c r="AU35" s="72" t="str">
        <f t="shared" si="22"/>
        <v>$2.00</v>
      </c>
      <c r="AV35" s="59" t="str">
        <f t="shared" si="23"/>
        <v>1.75%</v>
      </c>
      <c r="AW35" s="56">
        <v>1.0</v>
      </c>
      <c r="AX35" s="106">
        <v>1.0</v>
      </c>
      <c r="AY35" s="72" t="str">
        <f t="shared" si="24"/>
        <v>$2.00</v>
      </c>
      <c r="AZ35" s="78" t="str">
        <f t="shared" si="25"/>
        <v>1.75%</v>
      </c>
      <c r="BA35" s="46"/>
      <c r="BB35" s="84" t="str">
        <f t="shared" ref="BB35:BD35" si="83">E35+I35+M35+Q35+U35+Y35+AC35+AG35+AK35+AO35+AS35+AW35</f>
        <v>$12.00</v>
      </c>
      <c r="BC35" s="82" t="str">
        <f t="shared" si="83"/>
        <v>$12.00</v>
      </c>
      <c r="BD35" s="77" t="str">
        <f t="shared" si="83"/>
        <v>$24.00</v>
      </c>
      <c r="BE35" s="78" t="str">
        <f t="shared" si="27"/>
        <v>1.75%</v>
      </c>
      <c r="BF35" s="50"/>
      <c r="BG35" s="73" t="str">
        <f t="shared" ref="BG35:BI35" si="84">BB35/$BJ$2</f>
        <v>$1.00</v>
      </c>
      <c r="BH35" s="83" t="str">
        <f t="shared" si="84"/>
        <v>$1.00</v>
      </c>
      <c r="BI35" s="77" t="str">
        <f t="shared" si="84"/>
        <v>$2.00</v>
      </c>
      <c r="BJ35" s="78" t="str">
        <f t="shared" si="29"/>
        <v>1.75%</v>
      </c>
    </row>
    <row r="36" ht="15.75" customHeight="1">
      <c r="A36" s="36"/>
      <c r="B36" s="53">
        <v>30.0</v>
      </c>
      <c r="C36" s="107" t="s">
        <v>56</v>
      </c>
      <c r="D36" s="76">
        <v>1.0</v>
      </c>
      <c r="E36" s="62">
        <v>1.0</v>
      </c>
      <c r="F36" s="105">
        <v>1.0</v>
      </c>
      <c r="G36" s="108" t="str">
        <f t="shared" si="3"/>
        <v>$2.00</v>
      </c>
      <c r="H36" s="78" t="str">
        <f t="shared" si="4"/>
        <v>1.75%</v>
      </c>
      <c r="I36" s="56">
        <v>1.0</v>
      </c>
      <c r="J36" s="106">
        <v>1.0</v>
      </c>
      <c r="K36" s="77" t="str">
        <f t="shared" si="5"/>
        <v>$2.00</v>
      </c>
      <c r="L36" s="78" t="str">
        <f t="shared" si="6"/>
        <v>1.75%</v>
      </c>
      <c r="M36" s="56">
        <v>1.0</v>
      </c>
      <c r="N36" s="106">
        <v>1.0</v>
      </c>
      <c r="O36" s="77" t="str">
        <f t="shared" si="7"/>
        <v>$2.00</v>
      </c>
      <c r="P36" s="80" t="str">
        <f t="shared" si="8"/>
        <v>1.75%</v>
      </c>
      <c r="Q36" s="56">
        <v>1.0</v>
      </c>
      <c r="R36" s="106">
        <v>1.0</v>
      </c>
      <c r="S36" s="77" t="str">
        <f t="shared" si="9"/>
        <v>$2.00</v>
      </c>
      <c r="T36" s="79" t="str">
        <f t="shared" si="10"/>
        <v>1.75%</v>
      </c>
      <c r="U36" s="56">
        <v>1.0</v>
      </c>
      <c r="V36" s="106">
        <v>1.0</v>
      </c>
      <c r="W36" s="77" t="str">
        <f t="shared" si="11"/>
        <v>$2.00</v>
      </c>
      <c r="X36" s="61" t="str">
        <f t="shared" si="12"/>
        <v>1.75%</v>
      </c>
      <c r="Y36" s="56">
        <v>1.0</v>
      </c>
      <c r="Z36" s="106">
        <v>1.0</v>
      </c>
      <c r="AA36" s="77" t="str">
        <f t="shared" si="13"/>
        <v>$2.00</v>
      </c>
      <c r="AB36" s="78" t="str">
        <f t="shared" si="30"/>
        <v>1.75%</v>
      </c>
      <c r="AC36" s="56">
        <v>1.0</v>
      </c>
      <c r="AD36" s="106">
        <v>1.0</v>
      </c>
      <c r="AE36" s="77" t="str">
        <f t="shared" si="14"/>
        <v>$2.00</v>
      </c>
      <c r="AF36" s="59" t="str">
        <f t="shared" si="15"/>
        <v>1.75%</v>
      </c>
      <c r="AG36" s="62">
        <v>1.0</v>
      </c>
      <c r="AH36" s="56">
        <v>1.0</v>
      </c>
      <c r="AI36" s="77" t="str">
        <f t="shared" si="16"/>
        <v>$2.00</v>
      </c>
      <c r="AJ36" s="78" t="str">
        <f t="shared" si="17"/>
        <v>1.75%</v>
      </c>
      <c r="AK36" s="56">
        <v>1.0</v>
      </c>
      <c r="AL36" s="57">
        <v>1.0</v>
      </c>
      <c r="AM36" s="77" t="str">
        <f t="shared" si="18"/>
        <v>$2.00</v>
      </c>
      <c r="AN36" s="78" t="str">
        <f t="shared" si="19"/>
        <v>1.75%</v>
      </c>
      <c r="AO36" s="62">
        <v>1.0</v>
      </c>
      <c r="AP36" s="56">
        <v>1.0</v>
      </c>
      <c r="AQ36" s="72" t="str">
        <f t="shared" si="20"/>
        <v>$2.00</v>
      </c>
      <c r="AR36" s="59" t="str">
        <f t="shared" si="21"/>
        <v>1.75%</v>
      </c>
      <c r="AS36" s="56">
        <v>1.0</v>
      </c>
      <c r="AT36" s="106">
        <v>1.0</v>
      </c>
      <c r="AU36" s="66" t="str">
        <f t="shared" si="22"/>
        <v>$2.00</v>
      </c>
      <c r="AV36" s="80" t="str">
        <f t="shared" si="23"/>
        <v>1.75%</v>
      </c>
      <c r="AW36" s="56">
        <v>1.0</v>
      </c>
      <c r="AX36" s="106">
        <v>1.0</v>
      </c>
      <c r="AY36" s="77" t="str">
        <f t="shared" si="24"/>
        <v>$2.00</v>
      </c>
      <c r="AZ36" s="59" t="str">
        <f t="shared" si="25"/>
        <v>1.75%</v>
      </c>
      <c r="BA36" s="46"/>
      <c r="BB36" s="85" t="str">
        <f t="shared" ref="BB36:BD36" si="85">E36+I36+M36+Q36+U36+Y36+AC36+AG36+AK36+AO36+AS36+AW36</f>
        <v>$12.00</v>
      </c>
      <c r="BC36" s="82" t="str">
        <f t="shared" si="85"/>
        <v>$12.00</v>
      </c>
      <c r="BD36" s="77" t="str">
        <f t="shared" si="85"/>
        <v>$24.00</v>
      </c>
      <c r="BE36" s="79" t="str">
        <f t="shared" si="27"/>
        <v>1.75%</v>
      </c>
      <c r="BF36" s="50"/>
      <c r="BG36" s="73" t="str">
        <f t="shared" ref="BG36:BI36" si="86">BB36/$BJ$2</f>
        <v>$1.00</v>
      </c>
      <c r="BH36" s="83" t="str">
        <f t="shared" si="86"/>
        <v>$1.00</v>
      </c>
      <c r="BI36" s="77" t="str">
        <f t="shared" si="86"/>
        <v>$2.00</v>
      </c>
      <c r="BJ36" s="78" t="str">
        <f t="shared" si="29"/>
        <v>1.75%</v>
      </c>
    </row>
    <row r="37" ht="15.75" customHeight="1">
      <c r="A37" s="36"/>
      <c r="B37" s="86">
        <v>31.0</v>
      </c>
      <c r="C37" s="109" t="s">
        <v>57</v>
      </c>
      <c r="D37" s="110">
        <v>1.0</v>
      </c>
      <c r="E37" s="63">
        <v>1.0</v>
      </c>
      <c r="F37" s="111">
        <v>1.0</v>
      </c>
      <c r="G37" s="58" t="str">
        <f t="shared" si="3"/>
        <v>$2.00</v>
      </c>
      <c r="H37" s="59" t="str">
        <f t="shared" si="4"/>
        <v>1.75%</v>
      </c>
      <c r="I37" s="63">
        <v>1.0</v>
      </c>
      <c r="J37" s="111">
        <v>1.0</v>
      </c>
      <c r="K37" s="58" t="str">
        <f t="shared" si="5"/>
        <v>$2.00</v>
      </c>
      <c r="L37" s="59" t="str">
        <f t="shared" si="6"/>
        <v>1.75%</v>
      </c>
      <c r="M37" s="63">
        <v>1.0</v>
      </c>
      <c r="N37" s="111">
        <v>1.0</v>
      </c>
      <c r="O37" s="58" t="str">
        <f t="shared" si="7"/>
        <v>$2.00</v>
      </c>
      <c r="P37" s="60" t="str">
        <f t="shared" si="8"/>
        <v>1.75%</v>
      </c>
      <c r="Q37" s="63">
        <v>1.0</v>
      </c>
      <c r="R37" s="112">
        <v>1.0</v>
      </c>
      <c r="S37" s="58" t="str">
        <f t="shared" si="9"/>
        <v>$2.00</v>
      </c>
      <c r="T37" s="60" t="str">
        <f t="shared" si="10"/>
        <v>1.75%</v>
      </c>
      <c r="U37" s="63">
        <v>1.0</v>
      </c>
      <c r="V37" s="112">
        <v>1.0</v>
      </c>
      <c r="W37" s="58" t="str">
        <f t="shared" si="11"/>
        <v>$2.00</v>
      </c>
      <c r="X37" s="61" t="str">
        <f t="shared" si="12"/>
        <v>1.75%</v>
      </c>
      <c r="Y37" s="63">
        <v>1.0</v>
      </c>
      <c r="Z37" s="111">
        <v>1.0</v>
      </c>
      <c r="AA37" s="58" t="str">
        <f t="shared" si="13"/>
        <v>$2.00</v>
      </c>
      <c r="AB37" s="61" t="str">
        <f t="shared" si="30"/>
        <v>1.75%</v>
      </c>
      <c r="AC37" s="63">
        <v>1.0</v>
      </c>
      <c r="AD37" s="111">
        <v>1.0</v>
      </c>
      <c r="AE37" s="58" t="str">
        <f t="shared" si="14"/>
        <v>$2.00</v>
      </c>
      <c r="AF37" s="60" t="str">
        <f t="shared" si="15"/>
        <v>1.75%</v>
      </c>
      <c r="AG37" s="63">
        <v>1.0</v>
      </c>
      <c r="AH37" s="62">
        <v>1.0</v>
      </c>
      <c r="AI37" s="58" t="str">
        <f t="shared" si="16"/>
        <v>$2.00</v>
      </c>
      <c r="AJ37" s="59" t="str">
        <f t="shared" si="17"/>
        <v>1.75%</v>
      </c>
      <c r="AK37" s="63">
        <v>1.0</v>
      </c>
      <c r="AL37" s="63">
        <v>1.0</v>
      </c>
      <c r="AM37" s="58" t="str">
        <f t="shared" si="18"/>
        <v>$2.00</v>
      </c>
      <c r="AN37" s="59" t="str">
        <f t="shared" si="19"/>
        <v>1.75%</v>
      </c>
      <c r="AO37" s="63">
        <v>1.0</v>
      </c>
      <c r="AP37" s="63">
        <v>1.0</v>
      </c>
      <c r="AQ37" s="58" t="str">
        <f t="shared" si="20"/>
        <v>$2.00</v>
      </c>
      <c r="AR37" s="60" t="str">
        <f t="shared" si="21"/>
        <v>1.75%</v>
      </c>
      <c r="AS37" s="63">
        <v>1.0</v>
      </c>
      <c r="AT37" s="111">
        <v>1.0</v>
      </c>
      <c r="AU37" s="58" t="str">
        <f t="shared" si="22"/>
        <v>$2.00</v>
      </c>
      <c r="AV37" s="60" t="str">
        <f t="shared" si="23"/>
        <v>1.75%</v>
      </c>
      <c r="AW37" s="63">
        <v>1.0</v>
      </c>
      <c r="AX37" s="112">
        <v>1.0</v>
      </c>
      <c r="AY37" s="88" t="str">
        <f t="shared" si="24"/>
        <v>$2.00</v>
      </c>
      <c r="AZ37" s="60" t="str">
        <f t="shared" si="25"/>
        <v>1.75%</v>
      </c>
      <c r="BA37" s="46"/>
      <c r="BB37" s="64" t="str">
        <f t="shared" ref="BB37:BD37" si="87">E37+I37+M37+Q37+U37+Y37+AC37+AG37+AK37+AO37+AS37+AW37</f>
        <v>$12.00</v>
      </c>
      <c r="BC37" s="89" t="str">
        <f t="shared" si="87"/>
        <v>$12.00</v>
      </c>
      <c r="BD37" s="58" t="str">
        <f t="shared" si="87"/>
        <v>$24.00</v>
      </c>
      <c r="BE37" s="60" t="str">
        <f t="shared" si="27"/>
        <v>1.75%</v>
      </c>
      <c r="BF37" s="50"/>
      <c r="BG37" s="64" t="str">
        <f t="shared" ref="BG37:BI37" si="88">BB37/$BJ$2</f>
        <v>$1.00</v>
      </c>
      <c r="BH37" s="67" t="str">
        <f t="shared" si="88"/>
        <v>$1.00</v>
      </c>
      <c r="BI37" s="58" t="str">
        <f t="shared" si="88"/>
        <v>$2.00</v>
      </c>
      <c r="BJ37" s="60" t="str">
        <f t="shared" si="29"/>
        <v>1.75%</v>
      </c>
    </row>
    <row r="38" ht="15.75" customHeight="1">
      <c r="A38" s="36"/>
      <c r="B38" s="37">
        <v>32.0</v>
      </c>
      <c r="C38" s="38" t="s">
        <v>58</v>
      </c>
      <c r="D38" s="39">
        <v>1.0</v>
      </c>
      <c r="E38" s="62">
        <v>1.0</v>
      </c>
      <c r="F38" s="62">
        <v>1.0</v>
      </c>
      <c r="G38" s="108" t="str">
        <f t="shared" si="3"/>
        <v>$2.00</v>
      </c>
      <c r="H38" s="42" t="str">
        <f t="shared" si="4"/>
        <v>1.75%</v>
      </c>
      <c r="I38" s="62">
        <v>1.0</v>
      </c>
      <c r="J38" s="62">
        <v>1.0</v>
      </c>
      <c r="K38" s="72" t="str">
        <f t="shared" si="5"/>
        <v>$2.00</v>
      </c>
      <c r="L38" s="43" t="str">
        <f t="shared" si="6"/>
        <v>1.75%</v>
      </c>
      <c r="M38" s="62">
        <v>1.0</v>
      </c>
      <c r="N38" s="62">
        <v>1.0</v>
      </c>
      <c r="O38" s="72" t="str">
        <f t="shared" si="7"/>
        <v>$2.00</v>
      </c>
      <c r="P38" s="42" t="str">
        <f t="shared" si="8"/>
        <v>1.75%</v>
      </c>
      <c r="Q38" s="62">
        <v>1.0</v>
      </c>
      <c r="R38" s="40">
        <v>1.0</v>
      </c>
      <c r="S38" s="72" t="str">
        <f t="shared" si="9"/>
        <v>$2.00</v>
      </c>
      <c r="T38" s="44" t="str">
        <f t="shared" si="10"/>
        <v>1.75%</v>
      </c>
      <c r="U38" s="62">
        <v>1.0</v>
      </c>
      <c r="V38" s="101">
        <v>1.0</v>
      </c>
      <c r="W38" s="72" t="str">
        <f t="shared" si="11"/>
        <v>$2.00</v>
      </c>
      <c r="X38" s="44" t="str">
        <f t="shared" si="12"/>
        <v>1.75%</v>
      </c>
      <c r="Y38" s="62">
        <v>1.0</v>
      </c>
      <c r="Z38" s="112">
        <v>1.0</v>
      </c>
      <c r="AA38" s="72" t="str">
        <f t="shared" si="13"/>
        <v>$2.00</v>
      </c>
      <c r="AB38" s="42" t="str">
        <f t="shared" si="30"/>
        <v>1.75%</v>
      </c>
      <c r="AC38" s="62">
        <v>1.0</v>
      </c>
      <c r="AD38" s="113">
        <v>1.0</v>
      </c>
      <c r="AE38" s="72" t="str">
        <f t="shared" si="14"/>
        <v>$2.00</v>
      </c>
      <c r="AF38" s="43" t="str">
        <f t="shared" si="15"/>
        <v>1.75%</v>
      </c>
      <c r="AG38" s="62">
        <v>1.0</v>
      </c>
      <c r="AH38" s="45">
        <v>1.0</v>
      </c>
      <c r="AI38" s="72" t="str">
        <f t="shared" si="16"/>
        <v>$2.00</v>
      </c>
      <c r="AJ38" s="43" t="str">
        <f t="shared" si="17"/>
        <v>1.75%</v>
      </c>
      <c r="AK38" s="62">
        <v>1.0</v>
      </c>
      <c r="AL38" s="40">
        <v>1.0</v>
      </c>
      <c r="AM38" s="72" t="str">
        <f t="shared" si="18"/>
        <v>$2.00</v>
      </c>
      <c r="AN38" s="43" t="str">
        <f t="shared" si="19"/>
        <v>1.75%</v>
      </c>
      <c r="AO38" s="62">
        <v>1.0</v>
      </c>
      <c r="AP38" s="40">
        <v>1.0</v>
      </c>
      <c r="AQ38" s="72" t="str">
        <f t="shared" si="20"/>
        <v>$2.00</v>
      </c>
      <c r="AR38" s="43" t="str">
        <f t="shared" si="21"/>
        <v>1.75%</v>
      </c>
      <c r="AS38" s="62">
        <v>1.0</v>
      </c>
      <c r="AT38" s="112">
        <v>1.0</v>
      </c>
      <c r="AU38" s="49" t="str">
        <f t="shared" si="22"/>
        <v>$2.00</v>
      </c>
      <c r="AV38" s="43" t="str">
        <f t="shared" si="23"/>
        <v>1.75%</v>
      </c>
      <c r="AW38" s="62">
        <v>1.0</v>
      </c>
      <c r="AX38" s="40">
        <v>1.0</v>
      </c>
      <c r="AY38" s="49" t="str">
        <f t="shared" si="24"/>
        <v>$2.00</v>
      </c>
      <c r="AZ38" s="42" t="str">
        <f t="shared" si="25"/>
        <v>1.75%</v>
      </c>
      <c r="BA38" s="46"/>
      <c r="BB38" s="51" t="str">
        <f t="shared" ref="BB38:BD38" si="89">E38+I38+M38+Q38+U38+Y38+AC38+AG38+AK38+AO38+AS38+AW38</f>
        <v>$12.00</v>
      </c>
      <c r="BC38" s="65" t="str">
        <f t="shared" si="89"/>
        <v>$12.00</v>
      </c>
      <c r="BD38" s="72" t="str">
        <f t="shared" si="89"/>
        <v>$24.00</v>
      </c>
      <c r="BE38" s="44" t="str">
        <f t="shared" si="27"/>
        <v>1.75%</v>
      </c>
      <c r="BF38" s="50"/>
      <c r="BG38" s="73" t="str">
        <f t="shared" ref="BG38:BI38" si="90">BB38/$BJ$2</f>
        <v>$1.00</v>
      </c>
      <c r="BH38" s="74" t="str">
        <f t="shared" si="90"/>
        <v>$1.00</v>
      </c>
      <c r="BI38" s="72" t="str">
        <f t="shared" si="90"/>
        <v>$2.00</v>
      </c>
      <c r="BJ38" s="61" t="str">
        <f t="shared" si="29"/>
        <v>1.75%</v>
      </c>
    </row>
    <row r="39" ht="15.75" customHeight="1">
      <c r="A39" s="36"/>
      <c r="B39" s="53">
        <v>33.0</v>
      </c>
      <c r="C39" s="54" t="s">
        <v>59</v>
      </c>
      <c r="D39" s="76">
        <v>1.0</v>
      </c>
      <c r="E39" s="62">
        <v>1.0</v>
      </c>
      <c r="F39" s="62">
        <v>1.0</v>
      </c>
      <c r="G39" s="108" t="str">
        <f t="shared" si="3"/>
        <v>$2.00</v>
      </c>
      <c r="H39" s="59" t="str">
        <f t="shared" si="4"/>
        <v>1.75%</v>
      </c>
      <c r="I39" s="56">
        <v>1.0</v>
      </c>
      <c r="J39" s="56">
        <v>1.0</v>
      </c>
      <c r="K39" s="77" t="str">
        <f t="shared" si="5"/>
        <v>$2.00</v>
      </c>
      <c r="L39" s="78" t="str">
        <f t="shared" si="6"/>
        <v>1.75%</v>
      </c>
      <c r="M39" s="56">
        <v>1.0</v>
      </c>
      <c r="N39" s="56">
        <v>1.0</v>
      </c>
      <c r="O39" s="77" t="str">
        <f t="shared" si="7"/>
        <v>$2.00</v>
      </c>
      <c r="P39" s="79" t="str">
        <f t="shared" si="8"/>
        <v>1.75%</v>
      </c>
      <c r="Q39" s="56">
        <v>1.0</v>
      </c>
      <c r="R39" s="56">
        <v>1.0</v>
      </c>
      <c r="S39" s="77" t="str">
        <f t="shared" si="9"/>
        <v>$2.00</v>
      </c>
      <c r="T39" s="78" t="str">
        <f t="shared" si="10"/>
        <v>1.75%</v>
      </c>
      <c r="U39" s="56">
        <v>1.0</v>
      </c>
      <c r="V39" s="56">
        <v>1.0</v>
      </c>
      <c r="W39" s="77" t="str">
        <f t="shared" si="11"/>
        <v>$2.00</v>
      </c>
      <c r="X39" s="78" t="str">
        <f t="shared" si="12"/>
        <v>1.75%</v>
      </c>
      <c r="Y39" s="56">
        <v>1.0</v>
      </c>
      <c r="Z39" s="112">
        <v>1.0</v>
      </c>
      <c r="AA39" s="77" t="str">
        <f t="shared" si="13"/>
        <v>$2.00</v>
      </c>
      <c r="AB39" s="79" t="str">
        <f t="shared" si="30"/>
        <v>1.75%</v>
      </c>
      <c r="AC39" s="56">
        <v>1.0</v>
      </c>
      <c r="AD39" s="112">
        <v>1.0</v>
      </c>
      <c r="AE39" s="77" t="str">
        <f t="shared" si="14"/>
        <v>$2.00</v>
      </c>
      <c r="AF39" s="80" t="str">
        <f t="shared" si="15"/>
        <v>1.75%</v>
      </c>
      <c r="AG39" s="62">
        <v>1.0</v>
      </c>
      <c r="AH39" s="57">
        <v>1.0</v>
      </c>
      <c r="AI39" s="77" t="str">
        <f t="shared" si="16"/>
        <v>$2.00</v>
      </c>
      <c r="AJ39" s="80" t="str">
        <f t="shared" si="17"/>
        <v>1.75%</v>
      </c>
      <c r="AK39" s="56">
        <v>1.0</v>
      </c>
      <c r="AL39" s="56">
        <v>1.0</v>
      </c>
      <c r="AM39" s="77" t="str">
        <f t="shared" si="18"/>
        <v>$2.00</v>
      </c>
      <c r="AN39" s="80" t="str">
        <f t="shared" si="19"/>
        <v>1.75%</v>
      </c>
      <c r="AO39" s="62">
        <v>1.0</v>
      </c>
      <c r="AP39" s="62">
        <v>1.0</v>
      </c>
      <c r="AQ39" s="72" t="str">
        <f t="shared" si="20"/>
        <v>$2.00</v>
      </c>
      <c r="AR39" s="78" t="str">
        <f t="shared" si="21"/>
        <v>1.75%</v>
      </c>
      <c r="AS39" s="56">
        <v>1.0</v>
      </c>
      <c r="AT39" s="112">
        <v>1.0</v>
      </c>
      <c r="AU39" s="72" t="str">
        <f t="shared" si="22"/>
        <v>$2.00</v>
      </c>
      <c r="AV39" s="80" t="str">
        <f t="shared" si="23"/>
        <v>1.75%</v>
      </c>
      <c r="AW39" s="56">
        <v>1.0</v>
      </c>
      <c r="AX39" s="57">
        <v>1.0</v>
      </c>
      <c r="AY39" s="72" t="str">
        <f t="shared" si="24"/>
        <v>$2.00</v>
      </c>
      <c r="AZ39" s="78" t="str">
        <f t="shared" si="25"/>
        <v>1.75%</v>
      </c>
      <c r="BA39" s="46"/>
      <c r="BB39" s="73" t="str">
        <f t="shared" ref="BB39:BD39" si="91">E39+I39+M39+Q39+U39+Y39+AC39+AG39+AK39+AO39+AS39+AW39</f>
        <v>$12.00</v>
      </c>
      <c r="BC39" s="82" t="str">
        <f t="shared" si="91"/>
        <v>$12.00</v>
      </c>
      <c r="BD39" s="77" t="str">
        <f t="shared" si="91"/>
        <v>$24.00</v>
      </c>
      <c r="BE39" s="80" t="str">
        <f t="shared" si="27"/>
        <v>1.75%</v>
      </c>
      <c r="BF39" s="50"/>
      <c r="BG39" s="73" t="str">
        <f t="shared" ref="BG39:BI39" si="92">BB39/$BJ$2</f>
        <v>$1.00</v>
      </c>
      <c r="BH39" s="83" t="str">
        <f t="shared" si="92"/>
        <v>$1.00</v>
      </c>
      <c r="BI39" s="77" t="str">
        <f t="shared" si="92"/>
        <v>$2.00</v>
      </c>
      <c r="BJ39" s="78" t="str">
        <f t="shared" si="29"/>
        <v>1.75%</v>
      </c>
    </row>
    <row r="40" ht="15.75" customHeight="1">
      <c r="A40" s="36"/>
      <c r="B40" s="53">
        <v>34.0</v>
      </c>
      <c r="C40" s="114" t="s">
        <v>60</v>
      </c>
      <c r="D40" s="55">
        <v>1.0</v>
      </c>
      <c r="E40" s="62">
        <v>1.0</v>
      </c>
      <c r="F40" s="105">
        <v>1.0</v>
      </c>
      <c r="G40" s="108" t="str">
        <f t="shared" si="3"/>
        <v>$2.00</v>
      </c>
      <c r="H40" s="78" t="str">
        <f t="shared" si="4"/>
        <v>1.75%</v>
      </c>
      <c r="I40" s="56">
        <v>1.0</v>
      </c>
      <c r="J40" s="106">
        <v>1.0</v>
      </c>
      <c r="K40" s="77" t="str">
        <f t="shared" si="5"/>
        <v>$2.00</v>
      </c>
      <c r="L40" s="78" t="str">
        <f t="shared" si="6"/>
        <v>1.75%</v>
      </c>
      <c r="M40" s="56">
        <v>1.0</v>
      </c>
      <c r="N40" s="106">
        <v>1.0</v>
      </c>
      <c r="O40" s="77" t="str">
        <f t="shared" si="7"/>
        <v>$2.00</v>
      </c>
      <c r="P40" s="80" t="str">
        <f t="shared" si="8"/>
        <v>1.75%</v>
      </c>
      <c r="Q40" s="56">
        <v>1.0</v>
      </c>
      <c r="R40" s="106">
        <v>1.0</v>
      </c>
      <c r="S40" s="77" t="str">
        <f t="shared" si="9"/>
        <v>$2.00</v>
      </c>
      <c r="T40" s="78" t="str">
        <f t="shared" si="10"/>
        <v>1.75%</v>
      </c>
      <c r="U40" s="56">
        <v>1.0</v>
      </c>
      <c r="V40" s="106">
        <v>1.0</v>
      </c>
      <c r="W40" s="77" t="str">
        <f t="shared" si="11"/>
        <v>$2.00</v>
      </c>
      <c r="X40" s="79" t="str">
        <f t="shared" si="12"/>
        <v>1.75%</v>
      </c>
      <c r="Y40" s="56">
        <v>1.0</v>
      </c>
      <c r="Z40" s="112">
        <v>1.0</v>
      </c>
      <c r="AA40" s="77" t="str">
        <f t="shared" si="13"/>
        <v>$2.00</v>
      </c>
      <c r="AB40" s="80" t="str">
        <f t="shared" si="30"/>
        <v>1.75%</v>
      </c>
      <c r="AC40" s="56">
        <v>1.0</v>
      </c>
      <c r="AD40" s="112">
        <v>1.0</v>
      </c>
      <c r="AE40" s="77" t="str">
        <f t="shared" si="14"/>
        <v>$2.00</v>
      </c>
      <c r="AF40" s="80" t="str">
        <f t="shared" si="15"/>
        <v>1.75%</v>
      </c>
      <c r="AG40" s="62">
        <v>1.0</v>
      </c>
      <c r="AH40" s="57">
        <v>1.0</v>
      </c>
      <c r="AI40" s="77" t="str">
        <f t="shared" si="16"/>
        <v>$2.00</v>
      </c>
      <c r="AJ40" s="78" t="str">
        <f t="shared" si="17"/>
        <v>1.75%</v>
      </c>
      <c r="AK40" s="56">
        <v>1.0</v>
      </c>
      <c r="AL40" s="71">
        <v>1.0</v>
      </c>
      <c r="AM40" s="77" t="str">
        <f t="shared" si="18"/>
        <v>$2.00</v>
      </c>
      <c r="AN40" s="80" t="str">
        <f t="shared" si="19"/>
        <v>1.75%</v>
      </c>
      <c r="AO40" s="62">
        <v>1.0</v>
      </c>
      <c r="AP40" s="71">
        <v>1.0</v>
      </c>
      <c r="AQ40" s="72" t="str">
        <f t="shared" si="20"/>
        <v>$2.00</v>
      </c>
      <c r="AR40" s="59" t="str">
        <f t="shared" si="21"/>
        <v>1.75%</v>
      </c>
      <c r="AS40" s="56">
        <v>1.0</v>
      </c>
      <c r="AT40" s="112">
        <v>1.0</v>
      </c>
      <c r="AU40" s="77" t="str">
        <f t="shared" si="22"/>
        <v>$2.00</v>
      </c>
      <c r="AV40" s="80" t="str">
        <f t="shared" si="23"/>
        <v>1.75%</v>
      </c>
      <c r="AW40" s="56">
        <v>1.0</v>
      </c>
      <c r="AX40" s="112">
        <v>1.0</v>
      </c>
      <c r="AY40" s="77" t="str">
        <f t="shared" si="24"/>
        <v>$2.00</v>
      </c>
      <c r="AZ40" s="78" t="str">
        <f t="shared" si="25"/>
        <v>1.75%</v>
      </c>
      <c r="BA40" s="46"/>
      <c r="BB40" s="84" t="str">
        <f t="shared" ref="BB40:BD40" si="93">E40+I40+M40+Q40+U40+Y40+AC40+AG40+AK40+AO40+AS40+AW40</f>
        <v>$12.00</v>
      </c>
      <c r="BC40" s="82" t="str">
        <f t="shared" si="93"/>
        <v>$12.00</v>
      </c>
      <c r="BD40" s="77" t="str">
        <f t="shared" si="93"/>
        <v>$24.00</v>
      </c>
      <c r="BE40" s="80" t="str">
        <f t="shared" si="27"/>
        <v>1.75%</v>
      </c>
      <c r="BF40" s="50"/>
      <c r="BG40" s="73" t="str">
        <f t="shared" ref="BG40:BI40" si="94">BB40/$BJ$2</f>
        <v>$1.00</v>
      </c>
      <c r="BH40" s="83" t="str">
        <f t="shared" si="94"/>
        <v>$1.00</v>
      </c>
      <c r="BI40" s="77" t="str">
        <f t="shared" si="94"/>
        <v>$2.00</v>
      </c>
      <c r="BJ40" s="78" t="str">
        <f t="shared" si="29"/>
        <v>1.75%</v>
      </c>
    </row>
    <row r="41" ht="15.75" customHeight="1">
      <c r="A41" s="36"/>
      <c r="B41" s="53">
        <v>35.0</v>
      </c>
      <c r="C41" s="114" t="s">
        <v>61</v>
      </c>
      <c r="D41" s="55">
        <v>1.0</v>
      </c>
      <c r="E41" s="105">
        <v>1.0</v>
      </c>
      <c r="F41" s="62">
        <v>1.0</v>
      </c>
      <c r="G41" s="108" t="str">
        <f t="shared" si="3"/>
        <v>$2.00</v>
      </c>
      <c r="H41" s="59" t="str">
        <f t="shared" si="4"/>
        <v>1.75%</v>
      </c>
      <c r="I41" s="106">
        <v>1.0</v>
      </c>
      <c r="J41" s="56">
        <v>1.0</v>
      </c>
      <c r="K41" s="77" t="str">
        <f t="shared" si="5"/>
        <v>$2.00</v>
      </c>
      <c r="L41" s="59" t="str">
        <f t="shared" si="6"/>
        <v>1.75%</v>
      </c>
      <c r="M41" s="106">
        <v>1.0</v>
      </c>
      <c r="N41" s="56">
        <v>1.0</v>
      </c>
      <c r="O41" s="77" t="str">
        <f t="shared" si="7"/>
        <v>$2.00</v>
      </c>
      <c r="P41" s="78" t="str">
        <f t="shared" si="8"/>
        <v>1.75%</v>
      </c>
      <c r="Q41" s="106">
        <v>1.0</v>
      </c>
      <c r="R41" s="56">
        <v>1.0</v>
      </c>
      <c r="S41" s="77" t="str">
        <f t="shared" si="9"/>
        <v>$2.00</v>
      </c>
      <c r="T41" s="79" t="str">
        <f t="shared" si="10"/>
        <v>1.75%</v>
      </c>
      <c r="U41" s="106">
        <v>1.0</v>
      </c>
      <c r="V41" s="56">
        <v>1.0</v>
      </c>
      <c r="W41" s="77" t="str">
        <f t="shared" si="11"/>
        <v>$2.00</v>
      </c>
      <c r="X41" s="78" t="str">
        <f t="shared" si="12"/>
        <v>1.75%</v>
      </c>
      <c r="Y41" s="106">
        <v>1.0</v>
      </c>
      <c r="Z41" s="112">
        <v>1.0</v>
      </c>
      <c r="AA41" s="77" t="str">
        <f t="shared" si="13"/>
        <v>$2.00</v>
      </c>
      <c r="AB41" s="78" t="str">
        <f t="shared" si="30"/>
        <v>1.75%</v>
      </c>
      <c r="AC41" s="106">
        <v>1.0</v>
      </c>
      <c r="AD41" s="112">
        <v>1.0</v>
      </c>
      <c r="AE41" s="77" t="str">
        <f t="shared" si="14"/>
        <v>$2.00</v>
      </c>
      <c r="AF41" s="78" t="str">
        <f t="shared" si="15"/>
        <v>1.75%</v>
      </c>
      <c r="AG41" s="105">
        <v>1.0</v>
      </c>
      <c r="AH41" s="57">
        <v>1.0</v>
      </c>
      <c r="AI41" s="77" t="str">
        <f t="shared" si="16"/>
        <v>$2.00</v>
      </c>
      <c r="AJ41" s="78" t="str">
        <f t="shared" si="17"/>
        <v>1.75%</v>
      </c>
      <c r="AK41" s="106">
        <v>1.0</v>
      </c>
      <c r="AL41" s="56">
        <v>1.0</v>
      </c>
      <c r="AM41" s="77" t="str">
        <f t="shared" si="18"/>
        <v>$2.00</v>
      </c>
      <c r="AN41" s="78" t="str">
        <f t="shared" si="19"/>
        <v>1.75%</v>
      </c>
      <c r="AO41" s="105">
        <v>1.0</v>
      </c>
      <c r="AP41" s="115">
        <v>1.0</v>
      </c>
      <c r="AQ41" s="77" t="str">
        <f t="shared" si="20"/>
        <v>$2.00</v>
      </c>
      <c r="AR41" s="80" t="str">
        <f t="shared" si="21"/>
        <v>1.75%</v>
      </c>
      <c r="AS41" s="106">
        <v>1.0</v>
      </c>
      <c r="AT41" s="112">
        <v>1.0</v>
      </c>
      <c r="AU41" s="72" t="str">
        <f t="shared" si="22"/>
        <v>$2.00</v>
      </c>
      <c r="AV41" s="80" t="str">
        <f t="shared" si="23"/>
        <v>1.75%</v>
      </c>
      <c r="AW41" s="106">
        <v>1.0</v>
      </c>
      <c r="AX41" s="112">
        <v>1.0</v>
      </c>
      <c r="AY41" s="72" t="str">
        <f t="shared" si="24"/>
        <v>$2.00</v>
      </c>
      <c r="AZ41" s="59" t="str">
        <f t="shared" si="25"/>
        <v>1.75%</v>
      </c>
      <c r="BA41" s="46"/>
      <c r="BB41" s="85" t="str">
        <f t="shared" ref="BB41:BD41" si="95">E41+I41+M41+Q41+U41+Y41+AC41+AG41+AK41+AO41+AS41+AW41</f>
        <v>$12.00</v>
      </c>
      <c r="BC41" s="82" t="str">
        <f t="shared" si="95"/>
        <v>$12.00</v>
      </c>
      <c r="BD41" s="77" t="str">
        <f t="shared" si="95"/>
        <v>$24.00</v>
      </c>
      <c r="BE41" s="78" t="str">
        <f t="shared" si="27"/>
        <v>1.75%</v>
      </c>
      <c r="BF41" s="50"/>
      <c r="BG41" s="73" t="str">
        <f t="shared" ref="BG41:BI41" si="96">BB41/$BJ$2</f>
        <v>$1.00</v>
      </c>
      <c r="BH41" s="83" t="str">
        <f t="shared" si="96"/>
        <v>$1.00</v>
      </c>
      <c r="BI41" s="77" t="str">
        <f t="shared" si="96"/>
        <v>$2.00</v>
      </c>
      <c r="BJ41" s="78" t="str">
        <f t="shared" si="29"/>
        <v>1.75%</v>
      </c>
    </row>
    <row r="42" ht="15.75" customHeight="1">
      <c r="A42" s="36"/>
      <c r="B42" s="53">
        <v>36.0</v>
      </c>
      <c r="C42" s="114" t="s">
        <v>62</v>
      </c>
      <c r="D42" s="55">
        <v>1.0</v>
      </c>
      <c r="E42" s="62">
        <v>1.0</v>
      </c>
      <c r="F42" s="62">
        <v>1.0</v>
      </c>
      <c r="G42" s="77" t="str">
        <f t="shared" si="3"/>
        <v>$2.00</v>
      </c>
      <c r="H42" s="80" t="str">
        <f t="shared" si="4"/>
        <v>1.75%</v>
      </c>
      <c r="I42" s="56">
        <v>1.0</v>
      </c>
      <c r="J42" s="56">
        <v>1.0</v>
      </c>
      <c r="K42" s="77" t="str">
        <f t="shared" si="5"/>
        <v>$2.00</v>
      </c>
      <c r="L42" s="80" t="str">
        <f t="shared" si="6"/>
        <v>1.75%</v>
      </c>
      <c r="M42" s="56">
        <v>1.0</v>
      </c>
      <c r="N42" s="56">
        <v>1.0</v>
      </c>
      <c r="O42" s="77" t="str">
        <f t="shared" si="7"/>
        <v>$2.00</v>
      </c>
      <c r="P42" s="79" t="str">
        <f t="shared" si="8"/>
        <v>1.75%</v>
      </c>
      <c r="Q42" s="56">
        <v>1.0</v>
      </c>
      <c r="R42" s="56">
        <v>1.0</v>
      </c>
      <c r="S42" s="77" t="str">
        <f t="shared" si="9"/>
        <v>$2.00</v>
      </c>
      <c r="T42" s="80" t="str">
        <f t="shared" si="10"/>
        <v>1.75%</v>
      </c>
      <c r="U42" s="56">
        <v>1.0</v>
      </c>
      <c r="V42" s="56">
        <v>1.0</v>
      </c>
      <c r="W42" s="77" t="str">
        <f t="shared" si="11"/>
        <v>$2.00</v>
      </c>
      <c r="X42" s="61" t="str">
        <f t="shared" si="12"/>
        <v>1.75%</v>
      </c>
      <c r="Y42" s="56">
        <v>1.0</v>
      </c>
      <c r="Z42" s="106">
        <v>1.0</v>
      </c>
      <c r="AA42" s="77" t="str">
        <f t="shared" si="13"/>
        <v>$2.00</v>
      </c>
      <c r="AB42" s="79" t="str">
        <f t="shared" si="30"/>
        <v>1.75%</v>
      </c>
      <c r="AC42" s="56">
        <v>1.0</v>
      </c>
      <c r="AD42" s="112">
        <v>1.0</v>
      </c>
      <c r="AE42" s="77" t="str">
        <f t="shared" si="14"/>
        <v>$2.00</v>
      </c>
      <c r="AF42" s="59" t="str">
        <f t="shared" si="15"/>
        <v>1.75%</v>
      </c>
      <c r="AG42" s="62">
        <v>1.0</v>
      </c>
      <c r="AH42" s="57">
        <v>1.0</v>
      </c>
      <c r="AI42" s="77" t="str">
        <f t="shared" si="16"/>
        <v>$2.00</v>
      </c>
      <c r="AJ42" s="59" t="str">
        <f t="shared" si="17"/>
        <v>1.75%</v>
      </c>
      <c r="AK42" s="56">
        <v>1.0</v>
      </c>
      <c r="AL42" s="56">
        <v>1.0</v>
      </c>
      <c r="AM42" s="77" t="str">
        <f t="shared" si="18"/>
        <v>$2.00</v>
      </c>
      <c r="AN42" s="78" t="str">
        <f t="shared" si="19"/>
        <v>1.75%</v>
      </c>
      <c r="AO42" s="62">
        <v>1.0</v>
      </c>
      <c r="AP42" s="56">
        <v>1.0</v>
      </c>
      <c r="AQ42" s="72" t="str">
        <f t="shared" si="20"/>
        <v>$2.00</v>
      </c>
      <c r="AR42" s="80" t="str">
        <f t="shared" si="21"/>
        <v>1.75%</v>
      </c>
      <c r="AS42" s="56">
        <v>1.0</v>
      </c>
      <c r="AT42" s="112">
        <v>1.0</v>
      </c>
      <c r="AU42" s="77" t="str">
        <f t="shared" si="22"/>
        <v>$2.00</v>
      </c>
      <c r="AV42" s="78" t="str">
        <f t="shared" si="23"/>
        <v>1.75%</v>
      </c>
      <c r="AW42" s="56">
        <v>1.0</v>
      </c>
      <c r="AX42" s="112">
        <v>1.0</v>
      </c>
      <c r="AY42" s="77" t="str">
        <f t="shared" si="24"/>
        <v>$2.00</v>
      </c>
      <c r="AZ42" s="80" t="str">
        <f t="shared" si="25"/>
        <v>1.75%</v>
      </c>
      <c r="BA42" s="46"/>
      <c r="BB42" s="85" t="str">
        <f t="shared" ref="BB42:BD42" si="97">E42+I42+M42+Q42+U42+Y42+AC42+AG42+AK42+AO42+AS42+AW42</f>
        <v>$12.00</v>
      </c>
      <c r="BC42" s="82" t="str">
        <f t="shared" si="97"/>
        <v>$12.00</v>
      </c>
      <c r="BD42" s="77" t="str">
        <f t="shared" si="97"/>
        <v>$24.00</v>
      </c>
      <c r="BE42" s="78" t="str">
        <f t="shared" si="27"/>
        <v>1.75%</v>
      </c>
      <c r="BF42" s="50"/>
      <c r="BG42" s="73" t="str">
        <f t="shared" ref="BG42:BI42" si="98">BB42/$BJ$2</f>
        <v>$1.00</v>
      </c>
      <c r="BH42" s="83" t="str">
        <f t="shared" si="98"/>
        <v>$1.00</v>
      </c>
      <c r="BI42" s="77" t="str">
        <f t="shared" si="98"/>
        <v>$2.00</v>
      </c>
      <c r="BJ42" s="78" t="str">
        <f t="shared" si="29"/>
        <v>1.75%</v>
      </c>
    </row>
    <row r="43" ht="15.75" customHeight="1">
      <c r="A43" s="36"/>
      <c r="B43" s="53">
        <v>37.0</v>
      </c>
      <c r="C43" s="54" t="s">
        <v>63</v>
      </c>
      <c r="D43" s="94" t="str">
        <f>'[1]PROM. MENSUAL'!I41</f>
        <v>#REF!</v>
      </c>
      <c r="E43" s="62">
        <v>1.0</v>
      </c>
      <c r="F43" s="62">
        <v>1.0</v>
      </c>
      <c r="G43" s="77" t="str">
        <f t="shared" si="3"/>
        <v>$2.00</v>
      </c>
      <c r="H43" s="80" t="str">
        <f t="shared" si="4"/>
        <v>1.75%</v>
      </c>
      <c r="I43" s="56">
        <v>1.0</v>
      </c>
      <c r="J43" s="56">
        <v>1.0</v>
      </c>
      <c r="K43" s="77" t="str">
        <f t="shared" si="5"/>
        <v>$2.00</v>
      </c>
      <c r="L43" s="78" t="str">
        <f t="shared" si="6"/>
        <v>1.75%</v>
      </c>
      <c r="M43" s="56">
        <v>1.0</v>
      </c>
      <c r="N43" s="56">
        <v>1.0</v>
      </c>
      <c r="O43" s="77" t="str">
        <f t="shared" si="7"/>
        <v>$2.00</v>
      </c>
      <c r="P43" s="80" t="str">
        <f t="shared" si="8"/>
        <v>1.75%</v>
      </c>
      <c r="Q43" s="56">
        <v>1.0</v>
      </c>
      <c r="R43" s="56">
        <v>1.0</v>
      </c>
      <c r="S43" s="77" t="str">
        <f t="shared" si="9"/>
        <v>$2.00</v>
      </c>
      <c r="T43" s="80" t="str">
        <f t="shared" si="10"/>
        <v>1.75%</v>
      </c>
      <c r="U43" s="56">
        <v>1.0</v>
      </c>
      <c r="V43" s="56">
        <v>1.0</v>
      </c>
      <c r="W43" s="77" t="str">
        <f t="shared" si="11"/>
        <v>$2.00</v>
      </c>
      <c r="X43" s="61" t="str">
        <f t="shared" si="12"/>
        <v>1.75%</v>
      </c>
      <c r="Y43" s="56">
        <v>1.0</v>
      </c>
      <c r="Z43" s="106">
        <v>1.0</v>
      </c>
      <c r="AA43" s="77" t="str">
        <f t="shared" si="13"/>
        <v>$2.00</v>
      </c>
      <c r="AB43" s="78" t="str">
        <f t="shared" si="30"/>
        <v>1.75%</v>
      </c>
      <c r="AC43" s="56">
        <v>1.0</v>
      </c>
      <c r="AD43" s="112">
        <v>1.0</v>
      </c>
      <c r="AE43" s="77" t="str">
        <f t="shared" si="14"/>
        <v>$2.00</v>
      </c>
      <c r="AF43" s="80" t="str">
        <f t="shared" si="15"/>
        <v>1.75%</v>
      </c>
      <c r="AG43" s="62">
        <v>1.0</v>
      </c>
      <c r="AH43" s="56">
        <v>1.0</v>
      </c>
      <c r="AI43" s="77" t="str">
        <f t="shared" si="16"/>
        <v>$2.00</v>
      </c>
      <c r="AJ43" s="80" t="str">
        <f t="shared" si="17"/>
        <v>1.75%</v>
      </c>
      <c r="AK43" s="56">
        <v>1.0</v>
      </c>
      <c r="AL43" s="56">
        <v>1.0</v>
      </c>
      <c r="AM43" s="77" t="str">
        <f t="shared" si="18"/>
        <v>$2.00</v>
      </c>
      <c r="AN43" s="78" t="str">
        <f t="shared" si="19"/>
        <v>1.75%</v>
      </c>
      <c r="AO43" s="62">
        <v>1.0</v>
      </c>
      <c r="AP43" s="56">
        <v>1.0</v>
      </c>
      <c r="AQ43" s="72" t="str">
        <f t="shared" si="20"/>
        <v>$2.00</v>
      </c>
      <c r="AR43" s="80" t="str">
        <f t="shared" si="21"/>
        <v>1.75%</v>
      </c>
      <c r="AS43" s="56">
        <v>1.0</v>
      </c>
      <c r="AT43" s="106">
        <v>1.0</v>
      </c>
      <c r="AU43" s="72" t="str">
        <f t="shared" si="22"/>
        <v>$2.00</v>
      </c>
      <c r="AV43" s="59" t="str">
        <f t="shared" si="23"/>
        <v>1.75%</v>
      </c>
      <c r="AW43" s="56">
        <v>1.0</v>
      </c>
      <c r="AX43" s="112">
        <v>1.0</v>
      </c>
      <c r="AY43" s="72" t="str">
        <f t="shared" si="24"/>
        <v>$2.00</v>
      </c>
      <c r="AZ43" s="80" t="str">
        <f t="shared" si="25"/>
        <v>1.75%</v>
      </c>
      <c r="BA43" s="46"/>
      <c r="BB43" s="84" t="str">
        <f t="shared" ref="BB43:BD43" si="99">E43+I43+M43+Q43+U43+Y43+AC43+AG43+AK43+AO43+AS43+AW43</f>
        <v>$12.00</v>
      </c>
      <c r="BC43" s="82" t="str">
        <f t="shared" si="99"/>
        <v>$12.00</v>
      </c>
      <c r="BD43" s="77" t="str">
        <f t="shared" si="99"/>
        <v>$24.00</v>
      </c>
      <c r="BE43" s="79" t="str">
        <f t="shared" si="27"/>
        <v>1.75%</v>
      </c>
      <c r="BF43" s="50"/>
      <c r="BG43" s="73" t="str">
        <f t="shared" ref="BG43:BI43" si="100">BB43/$BJ$2</f>
        <v>$1.00</v>
      </c>
      <c r="BH43" s="83" t="str">
        <f t="shared" si="100"/>
        <v>$1.00</v>
      </c>
      <c r="BI43" s="77" t="str">
        <f t="shared" si="100"/>
        <v>$2.00</v>
      </c>
      <c r="BJ43" s="78" t="str">
        <f t="shared" si="29"/>
        <v>1.75%</v>
      </c>
    </row>
    <row r="44" ht="15.75" customHeight="1">
      <c r="A44" s="36"/>
      <c r="B44" s="53">
        <v>38.0</v>
      </c>
      <c r="C44" s="54" t="s">
        <v>64</v>
      </c>
      <c r="D44" s="94" t="str">
        <f>'[1]PROM. MENSUAL'!I20</f>
        <v>#REF!</v>
      </c>
      <c r="E44" s="71">
        <v>1.0</v>
      </c>
      <c r="F44" s="71">
        <v>1.0</v>
      </c>
      <c r="G44" s="77" t="str">
        <f t="shared" si="3"/>
        <v>$2.00</v>
      </c>
      <c r="H44" s="80" t="str">
        <f t="shared" si="4"/>
        <v>1.75%</v>
      </c>
      <c r="I44" s="57">
        <v>1.0</v>
      </c>
      <c r="J44" s="57">
        <v>1.0</v>
      </c>
      <c r="K44" s="77" t="str">
        <f t="shared" si="5"/>
        <v>$2.00</v>
      </c>
      <c r="L44" s="59" t="str">
        <f t="shared" si="6"/>
        <v>1.75%</v>
      </c>
      <c r="M44" s="57">
        <v>1.0</v>
      </c>
      <c r="N44" s="57">
        <v>1.0</v>
      </c>
      <c r="O44" s="77" t="str">
        <f t="shared" si="7"/>
        <v>$2.00</v>
      </c>
      <c r="P44" s="80" t="str">
        <f t="shared" si="8"/>
        <v>1.75%</v>
      </c>
      <c r="Q44" s="57">
        <v>1.0</v>
      </c>
      <c r="R44" s="57">
        <v>1.0</v>
      </c>
      <c r="S44" s="77" t="str">
        <f t="shared" si="9"/>
        <v>$2.00</v>
      </c>
      <c r="T44" s="80" t="str">
        <f t="shared" si="10"/>
        <v>1.75%</v>
      </c>
      <c r="U44" s="57">
        <v>1.0</v>
      </c>
      <c r="V44" s="57">
        <v>1.0</v>
      </c>
      <c r="W44" s="77" t="str">
        <f t="shared" si="11"/>
        <v>$2.00</v>
      </c>
      <c r="X44" s="79" t="str">
        <f t="shared" si="12"/>
        <v>1.75%</v>
      </c>
      <c r="Y44" s="57">
        <v>1.0</v>
      </c>
      <c r="Z44" s="113">
        <v>1.0</v>
      </c>
      <c r="AA44" s="77" t="str">
        <f t="shared" si="13"/>
        <v>$2.00</v>
      </c>
      <c r="AB44" s="78" t="str">
        <f t="shared" si="30"/>
        <v>1.75%</v>
      </c>
      <c r="AC44" s="57">
        <v>1.0</v>
      </c>
      <c r="AD44" s="112">
        <v>1.0</v>
      </c>
      <c r="AE44" s="77" t="str">
        <f t="shared" si="14"/>
        <v>$2.00</v>
      </c>
      <c r="AF44" s="80" t="str">
        <f t="shared" si="15"/>
        <v>1.75%</v>
      </c>
      <c r="AG44" s="71">
        <v>1.0</v>
      </c>
      <c r="AH44" s="56">
        <v>1.0</v>
      </c>
      <c r="AI44" s="77" t="str">
        <f t="shared" si="16"/>
        <v>$2.00</v>
      </c>
      <c r="AJ44" s="78" t="str">
        <f t="shared" si="17"/>
        <v>1.75%</v>
      </c>
      <c r="AK44" s="57">
        <v>1.0</v>
      </c>
      <c r="AL44" s="56">
        <v>1.0</v>
      </c>
      <c r="AM44" s="77" t="str">
        <f t="shared" si="18"/>
        <v>$2.00</v>
      </c>
      <c r="AN44" s="59" t="str">
        <f t="shared" si="19"/>
        <v>1.75%</v>
      </c>
      <c r="AO44" s="71">
        <v>1.0</v>
      </c>
      <c r="AP44" s="56">
        <v>1.0</v>
      </c>
      <c r="AQ44" s="72" t="str">
        <f t="shared" si="20"/>
        <v>$2.00</v>
      </c>
      <c r="AR44" s="78" t="str">
        <f t="shared" si="21"/>
        <v>1.75%</v>
      </c>
      <c r="AS44" s="57">
        <v>1.0</v>
      </c>
      <c r="AT44" s="113">
        <v>1.0</v>
      </c>
      <c r="AU44" s="72" t="str">
        <f t="shared" si="22"/>
        <v>$2.00</v>
      </c>
      <c r="AV44" s="80" t="str">
        <f t="shared" si="23"/>
        <v>1.75%</v>
      </c>
      <c r="AW44" s="57">
        <v>1.0</v>
      </c>
      <c r="AX44" s="112">
        <v>1.0</v>
      </c>
      <c r="AY44" s="72" t="str">
        <f t="shared" si="24"/>
        <v>$2.00</v>
      </c>
      <c r="AZ44" s="78" t="str">
        <f t="shared" si="25"/>
        <v>1.75%</v>
      </c>
      <c r="BA44" s="46"/>
      <c r="BB44" s="84" t="str">
        <f t="shared" ref="BB44:BD44" si="101">E44+I44+M44+Q44+U44+Y44+AC44+AG44+AK44+AO44+AS44+AW44</f>
        <v>$12.00</v>
      </c>
      <c r="BC44" s="82" t="str">
        <f t="shared" si="101"/>
        <v>$12.00</v>
      </c>
      <c r="BD44" s="77" t="str">
        <f t="shared" si="101"/>
        <v>$24.00</v>
      </c>
      <c r="BE44" s="78" t="str">
        <f t="shared" si="27"/>
        <v>1.75%</v>
      </c>
      <c r="BF44" s="50"/>
      <c r="BG44" s="73" t="str">
        <f t="shared" ref="BG44:BI44" si="102">BB44/$BJ$2</f>
        <v>$1.00</v>
      </c>
      <c r="BH44" s="83" t="str">
        <f t="shared" si="102"/>
        <v>$1.00</v>
      </c>
      <c r="BI44" s="77" t="str">
        <f t="shared" si="102"/>
        <v>$2.00</v>
      </c>
      <c r="BJ44" s="78" t="str">
        <f t="shared" si="29"/>
        <v>1.75%</v>
      </c>
    </row>
    <row r="45" ht="15.75" customHeight="1">
      <c r="A45" s="36"/>
      <c r="B45" s="116">
        <v>39.0</v>
      </c>
      <c r="C45" s="117" t="s">
        <v>65</v>
      </c>
      <c r="D45" s="99">
        <v>0.0</v>
      </c>
      <c r="E45" s="63">
        <v>1.0</v>
      </c>
      <c r="F45" s="63">
        <v>1.0</v>
      </c>
      <c r="G45" s="77" t="str">
        <f t="shared" si="3"/>
        <v>$2.00</v>
      </c>
      <c r="H45" s="60" t="str">
        <f t="shared" si="4"/>
        <v>1.75%</v>
      </c>
      <c r="I45" s="63">
        <v>1.0</v>
      </c>
      <c r="J45" s="63">
        <v>1.0</v>
      </c>
      <c r="K45" s="58" t="str">
        <f t="shared" si="5"/>
        <v>$2.00</v>
      </c>
      <c r="L45" s="60" t="str">
        <f t="shared" si="6"/>
        <v>1.75%</v>
      </c>
      <c r="M45" s="63">
        <v>1.0</v>
      </c>
      <c r="N45" s="63">
        <v>1.0</v>
      </c>
      <c r="O45" s="58" t="str">
        <f t="shared" si="7"/>
        <v>$2.00</v>
      </c>
      <c r="P45" s="60" t="str">
        <f t="shared" si="8"/>
        <v>1.75%</v>
      </c>
      <c r="Q45" s="63">
        <v>1.0</v>
      </c>
      <c r="R45" s="63">
        <v>1.0</v>
      </c>
      <c r="S45" s="58" t="str">
        <f t="shared" si="9"/>
        <v>$2.00</v>
      </c>
      <c r="T45" s="60" t="str">
        <f t="shared" si="10"/>
        <v>1.75%</v>
      </c>
      <c r="U45" s="63">
        <v>1.0</v>
      </c>
      <c r="V45" s="63">
        <v>1.0</v>
      </c>
      <c r="W45" s="58" t="str">
        <f t="shared" si="11"/>
        <v>$2.00</v>
      </c>
      <c r="X45" s="60" t="str">
        <f t="shared" si="12"/>
        <v>1.75%</v>
      </c>
      <c r="Y45" s="63">
        <v>1.0</v>
      </c>
      <c r="Z45" s="111">
        <v>1.0</v>
      </c>
      <c r="AA45" s="58" t="str">
        <f t="shared" si="13"/>
        <v>$2.00</v>
      </c>
      <c r="AB45" s="61" t="str">
        <f t="shared" si="30"/>
        <v>1.75%</v>
      </c>
      <c r="AC45" s="63">
        <v>1.0</v>
      </c>
      <c r="AD45" s="112">
        <v>1.0</v>
      </c>
      <c r="AE45" s="58" t="str">
        <f t="shared" si="14"/>
        <v>$2.00</v>
      </c>
      <c r="AF45" s="60" t="str">
        <f t="shared" si="15"/>
        <v>1.75%</v>
      </c>
      <c r="AG45" s="63">
        <v>1.0</v>
      </c>
      <c r="AH45" s="62">
        <v>1.0</v>
      </c>
      <c r="AI45" s="58" t="str">
        <f t="shared" si="16"/>
        <v>$2.00</v>
      </c>
      <c r="AJ45" s="59" t="str">
        <f t="shared" si="17"/>
        <v>1.75%</v>
      </c>
      <c r="AK45" s="63">
        <v>1.0</v>
      </c>
      <c r="AL45" s="62">
        <v>1.0</v>
      </c>
      <c r="AM45" s="58" t="str">
        <f t="shared" si="18"/>
        <v>$2.00</v>
      </c>
      <c r="AN45" s="60" t="str">
        <f t="shared" si="19"/>
        <v>1.75%</v>
      </c>
      <c r="AO45" s="63">
        <v>1.0</v>
      </c>
      <c r="AP45" s="62">
        <v>1.0</v>
      </c>
      <c r="AQ45" s="58" t="str">
        <f t="shared" si="20"/>
        <v>$2.00</v>
      </c>
      <c r="AR45" s="59" t="str">
        <f t="shared" si="21"/>
        <v>1.75%</v>
      </c>
      <c r="AS45" s="63">
        <v>1.0</v>
      </c>
      <c r="AT45" s="111">
        <v>1.0</v>
      </c>
      <c r="AU45" s="88" t="str">
        <f t="shared" si="22"/>
        <v>$2.00</v>
      </c>
      <c r="AV45" s="60" t="str">
        <f t="shared" si="23"/>
        <v>1.75%</v>
      </c>
      <c r="AW45" s="63">
        <v>1.0</v>
      </c>
      <c r="AX45" s="112">
        <v>1.0</v>
      </c>
      <c r="AY45" s="58" t="str">
        <f t="shared" si="24"/>
        <v>$2.00</v>
      </c>
      <c r="AZ45" s="59" t="str">
        <f t="shared" si="25"/>
        <v>1.75%</v>
      </c>
      <c r="BA45" s="46"/>
      <c r="BB45" s="64" t="str">
        <f t="shared" ref="BB45:BD45" si="103">E45+I45+M45+Q45+U45+Y45+AC45+AG45+AK45+AO45+AS45+AW45</f>
        <v>$12.00</v>
      </c>
      <c r="BC45" s="89" t="str">
        <f t="shared" si="103"/>
        <v>$12.00</v>
      </c>
      <c r="BD45" s="58" t="str">
        <f t="shared" si="103"/>
        <v>$24.00</v>
      </c>
      <c r="BE45" s="61" t="str">
        <f t="shared" si="27"/>
        <v>1.75%</v>
      </c>
      <c r="BF45" s="50"/>
      <c r="BG45" s="64" t="str">
        <f t="shared" ref="BG45:BI45" si="104">BB45/$BJ$2</f>
        <v>$1.00</v>
      </c>
      <c r="BH45" s="67" t="str">
        <f t="shared" si="104"/>
        <v>$1.00</v>
      </c>
      <c r="BI45" s="58" t="str">
        <f t="shared" si="104"/>
        <v>$2.00</v>
      </c>
      <c r="BJ45" s="60" t="str">
        <f t="shared" si="29"/>
        <v>1.75%</v>
      </c>
    </row>
    <row r="46" ht="15.75" customHeight="1">
      <c r="A46" s="36"/>
      <c r="B46" s="118">
        <v>40.0</v>
      </c>
      <c r="C46" s="69" t="s">
        <v>66</v>
      </c>
      <c r="D46" s="39">
        <v>1.0</v>
      </c>
      <c r="E46" s="62">
        <v>1.0</v>
      </c>
      <c r="F46" s="62">
        <v>1.0</v>
      </c>
      <c r="G46" s="49" t="str">
        <f t="shared" si="3"/>
        <v>$2.00</v>
      </c>
      <c r="H46" s="43" t="str">
        <f t="shared" si="4"/>
        <v>1.75%</v>
      </c>
      <c r="I46" s="62">
        <v>1.0</v>
      </c>
      <c r="J46" s="62">
        <v>1.0</v>
      </c>
      <c r="K46" s="72" t="str">
        <f t="shared" si="5"/>
        <v>$2.00</v>
      </c>
      <c r="L46" s="43" t="str">
        <f t="shared" si="6"/>
        <v>1.75%</v>
      </c>
      <c r="M46" s="62">
        <v>1.0</v>
      </c>
      <c r="N46" s="62">
        <v>1.0</v>
      </c>
      <c r="O46" s="72" t="str">
        <f t="shared" si="7"/>
        <v>$2.00</v>
      </c>
      <c r="P46" s="42" t="str">
        <f t="shared" si="8"/>
        <v>1.75%</v>
      </c>
      <c r="Q46" s="62">
        <v>1.0</v>
      </c>
      <c r="R46" s="62">
        <v>1.0</v>
      </c>
      <c r="S46" s="72" t="str">
        <f t="shared" si="9"/>
        <v>$2.00</v>
      </c>
      <c r="T46" s="44" t="str">
        <f t="shared" si="10"/>
        <v>1.75%</v>
      </c>
      <c r="U46" s="62">
        <v>1.0</v>
      </c>
      <c r="V46" s="62">
        <v>1.0</v>
      </c>
      <c r="W46" s="72" t="str">
        <f t="shared" si="11"/>
        <v>$2.00</v>
      </c>
      <c r="X46" s="44" t="str">
        <f t="shared" si="12"/>
        <v>1.75%</v>
      </c>
      <c r="Y46" s="62">
        <v>1.0</v>
      </c>
      <c r="Z46" s="101">
        <v>1.0</v>
      </c>
      <c r="AA46" s="72" t="str">
        <f t="shared" si="13"/>
        <v>$2.00</v>
      </c>
      <c r="AB46" s="44" t="str">
        <f t="shared" si="30"/>
        <v>1.75%</v>
      </c>
      <c r="AC46" s="62">
        <v>1.0</v>
      </c>
      <c r="AD46" s="101">
        <v>1.0</v>
      </c>
      <c r="AE46" s="72" t="str">
        <f t="shared" si="14"/>
        <v>$2.00</v>
      </c>
      <c r="AF46" s="42" t="str">
        <f t="shared" si="15"/>
        <v>1.75%</v>
      </c>
      <c r="AG46" s="62">
        <v>1.0</v>
      </c>
      <c r="AH46" s="40">
        <v>1.0</v>
      </c>
      <c r="AI46" s="72" t="str">
        <f t="shared" si="16"/>
        <v>$2.00</v>
      </c>
      <c r="AJ46" s="42" t="str">
        <f t="shared" si="17"/>
        <v>1.75%</v>
      </c>
      <c r="AK46" s="62">
        <v>1.0</v>
      </c>
      <c r="AL46" s="45">
        <v>1.0</v>
      </c>
      <c r="AM46" s="72" t="str">
        <f t="shared" si="18"/>
        <v>$2.00</v>
      </c>
      <c r="AN46" s="42" t="str">
        <f t="shared" si="19"/>
        <v>1.75%</v>
      </c>
      <c r="AO46" s="62">
        <v>1.0</v>
      </c>
      <c r="AP46" s="45">
        <v>1.0</v>
      </c>
      <c r="AQ46" s="72" t="str">
        <f t="shared" si="20"/>
        <v>$2.00</v>
      </c>
      <c r="AR46" s="43" t="str">
        <f t="shared" si="21"/>
        <v>1.75%</v>
      </c>
      <c r="AS46" s="62">
        <v>1.0</v>
      </c>
      <c r="AT46" s="112">
        <v>1.0</v>
      </c>
      <c r="AU46" s="77" t="str">
        <f t="shared" si="22"/>
        <v>$2.00</v>
      </c>
      <c r="AV46" s="42" t="str">
        <f t="shared" si="23"/>
        <v>1.75%</v>
      </c>
      <c r="AW46" s="62">
        <v>1.0</v>
      </c>
      <c r="AX46" s="101">
        <v>1.0</v>
      </c>
      <c r="AY46" s="72" t="str">
        <f t="shared" si="24"/>
        <v>$2.00</v>
      </c>
      <c r="AZ46" s="43" t="str">
        <f t="shared" si="25"/>
        <v>1.75%</v>
      </c>
      <c r="BA46" s="46"/>
      <c r="BB46" s="73" t="str">
        <f t="shared" ref="BB46:BD46" si="105">E46+I46+M46+Q46+U46+Y46+AC46+AG46+AK46+AO46+AS46+AW46</f>
        <v>$12.00</v>
      </c>
      <c r="BC46" s="65" t="str">
        <f t="shared" si="105"/>
        <v>$12.00</v>
      </c>
      <c r="BD46" s="72" t="str">
        <f t="shared" si="105"/>
        <v>$24.00</v>
      </c>
      <c r="BE46" s="44" t="str">
        <f t="shared" si="27"/>
        <v>1.75%</v>
      </c>
      <c r="BF46" s="50"/>
      <c r="BG46" s="73" t="str">
        <f t="shared" ref="BG46:BI46" si="106">BB46/$BJ$2</f>
        <v>$1.00</v>
      </c>
      <c r="BH46" s="74" t="str">
        <f t="shared" si="106"/>
        <v>$1.00</v>
      </c>
      <c r="BI46" s="72" t="str">
        <f t="shared" si="106"/>
        <v>$2.00</v>
      </c>
      <c r="BJ46" s="61" t="str">
        <f t="shared" si="29"/>
        <v>1.75%</v>
      </c>
    </row>
    <row r="47" ht="15.75" customHeight="1">
      <c r="A47" s="36"/>
      <c r="B47" s="53">
        <v>41.0</v>
      </c>
      <c r="C47" s="75" t="s">
        <v>67</v>
      </c>
      <c r="D47" s="76">
        <v>1.0</v>
      </c>
      <c r="E47" s="62">
        <v>1.0</v>
      </c>
      <c r="F47" s="62">
        <v>1.0</v>
      </c>
      <c r="G47" s="66" t="str">
        <f t="shared" si="3"/>
        <v>$2.00</v>
      </c>
      <c r="H47" s="80" t="str">
        <f t="shared" si="4"/>
        <v>1.75%</v>
      </c>
      <c r="I47" s="62">
        <v>1.0</v>
      </c>
      <c r="J47" s="62">
        <v>1.0</v>
      </c>
      <c r="K47" s="77" t="str">
        <f t="shared" si="5"/>
        <v>$2.00</v>
      </c>
      <c r="L47" s="78" t="str">
        <f t="shared" si="6"/>
        <v>1.75%</v>
      </c>
      <c r="M47" s="62">
        <v>1.0</v>
      </c>
      <c r="N47" s="62">
        <v>1.0</v>
      </c>
      <c r="O47" s="77" t="str">
        <f t="shared" si="7"/>
        <v>$2.00</v>
      </c>
      <c r="P47" s="79" t="str">
        <f t="shared" si="8"/>
        <v>1.75%</v>
      </c>
      <c r="Q47" s="62">
        <v>1.0</v>
      </c>
      <c r="R47" s="62">
        <v>1.0</v>
      </c>
      <c r="S47" s="77" t="str">
        <f t="shared" si="9"/>
        <v>$2.00</v>
      </c>
      <c r="T47" s="80" t="str">
        <f t="shared" si="10"/>
        <v>1.75%</v>
      </c>
      <c r="U47" s="62">
        <v>1.0</v>
      </c>
      <c r="V47" s="57">
        <v>1.0</v>
      </c>
      <c r="W47" s="77" t="str">
        <f t="shared" si="11"/>
        <v>$2.00</v>
      </c>
      <c r="X47" s="80" t="str">
        <f t="shared" si="12"/>
        <v>1.75%</v>
      </c>
      <c r="Y47" s="62">
        <v>1.0</v>
      </c>
      <c r="Z47" s="106">
        <v>1.0</v>
      </c>
      <c r="AA47" s="77" t="str">
        <f t="shared" si="13"/>
        <v>$2.00</v>
      </c>
      <c r="AB47" s="80" t="str">
        <f t="shared" si="30"/>
        <v>1.75%</v>
      </c>
      <c r="AC47" s="62">
        <v>1.0</v>
      </c>
      <c r="AD47" s="112">
        <v>1.0</v>
      </c>
      <c r="AE47" s="77" t="str">
        <f t="shared" si="14"/>
        <v>$2.00</v>
      </c>
      <c r="AF47" s="59" t="str">
        <f t="shared" si="15"/>
        <v>1.75%</v>
      </c>
      <c r="AG47" s="62">
        <v>1.0</v>
      </c>
      <c r="AH47" s="71">
        <v>1.0</v>
      </c>
      <c r="AI47" s="77" t="str">
        <f t="shared" si="16"/>
        <v>$2.00</v>
      </c>
      <c r="AJ47" s="59" t="str">
        <f t="shared" si="17"/>
        <v>1.75%</v>
      </c>
      <c r="AK47" s="62">
        <v>1.0</v>
      </c>
      <c r="AL47" s="57">
        <v>1.0</v>
      </c>
      <c r="AM47" s="77" t="str">
        <f t="shared" si="18"/>
        <v>$2.00</v>
      </c>
      <c r="AN47" s="59" t="str">
        <f t="shared" si="19"/>
        <v>1.75%</v>
      </c>
      <c r="AO47" s="62">
        <v>1.0</v>
      </c>
      <c r="AP47" s="56">
        <v>1.0</v>
      </c>
      <c r="AQ47" s="72" t="str">
        <f t="shared" si="20"/>
        <v>$2.00</v>
      </c>
      <c r="AR47" s="78" t="str">
        <f t="shared" si="21"/>
        <v>1.75%</v>
      </c>
      <c r="AS47" s="62">
        <v>1.0</v>
      </c>
      <c r="AT47" s="112">
        <v>1.0</v>
      </c>
      <c r="AU47" s="77" t="str">
        <f t="shared" si="22"/>
        <v>$2.00</v>
      </c>
      <c r="AV47" s="61" t="str">
        <f t="shared" si="23"/>
        <v>1.75%</v>
      </c>
      <c r="AW47" s="62">
        <v>1.0</v>
      </c>
      <c r="AX47" s="112">
        <v>1.0</v>
      </c>
      <c r="AY47" s="77" t="str">
        <f t="shared" si="24"/>
        <v>$2.00</v>
      </c>
      <c r="AZ47" s="80" t="str">
        <f t="shared" si="25"/>
        <v>1.75%</v>
      </c>
      <c r="BA47" s="46"/>
      <c r="BB47" s="85" t="str">
        <f t="shared" ref="BB47:BD47" si="107">E47+I47+M47+Q47+U47+Y47+AC47+AG47+AK47+AO47+AS47+AW47</f>
        <v>$12.00</v>
      </c>
      <c r="BC47" s="82" t="str">
        <f t="shared" si="107"/>
        <v>$12.00</v>
      </c>
      <c r="BD47" s="77" t="str">
        <f t="shared" si="107"/>
        <v>$24.00</v>
      </c>
      <c r="BE47" s="80" t="str">
        <f t="shared" si="27"/>
        <v>1.75%</v>
      </c>
      <c r="BF47" s="50"/>
      <c r="BG47" s="73" t="str">
        <f t="shared" ref="BG47:BI47" si="108">BB47/$BJ$2</f>
        <v>$1.00</v>
      </c>
      <c r="BH47" s="83" t="str">
        <f t="shared" si="108"/>
        <v>$1.00</v>
      </c>
      <c r="BI47" s="77" t="str">
        <f t="shared" si="108"/>
        <v>$2.00</v>
      </c>
      <c r="BJ47" s="78" t="str">
        <f t="shared" si="29"/>
        <v>1.75%</v>
      </c>
    </row>
    <row r="48" ht="15.75" customHeight="1">
      <c r="A48" s="36"/>
      <c r="B48" s="53">
        <v>42.0</v>
      </c>
      <c r="C48" s="75" t="s">
        <v>68</v>
      </c>
      <c r="D48" s="76">
        <v>1.0</v>
      </c>
      <c r="E48" s="62">
        <v>1.0</v>
      </c>
      <c r="F48" s="62">
        <v>1.0</v>
      </c>
      <c r="G48" s="108" t="str">
        <f t="shared" si="3"/>
        <v>$2.00</v>
      </c>
      <c r="H48" s="80" t="str">
        <f t="shared" si="4"/>
        <v>1.75%</v>
      </c>
      <c r="I48" s="62">
        <v>1.0</v>
      </c>
      <c r="J48" s="62">
        <v>1.0</v>
      </c>
      <c r="K48" s="77" t="str">
        <f t="shared" si="5"/>
        <v>$2.00</v>
      </c>
      <c r="L48" s="59" t="str">
        <f t="shared" si="6"/>
        <v>1.75%</v>
      </c>
      <c r="M48" s="62">
        <v>1.0</v>
      </c>
      <c r="N48" s="62">
        <v>1.0</v>
      </c>
      <c r="O48" s="77" t="str">
        <f t="shared" si="7"/>
        <v>$2.00</v>
      </c>
      <c r="P48" s="80" t="str">
        <f t="shared" si="8"/>
        <v>1.75%</v>
      </c>
      <c r="Q48" s="62">
        <v>1.0</v>
      </c>
      <c r="R48" s="62">
        <v>1.0</v>
      </c>
      <c r="S48" s="77" t="str">
        <f t="shared" si="9"/>
        <v>$2.00</v>
      </c>
      <c r="T48" s="80" t="str">
        <f t="shared" si="10"/>
        <v>1.75%</v>
      </c>
      <c r="U48" s="62">
        <v>1.0</v>
      </c>
      <c r="V48" s="57">
        <v>1.0</v>
      </c>
      <c r="W48" s="77" t="str">
        <f t="shared" si="11"/>
        <v>$2.00</v>
      </c>
      <c r="X48" s="80" t="str">
        <f t="shared" si="12"/>
        <v>1.75%</v>
      </c>
      <c r="Y48" s="62">
        <v>1.0</v>
      </c>
      <c r="Z48" s="106">
        <v>1.0</v>
      </c>
      <c r="AA48" s="77" t="str">
        <f t="shared" si="13"/>
        <v>$2.00</v>
      </c>
      <c r="AB48" s="78" t="str">
        <f t="shared" si="30"/>
        <v>1.75%</v>
      </c>
      <c r="AC48" s="62">
        <v>1.0</v>
      </c>
      <c r="AD48" s="112">
        <v>1.0</v>
      </c>
      <c r="AE48" s="77" t="str">
        <f t="shared" si="14"/>
        <v>$2.00</v>
      </c>
      <c r="AF48" s="80" t="str">
        <f t="shared" si="15"/>
        <v>1.75%</v>
      </c>
      <c r="AG48" s="62">
        <v>1.0</v>
      </c>
      <c r="AH48" s="56">
        <v>1.0</v>
      </c>
      <c r="AI48" s="77" t="str">
        <f t="shared" si="16"/>
        <v>$2.00</v>
      </c>
      <c r="AJ48" s="80" t="str">
        <f t="shared" si="17"/>
        <v>1.75%</v>
      </c>
      <c r="AK48" s="62">
        <v>1.0</v>
      </c>
      <c r="AL48" s="57">
        <v>1.0</v>
      </c>
      <c r="AM48" s="77" t="str">
        <f t="shared" si="18"/>
        <v>$2.00</v>
      </c>
      <c r="AN48" s="80" t="str">
        <f t="shared" si="19"/>
        <v>1.75%</v>
      </c>
      <c r="AO48" s="62">
        <v>1.0</v>
      </c>
      <c r="AP48" s="56">
        <v>1.0</v>
      </c>
      <c r="AQ48" s="72" t="str">
        <f t="shared" si="20"/>
        <v>$2.00</v>
      </c>
      <c r="AR48" s="78" t="str">
        <f t="shared" si="21"/>
        <v>1.75%</v>
      </c>
      <c r="AS48" s="62">
        <v>1.0</v>
      </c>
      <c r="AT48" s="112">
        <v>1.0</v>
      </c>
      <c r="AU48" s="72" t="str">
        <f t="shared" si="22"/>
        <v>$2.00</v>
      </c>
      <c r="AV48" s="59" t="str">
        <f t="shared" si="23"/>
        <v>1.75%</v>
      </c>
      <c r="AW48" s="62">
        <v>1.0</v>
      </c>
      <c r="AX48" s="112">
        <v>1.0</v>
      </c>
      <c r="AY48" s="72" t="str">
        <f t="shared" si="24"/>
        <v>$2.00</v>
      </c>
      <c r="AZ48" s="80" t="str">
        <f t="shared" si="25"/>
        <v>1.75%</v>
      </c>
      <c r="BA48" s="46"/>
      <c r="BB48" s="84" t="str">
        <f t="shared" ref="BB48:BD48" si="109">E48+I48+M48+Q48+U48+Y48+AC48+AG48+AK48+AO48+AS48+AW48</f>
        <v>$12.00</v>
      </c>
      <c r="BC48" s="82" t="str">
        <f t="shared" si="109"/>
        <v>$12.00</v>
      </c>
      <c r="BD48" s="77" t="str">
        <f t="shared" si="109"/>
        <v>$24.00</v>
      </c>
      <c r="BE48" s="80" t="str">
        <f t="shared" si="27"/>
        <v>1.75%</v>
      </c>
      <c r="BF48" s="50"/>
      <c r="BG48" s="73" t="str">
        <f t="shared" ref="BG48:BI48" si="110">BB48/$BJ$2</f>
        <v>$1.00</v>
      </c>
      <c r="BH48" s="83" t="str">
        <f t="shared" si="110"/>
        <v>$1.00</v>
      </c>
      <c r="BI48" s="77" t="str">
        <f t="shared" si="110"/>
        <v>$2.00</v>
      </c>
      <c r="BJ48" s="78" t="str">
        <f t="shared" si="29"/>
        <v>1.75%</v>
      </c>
    </row>
    <row r="49" ht="15.75" customHeight="1">
      <c r="A49" s="36"/>
      <c r="B49" s="116">
        <v>43.0</v>
      </c>
      <c r="C49" s="87" t="s">
        <v>69</v>
      </c>
      <c r="D49" s="110">
        <v>0.0</v>
      </c>
      <c r="E49" s="63">
        <v>1.0</v>
      </c>
      <c r="F49" s="63">
        <v>1.0</v>
      </c>
      <c r="G49" s="58" t="str">
        <f t="shared" si="3"/>
        <v>$2.00</v>
      </c>
      <c r="H49" s="60" t="str">
        <f t="shared" si="4"/>
        <v>1.75%</v>
      </c>
      <c r="I49" s="63">
        <v>1.0</v>
      </c>
      <c r="J49" s="63">
        <v>1.0</v>
      </c>
      <c r="K49" s="58" t="str">
        <f t="shared" si="5"/>
        <v>$2.00</v>
      </c>
      <c r="L49" s="60" t="str">
        <f t="shared" si="6"/>
        <v>1.75%</v>
      </c>
      <c r="M49" s="63">
        <v>1.0</v>
      </c>
      <c r="N49" s="63">
        <v>1.0</v>
      </c>
      <c r="O49" s="58" t="str">
        <f t="shared" si="7"/>
        <v>$2.00</v>
      </c>
      <c r="P49" s="60" t="str">
        <f t="shared" si="8"/>
        <v>1.75%</v>
      </c>
      <c r="Q49" s="63">
        <v>1.0</v>
      </c>
      <c r="R49" s="63">
        <v>1.0</v>
      </c>
      <c r="S49" s="58" t="str">
        <f t="shared" si="9"/>
        <v>$2.00</v>
      </c>
      <c r="T49" s="60" t="str">
        <f t="shared" si="10"/>
        <v>1.75%</v>
      </c>
      <c r="U49" s="63">
        <v>1.0</v>
      </c>
      <c r="V49" s="63">
        <v>1.0</v>
      </c>
      <c r="W49" s="58" t="str">
        <f t="shared" si="11"/>
        <v>$2.00</v>
      </c>
      <c r="X49" s="60" t="str">
        <f t="shared" si="12"/>
        <v>1.75%</v>
      </c>
      <c r="Y49" s="63">
        <v>1.0</v>
      </c>
      <c r="Z49" s="119">
        <v>1.0</v>
      </c>
      <c r="AA49" s="58" t="str">
        <f t="shared" si="13"/>
        <v>$2.00</v>
      </c>
      <c r="AB49" s="61" t="str">
        <f t="shared" si="30"/>
        <v>1.75%</v>
      </c>
      <c r="AC49" s="63">
        <v>1.0</v>
      </c>
      <c r="AD49" s="111">
        <v>1.0</v>
      </c>
      <c r="AE49" s="58" t="str">
        <f t="shared" si="14"/>
        <v>$2.00</v>
      </c>
      <c r="AF49" s="60" t="str">
        <f t="shared" si="15"/>
        <v>1.75%</v>
      </c>
      <c r="AG49" s="63">
        <v>1.0</v>
      </c>
      <c r="AH49" s="62">
        <v>1.0</v>
      </c>
      <c r="AI49" s="58" t="str">
        <f t="shared" si="16"/>
        <v>$2.00</v>
      </c>
      <c r="AJ49" s="60" t="str">
        <f t="shared" si="17"/>
        <v>1.75%</v>
      </c>
      <c r="AK49" s="63">
        <v>1.0</v>
      </c>
      <c r="AL49" s="63">
        <v>1.0</v>
      </c>
      <c r="AM49" s="58" t="str">
        <f t="shared" si="18"/>
        <v>$2.00</v>
      </c>
      <c r="AN49" s="60" t="str">
        <f t="shared" si="19"/>
        <v>1.75%</v>
      </c>
      <c r="AO49" s="63">
        <v>1.0</v>
      </c>
      <c r="AP49" s="62">
        <v>1.0</v>
      </c>
      <c r="AQ49" s="58" t="str">
        <f t="shared" si="20"/>
        <v>$2.00</v>
      </c>
      <c r="AR49" s="59" t="str">
        <f t="shared" si="21"/>
        <v>1.75%</v>
      </c>
      <c r="AS49" s="63">
        <v>1.0</v>
      </c>
      <c r="AT49" s="111">
        <v>1.0</v>
      </c>
      <c r="AU49" s="58" t="str">
        <f t="shared" si="22"/>
        <v>$2.00</v>
      </c>
      <c r="AV49" s="60" t="str">
        <f t="shared" si="23"/>
        <v>1.75%</v>
      </c>
      <c r="AW49" s="63">
        <v>1.0</v>
      </c>
      <c r="AX49" s="111">
        <v>1.0</v>
      </c>
      <c r="AY49" s="58" t="str">
        <f t="shared" si="24"/>
        <v>$2.00</v>
      </c>
      <c r="AZ49" s="60" t="str">
        <f t="shared" si="25"/>
        <v>1.75%</v>
      </c>
      <c r="BA49" s="46"/>
      <c r="BB49" s="120" t="str">
        <f t="shared" ref="BB49:BD49" si="111">E49+I49+M49+Q49+U49+Y49+AC49+AG49+AK49+AO49+AS49+AW49</f>
        <v>$12.00</v>
      </c>
      <c r="BC49" s="89" t="str">
        <f t="shared" si="111"/>
        <v>$12.00</v>
      </c>
      <c r="BD49" s="58" t="str">
        <f t="shared" si="111"/>
        <v>$24.00</v>
      </c>
      <c r="BE49" s="60" t="str">
        <f t="shared" si="27"/>
        <v>1.75%</v>
      </c>
      <c r="BF49" s="50"/>
      <c r="BG49" s="64" t="str">
        <f t="shared" ref="BG49:BI49" si="112">BB49/$BJ$2</f>
        <v>$1.00</v>
      </c>
      <c r="BH49" s="67" t="str">
        <f t="shared" si="112"/>
        <v>$1.00</v>
      </c>
      <c r="BI49" s="58" t="str">
        <f t="shared" si="112"/>
        <v>$2.00</v>
      </c>
      <c r="BJ49" s="60" t="str">
        <f t="shared" si="29"/>
        <v>1.75%</v>
      </c>
    </row>
    <row r="50" ht="15.75" customHeight="1">
      <c r="A50" s="36"/>
      <c r="B50" s="118">
        <v>44.0</v>
      </c>
      <c r="C50" s="92" t="s">
        <v>70</v>
      </c>
      <c r="D50" s="104">
        <v>1.0</v>
      </c>
      <c r="E50" s="62">
        <v>1.0</v>
      </c>
      <c r="F50" s="62">
        <v>1.0</v>
      </c>
      <c r="G50" s="49" t="str">
        <f t="shared" si="3"/>
        <v>$2.00</v>
      </c>
      <c r="H50" s="43" t="str">
        <f t="shared" si="4"/>
        <v>1.75%</v>
      </c>
      <c r="I50" s="62">
        <v>1.0</v>
      </c>
      <c r="J50" s="62">
        <v>1.0</v>
      </c>
      <c r="K50" s="72" t="str">
        <f t="shared" si="5"/>
        <v>$2.00</v>
      </c>
      <c r="L50" s="42" t="str">
        <f t="shared" si="6"/>
        <v>1.75%</v>
      </c>
      <c r="M50" s="62">
        <v>1.0</v>
      </c>
      <c r="N50" s="62">
        <v>1.0</v>
      </c>
      <c r="O50" s="72" t="str">
        <f t="shared" si="7"/>
        <v>$2.00</v>
      </c>
      <c r="P50" s="44" t="str">
        <f t="shared" si="8"/>
        <v>1.75%</v>
      </c>
      <c r="Q50" s="62">
        <v>1.0</v>
      </c>
      <c r="R50" s="62">
        <v>1.0</v>
      </c>
      <c r="S50" s="72" t="str">
        <f t="shared" si="9"/>
        <v>$2.00</v>
      </c>
      <c r="T50" s="44" t="str">
        <f t="shared" si="10"/>
        <v>1.75%</v>
      </c>
      <c r="U50" s="62">
        <v>1.0</v>
      </c>
      <c r="V50" s="40">
        <v>1.0</v>
      </c>
      <c r="W50" s="72" t="str">
        <f t="shared" si="11"/>
        <v>$2.00</v>
      </c>
      <c r="X50" s="42" t="str">
        <f t="shared" si="12"/>
        <v>1.75%</v>
      </c>
      <c r="Y50" s="62">
        <v>1.0</v>
      </c>
      <c r="Z50" s="112">
        <v>1.0</v>
      </c>
      <c r="AA50" s="72" t="str">
        <f t="shared" si="13"/>
        <v>$2.00</v>
      </c>
      <c r="AB50" s="42" t="str">
        <f t="shared" si="30"/>
        <v>1.75%</v>
      </c>
      <c r="AC50" s="62">
        <v>1.0</v>
      </c>
      <c r="AD50" s="113">
        <v>1.0</v>
      </c>
      <c r="AE50" s="72" t="str">
        <f t="shared" si="14"/>
        <v>$2.00</v>
      </c>
      <c r="AF50" s="42" t="str">
        <f t="shared" si="15"/>
        <v>1.75%</v>
      </c>
      <c r="AG50" s="62">
        <v>1.0</v>
      </c>
      <c r="AH50" s="45">
        <v>1.0</v>
      </c>
      <c r="AI50" s="72" t="str">
        <f t="shared" si="16"/>
        <v>$2.00</v>
      </c>
      <c r="AJ50" s="43" t="str">
        <f t="shared" si="17"/>
        <v>1.75%</v>
      </c>
      <c r="AK50" s="62">
        <v>1.0</v>
      </c>
      <c r="AL50" s="40">
        <v>1.0</v>
      </c>
      <c r="AM50" s="72" t="str">
        <f t="shared" si="18"/>
        <v>$2.00</v>
      </c>
      <c r="AN50" s="43" t="str">
        <f t="shared" si="19"/>
        <v>1.75%</v>
      </c>
      <c r="AO50" s="62">
        <v>1.0</v>
      </c>
      <c r="AP50" s="45">
        <v>1.0</v>
      </c>
      <c r="AQ50" s="72" t="str">
        <f t="shared" si="20"/>
        <v>$2.00</v>
      </c>
      <c r="AR50" s="43" t="str">
        <f t="shared" si="21"/>
        <v>1.75%</v>
      </c>
      <c r="AS50" s="62">
        <v>1.0</v>
      </c>
      <c r="AT50" s="112">
        <v>1.0</v>
      </c>
      <c r="AU50" s="72" t="str">
        <f t="shared" si="22"/>
        <v>$2.00</v>
      </c>
      <c r="AV50" s="42" t="str">
        <f t="shared" si="23"/>
        <v>1.75%</v>
      </c>
      <c r="AW50" s="62">
        <v>1.0</v>
      </c>
      <c r="AX50" s="113">
        <v>1.0</v>
      </c>
      <c r="AY50" s="72" t="str">
        <f t="shared" si="24"/>
        <v>$2.00</v>
      </c>
      <c r="AZ50" s="43" t="str">
        <f t="shared" si="25"/>
        <v>1.75%</v>
      </c>
      <c r="BA50" s="46"/>
      <c r="BB50" s="73" t="str">
        <f t="shared" ref="BB50:BD50" si="113">E50+I50+M50+Q50+U50+Y50+AC50+AG50+AK50+AO50+AS50+AW50</f>
        <v>$12.00</v>
      </c>
      <c r="BC50" s="65" t="str">
        <f t="shared" si="113"/>
        <v>$12.00</v>
      </c>
      <c r="BD50" s="72" t="str">
        <f t="shared" si="113"/>
        <v>$24.00</v>
      </c>
      <c r="BE50" s="44" t="str">
        <f t="shared" si="27"/>
        <v>1.75%</v>
      </c>
      <c r="BF50" s="50"/>
      <c r="BG50" s="73" t="str">
        <f t="shared" ref="BG50:BI50" si="114">BB50/$BJ$2</f>
        <v>$1.00</v>
      </c>
      <c r="BH50" s="74" t="str">
        <f t="shared" si="114"/>
        <v>$1.00</v>
      </c>
      <c r="BI50" s="72" t="str">
        <f t="shared" si="114"/>
        <v>$2.00</v>
      </c>
      <c r="BJ50" s="61" t="str">
        <f t="shared" si="29"/>
        <v>1.75%</v>
      </c>
    </row>
    <row r="51" ht="15.75" customHeight="1">
      <c r="A51" s="36"/>
      <c r="B51" s="53">
        <v>45.0</v>
      </c>
      <c r="C51" s="54" t="s">
        <v>71</v>
      </c>
      <c r="D51" s="76">
        <v>1.0</v>
      </c>
      <c r="E51" s="62">
        <v>1.0</v>
      </c>
      <c r="F51" s="62">
        <v>1.0</v>
      </c>
      <c r="G51" s="77" t="str">
        <f t="shared" si="3"/>
        <v>$2.00</v>
      </c>
      <c r="H51" s="78" t="str">
        <f t="shared" si="4"/>
        <v>1.75%</v>
      </c>
      <c r="I51" s="62">
        <v>1.0</v>
      </c>
      <c r="J51" s="62">
        <v>1.0</v>
      </c>
      <c r="K51" s="77" t="str">
        <f t="shared" si="5"/>
        <v>$2.00</v>
      </c>
      <c r="L51" s="78" t="str">
        <f t="shared" si="6"/>
        <v>1.75%</v>
      </c>
      <c r="M51" s="62">
        <v>1.0</v>
      </c>
      <c r="N51" s="62">
        <v>1.0</v>
      </c>
      <c r="O51" s="77" t="str">
        <f t="shared" si="7"/>
        <v>$2.00</v>
      </c>
      <c r="P51" s="80" t="str">
        <f t="shared" si="8"/>
        <v>1.75%</v>
      </c>
      <c r="Q51" s="62">
        <v>1.0</v>
      </c>
      <c r="R51" s="62">
        <v>1.0</v>
      </c>
      <c r="S51" s="77" t="str">
        <f t="shared" si="9"/>
        <v>$2.00</v>
      </c>
      <c r="T51" s="78" t="str">
        <f t="shared" si="10"/>
        <v>1.75%</v>
      </c>
      <c r="U51" s="62">
        <v>1.0</v>
      </c>
      <c r="V51" s="71">
        <v>1.0</v>
      </c>
      <c r="W51" s="77" t="str">
        <f t="shared" si="11"/>
        <v>$2.00</v>
      </c>
      <c r="X51" s="79" t="str">
        <f t="shared" si="12"/>
        <v>1.75%</v>
      </c>
      <c r="Y51" s="62">
        <v>1.0</v>
      </c>
      <c r="Z51" s="112">
        <v>1.0</v>
      </c>
      <c r="AA51" s="77" t="str">
        <f t="shared" si="13"/>
        <v>$2.00</v>
      </c>
      <c r="AB51" s="79" t="str">
        <f t="shared" si="30"/>
        <v>1.75%</v>
      </c>
      <c r="AC51" s="62">
        <v>1.0</v>
      </c>
      <c r="AD51" s="112">
        <v>1.0</v>
      </c>
      <c r="AE51" s="77" t="str">
        <f t="shared" si="14"/>
        <v>$2.00</v>
      </c>
      <c r="AF51" s="78" t="str">
        <f t="shared" si="15"/>
        <v>1.75%</v>
      </c>
      <c r="AG51" s="62">
        <v>1.0</v>
      </c>
      <c r="AH51" s="56">
        <v>1.0</v>
      </c>
      <c r="AI51" s="77" t="str">
        <f t="shared" si="16"/>
        <v>$2.00</v>
      </c>
      <c r="AJ51" s="78" t="str">
        <f t="shared" si="17"/>
        <v>1.75%</v>
      </c>
      <c r="AK51" s="62">
        <v>1.0</v>
      </c>
      <c r="AL51" s="62">
        <v>1.0</v>
      </c>
      <c r="AM51" s="77" t="str">
        <f t="shared" si="18"/>
        <v>$2.00</v>
      </c>
      <c r="AN51" s="80" t="str">
        <f t="shared" si="19"/>
        <v>1.75%</v>
      </c>
      <c r="AO51" s="62">
        <v>1.0</v>
      </c>
      <c r="AP51" s="56">
        <v>1.0</v>
      </c>
      <c r="AQ51" s="72" t="str">
        <f t="shared" si="20"/>
        <v>$2.00</v>
      </c>
      <c r="AR51" s="78" t="str">
        <f t="shared" si="21"/>
        <v>1.75%</v>
      </c>
      <c r="AS51" s="62">
        <v>1.0</v>
      </c>
      <c r="AT51" s="106">
        <v>1.0</v>
      </c>
      <c r="AU51" s="77" t="str">
        <f t="shared" si="22"/>
        <v>$2.00</v>
      </c>
      <c r="AV51" s="59" t="str">
        <f t="shared" si="23"/>
        <v>1.75%</v>
      </c>
      <c r="AW51" s="62">
        <v>1.0</v>
      </c>
      <c r="AX51" s="112">
        <v>1.0</v>
      </c>
      <c r="AY51" s="77" t="str">
        <f t="shared" si="24"/>
        <v>$2.00</v>
      </c>
      <c r="AZ51" s="78" t="str">
        <f t="shared" si="25"/>
        <v>1.75%</v>
      </c>
      <c r="BA51" s="46"/>
      <c r="BB51" s="84" t="str">
        <f t="shared" ref="BB51:BD51" si="115">E51+I51+M51+Q51+U51+Y51+AC51+AG51+AK51+AO51+AS51+AW51</f>
        <v>$12.00</v>
      </c>
      <c r="BC51" s="82" t="str">
        <f t="shared" si="115"/>
        <v>$12.00</v>
      </c>
      <c r="BD51" s="77" t="str">
        <f t="shared" si="115"/>
        <v>$24.00</v>
      </c>
      <c r="BE51" s="80" t="str">
        <f t="shared" si="27"/>
        <v>1.75%</v>
      </c>
      <c r="BF51" s="50"/>
      <c r="BG51" s="73" t="str">
        <f t="shared" ref="BG51:BI51" si="116">BB51/$BJ$2</f>
        <v>$1.00</v>
      </c>
      <c r="BH51" s="83" t="str">
        <f t="shared" si="116"/>
        <v>$1.00</v>
      </c>
      <c r="BI51" s="77" t="str">
        <f t="shared" si="116"/>
        <v>$2.00</v>
      </c>
      <c r="BJ51" s="78" t="str">
        <f t="shared" si="29"/>
        <v>1.75%</v>
      </c>
    </row>
    <row r="52" ht="15.75" customHeight="1">
      <c r="A52" s="36"/>
      <c r="B52" s="53">
        <v>46.0</v>
      </c>
      <c r="C52" s="54" t="s">
        <v>72</v>
      </c>
      <c r="D52" s="76">
        <v>1.0</v>
      </c>
      <c r="E52" s="62">
        <v>1.0</v>
      </c>
      <c r="F52" s="62">
        <v>1.0</v>
      </c>
      <c r="G52" s="77" t="str">
        <f t="shared" si="3"/>
        <v>$2.00</v>
      </c>
      <c r="H52" s="59" t="str">
        <f t="shared" si="4"/>
        <v>1.75%</v>
      </c>
      <c r="I52" s="62">
        <v>1.0</v>
      </c>
      <c r="J52" s="62">
        <v>1.0</v>
      </c>
      <c r="K52" s="77" t="str">
        <f t="shared" si="5"/>
        <v>$2.00</v>
      </c>
      <c r="L52" s="59" t="str">
        <f t="shared" si="6"/>
        <v>1.75%</v>
      </c>
      <c r="M52" s="62">
        <v>1.0</v>
      </c>
      <c r="N52" s="62">
        <v>1.0</v>
      </c>
      <c r="O52" s="77" t="str">
        <f t="shared" si="7"/>
        <v>$2.00</v>
      </c>
      <c r="P52" s="80" t="str">
        <f t="shared" si="8"/>
        <v>1.75%</v>
      </c>
      <c r="Q52" s="62">
        <v>1.0</v>
      </c>
      <c r="R52" s="62">
        <v>1.0</v>
      </c>
      <c r="S52" s="77" t="str">
        <f t="shared" si="9"/>
        <v>$2.00</v>
      </c>
      <c r="T52" s="79" t="str">
        <f t="shared" si="10"/>
        <v>1.75%</v>
      </c>
      <c r="U52" s="62">
        <v>1.0</v>
      </c>
      <c r="V52" s="56">
        <v>1.0</v>
      </c>
      <c r="W52" s="77" t="str">
        <f t="shared" si="11"/>
        <v>$2.00</v>
      </c>
      <c r="X52" s="78" t="str">
        <f t="shared" si="12"/>
        <v>1.75%</v>
      </c>
      <c r="Y52" s="62">
        <v>1.0</v>
      </c>
      <c r="Z52" s="112">
        <v>1.0</v>
      </c>
      <c r="AA52" s="77" t="str">
        <f t="shared" si="13"/>
        <v>$2.00</v>
      </c>
      <c r="AB52" s="78" t="str">
        <f t="shared" si="30"/>
        <v>1.75%</v>
      </c>
      <c r="AC52" s="62">
        <v>1.0</v>
      </c>
      <c r="AD52" s="112">
        <v>1.0</v>
      </c>
      <c r="AE52" s="77" t="str">
        <f t="shared" si="14"/>
        <v>$2.00</v>
      </c>
      <c r="AF52" s="59" t="str">
        <f t="shared" si="15"/>
        <v>1.75%</v>
      </c>
      <c r="AG52" s="62">
        <v>1.0</v>
      </c>
      <c r="AH52" s="71">
        <v>1.0</v>
      </c>
      <c r="AI52" s="77" t="str">
        <f t="shared" si="16"/>
        <v>$2.00</v>
      </c>
      <c r="AJ52" s="78" t="str">
        <f t="shared" si="17"/>
        <v>1.75%</v>
      </c>
      <c r="AK52" s="62">
        <v>1.0</v>
      </c>
      <c r="AL52" s="71">
        <v>1.0</v>
      </c>
      <c r="AM52" s="77" t="str">
        <f t="shared" si="18"/>
        <v>$2.00</v>
      </c>
      <c r="AN52" s="78" t="str">
        <f t="shared" si="19"/>
        <v>1.75%</v>
      </c>
      <c r="AO52" s="62">
        <v>1.0</v>
      </c>
      <c r="AP52" s="56">
        <v>1.0</v>
      </c>
      <c r="AQ52" s="72" t="str">
        <f t="shared" si="20"/>
        <v>$2.00</v>
      </c>
      <c r="AR52" s="78" t="str">
        <f t="shared" si="21"/>
        <v>1.75%</v>
      </c>
      <c r="AS52" s="62">
        <v>1.0</v>
      </c>
      <c r="AT52" s="106">
        <v>1.0</v>
      </c>
      <c r="AU52" s="72" t="str">
        <f t="shared" si="22"/>
        <v>$2.00</v>
      </c>
      <c r="AV52" s="78" t="str">
        <f t="shared" si="23"/>
        <v>1.75%</v>
      </c>
      <c r="AW52" s="62">
        <v>1.0</v>
      </c>
      <c r="AX52" s="112">
        <v>1.0</v>
      </c>
      <c r="AY52" s="72" t="str">
        <f t="shared" si="24"/>
        <v>$2.00</v>
      </c>
      <c r="AZ52" s="59" t="str">
        <f t="shared" si="25"/>
        <v>1.75%</v>
      </c>
      <c r="BA52" s="46"/>
      <c r="BB52" s="85" t="str">
        <f t="shared" ref="BB52:BD52" si="117">E52+I52+M52+Q52+U52+Y52+AC52+AG52+AK52+AO52+AS52+AW52</f>
        <v>$12.00</v>
      </c>
      <c r="BC52" s="82" t="str">
        <f t="shared" si="117"/>
        <v>$12.00</v>
      </c>
      <c r="BD52" s="77" t="str">
        <f t="shared" si="117"/>
        <v>$24.00</v>
      </c>
      <c r="BE52" s="80" t="str">
        <f t="shared" si="27"/>
        <v>1.75%</v>
      </c>
      <c r="BF52" s="50"/>
      <c r="BG52" s="73" t="str">
        <f t="shared" ref="BG52:BI52" si="118">BB52/$BJ$2</f>
        <v>$1.00</v>
      </c>
      <c r="BH52" s="83" t="str">
        <f t="shared" si="118"/>
        <v>$1.00</v>
      </c>
      <c r="BI52" s="77" t="str">
        <f t="shared" si="118"/>
        <v>$2.00</v>
      </c>
      <c r="BJ52" s="78" t="str">
        <f t="shared" si="29"/>
        <v>1.75%</v>
      </c>
    </row>
    <row r="53" ht="15.75" customHeight="1">
      <c r="A53" s="36"/>
      <c r="B53" s="53">
        <v>47.0</v>
      </c>
      <c r="C53" s="95" t="s">
        <v>73</v>
      </c>
      <c r="D53" s="76">
        <v>1.0</v>
      </c>
      <c r="E53" s="62">
        <v>1.0</v>
      </c>
      <c r="F53" s="62">
        <v>1.0</v>
      </c>
      <c r="G53" s="77" t="str">
        <f t="shared" si="3"/>
        <v>$2.00</v>
      </c>
      <c r="H53" s="78" t="str">
        <f t="shared" si="4"/>
        <v>1.75%</v>
      </c>
      <c r="I53" s="62">
        <v>1.0</v>
      </c>
      <c r="J53" s="62">
        <v>1.0</v>
      </c>
      <c r="K53" s="77" t="str">
        <f t="shared" si="5"/>
        <v>$2.00</v>
      </c>
      <c r="L53" s="80" t="str">
        <f t="shared" si="6"/>
        <v>1.75%</v>
      </c>
      <c r="M53" s="62">
        <v>1.0</v>
      </c>
      <c r="N53" s="62">
        <v>1.0</v>
      </c>
      <c r="O53" s="77" t="str">
        <f t="shared" si="7"/>
        <v>$2.00</v>
      </c>
      <c r="P53" s="78" t="str">
        <f t="shared" si="8"/>
        <v>1.75%</v>
      </c>
      <c r="Q53" s="62">
        <v>1.0</v>
      </c>
      <c r="R53" s="62">
        <v>1.0</v>
      </c>
      <c r="S53" s="77" t="str">
        <f t="shared" si="9"/>
        <v>$2.00</v>
      </c>
      <c r="T53" s="80" t="str">
        <f t="shared" si="10"/>
        <v>1.75%</v>
      </c>
      <c r="U53" s="62">
        <v>1.0</v>
      </c>
      <c r="V53" s="56">
        <v>1.0</v>
      </c>
      <c r="W53" s="77" t="str">
        <f t="shared" si="11"/>
        <v>$2.00</v>
      </c>
      <c r="X53" s="78" t="str">
        <f t="shared" si="12"/>
        <v>1.75%</v>
      </c>
      <c r="Y53" s="62">
        <v>1.0</v>
      </c>
      <c r="Z53" s="112">
        <v>1.0</v>
      </c>
      <c r="AA53" s="77" t="str">
        <f t="shared" si="13"/>
        <v>$2.00</v>
      </c>
      <c r="AB53" s="79" t="str">
        <f t="shared" si="30"/>
        <v>1.75%</v>
      </c>
      <c r="AC53" s="62">
        <v>1.0</v>
      </c>
      <c r="AD53" s="112">
        <v>1.0</v>
      </c>
      <c r="AE53" s="77" t="str">
        <f t="shared" si="14"/>
        <v>$2.00</v>
      </c>
      <c r="AF53" s="80" t="str">
        <f t="shared" si="15"/>
        <v>1.75%</v>
      </c>
      <c r="AG53" s="62">
        <v>1.0</v>
      </c>
      <c r="AH53" s="56">
        <v>1.0</v>
      </c>
      <c r="AI53" s="77" t="str">
        <f t="shared" si="16"/>
        <v>$2.00</v>
      </c>
      <c r="AJ53" s="59" t="str">
        <f t="shared" si="17"/>
        <v>1.75%</v>
      </c>
      <c r="AK53" s="62">
        <v>1.0</v>
      </c>
      <c r="AL53" s="56">
        <v>1.0</v>
      </c>
      <c r="AM53" s="77" t="str">
        <f t="shared" si="18"/>
        <v>$2.00</v>
      </c>
      <c r="AN53" s="59" t="str">
        <f t="shared" si="19"/>
        <v>1.75%</v>
      </c>
      <c r="AO53" s="62">
        <v>1.0</v>
      </c>
      <c r="AP53" s="71">
        <v>1.0</v>
      </c>
      <c r="AQ53" s="72" t="str">
        <f t="shared" si="20"/>
        <v>$2.00</v>
      </c>
      <c r="AR53" s="78" t="str">
        <f t="shared" si="21"/>
        <v>1.75%</v>
      </c>
      <c r="AS53" s="62">
        <v>1.0</v>
      </c>
      <c r="AT53" s="113">
        <v>1.0</v>
      </c>
      <c r="AU53" s="77" t="str">
        <f t="shared" si="22"/>
        <v>$2.00</v>
      </c>
      <c r="AV53" s="59" t="str">
        <f t="shared" si="23"/>
        <v>1.75%</v>
      </c>
      <c r="AW53" s="62">
        <v>1.0</v>
      </c>
      <c r="AX53" s="112">
        <v>1.0</v>
      </c>
      <c r="AY53" s="77" t="str">
        <f t="shared" si="24"/>
        <v>$2.00</v>
      </c>
      <c r="AZ53" s="78" t="str">
        <f t="shared" si="25"/>
        <v>1.75%</v>
      </c>
      <c r="BA53" s="46"/>
      <c r="BB53" s="85" t="str">
        <f t="shared" ref="BB53:BD53" si="119">E53+I53+M53+Q53+U53+Y53+AC53+AG53+AK53+AO53+AS53+AW53</f>
        <v>$12.00</v>
      </c>
      <c r="BC53" s="82" t="str">
        <f t="shared" si="119"/>
        <v>$12.00</v>
      </c>
      <c r="BD53" s="77" t="str">
        <f t="shared" si="119"/>
        <v>$24.00</v>
      </c>
      <c r="BE53" s="80" t="str">
        <f t="shared" si="27"/>
        <v>1.75%</v>
      </c>
      <c r="BF53" s="50"/>
      <c r="BG53" s="73" t="str">
        <f t="shared" ref="BG53:BI53" si="120">BB53/$BJ$2</f>
        <v>$1.00</v>
      </c>
      <c r="BH53" s="83" t="str">
        <f t="shared" si="120"/>
        <v>$1.00</v>
      </c>
      <c r="BI53" s="77" t="str">
        <f t="shared" si="120"/>
        <v>$2.00</v>
      </c>
      <c r="BJ53" s="78" t="str">
        <f t="shared" si="29"/>
        <v>1.75%</v>
      </c>
    </row>
    <row r="54" ht="15.75" customHeight="1">
      <c r="A54" s="36"/>
      <c r="B54" s="53">
        <v>48.0</v>
      </c>
      <c r="C54" s="95" t="s">
        <v>74</v>
      </c>
      <c r="D54" s="76">
        <v>0.0</v>
      </c>
      <c r="E54" s="62">
        <v>1.0</v>
      </c>
      <c r="F54" s="62">
        <v>1.0</v>
      </c>
      <c r="G54" s="66" t="str">
        <f t="shared" si="3"/>
        <v>$2.00</v>
      </c>
      <c r="H54" s="78" t="str">
        <f t="shared" si="4"/>
        <v>1.75%</v>
      </c>
      <c r="I54" s="62">
        <v>1.0</v>
      </c>
      <c r="J54" s="62">
        <v>1.0</v>
      </c>
      <c r="K54" s="77" t="str">
        <f t="shared" si="5"/>
        <v>$2.00</v>
      </c>
      <c r="L54" s="80" t="str">
        <f t="shared" si="6"/>
        <v>1.75%</v>
      </c>
      <c r="M54" s="62">
        <v>1.0</v>
      </c>
      <c r="N54" s="62">
        <v>1.0</v>
      </c>
      <c r="O54" s="77" t="str">
        <f t="shared" si="7"/>
        <v>$2.00</v>
      </c>
      <c r="P54" s="78" t="str">
        <f t="shared" si="8"/>
        <v>1.75%</v>
      </c>
      <c r="Q54" s="62">
        <v>1.0</v>
      </c>
      <c r="R54" s="62">
        <v>1.0</v>
      </c>
      <c r="S54" s="77" t="str">
        <f t="shared" si="9"/>
        <v>$2.00</v>
      </c>
      <c r="T54" s="78" t="str">
        <f t="shared" si="10"/>
        <v>1.75%</v>
      </c>
      <c r="U54" s="62">
        <v>1.0</v>
      </c>
      <c r="V54" s="56">
        <v>1.0</v>
      </c>
      <c r="W54" s="77" t="str">
        <f t="shared" si="11"/>
        <v>$2.00</v>
      </c>
      <c r="X54" s="79" t="str">
        <f t="shared" si="12"/>
        <v>1.75%</v>
      </c>
      <c r="Y54" s="62">
        <v>1.0</v>
      </c>
      <c r="Z54" s="106">
        <v>1.0</v>
      </c>
      <c r="AA54" s="77" t="str">
        <f t="shared" si="13"/>
        <v>$2.00</v>
      </c>
      <c r="AB54" s="80" t="str">
        <f t="shared" si="30"/>
        <v>1.75%</v>
      </c>
      <c r="AC54" s="62">
        <v>1.0</v>
      </c>
      <c r="AD54" s="112">
        <v>1.0</v>
      </c>
      <c r="AE54" s="77" t="str">
        <f t="shared" si="14"/>
        <v>$2.00</v>
      </c>
      <c r="AF54" s="78" t="str">
        <f t="shared" si="15"/>
        <v>1.75%</v>
      </c>
      <c r="AG54" s="62">
        <v>1.0</v>
      </c>
      <c r="AH54" s="71">
        <v>1.0</v>
      </c>
      <c r="AI54" s="77" t="str">
        <f t="shared" si="16"/>
        <v>$2.00</v>
      </c>
      <c r="AJ54" s="78" t="str">
        <f t="shared" si="17"/>
        <v>1.75%</v>
      </c>
      <c r="AK54" s="62">
        <v>1.0</v>
      </c>
      <c r="AL54" s="56">
        <v>1.0</v>
      </c>
      <c r="AM54" s="77" t="str">
        <f t="shared" si="18"/>
        <v>$2.00</v>
      </c>
      <c r="AN54" s="78" t="str">
        <f t="shared" si="19"/>
        <v>1.75%</v>
      </c>
      <c r="AO54" s="62">
        <v>1.0</v>
      </c>
      <c r="AP54" s="56">
        <v>1.0</v>
      </c>
      <c r="AQ54" s="72" t="str">
        <f t="shared" si="20"/>
        <v>$2.00</v>
      </c>
      <c r="AR54" s="78" t="str">
        <f t="shared" si="21"/>
        <v>1.75%</v>
      </c>
      <c r="AS54" s="62">
        <v>1.0</v>
      </c>
      <c r="AT54" s="106">
        <v>1.0</v>
      </c>
      <c r="AU54" s="72" t="str">
        <f t="shared" si="22"/>
        <v>$2.00</v>
      </c>
      <c r="AV54" s="78" t="str">
        <f t="shared" si="23"/>
        <v>1.75%</v>
      </c>
      <c r="AW54" s="62">
        <v>1.0</v>
      </c>
      <c r="AX54" s="112">
        <v>1.0</v>
      </c>
      <c r="AY54" s="72" t="str">
        <f t="shared" si="24"/>
        <v>$2.00</v>
      </c>
      <c r="AZ54" s="78" t="str">
        <f t="shared" si="25"/>
        <v>1.75%</v>
      </c>
      <c r="BA54" s="46"/>
      <c r="BB54" s="84" t="str">
        <f t="shared" ref="BB54:BD54" si="121">E54+I54+M54+Q54+U54+Y54+AC54+AG54+AK54+AO54+AS54+AW54</f>
        <v>$12.00</v>
      </c>
      <c r="BC54" s="82" t="str">
        <f t="shared" si="121"/>
        <v>$12.00</v>
      </c>
      <c r="BD54" s="77" t="str">
        <f t="shared" si="121"/>
        <v>$24.00</v>
      </c>
      <c r="BE54" s="78" t="str">
        <f t="shared" si="27"/>
        <v>1.75%</v>
      </c>
      <c r="BF54" s="50"/>
      <c r="BG54" s="73" t="str">
        <f t="shared" ref="BG54:BI54" si="122">BB54/$BJ$2</f>
        <v>$1.00</v>
      </c>
      <c r="BH54" s="83" t="str">
        <f t="shared" si="122"/>
        <v>$1.00</v>
      </c>
      <c r="BI54" s="77" t="str">
        <f t="shared" si="122"/>
        <v>$2.00</v>
      </c>
      <c r="BJ54" s="78" t="str">
        <f t="shared" si="29"/>
        <v>1.75%</v>
      </c>
    </row>
    <row r="55" ht="15.75" customHeight="1">
      <c r="A55" s="36"/>
      <c r="B55" s="53">
        <v>49.0</v>
      </c>
      <c r="C55" s="54" t="s">
        <v>75</v>
      </c>
      <c r="D55" s="76">
        <v>1.0</v>
      </c>
      <c r="E55" s="62">
        <v>1.0</v>
      </c>
      <c r="F55" s="62">
        <v>1.0</v>
      </c>
      <c r="G55" s="108" t="str">
        <f t="shared" si="3"/>
        <v>$2.00</v>
      </c>
      <c r="H55" s="78" t="str">
        <f t="shared" si="4"/>
        <v>1.75%</v>
      </c>
      <c r="I55" s="62">
        <v>1.0</v>
      </c>
      <c r="J55" s="62">
        <v>1.0</v>
      </c>
      <c r="K55" s="77" t="str">
        <f t="shared" si="5"/>
        <v>$2.00</v>
      </c>
      <c r="L55" s="78" t="str">
        <f t="shared" si="6"/>
        <v>1.75%</v>
      </c>
      <c r="M55" s="62">
        <v>1.0</v>
      </c>
      <c r="N55" s="62">
        <v>1.0</v>
      </c>
      <c r="O55" s="77" t="str">
        <f t="shared" si="7"/>
        <v>$2.00</v>
      </c>
      <c r="P55" s="79" t="str">
        <f t="shared" si="8"/>
        <v>1.75%</v>
      </c>
      <c r="Q55" s="62">
        <v>1.0</v>
      </c>
      <c r="R55" s="62">
        <v>1.0</v>
      </c>
      <c r="S55" s="77" t="str">
        <f t="shared" si="9"/>
        <v>$2.00</v>
      </c>
      <c r="T55" s="78" t="str">
        <f t="shared" si="10"/>
        <v>1.75%</v>
      </c>
      <c r="U55" s="62">
        <v>1.0</v>
      </c>
      <c r="V55" s="71">
        <v>1.0</v>
      </c>
      <c r="W55" s="77" t="str">
        <f t="shared" si="11"/>
        <v>$2.00</v>
      </c>
      <c r="X55" s="78" t="str">
        <f t="shared" si="12"/>
        <v>1.75%</v>
      </c>
      <c r="Y55" s="62">
        <v>1.0</v>
      </c>
      <c r="Z55" s="113">
        <v>1.0</v>
      </c>
      <c r="AA55" s="77" t="str">
        <f t="shared" si="13"/>
        <v>$2.00</v>
      </c>
      <c r="AB55" s="78" t="str">
        <f t="shared" si="30"/>
        <v>1.75%</v>
      </c>
      <c r="AC55" s="62">
        <v>1.0</v>
      </c>
      <c r="AD55" s="112">
        <v>1.0</v>
      </c>
      <c r="AE55" s="77" t="str">
        <f t="shared" si="14"/>
        <v>$2.00</v>
      </c>
      <c r="AF55" s="59" t="str">
        <f t="shared" si="15"/>
        <v>1.75%</v>
      </c>
      <c r="AG55" s="62">
        <v>1.0</v>
      </c>
      <c r="AH55" s="57">
        <v>1.0</v>
      </c>
      <c r="AI55" s="77" t="str">
        <f t="shared" si="16"/>
        <v>$2.00</v>
      </c>
      <c r="AJ55" s="59" t="str">
        <f t="shared" si="17"/>
        <v>1.75%</v>
      </c>
      <c r="AK55" s="62">
        <v>1.0</v>
      </c>
      <c r="AL55" s="62">
        <v>1.0</v>
      </c>
      <c r="AM55" s="77" t="str">
        <f t="shared" si="18"/>
        <v>$2.00</v>
      </c>
      <c r="AN55" s="78" t="str">
        <f t="shared" si="19"/>
        <v>1.75%</v>
      </c>
      <c r="AO55" s="62">
        <v>1.0</v>
      </c>
      <c r="AP55" s="56">
        <v>1.0</v>
      </c>
      <c r="AQ55" s="72" t="str">
        <f t="shared" si="20"/>
        <v>$2.00</v>
      </c>
      <c r="AR55" s="78" t="str">
        <f t="shared" si="21"/>
        <v>1.75%</v>
      </c>
      <c r="AS55" s="62">
        <v>1.0</v>
      </c>
      <c r="AT55" s="113">
        <v>1.0</v>
      </c>
      <c r="AU55" s="77" t="str">
        <f t="shared" si="22"/>
        <v>$2.00</v>
      </c>
      <c r="AV55" s="61" t="str">
        <f t="shared" si="23"/>
        <v>1.75%</v>
      </c>
      <c r="AW55" s="62">
        <v>1.0</v>
      </c>
      <c r="AX55" s="112">
        <v>1.0</v>
      </c>
      <c r="AY55" s="77" t="str">
        <f t="shared" si="24"/>
        <v>$2.00</v>
      </c>
      <c r="AZ55" s="78" t="str">
        <f t="shared" si="25"/>
        <v>1.75%</v>
      </c>
      <c r="BA55" s="46"/>
      <c r="BB55" s="73" t="str">
        <f t="shared" ref="BB55:BD55" si="123">E55+I55+M55+Q55+U55+Y55+AC55+AG55+AK55+AO55+AS55+AW55</f>
        <v>$12.00</v>
      </c>
      <c r="BC55" s="82" t="str">
        <f t="shared" si="123"/>
        <v>$12.00</v>
      </c>
      <c r="BD55" s="77" t="str">
        <f t="shared" si="123"/>
        <v>$24.00</v>
      </c>
      <c r="BE55" s="79" t="str">
        <f t="shared" si="27"/>
        <v>1.75%</v>
      </c>
      <c r="BF55" s="50"/>
      <c r="BG55" s="73" t="str">
        <f t="shared" ref="BG55:BI55" si="124">BB55/$BJ$2</f>
        <v>$1.00</v>
      </c>
      <c r="BH55" s="83" t="str">
        <f t="shared" si="124"/>
        <v>$1.00</v>
      </c>
      <c r="BI55" s="77" t="str">
        <f t="shared" si="124"/>
        <v>$2.00</v>
      </c>
      <c r="BJ55" s="78" t="str">
        <f t="shared" si="29"/>
        <v>1.75%</v>
      </c>
    </row>
    <row r="56" ht="15.75" customHeight="1">
      <c r="A56" s="36"/>
      <c r="B56" s="86">
        <v>50.0</v>
      </c>
      <c r="C56" s="114" t="s">
        <v>76</v>
      </c>
      <c r="D56" s="55">
        <v>1.0</v>
      </c>
      <c r="E56" s="63">
        <v>1.0</v>
      </c>
      <c r="F56" s="63">
        <v>1.0</v>
      </c>
      <c r="G56" s="58" t="str">
        <f t="shared" si="3"/>
        <v>$2.00</v>
      </c>
      <c r="H56" s="59" t="str">
        <f t="shared" si="4"/>
        <v>1.75%</v>
      </c>
      <c r="I56" s="63">
        <v>1.0</v>
      </c>
      <c r="J56" s="63">
        <v>1.0</v>
      </c>
      <c r="K56" s="58" t="str">
        <f t="shared" si="5"/>
        <v>$2.00</v>
      </c>
      <c r="L56" s="59" t="str">
        <f t="shared" si="6"/>
        <v>1.75%</v>
      </c>
      <c r="M56" s="63">
        <v>1.0</v>
      </c>
      <c r="N56" s="63">
        <v>1.0</v>
      </c>
      <c r="O56" s="58" t="str">
        <f t="shared" si="7"/>
        <v>$2.00</v>
      </c>
      <c r="P56" s="60" t="str">
        <f t="shared" si="8"/>
        <v>1.75%</v>
      </c>
      <c r="Q56" s="63">
        <v>1.0</v>
      </c>
      <c r="R56" s="63">
        <v>1.0</v>
      </c>
      <c r="S56" s="58" t="str">
        <f t="shared" si="9"/>
        <v>$2.00</v>
      </c>
      <c r="T56" s="61" t="str">
        <f t="shared" si="10"/>
        <v>1.75%</v>
      </c>
      <c r="U56" s="63">
        <v>1.0</v>
      </c>
      <c r="V56" s="63">
        <v>1.0</v>
      </c>
      <c r="W56" s="58" t="str">
        <f t="shared" si="11"/>
        <v>$2.00</v>
      </c>
      <c r="X56" s="60" t="str">
        <f t="shared" si="12"/>
        <v>1.75%</v>
      </c>
      <c r="Y56" s="63">
        <v>1.0</v>
      </c>
      <c r="Z56" s="111">
        <v>1.0</v>
      </c>
      <c r="AA56" s="58" t="str">
        <f t="shared" si="13"/>
        <v>$2.00</v>
      </c>
      <c r="AB56" s="61" t="str">
        <f t="shared" si="30"/>
        <v>1.75%</v>
      </c>
      <c r="AC56" s="63">
        <v>1.0</v>
      </c>
      <c r="AD56" s="111">
        <v>1.0</v>
      </c>
      <c r="AE56" s="58" t="str">
        <f t="shared" si="14"/>
        <v>$2.00</v>
      </c>
      <c r="AF56" s="60" t="str">
        <f t="shared" si="15"/>
        <v>1.75%</v>
      </c>
      <c r="AG56" s="63">
        <v>1.0</v>
      </c>
      <c r="AH56" s="63">
        <v>1.0</v>
      </c>
      <c r="AI56" s="58" t="str">
        <f t="shared" si="16"/>
        <v>$2.00</v>
      </c>
      <c r="AJ56" s="60" t="str">
        <f t="shared" si="17"/>
        <v>1.75%</v>
      </c>
      <c r="AK56" s="63">
        <v>1.0</v>
      </c>
      <c r="AL56" s="62">
        <v>1.0</v>
      </c>
      <c r="AM56" s="58" t="str">
        <f t="shared" si="18"/>
        <v>$2.00</v>
      </c>
      <c r="AN56" s="59" t="str">
        <f t="shared" si="19"/>
        <v>1.75%</v>
      </c>
      <c r="AO56" s="63">
        <v>1.0</v>
      </c>
      <c r="AP56" s="62">
        <v>1.0</v>
      </c>
      <c r="AQ56" s="58" t="str">
        <f t="shared" si="20"/>
        <v>$2.00</v>
      </c>
      <c r="AR56" s="59" t="str">
        <f t="shared" si="21"/>
        <v>1.75%</v>
      </c>
      <c r="AS56" s="63">
        <v>1.0</v>
      </c>
      <c r="AT56" s="111">
        <v>1.0</v>
      </c>
      <c r="AU56" s="88" t="str">
        <f t="shared" si="22"/>
        <v>$2.00</v>
      </c>
      <c r="AV56" s="59" t="str">
        <f t="shared" si="23"/>
        <v>1.75%</v>
      </c>
      <c r="AW56" s="63">
        <v>1.0</v>
      </c>
      <c r="AX56" s="112">
        <v>1.0</v>
      </c>
      <c r="AY56" s="88" t="str">
        <f t="shared" si="24"/>
        <v>$2.00</v>
      </c>
      <c r="AZ56" s="59" t="str">
        <f t="shared" si="25"/>
        <v>1.75%</v>
      </c>
      <c r="BA56" s="46"/>
      <c r="BB56" s="64" t="str">
        <f t="shared" ref="BB56:BD56" si="125">E56+I56+M56+Q56+U56+Y56+AC56+AG56+AK56+AO56+AS56+AW56</f>
        <v>$12.00</v>
      </c>
      <c r="BC56" s="89" t="str">
        <f t="shared" si="125"/>
        <v>$12.00</v>
      </c>
      <c r="BD56" s="58" t="str">
        <f t="shared" si="125"/>
        <v>$24.00</v>
      </c>
      <c r="BE56" s="60" t="str">
        <f t="shared" si="27"/>
        <v>1.75%</v>
      </c>
      <c r="BF56" s="50"/>
      <c r="BG56" s="64" t="str">
        <f t="shared" ref="BG56:BI56" si="126">BB56/$BJ$2</f>
        <v>$1.00</v>
      </c>
      <c r="BH56" s="67" t="str">
        <f t="shared" si="126"/>
        <v>$1.00</v>
      </c>
      <c r="BI56" s="58" t="str">
        <f t="shared" si="126"/>
        <v>$2.00</v>
      </c>
      <c r="BJ56" s="60" t="str">
        <f t="shared" si="29"/>
        <v>1.75%</v>
      </c>
    </row>
    <row r="57" ht="15.75" customHeight="1">
      <c r="A57" s="36"/>
      <c r="B57" s="37">
        <v>51.0</v>
      </c>
      <c r="C57" s="69" t="s">
        <v>77</v>
      </c>
      <c r="D57" s="39">
        <v>0.0</v>
      </c>
      <c r="E57" s="62">
        <v>1.0</v>
      </c>
      <c r="F57" s="62">
        <v>1.0</v>
      </c>
      <c r="G57" s="49" t="str">
        <f t="shared" si="3"/>
        <v>$2.00</v>
      </c>
      <c r="H57" s="43" t="str">
        <f t="shared" si="4"/>
        <v>1.75%</v>
      </c>
      <c r="I57" s="62">
        <v>1.0</v>
      </c>
      <c r="J57" s="62">
        <v>1.0</v>
      </c>
      <c r="K57" s="72" t="str">
        <f t="shared" si="5"/>
        <v>$2.00</v>
      </c>
      <c r="L57" s="42" t="str">
        <f t="shared" si="6"/>
        <v>1.75%</v>
      </c>
      <c r="M57" s="62">
        <v>1.0</v>
      </c>
      <c r="N57" s="62">
        <v>1.0</v>
      </c>
      <c r="O57" s="72" t="str">
        <f t="shared" si="7"/>
        <v>$2.00</v>
      </c>
      <c r="P57" s="44" t="str">
        <f t="shared" si="8"/>
        <v>1.75%</v>
      </c>
      <c r="Q57" s="62">
        <v>1.0</v>
      </c>
      <c r="R57" s="62">
        <v>1.0</v>
      </c>
      <c r="S57" s="72" t="str">
        <f t="shared" si="9"/>
        <v>$2.00</v>
      </c>
      <c r="T57" s="42" t="str">
        <f t="shared" si="10"/>
        <v>1.75%</v>
      </c>
      <c r="U57" s="62">
        <v>1.0</v>
      </c>
      <c r="V57" s="57">
        <v>1.0</v>
      </c>
      <c r="W57" s="72" t="str">
        <f t="shared" si="11"/>
        <v>$2.00</v>
      </c>
      <c r="X57" s="44" t="str">
        <f t="shared" si="12"/>
        <v>1.75%</v>
      </c>
      <c r="Y57" s="62">
        <v>1.0</v>
      </c>
      <c r="Z57" s="112">
        <v>1.0</v>
      </c>
      <c r="AA57" s="72" t="str">
        <f t="shared" si="13"/>
        <v>$2.00</v>
      </c>
      <c r="AB57" s="44" t="str">
        <f t="shared" si="30"/>
        <v>1.75%</v>
      </c>
      <c r="AC57" s="62">
        <v>1.0</v>
      </c>
      <c r="AD57" s="113">
        <v>1.0</v>
      </c>
      <c r="AE57" s="72" t="str">
        <f t="shared" si="14"/>
        <v>$2.00</v>
      </c>
      <c r="AF57" s="42" t="str">
        <f t="shared" si="15"/>
        <v>1.75%</v>
      </c>
      <c r="AG57" s="62">
        <v>1.0</v>
      </c>
      <c r="AH57" s="45">
        <v>1.0</v>
      </c>
      <c r="AI57" s="72" t="str">
        <f t="shared" si="16"/>
        <v>$2.00</v>
      </c>
      <c r="AJ57" s="43" t="str">
        <f t="shared" si="17"/>
        <v>1.75%</v>
      </c>
      <c r="AK57" s="62">
        <v>1.0</v>
      </c>
      <c r="AL57" s="40">
        <v>1.0</v>
      </c>
      <c r="AM57" s="72" t="str">
        <f t="shared" si="18"/>
        <v>$2.00</v>
      </c>
      <c r="AN57" s="42" t="str">
        <f t="shared" si="19"/>
        <v>1.75%</v>
      </c>
      <c r="AO57" s="62">
        <v>1.0</v>
      </c>
      <c r="AP57" s="45">
        <v>1.0</v>
      </c>
      <c r="AQ57" s="72" t="str">
        <f t="shared" si="20"/>
        <v>$2.00</v>
      </c>
      <c r="AR57" s="43" t="str">
        <f t="shared" si="21"/>
        <v>1.75%</v>
      </c>
      <c r="AS57" s="62">
        <v>1.0</v>
      </c>
      <c r="AT57" s="101">
        <v>1.0</v>
      </c>
      <c r="AU57" s="49" t="str">
        <f t="shared" si="22"/>
        <v>$2.00</v>
      </c>
      <c r="AV57" s="42" t="str">
        <f t="shared" si="23"/>
        <v>1.75%</v>
      </c>
      <c r="AW57" s="62">
        <v>1.0</v>
      </c>
      <c r="AX57" s="101">
        <v>1.0</v>
      </c>
      <c r="AY57" s="49" t="str">
        <f t="shared" si="24"/>
        <v>$2.00</v>
      </c>
      <c r="AZ57" s="42" t="str">
        <f t="shared" si="25"/>
        <v>1.75%</v>
      </c>
      <c r="BA57" s="46"/>
      <c r="BB57" s="81" t="str">
        <f t="shared" ref="BB57:BD57" si="127">E57+I57+M57+Q57+U57+Y57+AC57+AG57+AK57+AO57+AS57+AW57</f>
        <v>$12.00</v>
      </c>
      <c r="BC57" s="65" t="str">
        <f t="shared" si="127"/>
        <v>$12.00</v>
      </c>
      <c r="BD57" s="72" t="str">
        <f t="shared" si="127"/>
        <v>$24.00</v>
      </c>
      <c r="BE57" s="44" t="str">
        <f t="shared" si="27"/>
        <v>1.75%</v>
      </c>
      <c r="BF57" s="50"/>
      <c r="BG57" s="73" t="str">
        <f t="shared" ref="BG57:BI57" si="128">BB57/$BJ$2</f>
        <v>$1.00</v>
      </c>
      <c r="BH57" s="74" t="str">
        <f t="shared" si="128"/>
        <v>$1.00</v>
      </c>
      <c r="BI57" s="72" t="str">
        <f t="shared" si="128"/>
        <v>$2.00</v>
      </c>
      <c r="BJ57" s="61" t="str">
        <f t="shared" si="29"/>
        <v>1.75%</v>
      </c>
    </row>
    <row r="58" ht="15.75" customHeight="1">
      <c r="A58" s="36"/>
      <c r="B58" s="53">
        <v>52.0</v>
      </c>
      <c r="C58" s="75" t="s">
        <v>78</v>
      </c>
      <c r="D58" s="76">
        <v>0.0</v>
      </c>
      <c r="E58" s="62">
        <v>1.0</v>
      </c>
      <c r="F58" s="62">
        <v>1.0</v>
      </c>
      <c r="G58" s="66" t="str">
        <f t="shared" si="3"/>
        <v>$2.00</v>
      </c>
      <c r="H58" s="78" t="str">
        <f t="shared" si="4"/>
        <v>1.75%</v>
      </c>
      <c r="I58" s="62">
        <v>1.0</v>
      </c>
      <c r="J58" s="62">
        <v>1.0</v>
      </c>
      <c r="K58" s="77" t="str">
        <f t="shared" si="5"/>
        <v>$2.00</v>
      </c>
      <c r="L58" s="78" t="str">
        <f t="shared" si="6"/>
        <v>1.75%</v>
      </c>
      <c r="M58" s="62">
        <v>1.0</v>
      </c>
      <c r="N58" s="62">
        <v>1.0</v>
      </c>
      <c r="O58" s="77" t="str">
        <f t="shared" si="7"/>
        <v>$2.00</v>
      </c>
      <c r="P58" s="80" t="str">
        <f t="shared" si="8"/>
        <v>1.75%</v>
      </c>
      <c r="Q58" s="62">
        <v>1.0</v>
      </c>
      <c r="R58" s="62">
        <v>1.0</v>
      </c>
      <c r="S58" s="77" t="str">
        <f t="shared" si="9"/>
        <v>$2.00</v>
      </c>
      <c r="T58" s="79" t="str">
        <f t="shared" si="10"/>
        <v>1.75%</v>
      </c>
      <c r="U58" s="62">
        <v>1.0</v>
      </c>
      <c r="V58" s="56">
        <v>1.0</v>
      </c>
      <c r="W58" s="77" t="str">
        <f t="shared" si="11"/>
        <v>$2.00</v>
      </c>
      <c r="X58" s="78" t="str">
        <f t="shared" si="12"/>
        <v>1.75%</v>
      </c>
      <c r="Y58" s="62">
        <v>1.0</v>
      </c>
      <c r="Z58" s="112">
        <v>1.0</v>
      </c>
      <c r="AA58" s="77" t="str">
        <f t="shared" si="13"/>
        <v>$2.00</v>
      </c>
      <c r="AB58" s="78" t="str">
        <f t="shared" si="30"/>
        <v>1.75%</v>
      </c>
      <c r="AC58" s="62">
        <v>1.0</v>
      </c>
      <c r="AD58" s="112">
        <v>1.0</v>
      </c>
      <c r="AE58" s="77" t="str">
        <f t="shared" si="14"/>
        <v>$2.00</v>
      </c>
      <c r="AF58" s="59" t="str">
        <f t="shared" si="15"/>
        <v>1.75%</v>
      </c>
      <c r="AG58" s="62">
        <v>1.0</v>
      </c>
      <c r="AH58" s="57">
        <v>1.0</v>
      </c>
      <c r="AI58" s="77" t="str">
        <f t="shared" si="16"/>
        <v>$2.00</v>
      </c>
      <c r="AJ58" s="78" t="str">
        <f t="shared" si="17"/>
        <v>1.75%</v>
      </c>
      <c r="AK58" s="62">
        <v>1.0</v>
      </c>
      <c r="AL58" s="71">
        <v>1.0</v>
      </c>
      <c r="AM58" s="77" t="str">
        <f t="shared" si="18"/>
        <v>$2.00</v>
      </c>
      <c r="AN58" s="59" t="str">
        <f t="shared" si="19"/>
        <v>1.75%</v>
      </c>
      <c r="AO58" s="62">
        <v>1.0</v>
      </c>
      <c r="AP58" s="56">
        <v>1.0</v>
      </c>
      <c r="AQ58" s="72" t="str">
        <f t="shared" si="20"/>
        <v>$2.00</v>
      </c>
      <c r="AR58" s="78" t="str">
        <f t="shared" si="21"/>
        <v>1.75%</v>
      </c>
      <c r="AS58" s="62">
        <v>1.0</v>
      </c>
      <c r="AT58" s="113">
        <v>1.0</v>
      </c>
      <c r="AU58" s="72" t="str">
        <f t="shared" si="22"/>
        <v>$2.00</v>
      </c>
      <c r="AV58" s="61" t="str">
        <f t="shared" si="23"/>
        <v>1.75%</v>
      </c>
      <c r="AW58" s="62">
        <v>1.0</v>
      </c>
      <c r="AX58" s="112">
        <v>1.0</v>
      </c>
      <c r="AY58" s="72" t="str">
        <f t="shared" si="24"/>
        <v>$2.00</v>
      </c>
      <c r="AZ58" s="59" t="str">
        <f t="shared" si="25"/>
        <v>1.75%</v>
      </c>
      <c r="BA58" s="46"/>
      <c r="BB58" s="85" t="str">
        <f t="shared" ref="BB58:BD58" si="129">E58+I58+M58+Q58+U58+Y58+AC58+AG58+AK58+AO58+AS58+AW58</f>
        <v>$12.00</v>
      </c>
      <c r="BC58" s="82" t="str">
        <f t="shared" si="129"/>
        <v>$12.00</v>
      </c>
      <c r="BD58" s="77" t="str">
        <f t="shared" si="129"/>
        <v>$24.00</v>
      </c>
      <c r="BE58" s="80" t="str">
        <f t="shared" si="27"/>
        <v>1.75%</v>
      </c>
      <c r="BF58" s="50"/>
      <c r="BG58" s="73" t="str">
        <f t="shared" ref="BG58:BI58" si="130">BB58/$BJ$2</f>
        <v>$1.00</v>
      </c>
      <c r="BH58" s="83" t="str">
        <f t="shared" si="130"/>
        <v>$1.00</v>
      </c>
      <c r="BI58" s="77" t="str">
        <f t="shared" si="130"/>
        <v>$2.00</v>
      </c>
      <c r="BJ58" s="78" t="str">
        <f t="shared" si="29"/>
        <v>1.75%</v>
      </c>
    </row>
    <row r="59" ht="15.75" customHeight="1">
      <c r="A59" s="36"/>
      <c r="B59" s="53">
        <v>53.0</v>
      </c>
      <c r="C59" s="75" t="s">
        <v>79</v>
      </c>
      <c r="D59" s="76">
        <v>0.0</v>
      </c>
      <c r="E59" s="62">
        <v>1.0</v>
      </c>
      <c r="F59" s="62">
        <v>1.0</v>
      </c>
      <c r="G59" s="108" t="str">
        <f t="shared" si="3"/>
        <v>$2.00</v>
      </c>
      <c r="H59" s="59" t="str">
        <f t="shared" si="4"/>
        <v>1.75%</v>
      </c>
      <c r="I59" s="62">
        <v>1.0</v>
      </c>
      <c r="J59" s="62">
        <v>1.0</v>
      </c>
      <c r="K59" s="77" t="str">
        <f t="shared" si="5"/>
        <v>$2.00</v>
      </c>
      <c r="L59" s="59" t="str">
        <f t="shared" si="6"/>
        <v>1.75%</v>
      </c>
      <c r="M59" s="62">
        <v>1.0</v>
      </c>
      <c r="N59" s="62">
        <v>1.0</v>
      </c>
      <c r="O59" s="77" t="str">
        <f t="shared" si="7"/>
        <v>$2.00</v>
      </c>
      <c r="P59" s="80" t="str">
        <f t="shared" si="8"/>
        <v>1.75%</v>
      </c>
      <c r="Q59" s="62">
        <v>1.0</v>
      </c>
      <c r="R59" s="62">
        <v>1.0</v>
      </c>
      <c r="S59" s="77" t="str">
        <f t="shared" si="9"/>
        <v>$2.00</v>
      </c>
      <c r="T59" s="80" t="str">
        <f t="shared" si="10"/>
        <v>1.75%</v>
      </c>
      <c r="U59" s="62">
        <v>1.0</v>
      </c>
      <c r="V59" s="56">
        <v>1.0</v>
      </c>
      <c r="W59" s="77" t="str">
        <f t="shared" si="11"/>
        <v>$2.00</v>
      </c>
      <c r="X59" s="79" t="str">
        <f t="shared" si="12"/>
        <v>1.75%</v>
      </c>
      <c r="Y59" s="62">
        <v>1.0</v>
      </c>
      <c r="Z59" s="112">
        <v>1.0</v>
      </c>
      <c r="AA59" s="77" t="str">
        <f t="shared" si="13"/>
        <v>$2.00</v>
      </c>
      <c r="AB59" s="79" t="str">
        <f t="shared" si="30"/>
        <v>1.75%</v>
      </c>
      <c r="AC59" s="62">
        <v>1.0</v>
      </c>
      <c r="AD59" s="112">
        <v>1.0</v>
      </c>
      <c r="AE59" s="77" t="str">
        <f t="shared" si="14"/>
        <v>$2.00</v>
      </c>
      <c r="AF59" s="80" t="str">
        <f t="shared" si="15"/>
        <v>1.75%</v>
      </c>
      <c r="AG59" s="62">
        <v>1.0</v>
      </c>
      <c r="AH59" s="57">
        <v>1.0</v>
      </c>
      <c r="AI59" s="77" t="str">
        <f t="shared" si="16"/>
        <v>$2.00</v>
      </c>
      <c r="AJ59" s="59" t="str">
        <f t="shared" si="17"/>
        <v>1.75%</v>
      </c>
      <c r="AK59" s="62">
        <v>1.0</v>
      </c>
      <c r="AL59" s="56">
        <v>1.0</v>
      </c>
      <c r="AM59" s="77" t="str">
        <f t="shared" si="18"/>
        <v>$2.00</v>
      </c>
      <c r="AN59" s="78" t="str">
        <f t="shared" si="19"/>
        <v>1.75%</v>
      </c>
      <c r="AO59" s="62">
        <v>1.0</v>
      </c>
      <c r="AP59" s="71">
        <v>1.0</v>
      </c>
      <c r="AQ59" s="72" t="str">
        <f t="shared" si="20"/>
        <v>$2.00</v>
      </c>
      <c r="AR59" s="78" t="str">
        <f t="shared" si="21"/>
        <v>1.75%</v>
      </c>
      <c r="AS59" s="62">
        <v>1.0</v>
      </c>
      <c r="AT59" s="106">
        <v>1.0</v>
      </c>
      <c r="AU59" s="77" t="str">
        <f t="shared" si="22"/>
        <v>$2.00</v>
      </c>
      <c r="AV59" s="61" t="str">
        <f t="shared" si="23"/>
        <v>1.75%</v>
      </c>
      <c r="AW59" s="62">
        <v>1.0</v>
      </c>
      <c r="AX59" s="112">
        <v>1.0</v>
      </c>
      <c r="AY59" s="77" t="str">
        <f t="shared" si="24"/>
        <v>$2.00</v>
      </c>
      <c r="AZ59" s="78" t="str">
        <f t="shared" si="25"/>
        <v>1.75%</v>
      </c>
      <c r="BA59" s="46"/>
      <c r="BB59" s="84" t="str">
        <f t="shared" ref="BB59:BD59" si="131">E59+I59+M59+Q59+U59+Y59+AC59+AG59+AK59+AO59+AS59+AW59</f>
        <v>$12.00</v>
      </c>
      <c r="BC59" s="82" t="str">
        <f t="shared" si="131"/>
        <v>$12.00</v>
      </c>
      <c r="BD59" s="77" t="str">
        <f t="shared" si="131"/>
        <v>$24.00</v>
      </c>
      <c r="BE59" s="80" t="str">
        <f t="shared" si="27"/>
        <v>1.75%</v>
      </c>
      <c r="BF59" s="50"/>
      <c r="BG59" s="73" t="str">
        <f t="shared" ref="BG59:BI59" si="132">BB59/$BJ$2</f>
        <v>$1.00</v>
      </c>
      <c r="BH59" s="83" t="str">
        <f t="shared" si="132"/>
        <v>$1.00</v>
      </c>
      <c r="BI59" s="77" t="str">
        <f t="shared" si="132"/>
        <v>$2.00</v>
      </c>
      <c r="BJ59" s="78" t="str">
        <f t="shared" si="29"/>
        <v>1.75%</v>
      </c>
    </row>
    <row r="60" ht="15.75" customHeight="1">
      <c r="A60" s="36"/>
      <c r="B60" s="53">
        <v>54.0</v>
      </c>
      <c r="C60" s="75" t="s">
        <v>80</v>
      </c>
      <c r="D60" s="76">
        <v>0.0</v>
      </c>
      <c r="E60" s="62">
        <v>1.0</v>
      </c>
      <c r="F60" s="62">
        <v>1.0</v>
      </c>
      <c r="G60" s="77" t="str">
        <f t="shared" si="3"/>
        <v>$2.00</v>
      </c>
      <c r="H60" s="78" t="str">
        <f t="shared" si="4"/>
        <v>1.75%</v>
      </c>
      <c r="I60" s="62">
        <v>1.0</v>
      </c>
      <c r="J60" s="62">
        <v>1.0</v>
      </c>
      <c r="K60" s="77" t="str">
        <f t="shared" si="5"/>
        <v>$2.00</v>
      </c>
      <c r="L60" s="80" t="str">
        <f t="shared" si="6"/>
        <v>1.75%</v>
      </c>
      <c r="M60" s="62">
        <v>1.0</v>
      </c>
      <c r="N60" s="62">
        <v>1.0</v>
      </c>
      <c r="O60" s="77" t="str">
        <f t="shared" si="7"/>
        <v>$2.00</v>
      </c>
      <c r="P60" s="78" t="str">
        <f t="shared" si="8"/>
        <v>1.75%</v>
      </c>
      <c r="Q60" s="62">
        <v>1.0</v>
      </c>
      <c r="R60" s="62">
        <v>1.0</v>
      </c>
      <c r="S60" s="77" t="str">
        <f t="shared" si="9"/>
        <v>$2.00</v>
      </c>
      <c r="T60" s="78" t="str">
        <f t="shared" si="10"/>
        <v>1.75%</v>
      </c>
      <c r="U60" s="62">
        <v>1.0</v>
      </c>
      <c r="V60" s="56">
        <v>1.0</v>
      </c>
      <c r="W60" s="77" t="str">
        <f t="shared" si="11"/>
        <v>$2.00</v>
      </c>
      <c r="X60" s="78" t="str">
        <f t="shared" si="12"/>
        <v>1.75%</v>
      </c>
      <c r="Y60" s="62">
        <v>1.0</v>
      </c>
      <c r="Z60" s="112">
        <v>1.0</v>
      </c>
      <c r="AA60" s="77" t="str">
        <f t="shared" si="13"/>
        <v>$2.00</v>
      </c>
      <c r="AB60" s="80" t="str">
        <f t="shared" si="30"/>
        <v>1.75%</v>
      </c>
      <c r="AC60" s="62">
        <v>1.0</v>
      </c>
      <c r="AD60" s="112">
        <v>1.0</v>
      </c>
      <c r="AE60" s="77" t="str">
        <f t="shared" si="14"/>
        <v>$2.00</v>
      </c>
      <c r="AF60" s="80" t="str">
        <f t="shared" si="15"/>
        <v>1.75%</v>
      </c>
      <c r="AG60" s="62">
        <v>1.0</v>
      </c>
      <c r="AH60" s="57">
        <v>1.0</v>
      </c>
      <c r="AI60" s="77" t="str">
        <f t="shared" si="16"/>
        <v>$2.00</v>
      </c>
      <c r="AJ60" s="78" t="str">
        <f t="shared" si="17"/>
        <v>1.75%</v>
      </c>
      <c r="AK60" s="62">
        <v>1.0</v>
      </c>
      <c r="AL60" s="56">
        <v>1.0</v>
      </c>
      <c r="AM60" s="77" t="str">
        <f t="shared" si="18"/>
        <v>$2.00</v>
      </c>
      <c r="AN60" s="59" t="str">
        <f t="shared" si="19"/>
        <v>1.75%</v>
      </c>
      <c r="AO60" s="62">
        <v>1.0</v>
      </c>
      <c r="AP60" s="56">
        <v>1.0</v>
      </c>
      <c r="AQ60" s="72" t="str">
        <f t="shared" si="20"/>
        <v>$2.00</v>
      </c>
      <c r="AR60" s="59" t="str">
        <f t="shared" si="21"/>
        <v>1.75%</v>
      </c>
      <c r="AS60" s="62">
        <v>1.0</v>
      </c>
      <c r="AT60" s="113">
        <v>1.0</v>
      </c>
      <c r="AU60" s="72" t="str">
        <f t="shared" si="22"/>
        <v>$2.00</v>
      </c>
      <c r="AV60" s="59" t="str">
        <f t="shared" si="23"/>
        <v>1.75%</v>
      </c>
      <c r="AW60" s="62">
        <v>1.0</v>
      </c>
      <c r="AX60" s="112">
        <v>1.0</v>
      </c>
      <c r="AY60" s="72" t="str">
        <f t="shared" si="24"/>
        <v>$2.00</v>
      </c>
      <c r="AZ60" s="78" t="str">
        <f t="shared" si="25"/>
        <v>1.75%</v>
      </c>
      <c r="BA60" s="46"/>
      <c r="BB60" s="84" t="str">
        <f t="shared" ref="BB60:BD60" si="133">E60+I60+M60+Q60+U60+Y60+AC60+AG60+AK60+AO60+AS60+AW60</f>
        <v>$12.00</v>
      </c>
      <c r="BC60" s="82" t="str">
        <f t="shared" si="133"/>
        <v>$12.00</v>
      </c>
      <c r="BD60" s="77" t="str">
        <f t="shared" si="133"/>
        <v>$24.00</v>
      </c>
      <c r="BE60" s="80" t="str">
        <f t="shared" si="27"/>
        <v>1.75%</v>
      </c>
      <c r="BF60" s="50"/>
      <c r="BG60" s="73" t="str">
        <f t="shared" ref="BG60:BI60" si="134">BB60/$BJ$2</f>
        <v>$1.00</v>
      </c>
      <c r="BH60" s="83" t="str">
        <f t="shared" si="134"/>
        <v>$1.00</v>
      </c>
      <c r="BI60" s="77" t="str">
        <f t="shared" si="134"/>
        <v>$2.00</v>
      </c>
      <c r="BJ60" s="78" t="str">
        <f t="shared" si="29"/>
        <v>1.75%</v>
      </c>
    </row>
    <row r="61" ht="15.75" customHeight="1">
      <c r="A61" s="36"/>
      <c r="B61" s="53">
        <v>55.0</v>
      </c>
      <c r="C61" s="121" t="s">
        <v>81</v>
      </c>
      <c r="D61" s="76">
        <v>0.0</v>
      </c>
      <c r="E61" s="62">
        <v>1.0</v>
      </c>
      <c r="F61" s="62">
        <v>1.0</v>
      </c>
      <c r="G61" s="77" t="str">
        <f t="shared" si="3"/>
        <v>$2.00</v>
      </c>
      <c r="H61" s="59" t="str">
        <f t="shared" si="4"/>
        <v>1.75%</v>
      </c>
      <c r="I61" s="62">
        <v>1.0</v>
      </c>
      <c r="J61" s="62">
        <v>1.0</v>
      </c>
      <c r="K61" s="77" t="str">
        <f t="shared" si="5"/>
        <v>$2.00</v>
      </c>
      <c r="L61" s="78" t="str">
        <f t="shared" si="6"/>
        <v>1.75%</v>
      </c>
      <c r="M61" s="62">
        <v>1.0</v>
      </c>
      <c r="N61" s="62">
        <v>1.0</v>
      </c>
      <c r="O61" s="77" t="str">
        <f t="shared" si="7"/>
        <v>$2.00</v>
      </c>
      <c r="P61" s="78" t="str">
        <f t="shared" si="8"/>
        <v>1.75%</v>
      </c>
      <c r="Q61" s="62">
        <v>1.0</v>
      </c>
      <c r="R61" s="62">
        <v>1.0</v>
      </c>
      <c r="S61" s="77" t="str">
        <f t="shared" si="9"/>
        <v>$2.00</v>
      </c>
      <c r="T61" s="79" t="str">
        <f t="shared" si="10"/>
        <v>1.75%</v>
      </c>
      <c r="U61" s="62">
        <v>1.0</v>
      </c>
      <c r="V61" s="71">
        <v>1.0</v>
      </c>
      <c r="W61" s="77" t="str">
        <f t="shared" si="11"/>
        <v>$2.00</v>
      </c>
      <c r="X61" s="61" t="str">
        <f t="shared" si="12"/>
        <v>1.75%</v>
      </c>
      <c r="Y61" s="62">
        <v>1.0</v>
      </c>
      <c r="Z61" s="106">
        <v>1.0</v>
      </c>
      <c r="AA61" s="77" t="str">
        <f t="shared" si="13"/>
        <v>$2.00</v>
      </c>
      <c r="AB61" s="80" t="str">
        <f t="shared" si="30"/>
        <v>1.75%</v>
      </c>
      <c r="AC61" s="62">
        <v>1.0</v>
      </c>
      <c r="AD61" s="112">
        <v>1.0</v>
      </c>
      <c r="AE61" s="77" t="str">
        <f t="shared" si="14"/>
        <v>$2.00</v>
      </c>
      <c r="AF61" s="80" t="str">
        <f t="shared" si="15"/>
        <v>1.75%</v>
      </c>
      <c r="AG61" s="62">
        <v>1.0</v>
      </c>
      <c r="AH61" s="56">
        <v>1.0</v>
      </c>
      <c r="AI61" s="77" t="str">
        <f t="shared" si="16"/>
        <v>$2.00</v>
      </c>
      <c r="AJ61" s="59" t="str">
        <f t="shared" si="17"/>
        <v>1.75%</v>
      </c>
      <c r="AK61" s="62">
        <v>1.0</v>
      </c>
      <c r="AL61" s="56">
        <v>1.0</v>
      </c>
      <c r="AM61" s="77" t="str">
        <f t="shared" si="18"/>
        <v>$2.00</v>
      </c>
      <c r="AN61" s="78" t="str">
        <f t="shared" si="19"/>
        <v>1.75%</v>
      </c>
      <c r="AO61" s="62">
        <v>1.0</v>
      </c>
      <c r="AP61" s="71">
        <v>1.0</v>
      </c>
      <c r="AQ61" s="72" t="str">
        <f t="shared" si="20"/>
        <v>$2.00</v>
      </c>
      <c r="AR61" s="78" t="str">
        <f t="shared" si="21"/>
        <v>1.75%</v>
      </c>
      <c r="AS61" s="62">
        <v>1.0</v>
      </c>
      <c r="AT61" s="112">
        <v>1.0</v>
      </c>
      <c r="AU61" s="77" t="str">
        <f t="shared" si="22"/>
        <v>$2.00</v>
      </c>
      <c r="AV61" s="78" t="str">
        <f t="shared" si="23"/>
        <v>1.75%</v>
      </c>
      <c r="AW61" s="62">
        <v>1.0</v>
      </c>
      <c r="AX61" s="112">
        <v>1.0</v>
      </c>
      <c r="AY61" s="77" t="str">
        <f t="shared" si="24"/>
        <v>$2.00</v>
      </c>
      <c r="AZ61" s="78" t="str">
        <f t="shared" si="25"/>
        <v>1.75%</v>
      </c>
      <c r="BA61" s="46"/>
      <c r="BB61" s="84" t="str">
        <f t="shared" ref="BB61:BD61" si="135">E61+I61+M61+Q61+U61+Y61+AC61+AG61+AK61+AO61+AS61+AW61</f>
        <v>$12.00</v>
      </c>
      <c r="BC61" s="82" t="str">
        <f t="shared" si="135"/>
        <v>$12.00</v>
      </c>
      <c r="BD61" s="77" t="str">
        <f t="shared" si="135"/>
        <v>$24.00</v>
      </c>
      <c r="BE61" s="78" t="str">
        <f t="shared" si="27"/>
        <v>1.75%</v>
      </c>
      <c r="BF61" s="50"/>
      <c r="BG61" s="73" t="str">
        <f t="shared" ref="BG61:BI61" si="136">BB61/$BJ$2</f>
        <v>$1.00</v>
      </c>
      <c r="BH61" s="83" t="str">
        <f t="shared" si="136"/>
        <v>$1.00</v>
      </c>
      <c r="BI61" s="77" t="str">
        <f t="shared" si="136"/>
        <v>$2.00</v>
      </c>
      <c r="BJ61" s="78" t="str">
        <f t="shared" si="29"/>
        <v>1.75%</v>
      </c>
    </row>
    <row r="62" ht="15.75" customHeight="1">
      <c r="A62" s="36"/>
      <c r="B62" s="53">
        <v>56.0</v>
      </c>
      <c r="C62" s="121" t="s">
        <v>82</v>
      </c>
      <c r="D62" s="76">
        <v>0.0</v>
      </c>
      <c r="E62" s="62">
        <v>1.0</v>
      </c>
      <c r="F62" s="62">
        <v>1.0</v>
      </c>
      <c r="G62" s="77" t="str">
        <f t="shared" si="3"/>
        <v>$2.00</v>
      </c>
      <c r="H62" s="78" t="str">
        <f t="shared" si="4"/>
        <v>1.75%</v>
      </c>
      <c r="I62" s="62">
        <v>1.0</v>
      </c>
      <c r="J62" s="62">
        <v>1.0</v>
      </c>
      <c r="K62" s="77" t="str">
        <f t="shared" si="5"/>
        <v>$2.00</v>
      </c>
      <c r="L62" s="59" t="str">
        <f t="shared" si="6"/>
        <v>1.75%</v>
      </c>
      <c r="M62" s="62">
        <v>1.0</v>
      </c>
      <c r="N62" s="62">
        <v>1.0</v>
      </c>
      <c r="O62" s="77" t="str">
        <f t="shared" si="7"/>
        <v>$2.00</v>
      </c>
      <c r="P62" s="78" t="str">
        <f t="shared" si="8"/>
        <v>1.75%</v>
      </c>
      <c r="Q62" s="62">
        <v>1.0</v>
      </c>
      <c r="R62" s="62">
        <v>1.0</v>
      </c>
      <c r="S62" s="77" t="str">
        <f t="shared" si="9"/>
        <v>$2.00</v>
      </c>
      <c r="T62" s="80" t="str">
        <f t="shared" si="10"/>
        <v>1.75%</v>
      </c>
      <c r="U62" s="62">
        <v>1.0</v>
      </c>
      <c r="V62" s="56">
        <v>1.0</v>
      </c>
      <c r="W62" s="77" t="str">
        <f t="shared" si="11"/>
        <v>$2.00</v>
      </c>
      <c r="X62" s="79" t="str">
        <f t="shared" si="12"/>
        <v>1.75%</v>
      </c>
      <c r="Y62" s="62">
        <v>1.0</v>
      </c>
      <c r="Z62" s="106">
        <v>1.0</v>
      </c>
      <c r="AA62" s="77" t="str">
        <f t="shared" si="13"/>
        <v>$2.00</v>
      </c>
      <c r="AB62" s="78" t="str">
        <f t="shared" si="30"/>
        <v>1.75%</v>
      </c>
      <c r="AC62" s="62">
        <v>1.0</v>
      </c>
      <c r="AD62" s="112">
        <v>1.0</v>
      </c>
      <c r="AE62" s="77" t="str">
        <f t="shared" si="14"/>
        <v>$2.00</v>
      </c>
      <c r="AF62" s="80" t="str">
        <f t="shared" si="15"/>
        <v>1.75%</v>
      </c>
      <c r="AG62" s="62">
        <v>1.0</v>
      </c>
      <c r="AH62" s="56">
        <v>1.0</v>
      </c>
      <c r="AI62" s="77" t="str">
        <f t="shared" si="16"/>
        <v>$2.00</v>
      </c>
      <c r="AJ62" s="80" t="str">
        <f t="shared" si="17"/>
        <v>1.75%</v>
      </c>
      <c r="AK62" s="62">
        <v>1.0</v>
      </c>
      <c r="AL62" s="56">
        <v>1.0</v>
      </c>
      <c r="AM62" s="77" t="str">
        <f t="shared" si="18"/>
        <v>$2.00</v>
      </c>
      <c r="AN62" s="59" t="str">
        <f t="shared" si="19"/>
        <v>1.75%</v>
      </c>
      <c r="AO62" s="62">
        <v>1.0</v>
      </c>
      <c r="AP62" s="56">
        <v>1.0</v>
      </c>
      <c r="AQ62" s="72" t="str">
        <f t="shared" si="20"/>
        <v>$2.00</v>
      </c>
      <c r="AR62" s="59" t="str">
        <f t="shared" si="21"/>
        <v>1.75%</v>
      </c>
      <c r="AS62" s="62">
        <v>1.0</v>
      </c>
      <c r="AT62" s="106">
        <v>1.0</v>
      </c>
      <c r="AU62" s="72" t="str">
        <f t="shared" si="22"/>
        <v>$2.00</v>
      </c>
      <c r="AV62" s="59" t="str">
        <f t="shared" si="23"/>
        <v>1.75%</v>
      </c>
      <c r="AW62" s="62">
        <v>1.0</v>
      </c>
      <c r="AX62" s="112">
        <v>1.0</v>
      </c>
      <c r="AY62" s="72" t="str">
        <f t="shared" si="24"/>
        <v>$2.00</v>
      </c>
      <c r="AZ62" s="78" t="str">
        <f t="shared" si="25"/>
        <v>1.75%</v>
      </c>
      <c r="BA62" s="46"/>
      <c r="BB62" s="84" t="str">
        <f t="shared" ref="BB62:BD62" si="137">E62+I62+M62+Q62+U62+Y62+AC62+AG62+AK62+AO62+AS62+AW62</f>
        <v>$12.00</v>
      </c>
      <c r="BC62" s="82" t="str">
        <f t="shared" si="137"/>
        <v>$12.00</v>
      </c>
      <c r="BD62" s="77" t="str">
        <f t="shared" si="137"/>
        <v>$24.00</v>
      </c>
      <c r="BE62" s="79" t="str">
        <f t="shared" si="27"/>
        <v>1.75%</v>
      </c>
      <c r="BF62" s="50"/>
      <c r="BG62" s="73" t="str">
        <f t="shared" ref="BG62:BI62" si="138">BB62/$BJ$2</f>
        <v>$1.00</v>
      </c>
      <c r="BH62" s="83" t="str">
        <f t="shared" si="138"/>
        <v>$1.00</v>
      </c>
      <c r="BI62" s="77" t="str">
        <f t="shared" si="138"/>
        <v>$2.00</v>
      </c>
      <c r="BJ62" s="78" t="str">
        <f t="shared" si="29"/>
        <v>1.75%</v>
      </c>
    </row>
    <row r="63" ht="15.75" customHeight="1">
      <c r="B63" s="53">
        <v>57.0</v>
      </c>
      <c r="C63" s="87" t="s">
        <v>83</v>
      </c>
      <c r="D63" s="76">
        <v>0.0</v>
      </c>
      <c r="E63" s="122">
        <v>1.0</v>
      </c>
      <c r="F63" s="122">
        <v>1.0</v>
      </c>
      <c r="G63" s="77" t="str">
        <f t="shared" si="3"/>
        <v>$2.00</v>
      </c>
      <c r="H63" s="59" t="str">
        <f t="shared" si="4"/>
        <v>1.75%</v>
      </c>
      <c r="I63" s="122">
        <v>1.0</v>
      </c>
      <c r="J63" s="122">
        <v>1.0</v>
      </c>
      <c r="K63" s="77" t="str">
        <f t="shared" si="5"/>
        <v>$2.00</v>
      </c>
      <c r="L63" s="60" t="str">
        <f t="shared" si="6"/>
        <v>1.75%</v>
      </c>
      <c r="M63" s="122">
        <v>1.0</v>
      </c>
      <c r="N63" s="122">
        <v>1.0</v>
      </c>
      <c r="O63" s="77" t="str">
        <f t="shared" si="7"/>
        <v>$2.00</v>
      </c>
      <c r="P63" s="61" t="str">
        <f t="shared" si="8"/>
        <v>1.75%</v>
      </c>
      <c r="Q63" s="122">
        <v>1.0</v>
      </c>
      <c r="R63" s="122">
        <v>1.0</v>
      </c>
      <c r="S63" s="77" t="str">
        <f t="shared" si="9"/>
        <v>$2.00</v>
      </c>
      <c r="T63" s="60" t="str">
        <f t="shared" si="10"/>
        <v>1.75%</v>
      </c>
      <c r="U63" s="122">
        <v>1.0</v>
      </c>
      <c r="V63" s="123">
        <v>1.0</v>
      </c>
      <c r="W63" s="77" t="str">
        <f t="shared" si="11"/>
        <v>$2.00</v>
      </c>
      <c r="X63" s="60" t="str">
        <f t="shared" si="12"/>
        <v>1.75%</v>
      </c>
      <c r="Y63" s="122">
        <v>1.0</v>
      </c>
      <c r="Z63" s="119">
        <v>1.0</v>
      </c>
      <c r="AA63" s="77" t="str">
        <f t="shared" si="13"/>
        <v>$2.00</v>
      </c>
      <c r="AB63" s="61" t="str">
        <f t="shared" si="30"/>
        <v>1.75%</v>
      </c>
      <c r="AC63" s="122">
        <v>1.0</v>
      </c>
      <c r="AD63" s="112">
        <v>1.0</v>
      </c>
      <c r="AE63" s="77" t="str">
        <f t="shared" si="14"/>
        <v>$2.00</v>
      </c>
      <c r="AF63" s="60" t="str">
        <f t="shared" si="15"/>
        <v>1.75%</v>
      </c>
      <c r="AG63" s="122">
        <v>1.0</v>
      </c>
      <c r="AH63" s="62">
        <v>1.0</v>
      </c>
      <c r="AI63" s="77" t="str">
        <f t="shared" si="16"/>
        <v>$2.00</v>
      </c>
      <c r="AJ63" s="60" t="str">
        <f t="shared" si="17"/>
        <v>1.75%</v>
      </c>
      <c r="AK63" s="122">
        <v>1.0</v>
      </c>
      <c r="AL63" s="63">
        <v>1.0</v>
      </c>
      <c r="AM63" s="77" t="str">
        <f t="shared" si="18"/>
        <v>$2.00</v>
      </c>
      <c r="AN63" s="60" t="str">
        <f t="shared" si="19"/>
        <v>1.75%</v>
      </c>
      <c r="AO63" s="122">
        <v>1.0</v>
      </c>
      <c r="AP63" s="63">
        <v>1.0</v>
      </c>
      <c r="AQ63" s="72" t="str">
        <f t="shared" si="20"/>
        <v>$2.00</v>
      </c>
      <c r="AR63" s="60" t="str">
        <f t="shared" si="21"/>
        <v>1.75%</v>
      </c>
      <c r="AS63" s="122">
        <v>1.0</v>
      </c>
      <c r="AT63" s="119">
        <v>1.0</v>
      </c>
      <c r="AU63" s="72" t="str">
        <f t="shared" si="22"/>
        <v>$2.00</v>
      </c>
      <c r="AV63" s="60" t="str">
        <f t="shared" si="23"/>
        <v>1.75%</v>
      </c>
      <c r="AW63" s="122">
        <v>1.0</v>
      </c>
      <c r="AX63" s="112">
        <v>1.0</v>
      </c>
      <c r="AY63" s="72" t="str">
        <f t="shared" si="24"/>
        <v>$2.00</v>
      </c>
      <c r="AZ63" s="59" t="str">
        <f t="shared" si="25"/>
        <v>1.75%</v>
      </c>
      <c r="BA63" s="46"/>
      <c r="BB63" s="84" t="str">
        <f t="shared" ref="BB63:BD63" si="139">E63+I63+M63+Q63+U63+Y63+AC63+AG63+AK63+AO63+AS63+AW63</f>
        <v>$12.00</v>
      </c>
      <c r="BC63" s="82" t="str">
        <f t="shared" si="139"/>
        <v>$12.00</v>
      </c>
      <c r="BD63" s="77" t="str">
        <f t="shared" si="139"/>
        <v>$24.00</v>
      </c>
      <c r="BE63" s="60" t="str">
        <f t="shared" si="27"/>
        <v>1.75%</v>
      </c>
      <c r="BF63" s="50"/>
      <c r="BG63" s="73" t="str">
        <f t="shared" ref="BG63:BI63" si="140">BB63/$BJ$2</f>
        <v>$1.00</v>
      </c>
      <c r="BH63" s="83" t="str">
        <f t="shared" si="140"/>
        <v>$1.00</v>
      </c>
      <c r="BI63" s="77" t="str">
        <f t="shared" si="140"/>
        <v>$2.00</v>
      </c>
      <c r="BJ63" s="78" t="str">
        <f t="shared" si="29"/>
        <v>1.75%</v>
      </c>
    </row>
    <row r="64" ht="15.75" customHeight="1">
      <c r="B64" s="124"/>
      <c r="C64" s="125" t="s">
        <v>84</v>
      </c>
      <c r="D64" s="126" t="str">
        <f t="shared" ref="D64:AZ64" si="141">SUM(D7:D63)</f>
        <v>#REF!</v>
      </c>
      <c r="E64" s="127" t="str">
        <f t="shared" si="141"/>
        <v>$57.00</v>
      </c>
      <c r="F64" s="127" t="str">
        <f t="shared" si="141"/>
        <v>$57.00</v>
      </c>
      <c r="G64" s="127" t="str">
        <f t="shared" si="141"/>
        <v>$114.00</v>
      </c>
      <c r="H64" s="128" t="str">
        <f t="shared" si="141"/>
        <v>100%</v>
      </c>
      <c r="I64" s="127" t="str">
        <f t="shared" si="141"/>
        <v>$57.00</v>
      </c>
      <c r="J64" s="127" t="str">
        <f t="shared" si="141"/>
        <v>$57.00</v>
      </c>
      <c r="K64" s="127" t="str">
        <f t="shared" si="141"/>
        <v>$114.00</v>
      </c>
      <c r="L64" s="128" t="str">
        <f t="shared" si="141"/>
        <v>100%</v>
      </c>
      <c r="M64" s="127" t="str">
        <f t="shared" si="141"/>
        <v>$57.00</v>
      </c>
      <c r="N64" s="127" t="str">
        <f t="shared" si="141"/>
        <v>$57.00</v>
      </c>
      <c r="O64" s="127" t="str">
        <f t="shared" si="141"/>
        <v>$114.00</v>
      </c>
      <c r="P64" s="128" t="str">
        <f t="shared" si="141"/>
        <v>100%</v>
      </c>
      <c r="Q64" s="127" t="str">
        <f t="shared" si="141"/>
        <v>$57.00</v>
      </c>
      <c r="R64" s="127" t="str">
        <f t="shared" si="141"/>
        <v>$57.00</v>
      </c>
      <c r="S64" s="127" t="str">
        <f t="shared" si="141"/>
        <v>$114.00</v>
      </c>
      <c r="T64" s="128" t="str">
        <f t="shared" si="141"/>
        <v>100%</v>
      </c>
      <c r="U64" s="127" t="str">
        <f t="shared" si="141"/>
        <v>$57.00</v>
      </c>
      <c r="V64" s="127" t="str">
        <f t="shared" si="141"/>
        <v>$57.00</v>
      </c>
      <c r="W64" s="127" t="str">
        <f t="shared" si="141"/>
        <v>$114.00</v>
      </c>
      <c r="X64" s="128" t="str">
        <f t="shared" si="141"/>
        <v>100%</v>
      </c>
      <c r="Y64" s="127" t="str">
        <f t="shared" si="141"/>
        <v>$57.00</v>
      </c>
      <c r="Z64" s="127" t="str">
        <f t="shared" si="141"/>
        <v>$57.00</v>
      </c>
      <c r="AA64" s="127" t="str">
        <f t="shared" si="141"/>
        <v>$114.00</v>
      </c>
      <c r="AB64" s="128" t="str">
        <f t="shared" si="141"/>
        <v>100%</v>
      </c>
      <c r="AC64" s="127" t="str">
        <f t="shared" si="141"/>
        <v>$57.00</v>
      </c>
      <c r="AD64" s="127" t="str">
        <f t="shared" si="141"/>
        <v>$57.00</v>
      </c>
      <c r="AE64" s="127" t="str">
        <f t="shared" si="141"/>
        <v>$114.00</v>
      </c>
      <c r="AF64" s="128" t="str">
        <f t="shared" si="141"/>
        <v>100%</v>
      </c>
      <c r="AG64" s="127" t="str">
        <f t="shared" si="141"/>
        <v>$57.00</v>
      </c>
      <c r="AH64" s="127" t="str">
        <f t="shared" si="141"/>
        <v>$57.00</v>
      </c>
      <c r="AI64" s="127" t="str">
        <f t="shared" si="141"/>
        <v>$114.00</v>
      </c>
      <c r="AJ64" s="128" t="str">
        <f t="shared" si="141"/>
        <v>100%</v>
      </c>
      <c r="AK64" s="127" t="str">
        <f t="shared" si="141"/>
        <v>$57.00</v>
      </c>
      <c r="AL64" s="127" t="str">
        <f t="shared" si="141"/>
        <v>$57.00</v>
      </c>
      <c r="AM64" s="127" t="str">
        <f t="shared" si="141"/>
        <v>$114.00</v>
      </c>
      <c r="AN64" s="128" t="str">
        <f t="shared" si="141"/>
        <v>100%</v>
      </c>
      <c r="AO64" s="127" t="str">
        <f t="shared" si="141"/>
        <v>$57.00</v>
      </c>
      <c r="AP64" s="127" t="str">
        <f t="shared" si="141"/>
        <v>$57.00</v>
      </c>
      <c r="AQ64" s="127" t="str">
        <f t="shared" si="141"/>
        <v>$114.00</v>
      </c>
      <c r="AR64" s="128" t="str">
        <f t="shared" si="141"/>
        <v>100%</v>
      </c>
      <c r="AS64" s="127" t="str">
        <f t="shared" si="141"/>
        <v>$57.00</v>
      </c>
      <c r="AT64" s="127" t="str">
        <f t="shared" si="141"/>
        <v>$57.00</v>
      </c>
      <c r="AU64" s="127" t="str">
        <f t="shared" si="141"/>
        <v>$114.00</v>
      </c>
      <c r="AV64" s="128" t="str">
        <f t="shared" si="141"/>
        <v>100%</v>
      </c>
      <c r="AW64" s="127" t="str">
        <f t="shared" si="141"/>
        <v>$57.00</v>
      </c>
      <c r="AX64" s="127" t="str">
        <f t="shared" si="141"/>
        <v>$57.00</v>
      </c>
      <c r="AY64" s="127" t="str">
        <f t="shared" si="141"/>
        <v>$114.00</v>
      </c>
      <c r="AZ64" s="128" t="str">
        <f t="shared" si="141"/>
        <v>100%</v>
      </c>
      <c r="BA64" s="129"/>
      <c r="BB64" s="130" t="str">
        <f t="shared" ref="BB64:BE64" si="142">SUM(BB7:BB63)</f>
        <v>$684.00</v>
      </c>
      <c r="BC64" s="130" t="str">
        <f t="shared" si="142"/>
        <v>$684.00</v>
      </c>
      <c r="BD64" s="130" t="str">
        <f t="shared" si="142"/>
        <v>$1,368.00</v>
      </c>
      <c r="BE64" s="131" t="str">
        <f t="shared" si="142"/>
        <v>100.00%</v>
      </c>
      <c r="BF64" s="132"/>
      <c r="BG64" s="130" t="str">
        <f t="shared" ref="BG64:BJ64" si="143">SUM(BG7:BG63)</f>
        <v>$57.00</v>
      </c>
      <c r="BH64" s="130" t="str">
        <f t="shared" si="143"/>
        <v>$57.00</v>
      </c>
      <c r="BI64" s="130" t="str">
        <f t="shared" si="143"/>
        <v>$114.00</v>
      </c>
      <c r="BJ64" s="133" t="str">
        <f t="shared" si="143"/>
        <v>100.00%</v>
      </c>
    </row>
    <row r="65" ht="15.75" customHeight="1">
      <c r="B65" s="134"/>
      <c r="C65" s="135"/>
      <c r="D65" s="135"/>
      <c r="E65" s="135"/>
      <c r="F65" s="135"/>
      <c r="G65" s="136" t="str">
        <f>E64+F64-G64</f>
        <v>$0.00</v>
      </c>
      <c r="H65" s="135"/>
    </row>
    <row r="66" ht="15.75" customHeight="1">
      <c r="B66" s="137"/>
      <c r="C66" s="138" t="s">
        <v>85</v>
      </c>
      <c r="D66" s="139" t="str">
        <f t="shared" ref="D66:F66" si="144">SUM(D7:D63)-D64</f>
        <v>#REF!</v>
      </c>
      <c r="E66" s="139" t="str">
        <f t="shared" si="144"/>
        <v>$0.00</v>
      </c>
      <c r="F66" s="139" t="str">
        <f t="shared" si="144"/>
        <v>$0.00</v>
      </c>
      <c r="G66" s="139" t="str">
        <f>E64+F64-G64</f>
        <v>$0.00</v>
      </c>
      <c r="H66" s="140" t="str">
        <f>SUM(H7:H63)-H64</f>
        <v>0%</v>
      </c>
    </row>
    <row r="67" ht="15.75" customHeight="1">
      <c r="B67" s="141"/>
      <c r="C67" s="142" t="s">
        <v>86</v>
      </c>
      <c r="D67" s="28"/>
      <c r="E67" s="28"/>
      <c r="F67" s="28"/>
      <c r="G67" s="28"/>
      <c r="H67" s="28"/>
    </row>
    <row r="68" ht="15.75" customHeight="1">
      <c r="B68" s="134"/>
      <c r="C68" s="134"/>
      <c r="D68" s="135"/>
      <c r="E68" s="134"/>
      <c r="F68" s="134"/>
      <c r="G68" s="134"/>
      <c r="H68" s="134"/>
    </row>
    <row r="69" ht="15.75" customHeight="1">
      <c r="B69" s="143" t="s">
        <v>87</v>
      </c>
      <c r="C69" s="134"/>
      <c r="D69" s="134"/>
      <c r="E69" s="134"/>
      <c r="F69" s="134"/>
      <c r="G69" s="134"/>
      <c r="H69" s="134"/>
    </row>
    <row r="70" ht="15.75" customHeight="1">
      <c r="B70" s="134"/>
      <c r="C70" s="134"/>
      <c r="D70" s="134"/>
      <c r="E70" s="134"/>
      <c r="F70" s="134"/>
      <c r="G70" s="134"/>
      <c r="H70" s="134"/>
    </row>
    <row r="71" ht="15.75" customHeight="1">
      <c r="A71" s="36"/>
      <c r="B71" s="144" t="s">
        <v>88</v>
      </c>
      <c r="C71" s="145" t="s">
        <v>89</v>
      </c>
      <c r="D71" s="146" t="s">
        <v>90</v>
      </c>
      <c r="E71" s="147"/>
      <c r="F71" s="147"/>
      <c r="G71" s="147"/>
      <c r="H71" s="148"/>
    </row>
    <row r="72" ht="15.75" customHeight="1">
      <c r="A72" s="36"/>
      <c r="B72" s="149" t="s">
        <v>91</v>
      </c>
      <c r="C72" s="150" t="s">
        <v>92</v>
      </c>
      <c r="D72" s="151" t="s">
        <v>93</v>
      </c>
      <c r="E72" s="152"/>
      <c r="F72" s="152"/>
      <c r="G72" s="152"/>
      <c r="H72" s="153"/>
    </row>
    <row r="73" ht="15.75" customHeight="1">
      <c r="A73" s="36"/>
      <c r="B73" s="149" t="s">
        <v>94</v>
      </c>
      <c r="C73" s="150" t="s">
        <v>95</v>
      </c>
      <c r="D73" s="154" t="s">
        <v>96</v>
      </c>
      <c r="E73" s="155"/>
      <c r="F73" s="155"/>
      <c r="G73" s="155"/>
      <c r="H73" s="156"/>
    </row>
    <row r="74" ht="15.75" customHeight="1">
      <c r="A74" s="36"/>
      <c r="B74" s="149" t="s">
        <v>97</v>
      </c>
      <c r="C74" s="150" t="s">
        <v>98</v>
      </c>
      <c r="D74" s="157" t="s">
        <v>99</v>
      </c>
      <c r="E74" s="158"/>
      <c r="F74" s="158"/>
      <c r="G74" s="158"/>
      <c r="H74" s="159"/>
    </row>
    <row r="75" ht="15.75" customHeight="1">
      <c r="A75" s="36"/>
      <c r="B75" s="149" t="s">
        <v>100</v>
      </c>
      <c r="C75" s="150" t="s">
        <v>101</v>
      </c>
      <c r="D75" s="151" t="s">
        <v>99</v>
      </c>
      <c r="E75" s="152"/>
      <c r="F75" s="152"/>
      <c r="G75" s="152"/>
      <c r="H75" s="153"/>
    </row>
    <row r="76" ht="15.75" customHeight="1">
      <c r="A76" s="36"/>
      <c r="B76" s="149" t="s">
        <v>102</v>
      </c>
      <c r="C76" s="150" t="s">
        <v>103</v>
      </c>
      <c r="D76" s="151" t="s">
        <v>99</v>
      </c>
      <c r="E76" s="152"/>
      <c r="F76" s="152"/>
      <c r="G76" s="152"/>
      <c r="H76" s="153"/>
    </row>
    <row r="77" ht="15.75" customHeight="1">
      <c r="A77" s="36"/>
      <c r="B77" s="149" t="s">
        <v>104</v>
      </c>
      <c r="C77" s="160" t="s">
        <v>105</v>
      </c>
      <c r="D77" s="161" t="s">
        <v>106</v>
      </c>
      <c r="E77" s="162"/>
      <c r="F77" s="162"/>
      <c r="G77" s="162"/>
      <c r="H77" s="163"/>
    </row>
    <row r="78" ht="15.75" customHeight="1">
      <c r="B78" s="135"/>
      <c r="C78" s="134"/>
      <c r="D78" s="134"/>
      <c r="E78" s="134"/>
      <c r="F78" s="134"/>
      <c r="G78" s="134"/>
      <c r="H78" s="134"/>
    </row>
    <row r="79" ht="15.75" customHeight="1">
      <c r="B79" s="164" t="s">
        <v>107</v>
      </c>
      <c r="C79" s="165"/>
      <c r="D79" s="165"/>
      <c r="E79" s="165"/>
      <c r="F79" s="165"/>
      <c r="G79" s="165"/>
      <c r="H79" s="165"/>
    </row>
    <row r="80" ht="15.75" customHeight="1"/>
    <row r="81" ht="15.75" customHeight="1">
      <c r="B81" s="4" t="s">
        <v>108</v>
      </c>
      <c r="D81" s="4" t="s">
        <v>109</v>
      </c>
      <c r="E81" s="4">
        <v>2023.0</v>
      </c>
    </row>
    <row r="82" ht="15.75" customHeight="1"/>
    <row r="83" ht="15.75" customHeight="1">
      <c r="B83" s="166" t="s">
        <v>4</v>
      </c>
      <c r="C83" s="166" t="s">
        <v>110</v>
      </c>
      <c r="D83" s="167" t="s">
        <v>111</v>
      </c>
      <c r="E83" s="168" t="s">
        <v>112</v>
      </c>
      <c r="F83" s="4"/>
    </row>
    <row r="84" ht="15.75" customHeight="1">
      <c r="B84" s="28"/>
      <c r="C84" s="28"/>
      <c r="D84" s="169" t="s">
        <v>113</v>
      </c>
      <c r="E84" s="170" t="s">
        <v>114</v>
      </c>
      <c r="F84" s="4"/>
    </row>
    <row r="85" ht="15.75" customHeight="1">
      <c r="B85" s="171">
        <v>1.0</v>
      </c>
      <c r="C85" s="172" t="s">
        <v>7</v>
      </c>
      <c r="D85" s="173" t="str">
        <f>G64</f>
        <v>$114.00</v>
      </c>
      <c r="E85" s="174"/>
      <c r="F85" s="4"/>
    </row>
    <row r="86" ht="15.75" customHeight="1">
      <c r="A86" s="36"/>
      <c r="B86" s="175">
        <v>2.0</v>
      </c>
      <c r="C86" s="176" t="s">
        <v>8</v>
      </c>
      <c r="D86" s="177" t="str">
        <f>K64</f>
        <v>$114.00</v>
      </c>
      <c r="E86" s="178"/>
      <c r="F86" s="4"/>
    </row>
    <row r="87" ht="15.75" customHeight="1">
      <c r="A87" s="36"/>
      <c r="B87" s="179">
        <v>3.0</v>
      </c>
      <c r="C87" s="176" t="s">
        <v>9</v>
      </c>
      <c r="D87" s="177" t="str">
        <f>O64</f>
        <v>$114.00</v>
      </c>
      <c r="E87" s="180"/>
    </row>
    <row r="88" ht="15.75" customHeight="1">
      <c r="A88" s="36"/>
      <c r="B88" s="175">
        <v>4.0</v>
      </c>
      <c r="C88" s="176" t="s">
        <v>10</v>
      </c>
      <c r="D88" s="177" t="str">
        <f>S64</f>
        <v>$114.00</v>
      </c>
      <c r="E88" s="180"/>
    </row>
    <row r="89" ht="15.75" customHeight="1">
      <c r="A89" s="36"/>
      <c r="B89" s="175">
        <v>5.0</v>
      </c>
      <c r="C89" s="176" t="s">
        <v>11</v>
      </c>
      <c r="D89" s="177" t="str">
        <f>W64</f>
        <v>$114.00</v>
      </c>
      <c r="E89" s="180"/>
    </row>
    <row r="90" ht="15.75" customHeight="1">
      <c r="A90" s="36"/>
      <c r="B90" s="179">
        <v>6.0</v>
      </c>
      <c r="C90" s="176" t="s">
        <v>12</v>
      </c>
      <c r="D90" s="177" t="str">
        <f>AA64</f>
        <v>$114.00</v>
      </c>
      <c r="E90" s="180"/>
    </row>
    <row r="91" ht="15.75" customHeight="1">
      <c r="A91" s="36"/>
      <c r="B91" s="175">
        <v>7.0</v>
      </c>
      <c r="C91" s="176" t="s">
        <v>115</v>
      </c>
      <c r="D91" s="177" t="str">
        <f>AE64</f>
        <v>$114.00</v>
      </c>
      <c r="E91" s="180"/>
    </row>
    <row r="92" ht="15.75" customHeight="1">
      <c r="A92" s="36"/>
      <c r="B92" s="175">
        <v>8.0</v>
      </c>
      <c r="C92" s="176" t="s">
        <v>14</v>
      </c>
      <c r="D92" s="177" t="str">
        <f>AI64</f>
        <v>$114.00</v>
      </c>
      <c r="E92" s="180"/>
    </row>
    <row r="93" ht="15.75" customHeight="1">
      <c r="A93" s="36"/>
      <c r="B93" s="179">
        <v>9.0</v>
      </c>
      <c r="C93" s="176" t="s">
        <v>15</v>
      </c>
      <c r="D93" s="177" t="str">
        <f>AM64</f>
        <v>$114.00</v>
      </c>
      <c r="E93" s="180"/>
    </row>
    <row r="94" ht="15.75" customHeight="1">
      <c r="A94" s="36"/>
      <c r="B94" s="175">
        <v>10.0</v>
      </c>
      <c r="C94" s="176" t="s">
        <v>16</v>
      </c>
      <c r="D94" s="177" t="str">
        <f>AQ64</f>
        <v>$114.00</v>
      </c>
      <c r="E94" s="180"/>
    </row>
    <row r="95" ht="15.75" customHeight="1">
      <c r="A95" s="36"/>
      <c r="B95" s="175">
        <v>11.0</v>
      </c>
      <c r="C95" s="176" t="s">
        <v>17</v>
      </c>
      <c r="D95" s="177" t="str">
        <f>AU64</f>
        <v>$114.00</v>
      </c>
      <c r="E95" s="180"/>
    </row>
    <row r="96" ht="15.75" customHeight="1">
      <c r="A96" s="36"/>
      <c r="B96" s="181">
        <v>12.0</v>
      </c>
      <c r="C96" s="176" t="s">
        <v>18</v>
      </c>
      <c r="D96" s="182" t="str">
        <f>AY64</f>
        <v>$114.00</v>
      </c>
      <c r="E96" s="178"/>
      <c r="G96" s="183" t="s">
        <v>116</v>
      </c>
      <c r="I96" s="184"/>
    </row>
    <row r="97" ht="15.75" customHeight="1">
      <c r="B97" s="185" t="s">
        <v>117</v>
      </c>
      <c r="C97" s="186"/>
      <c r="D97" s="187" t="str">
        <f>SUM(D85:D96)</f>
        <v>$1,368.00</v>
      </c>
      <c r="E97" s="188" t="str">
        <f>-1+D97/(D101*D98)</f>
        <v>0.00%</v>
      </c>
      <c r="F97" s="189" t="str">
        <f>D97-BD64</f>
        <v>$0.00</v>
      </c>
      <c r="G97" s="183" t="s">
        <v>118</v>
      </c>
      <c r="H97" s="134"/>
    </row>
    <row r="98" ht="15.75" customHeight="1">
      <c r="A98" s="36"/>
      <c r="B98" s="190" t="s">
        <v>119</v>
      </c>
      <c r="C98" s="191"/>
      <c r="D98" s="192" t="str">
        <f>BJ2</f>
        <v>12</v>
      </c>
      <c r="E98" s="193" t="s">
        <v>120</v>
      </c>
      <c r="F98" s="194"/>
      <c r="G98" s="183"/>
      <c r="H98" s="134"/>
    </row>
    <row r="99" ht="15.75" customHeight="1">
      <c r="A99" s="36"/>
      <c r="B99" s="195" t="s">
        <v>121</v>
      </c>
      <c r="C99" s="196"/>
      <c r="D99" s="197" t="str">
        <f>D97/D98</f>
        <v>$114.00</v>
      </c>
      <c r="E99" s="198" t="s">
        <v>120</v>
      </c>
      <c r="F99" s="189" t="str">
        <f>D99-BI64</f>
        <v>$0.00</v>
      </c>
      <c r="G99" s="183" t="s">
        <v>118</v>
      </c>
      <c r="H99" s="134"/>
    </row>
    <row r="100" ht="15.75" customHeight="1">
      <c r="B100" s="199"/>
      <c r="C100" s="199"/>
      <c r="D100" s="200"/>
      <c r="E100" s="201"/>
      <c r="G100" s="202"/>
    </row>
    <row r="101" ht="15.75" customHeight="1">
      <c r="B101" s="195" t="s">
        <v>122</v>
      </c>
      <c r="C101" s="196"/>
      <c r="D101" s="203">
        <v>114.0</v>
      </c>
      <c r="E101" s="204" t="s">
        <v>120</v>
      </c>
    </row>
    <row r="102" ht="15.75" customHeight="1">
      <c r="D102" s="202"/>
      <c r="E102" s="202"/>
    </row>
    <row r="103" ht="15.75" customHeight="1"/>
    <row r="104" ht="15.75" customHeight="1">
      <c r="B104" s="205" t="s">
        <v>123</v>
      </c>
      <c r="D104" s="4" t="s">
        <v>109</v>
      </c>
      <c r="E104" s="4">
        <v>2023.0</v>
      </c>
    </row>
    <row r="105" ht="15.75" customHeight="1"/>
    <row r="106" ht="15.75" customHeight="1">
      <c r="B106" s="206" t="s">
        <v>4</v>
      </c>
      <c r="C106" s="207" t="s">
        <v>124</v>
      </c>
      <c r="D106" s="18"/>
      <c r="E106" s="206" t="s">
        <v>7</v>
      </c>
      <c r="F106" s="206" t="s">
        <v>8</v>
      </c>
      <c r="G106" s="206" t="s">
        <v>9</v>
      </c>
      <c r="H106" s="206" t="s">
        <v>10</v>
      </c>
      <c r="I106" s="206" t="s">
        <v>11</v>
      </c>
      <c r="J106" s="206" t="s">
        <v>12</v>
      </c>
      <c r="K106" s="206" t="s">
        <v>115</v>
      </c>
      <c r="L106" s="206" t="s">
        <v>14</v>
      </c>
      <c r="M106" s="206" t="s">
        <v>15</v>
      </c>
      <c r="N106" s="206" t="s">
        <v>16</v>
      </c>
      <c r="O106" s="206" t="s">
        <v>17</v>
      </c>
      <c r="P106" s="206" t="s">
        <v>18</v>
      </c>
      <c r="Q106" s="206" t="s">
        <v>25</v>
      </c>
      <c r="R106" s="206" t="s">
        <v>125</v>
      </c>
      <c r="S106" s="208" t="s">
        <v>126</v>
      </c>
      <c r="T106" s="209"/>
    </row>
    <row r="107" ht="15.75" customHeight="1">
      <c r="B107" s="28"/>
      <c r="C107" s="24"/>
      <c r="D107" s="25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198" t="s">
        <v>127</v>
      </c>
    </row>
    <row r="108" ht="15.75" customHeight="1">
      <c r="B108" s="210">
        <v>1.0</v>
      </c>
      <c r="C108" s="211" t="s">
        <v>128</v>
      </c>
      <c r="D108" s="212"/>
      <c r="E108" s="213" t="str">
        <f>SUM(G7:G8)</f>
        <v>$4.00</v>
      </c>
      <c r="F108" s="214" t="str">
        <f>SUM(K7:K8)</f>
        <v>$4.00</v>
      </c>
      <c r="G108" s="214" t="str">
        <f>SUM(O7:O8)</f>
        <v>$4.00</v>
      </c>
      <c r="H108" s="214" t="str">
        <f>SUM(S7:S8)</f>
        <v>$4.00</v>
      </c>
      <c r="I108" s="214" t="str">
        <f>SUM(W7:W8)</f>
        <v>$4.00</v>
      </c>
      <c r="J108" s="214" t="str">
        <f>SUM(AA7:AA8)</f>
        <v>$4.00</v>
      </c>
      <c r="K108" s="214" t="str">
        <f>SUM(AE7:AE8)</f>
        <v>$4.00</v>
      </c>
      <c r="L108" s="214" t="str">
        <f>SUM(AI7:AI8)</f>
        <v>$4.00</v>
      </c>
      <c r="M108" s="215" t="str">
        <f>SUM(AM7:AM8)</f>
        <v>$4.00</v>
      </c>
      <c r="N108" s="216" t="str">
        <f>SUM(AQ7:AQ8)</f>
        <v>$4.00</v>
      </c>
      <c r="O108" s="216" t="str">
        <f>SUM(AU7:AU8)</f>
        <v>$4.00</v>
      </c>
      <c r="P108" s="215" t="str">
        <f>SUM(AY7:AY8)</f>
        <v>$4.00</v>
      </c>
      <c r="Q108" s="216" t="str">
        <f t="shared" ref="Q108:Q115" si="145">SUM(E108:P108)</f>
        <v>$48.00</v>
      </c>
      <c r="R108" s="217"/>
      <c r="S108" s="216"/>
    </row>
    <row r="109" ht="15.75" customHeight="1">
      <c r="A109" s="36"/>
      <c r="B109" s="218">
        <v>2.0</v>
      </c>
      <c r="C109" s="219" t="s">
        <v>129</v>
      </c>
      <c r="D109" s="153"/>
      <c r="E109" s="220" t="str">
        <f>SUM(G9:G13)</f>
        <v>$10.00</v>
      </c>
      <c r="F109" s="221" t="str">
        <f>SUM(K9:K13)</f>
        <v>$10.00</v>
      </c>
      <c r="G109" s="221" t="str">
        <f>SUM(O9:O13)</f>
        <v>$10.00</v>
      </c>
      <c r="H109" s="221" t="str">
        <f>SUM(S9:S13)</f>
        <v>$10.00</v>
      </c>
      <c r="I109" s="221" t="str">
        <f>SUM(W9:W13)</f>
        <v>$10.00</v>
      </c>
      <c r="J109" s="221" t="str">
        <f>SUM(AA9:AA13)</f>
        <v>$10.00</v>
      </c>
      <c r="K109" s="221" t="str">
        <f>SUM(AE9:AE13)</f>
        <v>$10.00</v>
      </c>
      <c r="L109" s="221" t="str">
        <f>SUM(AI9:AI13)</f>
        <v>$10.00</v>
      </c>
      <c r="M109" s="222" t="str">
        <f>SUM(AM9:AM13)</f>
        <v>$10.00</v>
      </c>
      <c r="N109" s="221" t="str">
        <f>SUM(AQ9:AQ13)</f>
        <v>$10.00</v>
      </c>
      <c r="O109" s="221" t="str">
        <f>SUM(AU9:AU13)</f>
        <v>$10.00</v>
      </c>
      <c r="P109" s="222" t="str">
        <f>SUM(AY9:AY13)</f>
        <v>$10.00</v>
      </c>
      <c r="Q109" s="221" t="str">
        <f t="shared" si="145"/>
        <v>$120.00</v>
      </c>
      <c r="R109" s="223"/>
      <c r="S109" s="221"/>
    </row>
    <row r="110" ht="15.75" customHeight="1">
      <c r="A110" s="36"/>
      <c r="B110" s="218">
        <v>3.0</v>
      </c>
      <c r="C110" s="219" t="s">
        <v>130</v>
      </c>
      <c r="D110" s="153"/>
      <c r="E110" s="220" t="str">
        <f>SUM(G14:G29)-G28-G29</f>
        <v>$28.00</v>
      </c>
      <c r="F110" s="221" t="str">
        <f>SUM(K14:K29)-K28-K29</f>
        <v>$28.00</v>
      </c>
      <c r="G110" s="221" t="str">
        <f>SUM(O14:O29)-O28-O29</f>
        <v>$28.00</v>
      </c>
      <c r="H110" s="221" t="str">
        <f>SUM(S14:S29)-S28-S29</f>
        <v>$28.00</v>
      </c>
      <c r="I110" s="221" t="str">
        <f>SUM(W14:W29)-W28-W29</f>
        <v>$28.00</v>
      </c>
      <c r="J110" s="221" t="str">
        <f>SUM(AA14:AA29)-AA28-AA29</f>
        <v>$28.00</v>
      </c>
      <c r="K110" s="221" t="str">
        <f>SUM(AE14:AE29)-AE28-AE29</f>
        <v>$28.00</v>
      </c>
      <c r="L110" s="221" t="str">
        <f>SUM(AI14:AI29)-AI28-AI29</f>
        <v>$28.00</v>
      </c>
      <c r="M110" s="222" t="str">
        <f>SUM(AM14:AM29)-AM28-AM29</f>
        <v>$28.00</v>
      </c>
      <c r="N110" s="221" t="str">
        <f>SUM(AQ14:AQ29)-AQ28-AQ29</f>
        <v>$28.00</v>
      </c>
      <c r="O110" s="221" t="str">
        <f>SUM(AU14:AU29)-AU28-AU29</f>
        <v>$28.00</v>
      </c>
      <c r="P110" s="222" t="str">
        <f>SUM(AY14:AY29)-AY28-AY29</f>
        <v>$28.00</v>
      </c>
      <c r="Q110" s="221" t="str">
        <f t="shared" si="145"/>
        <v>$336.00</v>
      </c>
      <c r="R110" s="223"/>
      <c r="S110" s="222"/>
    </row>
    <row r="111" ht="15.75" customHeight="1">
      <c r="A111" s="36"/>
      <c r="B111" s="218">
        <v>4.0</v>
      </c>
      <c r="C111" s="219" t="s">
        <v>131</v>
      </c>
      <c r="D111" s="153"/>
      <c r="E111" s="224" t="str">
        <f>SUM(G30:G37)</f>
        <v>$16.00</v>
      </c>
      <c r="F111" s="225" t="str">
        <f>SUM(K30:K37)</f>
        <v>$16.00</v>
      </c>
      <c r="G111" s="221" t="str">
        <f>SUM(O30:O37)</f>
        <v>$16.00</v>
      </c>
      <c r="H111" s="221" t="str">
        <f>SUM(S30:S37)</f>
        <v>$16.00</v>
      </c>
      <c r="I111" s="221" t="str">
        <f>SUM(W30:W37)</f>
        <v>$16.00</v>
      </c>
      <c r="J111" s="221" t="str">
        <f>SUM(AA30:AA37)</f>
        <v>$16.00</v>
      </c>
      <c r="K111" s="221" t="str">
        <f>SUM(AE30:AE37)</f>
        <v>$16.00</v>
      </c>
      <c r="L111" s="221" t="str">
        <f>SUM(AI30:AI37)</f>
        <v>$16.00</v>
      </c>
      <c r="M111" s="221" t="str">
        <f>SUM(AM30:AM37)</f>
        <v>$16.00</v>
      </c>
      <c r="N111" s="221" t="str">
        <f>SUM(AQ30:AQ37)</f>
        <v>$16.00</v>
      </c>
      <c r="O111" s="221" t="str">
        <f>SUM(AU30:AU37)</f>
        <v>$16.00</v>
      </c>
      <c r="P111" s="222" t="str">
        <f>SUM(AY30:AY37)</f>
        <v>$16.00</v>
      </c>
      <c r="Q111" s="221" t="str">
        <f t="shared" si="145"/>
        <v>$192.00</v>
      </c>
      <c r="R111" s="223"/>
      <c r="S111" s="222"/>
    </row>
    <row r="112" ht="15.75" customHeight="1">
      <c r="A112" s="36"/>
      <c r="B112" s="218">
        <v>5.0</v>
      </c>
      <c r="C112" s="219" t="s">
        <v>132</v>
      </c>
      <c r="D112" s="153"/>
      <c r="E112" s="220" t="str">
        <f>SUM(G38:G45)</f>
        <v>$16.00</v>
      </c>
      <c r="F112" s="221" t="str">
        <f>SUM(K38:K45)</f>
        <v>$16.00</v>
      </c>
      <c r="G112" s="221" t="str">
        <f>SUM(O38:O45)</f>
        <v>$16.00</v>
      </c>
      <c r="H112" s="221" t="str">
        <f>SUM(S38:S45)</f>
        <v>$16.00</v>
      </c>
      <c r="I112" s="221" t="str">
        <f>SUM(W38:W45)</f>
        <v>$16.00</v>
      </c>
      <c r="J112" s="221" t="str">
        <f>SUM(AA38:AA45)</f>
        <v>$16.00</v>
      </c>
      <c r="K112" s="221" t="str">
        <f>SUM(AE38:AE45)</f>
        <v>$16.00</v>
      </c>
      <c r="L112" s="221" t="str">
        <f>SUM(AI38:AI45)</f>
        <v>$16.00</v>
      </c>
      <c r="M112" s="221" t="str">
        <f>SUM(AM38:AM45)</f>
        <v>$16.00</v>
      </c>
      <c r="N112" s="221" t="str">
        <f>SUM(AQ38:AQ45)</f>
        <v>$16.00</v>
      </c>
      <c r="O112" s="221" t="str">
        <f>SUM(AU38:AU45)</f>
        <v>$16.00</v>
      </c>
      <c r="P112" s="222" t="str">
        <f>SUM(AY38:AY45)</f>
        <v>$16.00</v>
      </c>
      <c r="Q112" s="221" t="str">
        <f t="shared" si="145"/>
        <v>$192.00</v>
      </c>
      <c r="R112" s="223"/>
      <c r="S112" s="222"/>
    </row>
    <row r="113" ht="15.75" customHeight="1">
      <c r="A113" s="36"/>
      <c r="B113" s="218">
        <v>6.0</v>
      </c>
      <c r="C113" s="219" t="s">
        <v>133</v>
      </c>
      <c r="D113" s="153"/>
      <c r="E113" s="220" t="str">
        <f>SUM(G46:G49)</f>
        <v>$8.00</v>
      </c>
      <c r="F113" s="221" t="str">
        <f>SUM(K46:K49)</f>
        <v>$8.00</v>
      </c>
      <c r="G113" s="221" t="str">
        <f>SUM(O46:O49)</f>
        <v>$8.00</v>
      </c>
      <c r="H113" s="221" t="str">
        <f>SUM(S46:S49)</f>
        <v>$8.00</v>
      </c>
      <c r="I113" s="221" t="str">
        <f>SUM(W46:W49)</f>
        <v>$8.00</v>
      </c>
      <c r="J113" s="221" t="str">
        <f>SUM(AA46:AA49)</f>
        <v>$8.00</v>
      </c>
      <c r="K113" s="221" t="str">
        <f>SUM(AE46:AE49)</f>
        <v>$8.00</v>
      </c>
      <c r="L113" s="221" t="str">
        <f>SUM(AI46:AI49)</f>
        <v>$8.00</v>
      </c>
      <c r="M113" s="221" t="str">
        <f>SUM(AM46:AM49)</f>
        <v>$8.00</v>
      </c>
      <c r="N113" s="221" t="str">
        <f>SUM(AQ46:AQ49)</f>
        <v>$8.00</v>
      </c>
      <c r="O113" s="221" t="str">
        <f>SUM(AU46:AU49)</f>
        <v>$8.00</v>
      </c>
      <c r="P113" s="222" t="str">
        <f>SUM(AY46:AY49)</f>
        <v>$8.00</v>
      </c>
      <c r="Q113" s="221" t="str">
        <f t="shared" si="145"/>
        <v>$96.00</v>
      </c>
      <c r="R113" s="223"/>
      <c r="S113" s="222"/>
    </row>
    <row r="114" ht="15.75" customHeight="1">
      <c r="A114" s="36"/>
      <c r="B114" s="226">
        <v>7.0</v>
      </c>
      <c r="C114" s="219" t="s">
        <v>134</v>
      </c>
      <c r="D114" s="153"/>
      <c r="E114" s="224" t="str">
        <f>SUM(G50:G56)</f>
        <v>$14.00</v>
      </c>
      <c r="F114" s="225" t="str">
        <f>SUM(K50:K56)</f>
        <v>$14.00</v>
      </c>
      <c r="G114" s="225" t="str">
        <f>SUM(O50:O56)</f>
        <v>$14.00</v>
      </c>
      <c r="H114" s="225" t="str">
        <f>SUM(S50:S56)</f>
        <v>$14.00</v>
      </c>
      <c r="I114" s="225" t="str">
        <f>SUM(W50:W56)</f>
        <v>$14.00</v>
      </c>
      <c r="J114" s="225" t="str">
        <f>SUM(AA50:AA56)</f>
        <v>$14.00</v>
      </c>
      <c r="K114" s="225" t="str">
        <f>SUM(AE50:AE56)</f>
        <v>$14.00</v>
      </c>
      <c r="L114" s="225" t="str">
        <f>SUM(AI50:AI56)</f>
        <v>$14.00</v>
      </c>
      <c r="M114" s="221" t="str">
        <f>SUM(AM50:AM56)</f>
        <v>$14.00</v>
      </c>
      <c r="N114" s="221" t="str">
        <f>SUM(AQ50:AQ56)</f>
        <v>$14.00</v>
      </c>
      <c r="O114" s="221" t="str">
        <f>SUM(AU50:AU56)</f>
        <v>$14.00</v>
      </c>
      <c r="P114" s="222" t="str">
        <f>SUM(AY50:AY56)</f>
        <v>$14.00</v>
      </c>
      <c r="Q114" s="221" t="str">
        <f t="shared" si="145"/>
        <v>$168.00</v>
      </c>
      <c r="R114" s="223"/>
      <c r="S114" s="222"/>
    </row>
    <row r="115" ht="15.75" customHeight="1">
      <c r="A115" s="36"/>
      <c r="B115" s="227">
        <v>8.0</v>
      </c>
      <c r="C115" s="228" t="s">
        <v>135</v>
      </c>
      <c r="D115" s="229"/>
      <c r="E115" s="230" t="str">
        <f>SUM(G57:G62)</f>
        <v>$12.00</v>
      </c>
      <c r="F115" s="231" t="str">
        <f>SUM(K57:K62)</f>
        <v>$12.00</v>
      </c>
      <c r="G115" s="231" t="str">
        <f>SUM(O57:O62)</f>
        <v>$12.00</v>
      </c>
      <c r="H115" s="231" t="str">
        <f>SUM(S57:S62)</f>
        <v>$12.00</v>
      </c>
      <c r="I115" s="231" t="str">
        <f>SUM(W57:W62)</f>
        <v>$12.00</v>
      </c>
      <c r="J115" s="231" t="str">
        <f>SUM(AA57:AA62)</f>
        <v>$12.00</v>
      </c>
      <c r="K115" s="231" t="str">
        <f>SUM(AE57:AE62)</f>
        <v>$12.00</v>
      </c>
      <c r="L115" s="232" t="str">
        <f>SUM(AI57:AI62)</f>
        <v>$12.00</v>
      </c>
      <c r="M115" s="231" t="str">
        <f>SUM(AM57:AM62)</f>
        <v>$12.00</v>
      </c>
      <c r="N115" s="231" t="str">
        <f>SUM(AQ57:AQ62)</f>
        <v>$12.00</v>
      </c>
      <c r="O115" s="231" t="str">
        <f>SUM(AU57:AU62)</f>
        <v>$12.00</v>
      </c>
      <c r="P115" s="233" t="str">
        <f>SUM(AY57:AY62)</f>
        <v>$12.00</v>
      </c>
      <c r="Q115" s="231" t="str">
        <f t="shared" si="145"/>
        <v>$144.00</v>
      </c>
      <c r="R115" s="234"/>
      <c r="S115" s="233"/>
    </row>
    <row r="116" ht="15.75" customHeight="1">
      <c r="A116" s="36"/>
      <c r="B116" s="235"/>
      <c r="C116" s="148"/>
      <c r="D116" s="236" t="s">
        <v>6</v>
      </c>
      <c r="E116" s="237" t="str">
        <f t="shared" ref="E116:Q116" si="146">SUM(E108:E115)</f>
        <v>$108.00</v>
      </c>
      <c r="F116" s="187" t="str">
        <f t="shared" si="146"/>
        <v>$108.00</v>
      </c>
      <c r="G116" s="187" t="str">
        <f t="shared" si="146"/>
        <v>$108.00</v>
      </c>
      <c r="H116" s="187" t="str">
        <f t="shared" si="146"/>
        <v>$108.00</v>
      </c>
      <c r="I116" s="187" t="str">
        <f t="shared" si="146"/>
        <v>$108.00</v>
      </c>
      <c r="J116" s="187" t="str">
        <f t="shared" si="146"/>
        <v>$108.00</v>
      </c>
      <c r="K116" s="187" t="str">
        <f t="shared" si="146"/>
        <v>$108.00</v>
      </c>
      <c r="L116" s="187" t="str">
        <f t="shared" si="146"/>
        <v>$108.00</v>
      </c>
      <c r="M116" s="187" t="str">
        <f t="shared" si="146"/>
        <v>$108.00</v>
      </c>
      <c r="N116" s="187" t="str">
        <f t="shared" si="146"/>
        <v>$108.00</v>
      </c>
      <c r="O116" s="187" t="str">
        <f t="shared" si="146"/>
        <v>$108.00</v>
      </c>
      <c r="P116" s="187" t="str">
        <f t="shared" si="146"/>
        <v>$108.00</v>
      </c>
      <c r="Q116" s="187" t="str">
        <f t="shared" si="146"/>
        <v>$1,296.00</v>
      </c>
      <c r="R116" s="238"/>
      <c r="S116" s="239"/>
    </row>
    <row r="117" ht="15.75" customHeight="1">
      <c r="A117" s="36"/>
      <c r="B117" s="240" t="s">
        <v>116</v>
      </c>
      <c r="C117" s="163"/>
      <c r="D117" s="241" t="s">
        <v>118</v>
      </c>
      <c r="E117" s="242" t="str">
        <f>E116-G64</f>
        <v>-$6.00</v>
      </c>
      <c r="F117" s="242" t="str">
        <f>F116-K64</f>
        <v>-$6.00</v>
      </c>
      <c r="G117" s="242" t="str">
        <f>G116-O64</f>
        <v>-$6.00</v>
      </c>
      <c r="H117" s="242" t="str">
        <f>H116-S64</f>
        <v>-$6.00</v>
      </c>
      <c r="I117" s="242" t="str">
        <f>I116-W64</f>
        <v>-$6.00</v>
      </c>
      <c r="J117" s="242" t="str">
        <f>J116-AA64</f>
        <v>-$6.00</v>
      </c>
      <c r="K117" s="242" t="str">
        <f>K116-AE64</f>
        <v>-$6.00</v>
      </c>
      <c r="L117" s="242" t="str">
        <f>L116-AI64</f>
        <v>-$6.00</v>
      </c>
      <c r="M117" s="242" t="str">
        <f>M116-AM64</f>
        <v>-$6.00</v>
      </c>
      <c r="N117" s="242" t="str">
        <f>N116-AQ64</f>
        <v>-$6.00</v>
      </c>
      <c r="O117" s="242" t="str">
        <f>O116-AU64</f>
        <v>-$6.00</v>
      </c>
      <c r="P117" s="242" t="str">
        <f>P116-AY64</f>
        <v>-$6.00</v>
      </c>
      <c r="Q117" s="242" t="str">
        <f>Q116-BD64</f>
        <v>-$72.00</v>
      </c>
      <c r="R117" s="243"/>
      <c r="S117" s="244"/>
    </row>
    <row r="118" ht="15.75" customHeight="1">
      <c r="B118" s="245"/>
    </row>
    <row r="119" ht="15.75" customHeight="1">
      <c r="B119" s="245"/>
    </row>
  </sheetData>
  <mergeCells count="67">
    <mergeCell ref="I4:L5"/>
    <mergeCell ref="M4:P5"/>
    <mergeCell ref="Q4:T5"/>
    <mergeCell ref="U4:X5"/>
    <mergeCell ref="Y4:AB5"/>
    <mergeCell ref="AC4:AF5"/>
    <mergeCell ref="AK4:AN5"/>
    <mergeCell ref="AO4:AR5"/>
    <mergeCell ref="AS4:AV5"/>
    <mergeCell ref="AW4:AZ5"/>
    <mergeCell ref="BB4:BE5"/>
    <mergeCell ref="BG4:BJ5"/>
    <mergeCell ref="B2:D2"/>
    <mergeCell ref="E2:G2"/>
    <mergeCell ref="H2:I2"/>
    <mergeCell ref="BG2:BI2"/>
    <mergeCell ref="B4:B6"/>
    <mergeCell ref="C4:C6"/>
    <mergeCell ref="AG4:AJ5"/>
    <mergeCell ref="I106:I107"/>
    <mergeCell ref="J106:J107"/>
    <mergeCell ref="O106:O107"/>
    <mergeCell ref="R106:R107"/>
    <mergeCell ref="P106:P107"/>
    <mergeCell ref="Q106:Q107"/>
    <mergeCell ref="L106:L107"/>
    <mergeCell ref="M106:M107"/>
    <mergeCell ref="N106:N107"/>
    <mergeCell ref="F106:F107"/>
    <mergeCell ref="G106:G107"/>
    <mergeCell ref="H106:H107"/>
    <mergeCell ref="K106:K107"/>
    <mergeCell ref="C106:D107"/>
    <mergeCell ref="C108:D108"/>
    <mergeCell ref="C112:D112"/>
    <mergeCell ref="C113:D113"/>
    <mergeCell ref="C114:D114"/>
    <mergeCell ref="C115:D115"/>
    <mergeCell ref="B116:C116"/>
    <mergeCell ref="B117:C117"/>
    <mergeCell ref="B98:C98"/>
    <mergeCell ref="B99:C99"/>
    <mergeCell ref="B101:C101"/>
    <mergeCell ref="B104:C104"/>
    <mergeCell ref="B106:B107"/>
    <mergeCell ref="E106:E107"/>
    <mergeCell ref="C111:D111"/>
    <mergeCell ref="H66:H67"/>
    <mergeCell ref="D71:H71"/>
    <mergeCell ref="D72:H72"/>
    <mergeCell ref="D73:H73"/>
    <mergeCell ref="D74:H74"/>
    <mergeCell ref="D75:H75"/>
    <mergeCell ref="D76:H76"/>
    <mergeCell ref="D77:H77"/>
    <mergeCell ref="B81:C81"/>
    <mergeCell ref="B83:B84"/>
    <mergeCell ref="C83:C84"/>
    <mergeCell ref="C3:H3"/>
    <mergeCell ref="E4:H5"/>
    <mergeCell ref="D66:D67"/>
    <mergeCell ref="E66:E67"/>
    <mergeCell ref="F66:F67"/>
    <mergeCell ref="G66:G67"/>
    <mergeCell ref="B97:C97"/>
    <mergeCell ref="C109:D109"/>
    <mergeCell ref="C110:D110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2024-02-14T22:47:55Z</dcterms:created>
  <dc:creator>LIC.NELSON</dc:creator>
  <cp:lastModifiedBy>Margarita Rosas</cp:lastModifiedBy>
  <dcterms:modified xsi:type="dcterms:W3CDTF">2024-02-15T22:23:40Z</dcterms:modified>
</cp:coreProperties>
</file>