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. GENERALES" sheetId="1" r:id="rId4"/>
    <sheet state="visible" name="PANEL C-24" sheetId="2" r:id="rId5"/>
    <sheet state="visible" name="PANEL C-22" sheetId="3" r:id="rId6"/>
    <sheet state="visible" name="PANEL C-20" sheetId="4" r:id="rId7"/>
    <sheet state="visible" name="PANEL C-18" sheetId="5" r:id="rId8"/>
    <sheet state="visible" name="PANEL C-14" sheetId="6" r:id="rId9"/>
  </sheets>
  <definedNames/>
  <calcPr/>
</workbook>
</file>

<file path=xl/sharedStrings.xml><?xml version="1.0" encoding="utf-8"?>
<sst xmlns="http://schemas.openxmlformats.org/spreadsheetml/2006/main" count="177" uniqueCount="116">
  <si>
    <t>VALORES GENERALES</t>
  </si>
  <si>
    <t>FACTOR SOBRE ACERO NEGRO</t>
  </si>
  <si>
    <t>PRECIO LAMINA RC CALIBRE 14 POR KILOGRAMO</t>
  </si>
  <si>
    <t>PRECIO LAMINA RC CALIBRE 18 POR KILOGRAMO</t>
  </si>
  <si>
    <t>PRECIO LAMINA RC CALIBRE 20 POR KILOGRAMO</t>
  </si>
  <si>
    <t>PRECIO LAMINA RC CALIBRE 22 POR KILOGRAMO</t>
  </si>
  <si>
    <t>PRECIO LAMINA RC CALIBRE 24 POR KILOGRAMO</t>
  </si>
  <si>
    <t>PANELES METALICOS CALIBRE 24 PARA VIGA "L" DE 2 IN DE PATIN</t>
  </si>
  <si>
    <t>DESARROLLO</t>
  </si>
  <si>
    <t>DIMENSIONES VENTA</t>
  </si>
  <si>
    <t>CAPACIDAD DE CARGA EN KG</t>
  </si>
  <si>
    <t>SKU</t>
  </si>
  <si>
    <t>CALIBRE</t>
  </si>
  <si>
    <t>KG / M2</t>
  </si>
  <si>
    <t xml:space="preserve">PESO </t>
  </si>
  <si>
    <t xml:space="preserve">M2 </t>
  </si>
  <si>
    <t>PRECIO VENTA</t>
  </si>
  <si>
    <t>FONDO M</t>
  </si>
  <si>
    <t>FRENTE M</t>
  </si>
  <si>
    <t>ANCHO (M)</t>
  </si>
  <si>
    <t>LARGO M</t>
  </si>
  <si>
    <t>P/ MARCO FDO</t>
  </si>
  <si>
    <t>PINTADO</t>
  </si>
  <si>
    <t>TC0000116704</t>
  </si>
  <si>
    <t>TC0000116705</t>
  </si>
  <si>
    <t>TC0000116706</t>
  </si>
  <si>
    <t>TC0000116707</t>
  </si>
  <si>
    <t>TC0000116708</t>
  </si>
  <si>
    <t>TC0000116709</t>
  </si>
  <si>
    <t>TC0000116710</t>
  </si>
  <si>
    <t>TC0000116711</t>
  </si>
  <si>
    <t>TC0000116712</t>
  </si>
  <si>
    <t>TC0000116713</t>
  </si>
  <si>
    <t>TC0000116714</t>
  </si>
  <si>
    <t>TC0000116715</t>
  </si>
  <si>
    <t>TC0000116716</t>
  </si>
  <si>
    <t>TC0000116717</t>
  </si>
  <si>
    <t>TC0000116718</t>
  </si>
  <si>
    <t>TC0000116719</t>
  </si>
  <si>
    <t>TC0000116720</t>
  </si>
  <si>
    <t>TC0000116721</t>
  </si>
  <si>
    <t>PANELES METALICOS CALIBRE 22 PARA VIGA "L" DE 2 IN DE PATIN</t>
  </si>
  <si>
    <t>TC0000116722</t>
  </si>
  <si>
    <t>TC0000116723</t>
  </si>
  <si>
    <t>TC0000116724</t>
  </si>
  <si>
    <t>TC0000116725</t>
  </si>
  <si>
    <t>TC0000116726</t>
  </si>
  <si>
    <t>TC0000116727</t>
  </si>
  <si>
    <t>TC0000116728</t>
  </si>
  <si>
    <t>TC0000116729</t>
  </si>
  <si>
    <t>TC0000116730</t>
  </si>
  <si>
    <t>TC0000116731</t>
  </si>
  <si>
    <t>TC0000116732</t>
  </si>
  <si>
    <t>TC0000116733</t>
  </si>
  <si>
    <t>TC0000116734</t>
  </si>
  <si>
    <t>TC0000116735</t>
  </si>
  <si>
    <t>TC0000116736</t>
  </si>
  <si>
    <t>TC0000116737</t>
  </si>
  <si>
    <t>TC0000116738</t>
  </si>
  <si>
    <t>PANELES METALICOS CALIBRE 20 PARA VIGA "L" DE 2 IN DE PATIN</t>
  </si>
  <si>
    <t>TC0000116739</t>
  </si>
  <si>
    <t>TC0000116740</t>
  </si>
  <si>
    <t>TC0000116741</t>
  </si>
  <si>
    <t>TC0000116742</t>
  </si>
  <si>
    <t>TC0000116743</t>
  </si>
  <si>
    <t>TC0000116744</t>
  </si>
  <si>
    <t>TC0000116745</t>
  </si>
  <si>
    <t>TC0000116746</t>
  </si>
  <si>
    <t>TC0000116747</t>
  </si>
  <si>
    <t>TC0000116748</t>
  </si>
  <si>
    <t>TC0000116749</t>
  </si>
  <si>
    <t>TC0000116750</t>
  </si>
  <si>
    <t>TC0000116751</t>
  </si>
  <si>
    <t>TC0000116752</t>
  </si>
  <si>
    <t>TC0000116753</t>
  </si>
  <si>
    <t>TC0000116754</t>
  </si>
  <si>
    <t>TC0000116755</t>
  </si>
  <si>
    <t>TC0000116756</t>
  </si>
  <si>
    <t>PANELES METALICOS CALIBRE 18 PARA VIGA "L" DE 2 IN DE PATIN</t>
  </si>
  <si>
    <t>TC0000116757</t>
  </si>
  <si>
    <t>TC0000116758</t>
  </si>
  <si>
    <t>TC0000116759</t>
  </si>
  <si>
    <t>TC0000116760</t>
  </si>
  <si>
    <t>TC0000116761</t>
  </si>
  <si>
    <t>TC0000116762</t>
  </si>
  <si>
    <t>TC0000116763</t>
  </si>
  <si>
    <t>TC0000116764</t>
  </si>
  <si>
    <t>TC0000116765</t>
  </si>
  <si>
    <t>TC0000116766</t>
  </si>
  <si>
    <t>TC0000116767</t>
  </si>
  <si>
    <t>TC0000116768</t>
  </si>
  <si>
    <t>TC0000116769</t>
  </si>
  <si>
    <t>TC0000116770</t>
  </si>
  <si>
    <t>TC0000116771</t>
  </si>
  <si>
    <t>TC0000116772</t>
  </si>
  <si>
    <t>TC0000116773</t>
  </si>
  <si>
    <t>TC0000116774</t>
  </si>
  <si>
    <t>PANELES METALICOS CALIBRE 14 PARA VIGA "L" DE 2 IN DE PATIN</t>
  </si>
  <si>
    <t>TC0000116775</t>
  </si>
  <si>
    <t>TC0000116776</t>
  </si>
  <si>
    <t>TC0000116777</t>
  </si>
  <si>
    <t>TC0000116778</t>
  </si>
  <si>
    <t>TC0000116779</t>
  </si>
  <si>
    <t>TC0000116780</t>
  </si>
  <si>
    <t>TC0000116781</t>
  </si>
  <si>
    <t>TC0000116782</t>
  </si>
  <si>
    <t>TC0000116783</t>
  </si>
  <si>
    <t>TC0000116784</t>
  </si>
  <si>
    <t>TC0000116785</t>
  </si>
  <si>
    <t>TC0000116786</t>
  </si>
  <si>
    <t>TC0000116787</t>
  </si>
  <si>
    <t>TC0000116788</t>
  </si>
  <si>
    <t>TC0000116789</t>
  </si>
  <si>
    <t>TC0000116790</t>
  </si>
  <si>
    <t>TC0000116791</t>
  </si>
  <si>
    <t>TC0000116792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</si>
</sst>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80A]#,##0.00"/>
  </numFmts>
  <fonts count="9">
    <font>
      <sz val="11.0"/>
      <color/>
      <name val="Arial"/>
      <scheme val="minor"/>
    </font>
    <font>
      <sz val="11.0"/>
      <color/>
      <name val="Calibri"/>
    </font>
    <font>
      <b/>
      <sz val="12.0"/>
      <color/>
      <name val="Arial"/>
    </font>
    <font/>
    <font>
      <b/>
      <sz val="9.0"/>
      <color/>
      <name val="Arial"/>
    </font>
    <font>
      <b/>
      <sz val="11.0"/>
      <color/>
      <name val="Arial"/>
    </font>
    <font>
      <b/>
      <sz val="12.0"/>
      <color rgb="FF1F497D"/>
      <name val="Arial"/>
    </font>
    <font>
      <b/>
      <sz val="11.0"/>
      <color/>
      <name val="Calibri"/>
    </font>
    <font>
      <sz val="10.0"/>
      <color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5B3D7"/>
        <bgColor rgb="FF95B3D7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vertical="center"/>
    </xf>
    <xf borderId="4" fillId="2" fontId="5" numFmtId="2" xfId="0" applyAlignment="1" applyBorder="1" applyFont="1" applyNumberFormat="1">
      <alignment horizontal="center" vertical="center"/>
    </xf>
    <xf borderId="4" fillId="3" fontId="5" numFmtId="164" xfId="0" applyAlignment="1" applyBorder="1" applyFill="1" applyFont="1" applyNumberForma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4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9" fillId="0" fontId="3" numFmtId="0" xfId="0" applyBorder="1" applyFont="1"/>
    <xf borderId="4" fillId="4" fontId="7" numFmtId="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shrinkToFit="0" vertical="center" wrapText="1"/>
    </xf>
    <xf borderId="4" fillId="0" fontId="1" numFmtId="4" xfId="0" applyAlignment="1" applyBorder="1" applyFont="1" applyNumberFormat="1">
      <alignment horizontal="center" vertical="center"/>
    </xf>
    <xf borderId="11" fillId="0" fontId="3" numFmtId="0" xfId="0" applyBorder="1" applyFont="1"/>
    <xf borderId="12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4.25" customHeight="1">
      <c r="A5" s="1"/>
      <c r="B5" s="2" t="s">
        <v>0</v>
      </c>
      <c r="C5" s="3"/>
      <c r="D5" s="3"/>
      <c r="E5" s="3"/>
      <c r="F5" s="4"/>
      <c r="G5" s="1"/>
      <c r="H5" s="1"/>
      <c r="I5" s="1"/>
      <c r="J5" s="1"/>
      <c r="K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ht="14.25" customHeight="1">
      <c r="A7" s="1"/>
      <c r="B7" s="5" t="s">
        <v>1</v>
      </c>
      <c r="C7" s="3"/>
      <c r="D7" s="3"/>
      <c r="E7" s="4"/>
      <c r="F7" s="6" t="str">
        <f>(2.15*2)/0.95</f>
        <v>4.53</v>
      </c>
      <c r="G7" s="1"/>
      <c r="H7" s="1"/>
      <c r="I7" s="1"/>
      <c r="J7" s="1"/>
      <c r="K7" s="1"/>
    </row>
    <row r="8" ht="14.25" customHeight="1">
      <c r="A8" s="1"/>
      <c r="B8" s="5" t="s">
        <v>2</v>
      </c>
      <c r="C8" s="3"/>
      <c r="D8" s="3"/>
      <c r="E8" s="4"/>
      <c r="F8" s="7">
        <v>32.0</v>
      </c>
      <c r="G8" s="1"/>
      <c r="H8" s="1"/>
      <c r="I8" s="1"/>
      <c r="J8" s="1"/>
      <c r="K8" s="1"/>
    </row>
    <row r="9" ht="14.25" customHeight="1">
      <c r="A9" s="1"/>
      <c r="B9" s="5" t="s">
        <v>3</v>
      </c>
      <c r="C9" s="3"/>
      <c r="D9" s="3"/>
      <c r="E9" s="4"/>
      <c r="F9" s="7">
        <v>33.0</v>
      </c>
      <c r="G9" s="1"/>
      <c r="H9" s="1"/>
      <c r="I9" s="1"/>
      <c r="J9" s="1"/>
      <c r="K9" s="1"/>
    </row>
    <row r="10" ht="14.25" customHeight="1">
      <c r="A10" s="1"/>
      <c r="B10" s="5" t="s">
        <v>4</v>
      </c>
      <c r="C10" s="3"/>
      <c r="D10" s="3"/>
      <c r="E10" s="4"/>
      <c r="F10" s="7">
        <v>34.0</v>
      </c>
      <c r="G10" s="1"/>
      <c r="H10" s="1"/>
      <c r="I10" s="1"/>
      <c r="J10" s="1"/>
      <c r="K10" s="1"/>
    </row>
    <row r="11" ht="14.25" customHeight="1">
      <c r="A11" s="1"/>
      <c r="B11" s="5" t="s">
        <v>5</v>
      </c>
      <c r="C11" s="3"/>
      <c r="D11" s="3"/>
      <c r="E11" s="4"/>
      <c r="F11" s="7">
        <v>35.0</v>
      </c>
      <c r="G11" s="1"/>
      <c r="H11" s="1"/>
      <c r="I11" s="1"/>
      <c r="J11" s="1"/>
      <c r="K11" s="1"/>
    </row>
    <row r="12" ht="14.25" customHeight="1">
      <c r="A12" s="1"/>
      <c r="B12" s="5" t="s">
        <v>6</v>
      </c>
      <c r="C12" s="3"/>
      <c r="D12" s="3"/>
      <c r="E12" s="4"/>
      <c r="F12" s="7">
        <v>36.0</v>
      </c>
      <c r="G12" s="1"/>
      <c r="H12" s="1"/>
      <c r="I12" s="1"/>
      <c r="J12" s="1"/>
      <c r="K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7">
    <mergeCell ref="B11:E11"/>
    <mergeCell ref="B12:E12"/>
    <mergeCell ref="B5:F5"/>
    <mergeCell ref="B7:E7"/>
    <mergeCell ref="B8:E8"/>
    <mergeCell ref="B9:E9"/>
    <mergeCell ref="B10:E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3" width="14.29"/>
  </cols>
  <sheetData>
    <row r="1" ht="14.25" customHeight="1">
      <c r="B1" s="8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5.0" customHeight="1">
      <c r="B2" s="9" t="s">
        <v>8</v>
      </c>
      <c r="C2" s="4"/>
      <c r="D2" s="10" t="s">
        <v>9</v>
      </c>
      <c r="E2" s="11"/>
      <c r="F2" s="12"/>
      <c r="G2" s="13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5" t="s">
        <v>16</v>
      </c>
    </row>
    <row r="3" ht="14.25" customHeight="1"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/>
      <c r="H3" s="16"/>
      <c r="I3" s="16"/>
      <c r="J3" s="16"/>
      <c r="K3" s="16"/>
      <c r="L3" s="16"/>
      <c r="M3" s="17" t="s">
        <v>22</v>
      </c>
    </row>
    <row r="4" ht="14.25" customHeight="1">
      <c r="B4" s="18">
        <v>0.15</v>
      </c>
      <c r="C4" s="19" t="str">
        <f>(0.863+0.038+0.038)-0.004</f>
        <v>0.935</v>
      </c>
      <c r="D4" s="18">
        <v>0.05</v>
      </c>
      <c r="E4" s="20">
        <v>0.863</v>
      </c>
      <c r="F4" s="20">
        <v>0.91</v>
      </c>
      <c r="G4" s="21">
        <v>30.0</v>
      </c>
      <c r="H4" s="20" t="s">
        <v>23</v>
      </c>
      <c r="I4" s="20">
        <v>24.0</v>
      </c>
      <c r="J4" s="20">
        <v>4.44</v>
      </c>
      <c r="K4" s="22" t="str">
        <f>J4*C4*B4</f>
        <v>0.62</v>
      </c>
      <c r="L4" s="22" t="str">
        <f>B4*C4*2</f>
        <v>0.28</v>
      </c>
      <c r="M4" s="22" t="str">
        <f>K4*'V. GENERALES'!$F$7*'V. GENERALES'!$F$12</f>
        <v>101.47</v>
      </c>
    </row>
    <row r="5" ht="14.25" customHeight="1">
      <c r="B5" s="23"/>
      <c r="C5" s="19" t="str">
        <f>(1.013+0.038+0.038)-0.004</f>
        <v>1.085</v>
      </c>
      <c r="D5" s="23"/>
      <c r="E5" s="20">
        <v>1.013</v>
      </c>
      <c r="F5" s="20">
        <v>1.06</v>
      </c>
      <c r="G5" s="23"/>
      <c r="H5" s="20" t="s">
        <v>24</v>
      </c>
      <c r="I5" s="20">
        <v>24.0</v>
      </c>
      <c r="J5" s="20">
        <v>4.44</v>
      </c>
      <c r="K5" s="22" t="str">
        <f>J5*C5*B4</f>
        <v>0.72</v>
      </c>
      <c r="L5" s="22" t="str">
        <f>B4*C5*2</f>
        <v>0.33</v>
      </c>
      <c r="M5" s="22" t="str">
        <f>K5*'V. GENERALES'!$F$7*'V. GENERALES'!$F$12</f>
        <v>117.75</v>
      </c>
    </row>
    <row r="6" ht="14.25" customHeight="1">
      <c r="B6" s="16"/>
      <c r="C6" s="19" t="str">
        <f>(1.143+0.038+0.038)-0.004</f>
        <v>1.215</v>
      </c>
      <c r="D6" s="16"/>
      <c r="E6" s="20">
        <v>1.143</v>
      </c>
      <c r="F6" s="20">
        <v>1.2</v>
      </c>
      <c r="G6" s="16"/>
      <c r="H6" s="20" t="s">
        <v>25</v>
      </c>
      <c r="I6" s="20">
        <v>24.0</v>
      </c>
      <c r="J6" s="20">
        <v>4.44</v>
      </c>
      <c r="K6" s="22" t="str">
        <f>J6*C6*B4</f>
        <v>0.81</v>
      </c>
      <c r="L6" s="22" t="str">
        <f>B4*C6*2</f>
        <v>0.36</v>
      </c>
      <c r="M6" s="22" t="str">
        <f>K6*'V. GENERALES'!$F$7*'V. GENERALES'!$F$12</f>
        <v>131.86</v>
      </c>
    </row>
    <row r="7" ht="14.25" customHeight="1">
      <c r="B7" s="18">
        <v>0.2</v>
      </c>
      <c r="C7" s="19" t="str">
        <f>(0.863+0.038+0.038)-0.004</f>
        <v>0.935</v>
      </c>
      <c r="D7" s="18">
        <v>0.1</v>
      </c>
      <c r="E7" s="20">
        <v>0.863</v>
      </c>
      <c r="F7" s="20">
        <v>0.91</v>
      </c>
      <c r="G7" s="21">
        <v>30.0</v>
      </c>
      <c r="H7" s="20" t="s">
        <v>26</v>
      </c>
      <c r="I7" s="20">
        <v>24.0</v>
      </c>
      <c r="J7" s="20">
        <v>4.44</v>
      </c>
      <c r="K7" s="22" t="str">
        <f>J7*C7*B7</f>
        <v>0.83</v>
      </c>
      <c r="L7" s="22" t="str">
        <f>B7*C7*2</f>
        <v>0.37</v>
      </c>
      <c r="M7" s="22" t="str">
        <f>K7*'V. GENERALES'!$F$7*'V. GENERALES'!$F$12</f>
        <v>135.29</v>
      </c>
    </row>
    <row r="8" ht="14.25" customHeight="1">
      <c r="B8" s="23"/>
      <c r="C8" s="19" t="str">
        <f>(1.013+0.038+0.038)-0.004</f>
        <v>1.085</v>
      </c>
      <c r="D8" s="23"/>
      <c r="E8" s="20">
        <v>1.013</v>
      </c>
      <c r="F8" s="20">
        <v>1.06</v>
      </c>
      <c r="G8" s="23"/>
      <c r="H8" s="20" t="s">
        <v>27</v>
      </c>
      <c r="I8" s="20">
        <v>24.0</v>
      </c>
      <c r="J8" s="20">
        <v>4.44</v>
      </c>
      <c r="K8" s="22" t="str">
        <f>J8*C8*B7</f>
        <v>0.96</v>
      </c>
      <c r="L8" s="22" t="str">
        <f>B7*C8*2</f>
        <v>0.43</v>
      </c>
      <c r="M8" s="22" t="str">
        <f>K8*'V. GENERALES'!$F$7*'V. GENERALES'!$F$12</f>
        <v>157.00</v>
      </c>
    </row>
    <row r="9" ht="14.25" customHeight="1">
      <c r="B9" s="16"/>
      <c r="C9" s="19" t="str">
        <f>(1.143+0.038+0.038)-0.004</f>
        <v>1.215</v>
      </c>
      <c r="D9" s="16"/>
      <c r="E9" s="20">
        <v>1.143</v>
      </c>
      <c r="F9" s="20">
        <v>1.2</v>
      </c>
      <c r="G9" s="16"/>
      <c r="H9" s="20" t="s">
        <v>28</v>
      </c>
      <c r="I9" s="20">
        <v>24.0</v>
      </c>
      <c r="J9" s="20">
        <v>4.44</v>
      </c>
      <c r="K9" s="22" t="str">
        <f>J9*C9*B7</f>
        <v>1.08</v>
      </c>
      <c r="L9" s="22" t="str">
        <f>B7*C9*2</f>
        <v>0.49</v>
      </c>
      <c r="M9" s="22" t="str">
        <f>K9*'V. GENERALES'!$F$7*'V. GENERALES'!$F$12</f>
        <v>175.81</v>
      </c>
    </row>
    <row r="10" ht="14.25" customHeight="1">
      <c r="B10" s="18">
        <v>0.24</v>
      </c>
      <c r="C10" s="19" t="str">
        <f>(0.863+0.038+0.038)-0.004</f>
        <v>0.935</v>
      </c>
      <c r="D10" s="18">
        <v>0.15</v>
      </c>
      <c r="E10" s="20">
        <v>0.863</v>
      </c>
      <c r="F10" s="20">
        <v>0.91</v>
      </c>
      <c r="G10" s="21">
        <v>40.0</v>
      </c>
      <c r="H10" s="20" t="s">
        <v>29</v>
      </c>
      <c r="I10" s="20">
        <v>24.0</v>
      </c>
      <c r="J10" s="20">
        <v>4.44</v>
      </c>
      <c r="K10" s="22" t="str">
        <f>J10*C10*B10</f>
        <v>1.00</v>
      </c>
      <c r="L10" s="22" t="str">
        <f>B10*C10*2</f>
        <v>0.45</v>
      </c>
      <c r="M10" s="22" t="str">
        <f>K10*'V. GENERALES'!$F$7*'V. GENERALES'!$F$12</f>
        <v>162.35</v>
      </c>
    </row>
    <row r="11" ht="14.25" customHeight="1">
      <c r="B11" s="23"/>
      <c r="C11" s="19" t="str">
        <f>(1.013+0.038+0.038)-0.004</f>
        <v>1.085</v>
      </c>
      <c r="D11" s="23"/>
      <c r="E11" s="20">
        <v>1.013</v>
      </c>
      <c r="F11" s="20">
        <v>1.06</v>
      </c>
      <c r="G11" s="23"/>
      <c r="H11" s="20" t="s">
        <v>30</v>
      </c>
      <c r="I11" s="20">
        <v>24.0</v>
      </c>
      <c r="J11" s="20">
        <v>4.44</v>
      </c>
      <c r="K11" s="22" t="str">
        <f>J11*C11*B10</f>
        <v>1.16</v>
      </c>
      <c r="L11" s="22" t="str">
        <f>B10*C11*2</f>
        <v>0.52</v>
      </c>
      <c r="M11" s="22" t="str">
        <f>K11*'V. GENERALES'!$F$7*'V. GENERALES'!$F$12</f>
        <v>188.40</v>
      </c>
    </row>
    <row r="12" ht="14.25" customHeight="1">
      <c r="B12" s="16"/>
      <c r="C12" s="19" t="str">
        <f>(1.143+0.038+0.038)-0.004</f>
        <v>1.215</v>
      </c>
      <c r="D12" s="16"/>
      <c r="E12" s="20">
        <v>1.143</v>
      </c>
      <c r="F12" s="20">
        <v>1.2</v>
      </c>
      <c r="G12" s="16"/>
      <c r="H12" s="20" t="s">
        <v>31</v>
      </c>
      <c r="I12" s="20">
        <v>24.0</v>
      </c>
      <c r="J12" s="20">
        <v>4.44</v>
      </c>
      <c r="K12" s="22" t="str">
        <f>J12*C12*B10</f>
        <v>1.29</v>
      </c>
      <c r="L12" s="22" t="str">
        <f>B10*C12*2</f>
        <v>0.58</v>
      </c>
      <c r="M12" s="22" t="str">
        <f>K12*'V. GENERALES'!$F$7*'V. GENERALES'!$F$12</f>
        <v>210.97</v>
      </c>
    </row>
    <row r="13" ht="14.25" customHeight="1">
      <c r="B13" s="18">
        <v>0.3</v>
      </c>
      <c r="C13" s="19" t="str">
        <f>(0.863+0.038+0.038)-0.004</f>
        <v>0.935</v>
      </c>
      <c r="D13" s="18">
        <v>0.2</v>
      </c>
      <c r="E13" s="20">
        <v>0.863</v>
      </c>
      <c r="F13" s="20">
        <v>0.91</v>
      </c>
      <c r="G13" s="18">
        <v>40.0</v>
      </c>
      <c r="H13" s="20" t="s">
        <v>32</v>
      </c>
      <c r="I13" s="20">
        <v>24.0</v>
      </c>
      <c r="J13" s="20">
        <v>4.44</v>
      </c>
      <c r="K13" s="22" t="str">
        <f>J13*C13*B13</f>
        <v>1.25</v>
      </c>
      <c r="L13" s="22" t="str">
        <f>B13*C13*2</f>
        <v>0.56</v>
      </c>
      <c r="M13" s="22" t="str">
        <f>K13*'V. GENERALES'!$F$7*'V. GENERALES'!$F$12</f>
        <v>202.94</v>
      </c>
    </row>
    <row r="14" ht="14.25" customHeight="1">
      <c r="B14" s="23"/>
      <c r="C14" s="19" t="str">
        <f>(1.013+0.038+0.038)-0.004</f>
        <v>1.085</v>
      </c>
      <c r="D14" s="23"/>
      <c r="E14" s="20">
        <v>1.013</v>
      </c>
      <c r="F14" s="20">
        <v>1.06</v>
      </c>
      <c r="G14" s="23"/>
      <c r="H14" s="20" t="s">
        <v>33</v>
      </c>
      <c r="I14" s="20">
        <v>24.0</v>
      </c>
      <c r="J14" s="20">
        <v>4.44</v>
      </c>
      <c r="K14" s="22" t="str">
        <f>J14*C14*B13</f>
        <v>1.45</v>
      </c>
      <c r="L14" s="22" t="str">
        <f>B13*C14*2</f>
        <v>0.65</v>
      </c>
      <c r="M14" s="22" t="str">
        <f>K14*'V. GENERALES'!$F$7*'V. GENERALES'!$F$12</f>
        <v>235.49</v>
      </c>
    </row>
    <row r="15" ht="14.25" customHeight="1">
      <c r="B15" s="16"/>
      <c r="C15" s="19" t="str">
        <f>(1.143+0.038+0.038)-0.004</f>
        <v>1.215</v>
      </c>
      <c r="D15" s="16"/>
      <c r="E15" s="20">
        <v>1.143</v>
      </c>
      <c r="F15" s="20">
        <v>1.2</v>
      </c>
      <c r="G15" s="16"/>
      <c r="H15" s="20" t="s">
        <v>34</v>
      </c>
      <c r="I15" s="20">
        <v>24.0</v>
      </c>
      <c r="J15" s="20">
        <v>4.44</v>
      </c>
      <c r="K15" s="22" t="str">
        <f>J15*C15*B13</f>
        <v>1.62</v>
      </c>
      <c r="L15" s="22" t="str">
        <f>B13*C15*2</f>
        <v>0.73</v>
      </c>
      <c r="M15" s="22" t="str">
        <f>K15*'V. GENERALES'!$F$7*'V. GENERALES'!$F$12</f>
        <v>263.71</v>
      </c>
    </row>
    <row r="16" ht="14.25" customHeight="1">
      <c r="B16" s="18">
        <v>0.35</v>
      </c>
      <c r="C16" s="19" t="str">
        <f>(0.863+0.038+0.038)-0.004</f>
        <v>0.935</v>
      </c>
      <c r="D16" s="18">
        <v>0.25</v>
      </c>
      <c r="E16" s="20">
        <v>0.863</v>
      </c>
      <c r="F16" s="20">
        <v>0.91</v>
      </c>
      <c r="G16" s="18">
        <v>40.0</v>
      </c>
      <c r="H16" s="20" t="s">
        <v>35</v>
      </c>
      <c r="I16" s="20">
        <v>24.0</v>
      </c>
      <c r="J16" s="20">
        <v>4.44</v>
      </c>
      <c r="K16" s="22" t="str">
        <f>J16*C16*B16</f>
        <v>1.45</v>
      </c>
      <c r="L16" s="22" t="str">
        <f>B16*C16*2</f>
        <v>0.65</v>
      </c>
      <c r="M16" s="22" t="str">
        <f>K16*'V. GENERALES'!$F$7*'V. GENERALES'!$F$12</f>
        <v>236.76</v>
      </c>
    </row>
    <row r="17" ht="14.25" customHeight="1">
      <c r="B17" s="23"/>
      <c r="C17" s="19" t="str">
        <f>(1.013+0.038+0.038)-0.004</f>
        <v>1.085</v>
      </c>
      <c r="D17" s="23"/>
      <c r="E17" s="20">
        <v>1.013</v>
      </c>
      <c r="F17" s="20">
        <v>1.06</v>
      </c>
      <c r="G17" s="23"/>
      <c r="H17" s="20" t="s">
        <v>36</v>
      </c>
      <c r="I17" s="20">
        <v>24.0</v>
      </c>
      <c r="J17" s="20">
        <v>4.44</v>
      </c>
      <c r="K17" s="22" t="str">
        <f>J17*C17*B16</f>
        <v>1.69</v>
      </c>
      <c r="L17" s="22" t="str">
        <f>B16*C17*2</f>
        <v>0.76</v>
      </c>
      <c r="M17" s="22" t="str">
        <f>K17*'V. GENERALES'!$F$7*'V. GENERALES'!$F$12</f>
        <v>274.74</v>
      </c>
    </row>
    <row r="18" ht="14.25" customHeight="1">
      <c r="B18" s="16"/>
      <c r="C18" s="19" t="str">
        <f>(1.143+0.038+0.038)-0.004</f>
        <v>1.215</v>
      </c>
      <c r="D18" s="16"/>
      <c r="E18" s="20">
        <v>1.143</v>
      </c>
      <c r="F18" s="20">
        <v>1.2</v>
      </c>
      <c r="G18" s="16"/>
      <c r="H18" s="20" t="s">
        <v>37</v>
      </c>
      <c r="I18" s="20">
        <v>24.0</v>
      </c>
      <c r="J18" s="20">
        <v>4.44</v>
      </c>
      <c r="K18" s="22" t="str">
        <f>J18*C18*B16</f>
        <v>1.89</v>
      </c>
      <c r="L18" s="22" t="str">
        <f>B16*C18*2</f>
        <v>0.85</v>
      </c>
      <c r="M18" s="22" t="str">
        <f>K18*'V. GENERALES'!$F$7*'V. GENERALES'!$F$12</f>
        <v>307.66</v>
      </c>
    </row>
    <row r="19" ht="14.25" customHeight="1">
      <c r="B19" s="18">
        <v>0.4</v>
      </c>
      <c r="C19" s="19" t="str">
        <f>(0.863+0.038+0.038)-0.004</f>
        <v>0.935</v>
      </c>
      <c r="D19" s="18">
        <v>0.3</v>
      </c>
      <c r="E19" s="20">
        <v>0.863</v>
      </c>
      <c r="F19" s="20">
        <v>0.91</v>
      </c>
      <c r="G19" s="18">
        <v>40.0</v>
      </c>
      <c r="H19" s="20" t="s">
        <v>38</v>
      </c>
      <c r="I19" s="20">
        <v>24.0</v>
      </c>
      <c r="J19" s="20">
        <v>4.44</v>
      </c>
      <c r="K19" s="22" t="str">
        <f>J19*C19*B19</f>
        <v>1.66</v>
      </c>
      <c r="L19" s="22" t="str">
        <f>B19*C19*2</f>
        <v>0.75</v>
      </c>
      <c r="M19" s="22" t="str">
        <f>K19*'V. GENERALES'!$F$7*'V. GENERALES'!$F$12</f>
        <v>270.58</v>
      </c>
    </row>
    <row r="20" ht="14.25" customHeight="1">
      <c r="B20" s="23"/>
      <c r="C20" s="19" t="str">
        <f>(1.013+0.038+0.038)-0.004</f>
        <v>1.085</v>
      </c>
      <c r="D20" s="23"/>
      <c r="E20" s="20">
        <v>1.013</v>
      </c>
      <c r="F20" s="20">
        <v>1.06</v>
      </c>
      <c r="G20" s="23"/>
      <c r="H20" s="20" t="s">
        <v>39</v>
      </c>
      <c r="I20" s="20">
        <v>24.0</v>
      </c>
      <c r="J20" s="20">
        <v>4.44</v>
      </c>
      <c r="K20" s="22" t="str">
        <f>J20*C20*B19</f>
        <v>1.93</v>
      </c>
      <c r="L20" s="22" t="str">
        <f>B19*C20*2</f>
        <v>0.87</v>
      </c>
      <c r="M20" s="22" t="str">
        <f>K20*'V. GENERALES'!$F$7*'V. GENERALES'!$F$12</f>
        <v>313.99</v>
      </c>
    </row>
    <row r="21" ht="14.25" customHeight="1">
      <c r="B21" s="16"/>
      <c r="C21" s="19" t="str">
        <f>(1.143+0.038+0.038)-0.004</f>
        <v>1.215</v>
      </c>
      <c r="D21" s="16"/>
      <c r="E21" s="20">
        <v>1.143</v>
      </c>
      <c r="F21" s="20">
        <v>1.2</v>
      </c>
      <c r="G21" s="16"/>
      <c r="H21" s="20" t="s">
        <v>40</v>
      </c>
      <c r="I21" s="20">
        <v>24.0</v>
      </c>
      <c r="J21" s="20">
        <v>4.44</v>
      </c>
      <c r="K21" s="22" t="str">
        <f>J21*C21*B19</f>
        <v>2.16</v>
      </c>
      <c r="L21" s="22" t="str">
        <f>B19*C21*2</f>
        <v>0.97</v>
      </c>
      <c r="M21" s="22" t="str">
        <f>K21*'V. GENERALES'!$F$7*'V. GENERALES'!$F$12</f>
        <v>351.61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B13:B15"/>
    <mergeCell ref="B10:B12"/>
    <mergeCell ref="D13:D15"/>
    <mergeCell ref="B16:B18"/>
    <mergeCell ref="D16:D18"/>
    <mergeCell ref="B19:B21"/>
    <mergeCell ref="D19:D21"/>
    <mergeCell ref="D4:D6"/>
    <mergeCell ref="D7:D9"/>
    <mergeCell ref="D10:D12"/>
    <mergeCell ref="K2:K3"/>
    <mergeCell ref="L2:L3"/>
    <mergeCell ref="H2:H3"/>
    <mergeCell ref="G2:G3"/>
    <mergeCell ref="G19:G21"/>
    <mergeCell ref="G4:G6"/>
    <mergeCell ref="G7:G9"/>
    <mergeCell ref="G10:G12"/>
    <mergeCell ref="G13:G15"/>
    <mergeCell ref="G16:G18"/>
    <mergeCell ref="B4:B6"/>
    <mergeCell ref="B7:B9"/>
    <mergeCell ref="B1:M1"/>
    <mergeCell ref="B2:C2"/>
    <mergeCell ref="I2:I3"/>
    <mergeCell ref="J2:J3"/>
    <mergeCell ref="D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3" width="14.29"/>
  </cols>
  <sheetData>
    <row r="1" ht="14.25" customHeight="1">
      <c r="B1" s="8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4.25" customHeight="1">
      <c r="B2" s="9" t="s">
        <v>8</v>
      </c>
      <c r="C2" s="4"/>
      <c r="D2" s="10" t="s">
        <v>9</v>
      </c>
      <c r="E2" s="11"/>
      <c r="F2" s="12"/>
      <c r="G2" s="13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5" t="s">
        <v>16</v>
      </c>
    </row>
    <row r="3" ht="14.25" customHeight="1"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/>
      <c r="H3" s="16"/>
      <c r="I3" s="16"/>
      <c r="J3" s="16"/>
      <c r="K3" s="16"/>
      <c r="L3" s="16"/>
      <c r="M3" s="17" t="s">
        <v>22</v>
      </c>
    </row>
    <row r="4" ht="14.25" customHeight="1">
      <c r="B4" s="18">
        <v>0.15</v>
      </c>
      <c r="C4" s="19" t="str">
        <f>(0.863+0.038+0.038)-0.004</f>
        <v>0.935</v>
      </c>
      <c r="D4" s="18">
        <v>0.05</v>
      </c>
      <c r="E4" s="20">
        <v>0.863</v>
      </c>
      <c r="F4" s="20">
        <v>0.91</v>
      </c>
      <c r="G4" s="21">
        <v>70.0</v>
      </c>
      <c r="H4" s="20" t="s">
        <v>40</v>
      </c>
      <c r="I4" s="20">
        <v>22.0</v>
      </c>
      <c r="J4" s="20">
        <v>6.44</v>
      </c>
      <c r="K4" s="22" t="str">
        <f>J4*C4*B4</f>
        <v>0.90</v>
      </c>
      <c r="L4" s="22" t="str">
        <f>B4*C4*2</f>
        <v>0.28</v>
      </c>
      <c r="M4" s="22" t="str">
        <f>K4*'V. GENERALES'!$F$7*'V. GENERALES'!$F$11</f>
        <v>143.09</v>
      </c>
    </row>
    <row r="5" ht="14.25" customHeight="1">
      <c r="B5" s="23"/>
      <c r="C5" s="19" t="str">
        <f>(1.013+0.038+0.038)-0.004</f>
        <v>1.085</v>
      </c>
      <c r="D5" s="23"/>
      <c r="E5" s="20">
        <v>1.013</v>
      </c>
      <c r="F5" s="20">
        <v>1.06</v>
      </c>
      <c r="G5" s="23"/>
      <c r="H5" s="20" t="s">
        <v>42</v>
      </c>
      <c r="I5" s="20">
        <v>22.0</v>
      </c>
      <c r="J5" s="20">
        <v>6.44</v>
      </c>
      <c r="K5" s="22" t="str">
        <f>J5*C5*B4</f>
        <v>1.05</v>
      </c>
      <c r="L5" s="22" t="str">
        <f>B4*C5*2</f>
        <v>0.33</v>
      </c>
      <c r="M5" s="22" t="str">
        <f>K5*'V. GENERALES'!$F$7*'V. GENERALES'!$F$11</f>
        <v>166.04</v>
      </c>
    </row>
    <row r="6" ht="14.25" customHeight="1">
      <c r="B6" s="16"/>
      <c r="C6" s="19" t="str">
        <f>(1.143+0.038+0.038)-0.004</f>
        <v>1.215</v>
      </c>
      <c r="D6" s="16"/>
      <c r="E6" s="20">
        <v>1.143</v>
      </c>
      <c r="F6" s="20">
        <v>1.2</v>
      </c>
      <c r="G6" s="16"/>
      <c r="H6" s="20" t="s">
        <v>43</v>
      </c>
      <c r="I6" s="20">
        <v>22.0</v>
      </c>
      <c r="J6" s="20">
        <v>6.44</v>
      </c>
      <c r="K6" s="22" t="str">
        <f>J6*C6*B4</f>
        <v>1.17</v>
      </c>
      <c r="L6" s="22" t="str">
        <f>B4*C6*2</f>
        <v>0.36</v>
      </c>
      <c r="M6" s="22" t="str">
        <f>K6*'V. GENERALES'!$F$7*'V. GENERALES'!$F$11</f>
        <v>185.94</v>
      </c>
    </row>
    <row r="7" ht="14.25" customHeight="1">
      <c r="B7" s="18">
        <v>0.2</v>
      </c>
      <c r="C7" s="19" t="str">
        <f>(0.863+0.038+0.038)-0.004</f>
        <v>0.935</v>
      </c>
      <c r="D7" s="18">
        <v>0.1</v>
      </c>
      <c r="E7" s="20">
        <v>0.863</v>
      </c>
      <c r="F7" s="20">
        <v>0.91</v>
      </c>
      <c r="G7" s="21">
        <v>70.0</v>
      </c>
      <c r="H7" s="20" t="s">
        <v>44</v>
      </c>
      <c r="I7" s="20">
        <v>22.0</v>
      </c>
      <c r="J7" s="20">
        <v>6.44</v>
      </c>
      <c r="K7" s="22" t="str">
        <f>J7*C7*B7</f>
        <v>1.20</v>
      </c>
      <c r="L7" s="22" t="str">
        <f>B7*C7*2</f>
        <v>0.37</v>
      </c>
      <c r="M7" s="22" t="str">
        <f>K7*'V. GENERALES'!$F$7*'V. GENERALES'!$F$11</f>
        <v>190.78</v>
      </c>
    </row>
    <row r="8" ht="14.25" customHeight="1">
      <c r="B8" s="23"/>
      <c r="C8" s="19" t="str">
        <f>(1.013+0.038+0.038)-0.004</f>
        <v>1.085</v>
      </c>
      <c r="D8" s="23"/>
      <c r="E8" s="20">
        <v>1.013</v>
      </c>
      <c r="F8" s="20">
        <v>1.06</v>
      </c>
      <c r="G8" s="23"/>
      <c r="H8" s="20" t="s">
        <v>45</v>
      </c>
      <c r="I8" s="20">
        <v>22.0</v>
      </c>
      <c r="J8" s="20">
        <v>6.44</v>
      </c>
      <c r="K8" s="22" t="str">
        <f>J8*C8*B7</f>
        <v>1.40</v>
      </c>
      <c r="L8" s="22" t="str">
        <f>B7*C8*2</f>
        <v>0.43</v>
      </c>
      <c r="M8" s="22" t="str">
        <f>K8*'V. GENERALES'!$F$7*'V. GENERALES'!$F$11</f>
        <v>221.39</v>
      </c>
    </row>
    <row r="9" ht="14.25" customHeight="1">
      <c r="B9" s="16"/>
      <c r="C9" s="19" t="str">
        <f>(1.143+0.038+0.038)-0.004</f>
        <v>1.215</v>
      </c>
      <c r="D9" s="16"/>
      <c r="E9" s="20">
        <v>1.143</v>
      </c>
      <c r="F9" s="20">
        <v>1.2</v>
      </c>
      <c r="G9" s="16"/>
      <c r="H9" s="20" t="s">
        <v>46</v>
      </c>
      <c r="I9" s="20">
        <v>22.0</v>
      </c>
      <c r="J9" s="20">
        <v>6.44</v>
      </c>
      <c r="K9" s="22" t="str">
        <f>J9*C9*B7</f>
        <v>1.56</v>
      </c>
      <c r="L9" s="22" t="str">
        <f>B7*C9*2</f>
        <v>0.49</v>
      </c>
      <c r="M9" s="22" t="str">
        <f>K9*'V. GENERALES'!$F$7*'V. GENERALES'!$F$11</f>
        <v>247.92</v>
      </c>
    </row>
    <row r="10" ht="14.25" customHeight="1">
      <c r="B10" s="18">
        <v>0.24</v>
      </c>
      <c r="C10" s="19" t="str">
        <f>(0.863+0.038+0.038)-0.004</f>
        <v>0.935</v>
      </c>
      <c r="D10" s="18">
        <v>0.15</v>
      </c>
      <c r="E10" s="20">
        <v>0.863</v>
      </c>
      <c r="F10" s="20">
        <v>0.91</v>
      </c>
      <c r="G10" s="21">
        <v>80.0</v>
      </c>
      <c r="H10" s="20" t="s">
        <v>47</v>
      </c>
      <c r="I10" s="20">
        <v>22.0</v>
      </c>
      <c r="J10" s="20">
        <v>6.44</v>
      </c>
      <c r="K10" s="22" t="str">
        <f>J10*C10*B10</f>
        <v>1.45</v>
      </c>
      <c r="L10" s="22" t="str">
        <f>B10*C10*2</f>
        <v>0.45</v>
      </c>
      <c r="M10" s="22" t="str">
        <f>K10*'V. GENERALES'!$F$7*'V. GENERALES'!$F$11</f>
        <v>228.94</v>
      </c>
    </row>
    <row r="11" ht="14.25" customHeight="1">
      <c r="B11" s="23"/>
      <c r="C11" s="19" t="str">
        <f>(1.013+0.038+0.038)-0.004</f>
        <v>1.085</v>
      </c>
      <c r="D11" s="23"/>
      <c r="E11" s="20">
        <v>1.013</v>
      </c>
      <c r="F11" s="20">
        <v>1.06</v>
      </c>
      <c r="G11" s="23"/>
      <c r="H11" s="20" t="s">
        <v>48</v>
      </c>
      <c r="I11" s="20">
        <v>22.0</v>
      </c>
      <c r="J11" s="20">
        <v>6.44</v>
      </c>
      <c r="K11" s="22" t="str">
        <f>J11*C11*B10</f>
        <v>1.68</v>
      </c>
      <c r="L11" s="22" t="str">
        <f>B10*C11*2</f>
        <v>0.52</v>
      </c>
      <c r="M11" s="22" t="str">
        <f>K11*'V. GENERALES'!$F$7*'V. GENERALES'!$F$11</f>
        <v>265.67</v>
      </c>
    </row>
    <row r="12" ht="14.25" customHeight="1">
      <c r="B12" s="16"/>
      <c r="C12" s="19" t="str">
        <f>(1.143+0.038+0.038)-0.004</f>
        <v>1.215</v>
      </c>
      <c r="D12" s="16"/>
      <c r="E12" s="20">
        <v>1.143</v>
      </c>
      <c r="F12" s="20">
        <v>1.2</v>
      </c>
      <c r="G12" s="16"/>
      <c r="H12" s="20" t="s">
        <v>49</v>
      </c>
      <c r="I12" s="20">
        <v>22.0</v>
      </c>
      <c r="J12" s="20">
        <v>6.44</v>
      </c>
      <c r="K12" s="22" t="str">
        <f>J12*C12*B10</f>
        <v>1.88</v>
      </c>
      <c r="L12" s="22" t="str">
        <f>B10*C12*2</f>
        <v>0.58</v>
      </c>
      <c r="M12" s="22" t="str">
        <f>K12*'V. GENERALES'!$F$7*'V. GENERALES'!$F$11</f>
        <v>297.50</v>
      </c>
    </row>
    <row r="13" ht="14.25" customHeight="1">
      <c r="B13" s="18">
        <v>0.3</v>
      </c>
      <c r="C13" s="19" t="str">
        <f>(0.863+0.038+0.038)-0.004</f>
        <v>0.935</v>
      </c>
      <c r="D13" s="18">
        <v>0.2</v>
      </c>
      <c r="E13" s="20">
        <v>0.863</v>
      </c>
      <c r="F13" s="20">
        <v>0.91</v>
      </c>
      <c r="G13" s="18">
        <v>80.0</v>
      </c>
      <c r="H13" s="20" t="s">
        <v>50</v>
      </c>
      <c r="I13" s="20">
        <v>22.0</v>
      </c>
      <c r="J13" s="20">
        <v>6.44</v>
      </c>
      <c r="K13" s="22" t="str">
        <f>J13*C13*B13</f>
        <v>1.81</v>
      </c>
      <c r="L13" s="22" t="str">
        <f>B13*C13*2</f>
        <v>0.56</v>
      </c>
      <c r="M13" s="22" t="str">
        <f>K13*'V. GENERALES'!$F$7*'V. GENERALES'!$F$11</f>
        <v>286.17</v>
      </c>
    </row>
    <row r="14" ht="14.25" customHeight="1">
      <c r="B14" s="23"/>
      <c r="C14" s="19" t="str">
        <f>(1.013+0.038+0.038)-0.004</f>
        <v>1.085</v>
      </c>
      <c r="D14" s="23"/>
      <c r="E14" s="20">
        <v>1.013</v>
      </c>
      <c r="F14" s="20">
        <v>1.06</v>
      </c>
      <c r="G14" s="23"/>
      <c r="H14" s="20" t="s">
        <v>51</v>
      </c>
      <c r="I14" s="20">
        <v>22.0</v>
      </c>
      <c r="J14" s="20">
        <v>6.44</v>
      </c>
      <c r="K14" s="22" t="str">
        <f>J14*C14*B13</f>
        <v>2.10</v>
      </c>
      <c r="L14" s="22" t="str">
        <f>B13*C14*2</f>
        <v>0.65</v>
      </c>
      <c r="M14" s="22" t="str">
        <f>K14*'V. GENERALES'!$F$7*'V. GENERALES'!$F$11</f>
        <v>332.09</v>
      </c>
    </row>
    <row r="15" ht="14.25" customHeight="1">
      <c r="B15" s="16"/>
      <c r="C15" s="19" t="str">
        <f>(1.143+0.038+0.038)-0.004</f>
        <v>1.215</v>
      </c>
      <c r="D15" s="16"/>
      <c r="E15" s="20">
        <v>1.143</v>
      </c>
      <c r="F15" s="20">
        <v>1.2</v>
      </c>
      <c r="G15" s="16"/>
      <c r="H15" s="20" t="s">
        <v>52</v>
      </c>
      <c r="I15" s="20">
        <v>22.0</v>
      </c>
      <c r="J15" s="20">
        <v>6.44</v>
      </c>
      <c r="K15" s="22" t="str">
        <f>J15*C15*B13</f>
        <v>2.35</v>
      </c>
      <c r="L15" s="22" t="str">
        <f>B13*C15*2</f>
        <v>0.73</v>
      </c>
      <c r="M15" s="22" t="str">
        <f>K15*'V. GENERALES'!$F$7*'V. GENERALES'!$F$11</f>
        <v>371.87</v>
      </c>
    </row>
    <row r="16" ht="14.25" customHeight="1">
      <c r="B16" s="18">
        <v>0.35</v>
      </c>
      <c r="C16" s="19" t="str">
        <f>(0.863+0.038+0.038)-0.004</f>
        <v>0.935</v>
      </c>
      <c r="D16" s="18">
        <v>0.25</v>
      </c>
      <c r="E16" s="20">
        <v>0.863</v>
      </c>
      <c r="F16" s="20">
        <v>0.91</v>
      </c>
      <c r="G16" s="18">
        <v>80.0</v>
      </c>
      <c r="H16" s="20" t="s">
        <v>53</v>
      </c>
      <c r="I16" s="20">
        <v>22.0</v>
      </c>
      <c r="J16" s="20">
        <v>6.44</v>
      </c>
      <c r="K16" s="22" t="str">
        <f>J16*C16*B16</f>
        <v>2.11</v>
      </c>
      <c r="L16" s="22" t="str">
        <f>B16*C16*2</f>
        <v>0.65</v>
      </c>
      <c r="M16" s="22" t="str">
        <f>K16*'V. GENERALES'!$F$7*'V. GENERALES'!$F$11</f>
        <v>333.87</v>
      </c>
    </row>
    <row r="17" ht="14.25" customHeight="1">
      <c r="B17" s="23"/>
      <c r="C17" s="19" t="str">
        <f>(1.013+0.038+0.038)-0.004</f>
        <v>1.085</v>
      </c>
      <c r="D17" s="23"/>
      <c r="E17" s="20">
        <v>1.013</v>
      </c>
      <c r="F17" s="20">
        <v>1.06</v>
      </c>
      <c r="G17" s="23"/>
      <c r="H17" s="20" t="s">
        <v>54</v>
      </c>
      <c r="I17" s="20">
        <v>22.0</v>
      </c>
      <c r="J17" s="20">
        <v>6.44</v>
      </c>
      <c r="K17" s="22" t="str">
        <f>J17*C17*B16</f>
        <v>2.45</v>
      </c>
      <c r="L17" s="22" t="str">
        <f>B16*C17*2</f>
        <v>0.76</v>
      </c>
      <c r="M17" s="22" t="str">
        <f>K17*'V. GENERALES'!$F$7*'V. GENERALES'!$F$11</f>
        <v>387.43</v>
      </c>
    </row>
    <row r="18" ht="14.25" customHeight="1">
      <c r="B18" s="16"/>
      <c r="C18" s="19" t="str">
        <f>(1.143+0.038+0.038)-0.004</f>
        <v>1.215</v>
      </c>
      <c r="D18" s="16"/>
      <c r="E18" s="20">
        <v>1.143</v>
      </c>
      <c r="F18" s="20">
        <v>1.2</v>
      </c>
      <c r="G18" s="16"/>
      <c r="H18" s="20" t="s">
        <v>55</v>
      </c>
      <c r="I18" s="20">
        <v>22.0</v>
      </c>
      <c r="J18" s="20">
        <v>6.44</v>
      </c>
      <c r="K18" s="22" t="str">
        <f>J18*C18*B16</f>
        <v>2.74</v>
      </c>
      <c r="L18" s="22" t="str">
        <f>B16*C18*2</f>
        <v>0.85</v>
      </c>
      <c r="M18" s="22" t="str">
        <f>K18*'V. GENERALES'!$F$7*'V. GENERALES'!$F$11</f>
        <v>433.85</v>
      </c>
    </row>
    <row r="19" ht="14.25" customHeight="1">
      <c r="B19" s="18">
        <v>0.4</v>
      </c>
      <c r="C19" s="19" t="str">
        <f>(0.863+0.038+0.038)-0.004</f>
        <v>0.935</v>
      </c>
      <c r="D19" s="18">
        <v>0.3</v>
      </c>
      <c r="E19" s="20">
        <v>0.863</v>
      </c>
      <c r="F19" s="20">
        <v>0.91</v>
      </c>
      <c r="G19" s="18">
        <v>80.0</v>
      </c>
      <c r="H19" s="20" t="s">
        <v>56</v>
      </c>
      <c r="I19" s="20">
        <v>22.0</v>
      </c>
      <c r="J19" s="20">
        <v>6.44</v>
      </c>
      <c r="K19" s="22" t="str">
        <f>J19*C19*B19</f>
        <v>2.41</v>
      </c>
      <c r="L19" s="22" t="str">
        <f>B19*C19*2</f>
        <v>0.75</v>
      </c>
      <c r="M19" s="22" t="str">
        <f>K19*'V. GENERALES'!$F$7*'V. GENERALES'!$F$11</f>
        <v>381.57</v>
      </c>
    </row>
    <row r="20" ht="14.25" customHeight="1">
      <c r="B20" s="23"/>
      <c r="C20" s="19" t="str">
        <f>(1.013+0.038+0.038)-0.004</f>
        <v>1.085</v>
      </c>
      <c r="D20" s="23"/>
      <c r="E20" s="20">
        <v>1.013</v>
      </c>
      <c r="F20" s="20">
        <v>1.06</v>
      </c>
      <c r="G20" s="23"/>
      <c r="H20" s="20" t="s">
        <v>57</v>
      </c>
      <c r="I20" s="20">
        <v>22.0</v>
      </c>
      <c r="J20" s="20">
        <v>6.44</v>
      </c>
      <c r="K20" s="22" t="str">
        <f>J20*C20*B19</f>
        <v>2.79</v>
      </c>
      <c r="L20" s="22" t="str">
        <f>B19*C20*2</f>
        <v>0.87</v>
      </c>
      <c r="M20" s="22" t="str">
        <f>K20*'V. GENERALES'!$F$7*'V. GENERALES'!$F$11</f>
        <v>442.78</v>
      </c>
    </row>
    <row r="21" ht="14.25" customHeight="1">
      <c r="B21" s="16"/>
      <c r="C21" s="19" t="str">
        <f>(1.143+0.038+0.038)-0.004</f>
        <v>1.215</v>
      </c>
      <c r="D21" s="16"/>
      <c r="E21" s="20">
        <v>1.143</v>
      </c>
      <c r="F21" s="20">
        <v>1.2</v>
      </c>
      <c r="G21" s="16"/>
      <c r="H21" s="20" t="s">
        <v>58</v>
      </c>
      <c r="I21" s="20">
        <v>22.0</v>
      </c>
      <c r="J21" s="20">
        <v>6.44</v>
      </c>
      <c r="K21" s="22" t="str">
        <f>J21*C21*B19</f>
        <v>3.13</v>
      </c>
      <c r="L21" s="22" t="str">
        <f>B19*C21*2</f>
        <v>0.97</v>
      </c>
      <c r="M21" s="22" t="str">
        <f>K21*'V. GENERALES'!$F$7*'V. GENERALES'!$F$11</f>
        <v>495.83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B13:B15"/>
    <mergeCell ref="B10:B12"/>
    <mergeCell ref="D13:D15"/>
    <mergeCell ref="B16:B18"/>
    <mergeCell ref="D16:D18"/>
    <mergeCell ref="B19:B21"/>
    <mergeCell ref="D19:D21"/>
    <mergeCell ref="D4:D6"/>
    <mergeCell ref="D7:D9"/>
    <mergeCell ref="D10:D12"/>
    <mergeCell ref="K2:K3"/>
    <mergeCell ref="L2:L3"/>
    <mergeCell ref="H2:H3"/>
    <mergeCell ref="G2:G3"/>
    <mergeCell ref="G19:G21"/>
    <mergeCell ref="G4:G6"/>
    <mergeCell ref="G7:G9"/>
    <mergeCell ref="G10:G12"/>
    <mergeCell ref="G13:G15"/>
    <mergeCell ref="G16:G18"/>
    <mergeCell ref="B4:B6"/>
    <mergeCell ref="B7:B9"/>
    <mergeCell ref="B1:M1"/>
    <mergeCell ref="B2:C2"/>
    <mergeCell ref="I2:I3"/>
    <mergeCell ref="J2:J3"/>
    <mergeCell ref="D2:F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3" width="14.29"/>
  </cols>
  <sheetData>
    <row r="1" ht="14.25" customHeight="1">
      <c r="B1" s="8" t="s">
        <v>59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4.25" customHeight="1">
      <c r="B2" s="9" t="s">
        <v>8</v>
      </c>
      <c r="C2" s="4"/>
      <c r="D2" s="10" t="s">
        <v>9</v>
      </c>
      <c r="E2" s="11"/>
      <c r="F2" s="12"/>
      <c r="G2" s="13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5" t="s">
        <v>16</v>
      </c>
    </row>
    <row r="3" ht="14.25" customHeight="1"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/>
      <c r="H3" s="16"/>
      <c r="I3" s="16"/>
      <c r="J3" s="16"/>
      <c r="K3" s="16"/>
      <c r="L3" s="16"/>
      <c r="M3" s="17" t="s">
        <v>22</v>
      </c>
    </row>
    <row r="4" ht="14.25" customHeight="1">
      <c r="B4" s="18">
        <v>0.148</v>
      </c>
      <c r="C4" s="19" t="str">
        <f>(0.863+0.038+0.038)-0.004</f>
        <v>0.935</v>
      </c>
      <c r="D4" s="18">
        <v>0.05</v>
      </c>
      <c r="E4" s="20">
        <v>0.863</v>
      </c>
      <c r="F4" s="20">
        <v>0.91</v>
      </c>
      <c r="G4" s="21">
        <v>80.0</v>
      </c>
      <c r="H4" s="24" t="s">
        <v>60</v>
      </c>
      <c r="I4" s="20">
        <v>20.0</v>
      </c>
      <c r="J4" s="20">
        <v>7.44</v>
      </c>
      <c r="K4" s="22" t="str">
        <f>J4*C4*B4</f>
        <v>1.03</v>
      </c>
      <c r="L4" s="22" t="str">
        <f>B4*C4*2</f>
        <v>0.28</v>
      </c>
      <c r="M4" s="22" t="str">
        <f>K4*'V. GENERALES'!$F$7*'V. GENERALES'!$F$10</f>
        <v>158.44</v>
      </c>
    </row>
    <row r="5" ht="14.25" customHeight="1">
      <c r="B5" s="23"/>
      <c r="C5" s="19" t="str">
        <f>(1.013+0.038+0.038)-0.004</f>
        <v>1.085</v>
      </c>
      <c r="D5" s="23"/>
      <c r="E5" s="20">
        <v>1.013</v>
      </c>
      <c r="F5" s="20">
        <v>1.06</v>
      </c>
      <c r="G5" s="23"/>
      <c r="H5" s="24" t="s">
        <v>61</v>
      </c>
      <c r="I5" s="20">
        <v>20.0</v>
      </c>
      <c r="J5" s="20">
        <v>7.44</v>
      </c>
      <c r="K5" s="22" t="str">
        <f>J5*C5*B4</f>
        <v>1.19</v>
      </c>
      <c r="L5" s="22" t="str">
        <f>B4*C5*2</f>
        <v>0.32</v>
      </c>
      <c r="M5" s="22" t="str">
        <f>K5*'V. GENERALES'!$F$7*'V. GENERALES'!$F$10</f>
        <v>183.86</v>
      </c>
    </row>
    <row r="6" ht="14.25" customHeight="1">
      <c r="B6" s="16"/>
      <c r="C6" s="19" t="str">
        <f>(1.143+0.038+0.038)-0.004</f>
        <v>1.215</v>
      </c>
      <c r="D6" s="16"/>
      <c r="E6" s="20">
        <v>1.143</v>
      </c>
      <c r="F6" s="20">
        <v>1.2</v>
      </c>
      <c r="G6" s="16"/>
      <c r="H6" s="24" t="s">
        <v>62</v>
      </c>
      <c r="I6" s="20">
        <v>20.0</v>
      </c>
      <c r="J6" s="20">
        <v>7.44</v>
      </c>
      <c r="K6" s="22" t="str">
        <f>J6*C6*B4</f>
        <v>1.34</v>
      </c>
      <c r="L6" s="22" t="str">
        <f>B4*C6*2</f>
        <v>0.36</v>
      </c>
      <c r="M6" s="22" t="str">
        <f>K6*'V. GENERALES'!$F$7*'V. GENERALES'!$F$10</f>
        <v>205.89</v>
      </c>
    </row>
    <row r="7" ht="14.25" customHeight="1">
      <c r="B7" s="18">
        <v>0.198</v>
      </c>
      <c r="C7" s="19" t="str">
        <f>(0.863+0.038+0.038)-0.004</f>
        <v>0.935</v>
      </c>
      <c r="D7" s="18">
        <v>0.1</v>
      </c>
      <c r="E7" s="20">
        <v>0.863</v>
      </c>
      <c r="F7" s="20">
        <v>0.91</v>
      </c>
      <c r="G7" s="21">
        <v>80.0</v>
      </c>
      <c r="H7" s="24" t="s">
        <v>63</v>
      </c>
      <c r="I7" s="20">
        <v>20.0</v>
      </c>
      <c r="J7" s="20">
        <v>7.44</v>
      </c>
      <c r="K7" s="22" t="str">
        <f>J7*C7*B7</f>
        <v>1.38</v>
      </c>
      <c r="L7" s="22" t="str">
        <f>B7*C7*2</f>
        <v>0.37</v>
      </c>
      <c r="M7" s="22" t="str">
        <f>K7*'V. GENERALES'!$F$7*'V. GENERALES'!$F$10</f>
        <v>211.97</v>
      </c>
    </row>
    <row r="8" ht="14.25" customHeight="1">
      <c r="B8" s="23"/>
      <c r="C8" s="19" t="str">
        <f>(1.013+0.038+0.038)-0.004</f>
        <v>1.085</v>
      </c>
      <c r="D8" s="23"/>
      <c r="E8" s="20">
        <v>1.013</v>
      </c>
      <c r="F8" s="20">
        <v>1.06</v>
      </c>
      <c r="G8" s="23"/>
      <c r="H8" s="24" t="s">
        <v>64</v>
      </c>
      <c r="I8" s="20">
        <v>20.0</v>
      </c>
      <c r="J8" s="20">
        <v>7.44</v>
      </c>
      <c r="K8" s="22" t="str">
        <f>J8*C8*B7</f>
        <v>1.60</v>
      </c>
      <c r="L8" s="22" t="str">
        <f>B7*C8*2</f>
        <v>0.43</v>
      </c>
      <c r="M8" s="22" t="str">
        <f>K8*'V. GENERALES'!$F$7*'V. GENERALES'!$F$10</f>
        <v>245.98</v>
      </c>
    </row>
    <row r="9" ht="14.25" customHeight="1">
      <c r="B9" s="16"/>
      <c r="C9" s="19" t="str">
        <f>(1.143+0.038+0.038)-0.004</f>
        <v>1.215</v>
      </c>
      <c r="D9" s="16"/>
      <c r="E9" s="20">
        <v>1.143</v>
      </c>
      <c r="F9" s="20">
        <v>1.2</v>
      </c>
      <c r="G9" s="16"/>
      <c r="H9" s="24" t="s">
        <v>65</v>
      </c>
      <c r="I9" s="20">
        <v>20.0</v>
      </c>
      <c r="J9" s="20">
        <v>7.44</v>
      </c>
      <c r="K9" s="22" t="str">
        <f>J9*C9*B7</f>
        <v>1.79</v>
      </c>
      <c r="L9" s="22" t="str">
        <f>B7*C9*2</f>
        <v>0.48</v>
      </c>
      <c r="M9" s="22" t="str">
        <f>K9*'V. GENERALES'!$F$7*'V. GENERALES'!$F$10</f>
        <v>275.45</v>
      </c>
    </row>
    <row r="10" ht="14.25" customHeight="1">
      <c r="B10" s="18">
        <v>0.24</v>
      </c>
      <c r="C10" s="19" t="str">
        <f>(0.863+0.038+0.038)-0.004</f>
        <v>0.935</v>
      </c>
      <c r="D10" s="18">
        <v>0.15</v>
      </c>
      <c r="E10" s="20">
        <v>0.863</v>
      </c>
      <c r="F10" s="20">
        <v>0.91</v>
      </c>
      <c r="G10" s="21">
        <v>100.0</v>
      </c>
      <c r="H10" s="24" t="s">
        <v>66</v>
      </c>
      <c r="I10" s="20">
        <v>20.0</v>
      </c>
      <c r="J10" s="20">
        <v>7.44</v>
      </c>
      <c r="K10" s="22" t="str">
        <f>J10*C10*B10</f>
        <v>1.67</v>
      </c>
      <c r="L10" s="22" t="str">
        <f>B10*C10*2</f>
        <v>0.45</v>
      </c>
      <c r="M10" s="22" t="str">
        <f>K10*'V. GENERALES'!$F$7*'V. GENERALES'!$F$10</f>
        <v>256.93</v>
      </c>
    </row>
    <row r="11" ht="14.25" customHeight="1">
      <c r="B11" s="23"/>
      <c r="C11" s="19" t="str">
        <f>(1.013+0.038+0.038)-0.004</f>
        <v>1.085</v>
      </c>
      <c r="D11" s="23"/>
      <c r="E11" s="20">
        <v>1.013</v>
      </c>
      <c r="F11" s="20">
        <v>1.06</v>
      </c>
      <c r="G11" s="23"/>
      <c r="H11" s="24" t="s">
        <v>67</v>
      </c>
      <c r="I11" s="20">
        <v>20.0</v>
      </c>
      <c r="J11" s="20">
        <v>7.44</v>
      </c>
      <c r="K11" s="22" t="str">
        <f>J11*C11*B10</f>
        <v>1.94</v>
      </c>
      <c r="L11" s="22" t="str">
        <f>B10*C11*2</f>
        <v>0.52</v>
      </c>
      <c r="M11" s="22" t="str">
        <f>K11*'V. GENERALES'!$F$7*'V. GENERALES'!$F$10</f>
        <v>298.15</v>
      </c>
    </row>
    <row r="12" ht="14.25" customHeight="1">
      <c r="B12" s="16"/>
      <c r="C12" s="19" t="str">
        <f>(1.143+0.038+0.038)-0.004</f>
        <v>1.215</v>
      </c>
      <c r="D12" s="16"/>
      <c r="E12" s="20">
        <v>1.143</v>
      </c>
      <c r="F12" s="20">
        <v>1.2</v>
      </c>
      <c r="G12" s="16"/>
      <c r="H12" s="24" t="s">
        <v>68</v>
      </c>
      <c r="I12" s="20">
        <v>20.0</v>
      </c>
      <c r="J12" s="20">
        <v>7.44</v>
      </c>
      <c r="K12" s="22" t="str">
        <f>J12*C12*B10</f>
        <v>2.17</v>
      </c>
      <c r="L12" s="22" t="str">
        <f>B10*C12*2</f>
        <v>0.58</v>
      </c>
      <c r="M12" s="22" t="str">
        <f>K12*'V. GENERALES'!$F$7*'V. GENERALES'!$F$10</f>
        <v>333.88</v>
      </c>
    </row>
    <row r="13" ht="14.25" customHeight="1">
      <c r="B13" s="18">
        <v>0.298</v>
      </c>
      <c r="C13" s="19" t="str">
        <f>(0.863+0.038+0.038)-0.004</f>
        <v>0.935</v>
      </c>
      <c r="D13" s="18">
        <v>0.2</v>
      </c>
      <c r="E13" s="20">
        <v>0.863</v>
      </c>
      <c r="F13" s="20">
        <v>0.91</v>
      </c>
      <c r="G13" s="18">
        <v>100.0</v>
      </c>
      <c r="H13" s="24" t="s">
        <v>69</v>
      </c>
      <c r="I13" s="20">
        <v>20.0</v>
      </c>
      <c r="J13" s="20">
        <v>7.44</v>
      </c>
      <c r="K13" s="22" t="str">
        <f>J13*C13*B13</f>
        <v>2.07</v>
      </c>
      <c r="L13" s="22" t="str">
        <f>B13*C13*2</f>
        <v>0.56</v>
      </c>
      <c r="M13" s="22" t="str">
        <f>K13*'V. GENERALES'!$F$7*'V. GENERALES'!$F$10</f>
        <v>319.02</v>
      </c>
    </row>
    <row r="14" ht="14.25" customHeight="1">
      <c r="B14" s="23"/>
      <c r="C14" s="19" t="str">
        <f>(1.013+0.038+0.038)-0.004</f>
        <v>1.085</v>
      </c>
      <c r="D14" s="23"/>
      <c r="E14" s="20">
        <v>1.013</v>
      </c>
      <c r="F14" s="20">
        <v>1.06</v>
      </c>
      <c r="G14" s="23"/>
      <c r="H14" s="24" t="s">
        <v>70</v>
      </c>
      <c r="I14" s="20">
        <v>20.0</v>
      </c>
      <c r="J14" s="20">
        <v>7.44</v>
      </c>
      <c r="K14" s="22" t="str">
        <f>J14*C14*B13</f>
        <v>2.41</v>
      </c>
      <c r="L14" s="22" t="str">
        <f>B13*C14*2</f>
        <v>0.65</v>
      </c>
      <c r="M14" s="22" t="str">
        <f>K14*'V. GENERALES'!$F$7*'V. GENERALES'!$F$10</f>
        <v>370.21</v>
      </c>
    </row>
    <row r="15" ht="14.25" customHeight="1">
      <c r="B15" s="16"/>
      <c r="C15" s="19" t="str">
        <f>(1.143+0.038+0.038)-0.004</f>
        <v>1.215</v>
      </c>
      <c r="D15" s="16"/>
      <c r="E15" s="20">
        <v>1.143</v>
      </c>
      <c r="F15" s="20">
        <v>1.2</v>
      </c>
      <c r="G15" s="16"/>
      <c r="H15" s="24" t="s">
        <v>71</v>
      </c>
      <c r="I15" s="20">
        <v>20.0</v>
      </c>
      <c r="J15" s="20">
        <v>7.44</v>
      </c>
      <c r="K15" s="22" t="str">
        <f>J15*C15*B13</f>
        <v>2.69</v>
      </c>
      <c r="L15" s="22" t="str">
        <f>B13*C15*2</f>
        <v>0.72</v>
      </c>
      <c r="M15" s="22" t="str">
        <f>K15*'V. GENERALES'!$F$7*'V. GENERALES'!$F$10</f>
        <v>414.56</v>
      </c>
    </row>
    <row r="16" ht="14.25" customHeight="1">
      <c r="B16" s="18">
        <v>0.348</v>
      </c>
      <c r="C16" s="19" t="str">
        <f>(0.863+0.038+0.038)-0.004</f>
        <v>0.935</v>
      </c>
      <c r="D16" s="18">
        <v>0.25</v>
      </c>
      <c r="E16" s="20">
        <v>0.863</v>
      </c>
      <c r="F16" s="20">
        <v>0.91</v>
      </c>
      <c r="G16" s="18">
        <v>100.0</v>
      </c>
      <c r="H16" s="24" t="s">
        <v>72</v>
      </c>
      <c r="I16" s="20">
        <v>20.0</v>
      </c>
      <c r="J16" s="20">
        <v>7.44</v>
      </c>
      <c r="K16" s="22" t="str">
        <f>J16*C16*B16</f>
        <v>2.42</v>
      </c>
      <c r="L16" s="22" t="str">
        <f>B16*C16*2</f>
        <v>0.65</v>
      </c>
      <c r="M16" s="22" t="str">
        <f>K16*'V. GENERALES'!$F$7*'V. GENERALES'!$F$10</f>
        <v>372.55</v>
      </c>
    </row>
    <row r="17" ht="14.25" customHeight="1">
      <c r="B17" s="23"/>
      <c r="C17" s="19" t="str">
        <f>(1.013+0.038+0.038)-0.004</f>
        <v>1.085</v>
      </c>
      <c r="D17" s="23"/>
      <c r="E17" s="20">
        <v>1.013</v>
      </c>
      <c r="F17" s="20">
        <v>1.06</v>
      </c>
      <c r="G17" s="23"/>
      <c r="H17" s="24" t="s">
        <v>73</v>
      </c>
      <c r="I17" s="20">
        <v>20.0</v>
      </c>
      <c r="J17" s="20">
        <v>7.44</v>
      </c>
      <c r="K17" s="22" t="str">
        <f>J17*C17*B16</f>
        <v>2.81</v>
      </c>
      <c r="L17" s="22" t="str">
        <f>B16*C17*2</f>
        <v>0.76</v>
      </c>
      <c r="M17" s="22" t="str">
        <f>K17*'V. GENERALES'!$F$7*'V. GENERALES'!$F$10</f>
        <v>432.32</v>
      </c>
    </row>
    <row r="18" ht="14.25" customHeight="1">
      <c r="B18" s="16"/>
      <c r="C18" s="19" t="str">
        <f>(1.143+0.038+0.038)-0.004</f>
        <v>1.215</v>
      </c>
      <c r="D18" s="16"/>
      <c r="E18" s="20">
        <v>1.143</v>
      </c>
      <c r="F18" s="20">
        <v>1.2</v>
      </c>
      <c r="G18" s="16"/>
      <c r="H18" s="24" t="s">
        <v>74</v>
      </c>
      <c r="I18" s="20">
        <v>20.0</v>
      </c>
      <c r="J18" s="20">
        <v>7.44</v>
      </c>
      <c r="K18" s="22" t="str">
        <f>J18*C18*B16</f>
        <v>3.15</v>
      </c>
      <c r="L18" s="22" t="str">
        <f>B16*C18*2</f>
        <v>0.85</v>
      </c>
      <c r="M18" s="22" t="str">
        <f>K18*'V. GENERALES'!$F$7*'V. GENERALES'!$F$10</f>
        <v>484.12</v>
      </c>
    </row>
    <row r="19" ht="14.25" customHeight="1">
      <c r="B19" s="18">
        <v>0.398</v>
      </c>
      <c r="C19" s="19" t="str">
        <f>(0.863+0.038+0.038)-0.004</f>
        <v>0.935</v>
      </c>
      <c r="D19" s="18">
        <v>0.3</v>
      </c>
      <c r="E19" s="20">
        <v>0.863</v>
      </c>
      <c r="F19" s="20">
        <v>0.91</v>
      </c>
      <c r="G19" s="18">
        <v>100.0</v>
      </c>
      <c r="H19" s="24" t="s">
        <v>75</v>
      </c>
      <c r="I19" s="20">
        <v>20.0</v>
      </c>
      <c r="J19" s="20">
        <v>7.44</v>
      </c>
      <c r="K19" s="22" t="str">
        <f>J19*C19*B19</f>
        <v>2.77</v>
      </c>
      <c r="L19" s="22" t="str">
        <f>B19*C19*2</f>
        <v>0.74</v>
      </c>
      <c r="M19" s="22" t="str">
        <f>K19*'V. GENERALES'!$F$7*'V. GENERALES'!$F$10</f>
        <v>426.08</v>
      </c>
    </row>
    <row r="20" ht="14.25" customHeight="1">
      <c r="B20" s="23"/>
      <c r="C20" s="19" t="str">
        <f>(1.013+0.038+0.038)-0.004</f>
        <v>1.085</v>
      </c>
      <c r="D20" s="23"/>
      <c r="E20" s="20">
        <v>1.013</v>
      </c>
      <c r="F20" s="20">
        <v>1.06</v>
      </c>
      <c r="G20" s="23"/>
      <c r="H20" s="24" t="s">
        <v>76</v>
      </c>
      <c r="I20" s="20">
        <v>20.0</v>
      </c>
      <c r="J20" s="20">
        <v>7.44</v>
      </c>
      <c r="K20" s="22" t="str">
        <f>J20*C20*B19</f>
        <v>3.21</v>
      </c>
      <c r="L20" s="22" t="str">
        <f>B19*C20*2</f>
        <v>0.86</v>
      </c>
      <c r="M20" s="22" t="str">
        <f>K20*'V. GENERALES'!$F$7*'V. GENERALES'!$F$10</f>
        <v>494.44</v>
      </c>
    </row>
    <row r="21" ht="14.25" customHeight="1">
      <c r="B21" s="16"/>
      <c r="C21" s="19" t="str">
        <f>(1.143+0.038+0.038)-0.004</f>
        <v>1.215</v>
      </c>
      <c r="D21" s="16"/>
      <c r="E21" s="20">
        <v>1.143</v>
      </c>
      <c r="F21" s="20">
        <v>1.2</v>
      </c>
      <c r="G21" s="16"/>
      <c r="H21" s="24" t="s">
        <v>77</v>
      </c>
      <c r="I21" s="20">
        <v>20.0</v>
      </c>
      <c r="J21" s="20">
        <v>7.44</v>
      </c>
      <c r="K21" s="22" t="str">
        <f>J21*C21*B19</f>
        <v>3.60</v>
      </c>
      <c r="L21" s="22" t="str">
        <f>B19*C21*2</f>
        <v>0.97</v>
      </c>
      <c r="M21" s="22" t="str">
        <f>K21*'V. GENERALES'!$F$7*'V. GENERALES'!$F$10</f>
        <v>553.68</v>
      </c>
    </row>
    <row r="22" ht="14.25" customHeight="1"/>
    <row r="23" ht="14.25" customHeight="1"/>
    <row r="24" ht="14.25" customHeight="1"/>
    <row r="25" ht="14.25" customHeight="1">
      <c r="E25" t="str">
        <f>1000/16</f>
        <v>62.5</v>
      </c>
      <c r="G25" t="str">
        <f>1000/12</f>
        <v>83.33333333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B13:B15"/>
    <mergeCell ref="B10:B12"/>
    <mergeCell ref="D13:D15"/>
    <mergeCell ref="B16:B18"/>
    <mergeCell ref="D16:D18"/>
    <mergeCell ref="B19:B21"/>
    <mergeCell ref="D19:D21"/>
    <mergeCell ref="D4:D6"/>
    <mergeCell ref="D7:D9"/>
    <mergeCell ref="D10:D12"/>
    <mergeCell ref="K2:K3"/>
    <mergeCell ref="L2:L3"/>
    <mergeCell ref="H2:H3"/>
    <mergeCell ref="G2:G3"/>
    <mergeCell ref="G19:G21"/>
    <mergeCell ref="G4:G6"/>
    <mergeCell ref="G7:G9"/>
    <mergeCell ref="G10:G12"/>
    <mergeCell ref="G13:G15"/>
    <mergeCell ref="G16:G18"/>
    <mergeCell ref="B4:B6"/>
    <mergeCell ref="B7:B9"/>
    <mergeCell ref="B1:M1"/>
    <mergeCell ref="B2:C2"/>
    <mergeCell ref="I2:I3"/>
    <mergeCell ref="J2:J3"/>
    <mergeCell ref="D2:F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3" width="14.29"/>
  </cols>
  <sheetData>
    <row r="1" ht="14.25" customHeight="1">
      <c r="B1" s="8" t="s">
        <v>78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4.25" customHeight="1">
      <c r="B2" s="9" t="s">
        <v>8</v>
      </c>
      <c r="C2" s="4"/>
      <c r="D2" s="10" t="s">
        <v>9</v>
      </c>
      <c r="E2" s="11"/>
      <c r="F2" s="12"/>
      <c r="G2" s="13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5" t="s">
        <v>16</v>
      </c>
    </row>
    <row r="3" ht="14.25" customHeight="1"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/>
      <c r="H3" s="16"/>
      <c r="I3" s="16"/>
      <c r="J3" s="16"/>
      <c r="K3" s="16"/>
      <c r="L3" s="16"/>
      <c r="M3" s="17" t="s">
        <v>22</v>
      </c>
    </row>
    <row r="4" ht="14.25" customHeight="1">
      <c r="B4" s="18">
        <v>0.146</v>
      </c>
      <c r="C4" s="19" t="str">
        <f>(0.863+0.038+0.038)-0.005</f>
        <v>0.934</v>
      </c>
      <c r="D4" s="18">
        <v>0.05</v>
      </c>
      <c r="E4" s="20">
        <v>0.863</v>
      </c>
      <c r="F4" s="20">
        <v>0.91</v>
      </c>
      <c r="G4" s="21">
        <v>120.0</v>
      </c>
      <c r="H4" s="20" t="s">
        <v>79</v>
      </c>
      <c r="I4" s="20">
        <v>18.0</v>
      </c>
      <c r="J4" s="20">
        <v>9.5</v>
      </c>
      <c r="K4" s="22" t="str">
        <f>J4*C4*B4</f>
        <v>1.30</v>
      </c>
      <c r="L4" s="22" t="str">
        <f>B4*C4*2</f>
        <v>0.27</v>
      </c>
      <c r="M4" s="22" t="str">
        <f>K4*'V. GENERALES'!$F$7*'V. GENERALES'!$F$9</f>
        <v>193.50</v>
      </c>
    </row>
    <row r="5" ht="14.25" customHeight="1">
      <c r="B5" s="23"/>
      <c r="C5" s="19" t="str">
        <f>(1.013+0.038+0.038)-0.005</f>
        <v>1.084</v>
      </c>
      <c r="D5" s="23"/>
      <c r="E5" s="20">
        <v>1.013</v>
      </c>
      <c r="F5" s="20">
        <v>1.06</v>
      </c>
      <c r="G5" s="23"/>
      <c r="H5" s="20" t="s">
        <v>80</v>
      </c>
      <c r="I5" s="20">
        <v>18.0</v>
      </c>
      <c r="J5" s="20">
        <v>9.5</v>
      </c>
      <c r="K5" s="22" t="str">
        <f>J5*C5*B4</f>
        <v>1.50</v>
      </c>
      <c r="L5" s="22" t="str">
        <f>B4*C5*2</f>
        <v>0.32</v>
      </c>
      <c r="M5" s="22" t="str">
        <f>K5*'V. GENERALES'!$F$7*'V. GENERALES'!$F$9</f>
        <v>224.58</v>
      </c>
    </row>
    <row r="6" ht="14.25" customHeight="1">
      <c r="B6" s="16"/>
      <c r="C6" s="19" t="str">
        <f>(1.143+0.038+0.038)-0.005</f>
        <v>1.214</v>
      </c>
      <c r="D6" s="16"/>
      <c r="E6" s="20">
        <v>1.143</v>
      </c>
      <c r="F6" s="20">
        <v>1.2</v>
      </c>
      <c r="G6" s="16"/>
      <c r="H6" s="20" t="s">
        <v>81</v>
      </c>
      <c r="I6" s="20">
        <v>18.0</v>
      </c>
      <c r="J6" s="20">
        <v>9.5</v>
      </c>
      <c r="K6" s="22" t="str">
        <f>J6*C6*B4</f>
        <v>1.68</v>
      </c>
      <c r="L6" s="22" t="str">
        <f>B4*C6*2</f>
        <v>0.35</v>
      </c>
      <c r="M6" s="22" t="str">
        <f>K6*'V. GENERALES'!$F$7*'V. GENERALES'!$F$9</f>
        <v>251.51</v>
      </c>
    </row>
    <row r="7" ht="14.25" customHeight="1">
      <c r="B7" s="18">
        <v>0.196</v>
      </c>
      <c r="C7" s="19" t="str">
        <f>(0.863+0.038+0.038)-0.005</f>
        <v>0.934</v>
      </c>
      <c r="D7" s="18">
        <v>0.1</v>
      </c>
      <c r="E7" s="20">
        <v>0.863</v>
      </c>
      <c r="F7" s="20">
        <v>0.91</v>
      </c>
      <c r="G7" s="21">
        <v>120.0</v>
      </c>
      <c r="H7" s="20" t="s">
        <v>82</v>
      </c>
      <c r="I7" s="20">
        <v>18.0</v>
      </c>
      <c r="J7" s="20">
        <v>9.5</v>
      </c>
      <c r="K7" s="22" t="str">
        <f>J7*C7*B7</f>
        <v>1.74</v>
      </c>
      <c r="L7" s="22" t="str">
        <f>B7*C7*2</f>
        <v>0.37</v>
      </c>
      <c r="M7" s="22" t="str">
        <f>K7*'V. GENERALES'!$F$7*'V. GENERALES'!$F$9</f>
        <v>259.77</v>
      </c>
    </row>
    <row r="8" ht="14.25" customHeight="1">
      <c r="B8" s="23"/>
      <c r="C8" s="19" t="str">
        <f>(1.013+0.038+0.038)-0.005</f>
        <v>1.084</v>
      </c>
      <c r="D8" s="23"/>
      <c r="E8" s="20">
        <v>1.013</v>
      </c>
      <c r="F8" s="20">
        <v>1.06</v>
      </c>
      <c r="G8" s="23"/>
      <c r="H8" s="20" t="s">
        <v>83</v>
      </c>
      <c r="I8" s="20">
        <v>18.0</v>
      </c>
      <c r="J8" s="20">
        <v>9.5</v>
      </c>
      <c r="K8" s="22" t="str">
        <f>J8*C8*B7</f>
        <v>2.02</v>
      </c>
      <c r="L8" s="22" t="str">
        <f>B7*C8*2</f>
        <v>0.42</v>
      </c>
      <c r="M8" s="22" t="str">
        <f>K8*'V. GENERALES'!$F$7*'V. GENERALES'!$F$9</f>
        <v>301.49</v>
      </c>
    </row>
    <row r="9" ht="14.25" customHeight="1">
      <c r="B9" s="16"/>
      <c r="C9" s="19" t="str">
        <f>(1.143+0.038+0.038)-0.005</f>
        <v>1.214</v>
      </c>
      <c r="D9" s="16"/>
      <c r="E9" s="20">
        <v>1.143</v>
      </c>
      <c r="F9" s="20">
        <v>1.2</v>
      </c>
      <c r="G9" s="16"/>
      <c r="H9" s="20" t="s">
        <v>84</v>
      </c>
      <c r="I9" s="20">
        <v>18.0</v>
      </c>
      <c r="J9" s="20">
        <v>9.5</v>
      </c>
      <c r="K9" s="22" t="str">
        <f>J9*C9*B7</f>
        <v>2.26</v>
      </c>
      <c r="L9" s="22" t="str">
        <f>B7*C9*2</f>
        <v>0.48</v>
      </c>
      <c r="M9" s="22" t="str">
        <f>K9*'V. GENERALES'!$F$7*'V. GENERALES'!$F$9</f>
        <v>337.64</v>
      </c>
    </row>
    <row r="10" ht="14.25" customHeight="1">
      <c r="B10" s="18">
        <v>0.246</v>
      </c>
      <c r="C10" s="19" t="str">
        <f>(0.863+0.038+0.038)-0.005</f>
        <v>0.934</v>
      </c>
      <c r="D10" s="18">
        <v>0.15</v>
      </c>
      <c r="E10" s="20">
        <v>0.863</v>
      </c>
      <c r="F10" s="20">
        <v>0.91</v>
      </c>
      <c r="G10" s="21">
        <v>150.0</v>
      </c>
      <c r="H10" s="20" t="s">
        <v>85</v>
      </c>
      <c r="I10" s="20">
        <v>18.0</v>
      </c>
      <c r="J10" s="20">
        <v>9.5</v>
      </c>
      <c r="K10" s="22" t="str">
        <f>J10*C10*B10</f>
        <v>2.18</v>
      </c>
      <c r="L10" s="22" t="str">
        <f>B10*C10*2</f>
        <v>0.46</v>
      </c>
      <c r="M10" s="22" t="str">
        <f>K10*'V. GENERALES'!$F$7*'V. GENERALES'!$F$9</f>
        <v>326.04</v>
      </c>
    </row>
    <row r="11" ht="14.25" customHeight="1">
      <c r="B11" s="23"/>
      <c r="C11" s="19" t="str">
        <f>(1.013+0.038+0.038)-0.005</f>
        <v>1.084</v>
      </c>
      <c r="D11" s="23"/>
      <c r="E11" s="20">
        <v>1.013</v>
      </c>
      <c r="F11" s="20">
        <v>1.06</v>
      </c>
      <c r="G11" s="23"/>
      <c r="H11" s="20" t="s">
        <v>86</v>
      </c>
      <c r="I11" s="20">
        <v>18.0</v>
      </c>
      <c r="J11" s="20">
        <v>9.5</v>
      </c>
      <c r="K11" s="22" t="str">
        <f>J11*C11*B10</f>
        <v>2.53</v>
      </c>
      <c r="L11" s="22" t="str">
        <f>B10*C11*2</f>
        <v>0.53</v>
      </c>
      <c r="M11" s="22" t="str">
        <f>K11*'V. GENERALES'!$F$7*'V. GENERALES'!$F$9</f>
        <v>378.40</v>
      </c>
    </row>
    <row r="12" ht="14.25" customHeight="1">
      <c r="B12" s="16"/>
      <c r="C12" s="19" t="str">
        <f>(1.143+0.038+0.038)-0.005</f>
        <v>1.214</v>
      </c>
      <c r="D12" s="16"/>
      <c r="E12" s="20">
        <v>1.143</v>
      </c>
      <c r="F12" s="20">
        <v>1.2</v>
      </c>
      <c r="G12" s="16"/>
      <c r="H12" s="20" t="s">
        <v>87</v>
      </c>
      <c r="I12" s="20">
        <v>18.0</v>
      </c>
      <c r="J12" s="20">
        <v>9.5</v>
      </c>
      <c r="K12" s="22" t="str">
        <f>J12*C12*B10</f>
        <v>2.84</v>
      </c>
      <c r="L12" s="22" t="str">
        <f>B10*C12*2</f>
        <v>0.60</v>
      </c>
      <c r="M12" s="22" t="str">
        <f>K12*'V. GENERALES'!$F$7*'V. GENERALES'!$F$9</f>
        <v>423.78</v>
      </c>
    </row>
    <row r="13" ht="14.25" customHeight="1">
      <c r="B13" s="18">
        <v>0.296</v>
      </c>
      <c r="C13" s="19" t="str">
        <f>(0.863+0.038+0.038)-0.005</f>
        <v>0.934</v>
      </c>
      <c r="D13" s="18">
        <v>0.2</v>
      </c>
      <c r="E13" s="20">
        <v>0.863</v>
      </c>
      <c r="F13" s="20">
        <v>0.91</v>
      </c>
      <c r="G13" s="18">
        <v>150.0</v>
      </c>
      <c r="H13" s="20" t="s">
        <v>88</v>
      </c>
      <c r="I13" s="20">
        <v>18.0</v>
      </c>
      <c r="J13" s="20">
        <v>9.5</v>
      </c>
      <c r="K13" s="22" t="str">
        <f>J13*C13*B13</f>
        <v>2.63</v>
      </c>
      <c r="L13" s="22" t="str">
        <f>B13*C13*2</f>
        <v>0.55</v>
      </c>
      <c r="M13" s="22" t="str">
        <f>K13*'V. GENERALES'!$F$7*'V. GENERALES'!$F$9</f>
        <v>392.30</v>
      </c>
    </row>
    <row r="14" ht="14.25" customHeight="1">
      <c r="B14" s="23"/>
      <c r="C14" s="19" t="str">
        <f>(1.013+0.038+0.038)-0.005</f>
        <v>1.084</v>
      </c>
      <c r="D14" s="23"/>
      <c r="E14" s="20">
        <v>1.013</v>
      </c>
      <c r="F14" s="20">
        <v>1.06</v>
      </c>
      <c r="G14" s="23"/>
      <c r="H14" s="20" t="s">
        <v>89</v>
      </c>
      <c r="I14" s="20">
        <v>18.0</v>
      </c>
      <c r="J14" s="20">
        <v>9.5</v>
      </c>
      <c r="K14" s="22" t="str">
        <f>J14*C14*B13</f>
        <v>3.05</v>
      </c>
      <c r="L14" s="22" t="str">
        <f>B13*C14*2</f>
        <v>0.64</v>
      </c>
      <c r="M14" s="22" t="str">
        <f>K14*'V. GENERALES'!$F$7*'V. GENERALES'!$F$9</f>
        <v>455.31</v>
      </c>
    </row>
    <row r="15" ht="14.25" customHeight="1">
      <c r="B15" s="16"/>
      <c r="C15" s="19" t="str">
        <f>(1.143+0.038+0.038)-0.005</f>
        <v>1.214</v>
      </c>
      <c r="D15" s="16"/>
      <c r="E15" s="20">
        <v>1.143</v>
      </c>
      <c r="F15" s="20">
        <v>1.2</v>
      </c>
      <c r="G15" s="16"/>
      <c r="H15" s="20" t="s">
        <v>90</v>
      </c>
      <c r="I15" s="20">
        <v>18.0</v>
      </c>
      <c r="J15" s="20">
        <v>9.5</v>
      </c>
      <c r="K15" s="22" t="str">
        <f>J15*C15*B13</f>
        <v>3.41</v>
      </c>
      <c r="L15" s="22" t="str">
        <f>B13*C15*2</f>
        <v>0.72</v>
      </c>
      <c r="M15" s="22" t="str">
        <f>K15*'V. GENERALES'!$F$7*'V. GENERALES'!$F$9</f>
        <v>509.91</v>
      </c>
    </row>
    <row r="16" ht="14.25" customHeight="1">
      <c r="B16" s="18">
        <v>0.346</v>
      </c>
      <c r="C16" s="19" t="str">
        <f>(0.863+0.038+0.038)-0.005</f>
        <v>0.934</v>
      </c>
      <c r="D16" s="18">
        <v>0.25</v>
      </c>
      <c r="E16" s="20">
        <v>0.863</v>
      </c>
      <c r="F16" s="20">
        <v>0.91</v>
      </c>
      <c r="G16" s="18">
        <v>150.0</v>
      </c>
      <c r="H16" s="20" t="s">
        <v>91</v>
      </c>
      <c r="I16" s="20">
        <v>18.0</v>
      </c>
      <c r="J16" s="20">
        <v>9.5</v>
      </c>
      <c r="K16" s="22" t="str">
        <f>J16*C16*B16</f>
        <v>3.07</v>
      </c>
      <c r="L16" s="22" t="str">
        <f>B16*C16*2</f>
        <v>0.65</v>
      </c>
      <c r="M16" s="22" t="str">
        <f>K16*'V. GENERALES'!$F$7*'V. GENERALES'!$F$9</f>
        <v>458.57</v>
      </c>
    </row>
    <row r="17" ht="14.25" customHeight="1">
      <c r="B17" s="23"/>
      <c r="C17" s="19" t="str">
        <f>(1.013+0.038+0.038)-0.005</f>
        <v>1.084</v>
      </c>
      <c r="D17" s="23"/>
      <c r="E17" s="20">
        <v>1.013</v>
      </c>
      <c r="F17" s="20">
        <v>1.06</v>
      </c>
      <c r="G17" s="23"/>
      <c r="H17" s="20" t="s">
        <v>92</v>
      </c>
      <c r="I17" s="20">
        <v>18.0</v>
      </c>
      <c r="J17" s="20">
        <v>9.5</v>
      </c>
      <c r="K17" s="22" t="str">
        <f>J17*C17*B16</f>
        <v>3.56</v>
      </c>
      <c r="L17" s="22" t="str">
        <f>B16*C17*2</f>
        <v>0.75</v>
      </c>
      <c r="M17" s="22" t="str">
        <f>K17*'V. GENERALES'!$F$7*'V. GENERALES'!$F$9</f>
        <v>532.22</v>
      </c>
    </row>
    <row r="18" ht="14.25" customHeight="1">
      <c r="B18" s="16"/>
      <c r="C18" s="19" t="str">
        <f>(1.143+0.038+0.038)-0.005</f>
        <v>1.214</v>
      </c>
      <c r="D18" s="16"/>
      <c r="E18" s="20">
        <v>1.143</v>
      </c>
      <c r="F18" s="20">
        <v>1.2</v>
      </c>
      <c r="G18" s="16"/>
      <c r="H18" s="20" t="s">
        <v>93</v>
      </c>
      <c r="I18" s="20">
        <v>18.0</v>
      </c>
      <c r="J18" s="20">
        <v>9.5</v>
      </c>
      <c r="K18" s="22" t="str">
        <f>J18*C18*B16</f>
        <v>3.99</v>
      </c>
      <c r="L18" s="22" t="str">
        <f>B16*C18*2</f>
        <v>0.84</v>
      </c>
      <c r="M18" s="22" t="str">
        <f>K18*'V. GENERALES'!$F$7*'V. GENERALES'!$F$9</f>
        <v>596.04</v>
      </c>
    </row>
    <row r="19" ht="14.25" customHeight="1">
      <c r="B19" s="18">
        <v>0.396</v>
      </c>
      <c r="C19" s="19" t="str">
        <f>(0.863+0.038+0.038)-0.005</f>
        <v>0.934</v>
      </c>
      <c r="D19" s="18">
        <v>0.3</v>
      </c>
      <c r="E19" s="20">
        <v>0.863</v>
      </c>
      <c r="F19" s="20">
        <v>0.91</v>
      </c>
      <c r="G19" s="18">
        <v>150.0</v>
      </c>
      <c r="H19" s="20" t="s">
        <v>94</v>
      </c>
      <c r="I19" s="20">
        <v>18.0</v>
      </c>
      <c r="J19" s="20">
        <v>9.5</v>
      </c>
      <c r="K19" s="22" t="str">
        <f>J19*C19*B19</f>
        <v>3.51</v>
      </c>
      <c r="L19" s="22" t="str">
        <f>B19*C19*2</f>
        <v>0.74</v>
      </c>
      <c r="M19" s="22" t="str">
        <f>K19*'V. GENERALES'!$F$7*'V. GENERALES'!$F$9</f>
        <v>524.84</v>
      </c>
    </row>
    <row r="20" ht="14.25" customHeight="1">
      <c r="B20" s="23"/>
      <c r="C20" s="19" t="str">
        <f>(1.013+0.038+0.038)-0.005</f>
        <v>1.084</v>
      </c>
      <c r="D20" s="23"/>
      <c r="E20" s="20">
        <v>1.013</v>
      </c>
      <c r="F20" s="20">
        <v>1.06</v>
      </c>
      <c r="G20" s="23"/>
      <c r="H20" s="20" t="s">
        <v>95</v>
      </c>
      <c r="I20" s="20">
        <v>18.0</v>
      </c>
      <c r="J20" s="20">
        <v>9.5</v>
      </c>
      <c r="K20" s="22" t="str">
        <f>J20*C20*B19</f>
        <v>4.08</v>
      </c>
      <c r="L20" s="22" t="str">
        <f>B19*C20*2</f>
        <v>0.86</v>
      </c>
      <c r="M20" s="22" t="str">
        <f>K20*'V. GENERALES'!$F$7*'V. GENERALES'!$F$9</f>
        <v>609.13</v>
      </c>
    </row>
    <row r="21" ht="14.25" customHeight="1">
      <c r="B21" s="16"/>
      <c r="C21" s="19" t="str">
        <f>(1.143+0.038+0.038)-0.005</f>
        <v>1.214</v>
      </c>
      <c r="D21" s="16"/>
      <c r="E21" s="20">
        <v>1.143</v>
      </c>
      <c r="F21" s="20">
        <v>1.2</v>
      </c>
      <c r="G21" s="16"/>
      <c r="H21" s="20" t="s">
        <v>96</v>
      </c>
      <c r="I21" s="20">
        <v>18.0</v>
      </c>
      <c r="J21" s="20">
        <v>9.5</v>
      </c>
      <c r="K21" s="22" t="str">
        <f>J21*C21*B19</f>
        <v>4.57</v>
      </c>
      <c r="L21" s="22" t="str">
        <f>B19*C21*2</f>
        <v>0.96</v>
      </c>
      <c r="M21" s="22" t="str">
        <f>K21*'V. GENERALES'!$F$7*'V. GENERALES'!$F$9</f>
        <v>682.18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B13:B15"/>
    <mergeCell ref="B10:B12"/>
    <mergeCell ref="I2:I3"/>
    <mergeCell ref="H2:H3"/>
    <mergeCell ref="D2:F2"/>
    <mergeCell ref="G2:G3"/>
    <mergeCell ref="D19:D21"/>
    <mergeCell ref="G19:G21"/>
    <mergeCell ref="D13:D15"/>
    <mergeCell ref="B16:B18"/>
    <mergeCell ref="D16:D18"/>
    <mergeCell ref="B19:B21"/>
    <mergeCell ref="D4:D6"/>
    <mergeCell ref="D7:D9"/>
    <mergeCell ref="D10:D12"/>
    <mergeCell ref="G4:G6"/>
    <mergeCell ref="G7:G9"/>
    <mergeCell ref="G10:G12"/>
    <mergeCell ref="G13:G15"/>
    <mergeCell ref="G16:G18"/>
    <mergeCell ref="B4:B6"/>
    <mergeCell ref="B7:B9"/>
    <mergeCell ref="B1:M1"/>
    <mergeCell ref="B2:C2"/>
    <mergeCell ref="J2:J3"/>
    <mergeCell ref="K2:K3"/>
    <mergeCell ref="L2:L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3.0" ySplit="3.0" topLeftCell="N4" activePane="bottomRight" state="frozen"/>
      <selection activeCell="N1" sqref="N1" pane="topRight"/>
      <selection activeCell="A4" sqref="A4" pane="bottomLeft"/>
      <selection activeCell="N4" sqref="N4" pane="bottomRight"/>
    </sheetView>
  </sheetViews>
  <sheetFormatPr customHeight="1" defaultColWidth="14.43" defaultRowHeight="15.0"/>
  <cols>
    <col customWidth="1" min="1" max="1" width="6.71"/>
    <col customWidth="1" min="2" max="14" width="15.71"/>
  </cols>
  <sheetData>
    <row r="1" ht="15.75" customHeight="1">
      <c r="A1" s="1"/>
      <c r="B1" s="8" t="s">
        <v>97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</row>
    <row r="2" ht="14.25" customHeight="1">
      <c r="A2" s="1"/>
      <c r="B2" s="9" t="s">
        <v>8</v>
      </c>
      <c r="C2" s="4"/>
      <c r="D2" s="10" t="s">
        <v>9</v>
      </c>
      <c r="E2" s="11"/>
      <c r="F2" s="12"/>
      <c r="G2" s="13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5" t="s">
        <v>16</v>
      </c>
      <c r="N2" s="1"/>
    </row>
    <row r="3" ht="14.25" customHeight="1">
      <c r="A3" s="1"/>
      <c r="B3" s="15" t="s">
        <v>17</v>
      </c>
      <c r="C3" s="15" t="s">
        <v>18</v>
      </c>
      <c r="D3" s="15" t="s">
        <v>19</v>
      </c>
      <c r="E3" s="15" t="s">
        <v>20</v>
      </c>
      <c r="F3" s="15" t="s">
        <v>21</v>
      </c>
      <c r="G3" s="16"/>
      <c r="H3" s="16"/>
      <c r="I3" s="16"/>
      <c r="J3" s="16"/>
      <c r="K3" s="16"/>
      <c r="L3" s="16"/>
      <c r="M3" s="17" t="s">
        <v>22</v>
      </c>
      <c r="N3" s="1"/>
    </row>
    <row r="4" ht="14.25" customHeight="1">
      <c r="A4" s="1"/>
      <c r="B4" s="18">
        <v>0.144</v>
      </c>
      <c r="C4" s="20">
        <v>0.863</v>
      </c>
      <c r="D4" s="18">
        <v>0.05</v>
      </c>
      <c r="E4" s="20">
        <v>0.863</v>
      </c>
      <c r="F4" s="20">
        <v>0.91</v>
      </c>
      <c r="G4" s="21">
        <v>170.0</v>
      </c>
      <c r="H4" s="20" t="s">
        <v>98</v>
      </c>
      <c r="I4" s="20">
        <v>14.0</v>
      </c>
      <c r="J4" s="20">
        <v>15.25</v>
      </c>
      <c r="K4" s="22" t="str">
        <f>J4*C4*B4</f>
        <v>1.90</v>
      </c>
      <c r="L4" s="22" t="str">
        <f>B4*C4*2</f>
        <v>0.25</v>
      </c>
      <c r="M4" s="22" t="str">
        <f>K4*'V. GENERALES'!$F$7*'V. GENERALES'!$F$8</f>
        <v>274.50</v>
      </c>
      <c r="N4" s="1"/>
    </row>
    <row r="5" ht="14.25" customHeight="1">
      <c r="A5" s="1"/>
      <c r="B5" s="23"/>
      <c r="C5" s="20">
        <v>1.013</v>
      </c>
      <c r="D5" s="23"/>
      <c r="E5" s="20">
        <v>1.013</v>
      </c>
      <c r="F5" s="20">
        <v>1.06</v>
      </c>
      <c r="G5" s="23"/>
      <c r="H5" s="20" t="s">
        <v>99</v>
      </c>
      <c r="I5" s="20">
        <v>14.0</v>
      </c>
      <c r="J5" s="20">
        <v>15.25</v>
      </c>
      <c r="K5" s="22" t="str">
        <f>J5*C5*B4</f>
        <v>2.22</v>
      </c>
      <c r="L5" s="22" t="str">
        <f>B4*C5*2</f>
        <v>0.29</v>
      </c>
      <c r="M5" s="22" t="str">
        <f>K5*'V. GENERALES'!$F$7*'V. GENERALES'!$F$8</f>
        <v>322.21</v>
      </c>
      <c r="N5" s="1"/>
    </row>
    <row r="6" ht="14.25" customHeight="1">
      <c r="A6" s="1"/>
      <c r="B6" s="16"/>
      <c r="C6" s="20">
        <v>1.143</v>
      </c>
      <c r="D6" s="16"/>
      <c r="E6" s="20">
        <v>1.143</v>
      </c>
      <c r="F6" s="20">
        <v>1.2</v>
      </c>
      <c r="G6" s="16"/>
      <c r="H6" s="20" t="s">
        <v>100</v>
      </c>
      <c r="I6" s="20">
        <v>14.0</v>
      </c>
      <c r="J6" s="20">
        <v>15.25</v>
      </c>
      <c r="K6" s="22" t="str">
        <f>J6*C6*B4</f>
        <v>2.51</v>
      </c>
      <c r="L6" s="22" t="str">
        <f>B4*C6*2</f>
        <v>0.33</v>
      </c>
      <c r="M6" s="22" t="str">
        <f>K6*'V. GENERALES'!$F$7*'V. GENERALES'!$F$8</f>
        <v>363.56</v>
      </c>
      <c r="N6" s="1"/>
    </row>
    <row r="7" ht="14.25" customHeight="1">
      <c r="A7" s="1"/>
      <c r="B7" s="18">
        <v>0.194</v>
      </c>
      <c r="C7" s="20">
        <v>0.863</v>
      </c>
      <c r="D7" s="18">
        <v>0.1</v>
      </c>
      <c r="E7" s="20">
        <v>0.863</v>
      </c>
      <c r="F7" s="20">
        <v>0.91</v>
      </c>
      <c r="G7" s="21">
        <v>170.0</v>
      </c>
      <c r="H7" s="20" t="s">
        <v>101</v>
      </c>
      <c r="I7" s="20">
        <v>14.0</v>
      </c>
      <c r="J7" s="20">
        <v>15.25</v>
      </c>
      <c r="K7" s="22" t="str">
        <f>J7*C7*B7</f>
        <v>2.55</v>
      </c>
      <c r="L7" s="22" t="str">
        <f>B7*C7*2</f>
        <v>0.33</v>
      </c>
      <c r="M7" s="22" t="str">
        <f>K7*'V. GENERALES'!$F$7*'V. GENERALES'!$F$8</f>
        <v>369.81</v>
      </c>
      <c r="N7" s="1"/>
    </row>
    <row r="8" ht="14.25" customHeight="1">
      <c r="A8" s="1"/>
      <c r="B8" s="23"/>
      <c r="C8" s="20">
        <v>1.013</v>
      </c>
      <c r="D8" s="23"/>
      <c r="E8" s="20">
        <v>1.013</v>
      </c>
      <c r="F8" s="20">
        <v>1.06</v>
      </c>
      <c r="G8" s="23"/>
      <c r="H8" s="20" t="s">
        <v>102</v>
      </c>
      <c r="I8" s="20">
        <v>14.0</v>
      </c>
      <c r="J8" s="20">
        <v>15.25</v>
      </c>
      <c r="K8" s="22" t="str">
        <f>J8*C8*B7</f>
        <v>3.00</v>
      </c>
      <c r="L8" s="22" t="str">
        <f>B7*C8*2</f>
        <v>0.39</v>
      </c>
      <c r="M8" s="22" t="str">
        <f>K8*'V. GENERALES'!$F$7*'V. GENERALES'!$F$8</f>
        <v>434.09</v>
      </c>
      <c r="N8" s="1"/>
    </row>
    <row r="9" ht="14.25" customHeight="1">
      <c r="A9" s="1"/>
      <c r="B9" s="16"/>
      <c r="C9" s="20">
        <v>1.143</v>
      </c>
      <c r="D9" s="16"/>
      <c r="E9" s="20">
        <v>1.143</v>
      </c>
      <c r="F9" s="20">
        <v>1.2</v>
      </c>
      <c r="G9" s="16"/>
      <c r="H9" s="20" t="s">
        <v>103</v>
      </c>
      <c r="I9" s="20">
        <v>14.0</v>
      </c>
      <c r="J9" s="20">
        <v>15.25</v>
      </c>
      <c r="K9" s="22" t="str">
        <f>J9*C9*B7</f>
        <v>3.38</v>
      </c>
      <c r="L9" s="22" t="str">
        <f>B7*C9*2</f>
        <v>0.44</v>
      </c>
      <c r="M9" s="22" t="str">
        <f>K9*'V. GENERALES'!$F$7*'V. GENERALES'!$F$8</f>
        <v>489.79</v>
      </c>
      <c r="N9" s="1"/>
    </row>
    <row r="10" ht="14.25" customHeight="1">
      <c r="A10" s="1"/>
      <c r="B10" s="18">
        <v>0.24</v>
      </c>
      <c r="C10" s="20">
        <v>0.863</v>
      </c>
      <c r="D10" s="18">
        <v>0.15</v>
      </c>
      <c r="E10" s="20">
        <v>0.863</v>
      </c>
      <c r="F10" s="20">
        <v>0.91</v>
      </c>
      <c r="G10" s="21">
        <v>200.0</v>
      </c>
      <c r="H10" s="20" t="s">
        <v>104</v>
      </c>
      <c r="I10" s="20">
        <v>14.0</v>
      </c>
      <c r="J10" s="20">
        <v>15.25</v>
      </c>
      <c r="K10" s="22" t="str">
        <f>J10*C10*B10</f>
        <v>3.16</v>
      </c>
      <c r="L10" s="22" t="str">
        <f>B10*C10*2</f>
        <v>0.41</v>
      </c>
      <c r="M10" s="22" t="str">
        <f>K10*'V. GENERALES'!$F$7*'V. GENERALES'!$F$8</f>
        <v>457.50</v>
      </c>
      <c r="N10" s="1"/>
    </row>
    <row r="11" ht="14.25" customHeight="1">
      <c r="A11" s="1"/>
      <c r="B11" s="23"/>
      <c r="C11" s="20">
        <v>1.013</v>
      </c>
      <c r="D11" s="23"/>
      <c r="E11" s="20">
        <v>1.013</v>
      </c>
      <c r="F11" s="20">
        <v>1.06</v>
      </c>
      <c r="G11" s="23"/>
      <c r="H11" s="20" t="s">
        <v>105</v>
      </c>
      <c r="I11" s="20">
        <v>14.0</v>
      </c>
      <c r="J11" s="20">
        <v>15.25</v>
      </c>
      <c r="K11" s="22" t="str">
        <f>J11*C11*B10</f>
        <v>3.71</v>
      </c>
      <c r="L11" s="22" t="str">
        <f>B10*C11*2</f>
        <v>0.49</v>
      </c>
      <c r="M11" s="22" t="str">
        <f>K11*'V. GENERALES'!$F$7*'V. GENERALES'!$F$8</f>
        <v>537.01</v>
      </c>
      <c r="N11" s="1"/>
    </row>
    <row r="12" ht="14.25" customHeight="1">
      <c r="A12" s="1"/>
      <c r="B12" s="16"/>
      <c r="C12" s="20">
        <v>1.143</v>
      </c>
      <c r="D12" s="16"/>
      <c r="E12" s="20">
        <v>1.143</v>
      </c>
      <c r="F12" s="20">
        <v>1.2</v>
      </c>
      <c r="G12" s="16"/>
      <c r="H12" s="20" t="s">
        <v>106</v>
      </c>
      <c r="I12" s="20">
        <v>14.0</v>
      </c>
      <c r="J12" s="20">
        <v>15.25</v>
      </c>
      <c r="K12" s="22" t="str">
        <f>J12*C12*B10</f>
        <v>4.18</v>
      </c>
      <c r="L12" s="22" t="str">
        <f>B10*C12*2</f>
        <v>0.55</v>
      </c>
      <c r="M12" s="22" t="str">
        <f>K12*'V. GENERALES'!$F$7*'V. GENERALES'!$F$8</f>
        <v>605.93</v>
      </c>
      <c r="N12" s="1"/>
    </row>
    <row r="13" ht="14.25" customHeight="1">
      <c r="A13" s="1"/>
      <c r="B13" s="18">
        <v>0.294</v>
      </c>
      <c r="C13" s="20">
        <v>0.863</v>
      </c>
      <c r="D13" s="18">
        <v>0.2</v>
      </c>
      <c r="E13" s="20">
        <v>0.863</v>
      </c>
      <c r="F13" s="20">
        <v>0.91</v>
      </c>
      <c r="G13" s="18">
        <v>200.0</v>
      </c>
      <c r="H13" s="20" t="s">
        <v>107</v>
      </c>
      <c r="I13" s="20">
        <v>14.0</v>
      </c>
      <c r="J13" s="20">
        <v>15.25</v>
      </c>
      <c r="K13" s="22" t="str">
        <f>J13*C13*B13</f>
        <v>3.87</v>
      </c>
      <c r="L13" s="22" t="str">
        <f>B13*C13*2</f>
        <v>0.51</v>
      </c>
      <c r="M13" s="22" t="str">
        <f>K13*'V. GENERALES'!$F$7*'V. GENERALES'!$F$8</f>
        <v>560.43</v>
      </c>
      <c r="N13" s="1"/>
    </row>
    <row r="14" ht="14.25" customHeight="1">
      <c r="A14" s="1"/>
      <c r="B14" s="23"/>
      <c r="C14" s="20">
        <v>1.013</v>
      </c>
      <c r="D14" s="23"/>
      <c r="E14" s="20">
        <v>1.013</v>
      </c>
      <c r="F14" s="20">
        <v>1.06</v>
      </c>
      <c r="G14" s="23"/>
      <c r="H14" s="20" t="s">
        <v>108</v>
      </c>
      <c r="I14" s="20">
        <v>14.0</v>
      </c>
      <c r="J14" s="20">
        <v>15.25</v>
      </c>
      <c r="K14" s="22" t="str">
        <f>J14*C14*B13</f>
        <v>4.54</v>
      </c>
      <c r="L14" s="22" t="str">
        <f>B13*C14*2</f>
        <v>0.60</v>
      </c>
      <c r="M14" s="22" t="str">
        <f>K14*'V. GENERALES'!$F$7*'V. GENERALES'!$F$8</f>
        <v>657.84</v>
      </c>
      <c r="N14" s="1"/>
    </row>
    <row r="15" ht="14.25" customHeight="1">
      <c r="A15" s="1"/>
      <c r="B15" s="16"/>
      <c r="C15" s="20">
        <v>1.143</v>
      </c>
      <c r="D15" s="16"/>
      <c r="E15" s="20">
        <v>1.143</v>
      </c>
      <c r="F15" s="20">
        <v>1.2</v>
      </c>
      <c r="G15" s="16"/>
      <c r="H15" s="20" t="s">
        <v>109</v>
      </c>
      <c r="I15" s="20">
        <v>14.0</v>
      </c>
      <c r="J15" s="20">
        <v>15.25</v>
      </c>
      <c r="K15" s="22" t="str">
        <f>J15*C15*B13</f>
        <v>5.12</v>
      </c>
      <c r="L15" s="22" t="str">
        <f>B13*C15*2</f>
        <v>0.67</v>
      </c>
      <c r="M15" s="22" t="str">
        <f>K15*'V. GENERALES'!$F$7*'V. GENERALES'!$F$8</f>
        <v>742.26</v>
      </c>
      <c r="N15" s="1"/>
    </row>
    <row r="16" ht="14.25" customHeight="1">
      <c r="A16" s="1"/>
      <c r="B16" s="18">
        <v>0.344</v>
      </c>
      <c r="C16" s="20">
        <v>0.863</v>
      </c>
      <c r="D16" s="18">
        <v>0.25</v>
      </c>
      <c r="E16" s="20">
        <v>0.863</v>
      </c>
      <c r="F16" s="20">
        <v>0.91</v>
      </c>
      <c r="G16" s="18">
        <v>200.0</v>
      </c>
      <c r="H16" s="20" t="s">
        <v>110</v>
      </c>
      <c r="I16" s="20">
        <v>14.0</v>
      </c>
      <c r="J16" s="20">
        <v>15.25</v>
      </c>
      <c r="K16" s="22" t="str">
        <f>J16*C16*B16</f>
        <v>4.53</v>
      </c>
      <c r="L16" s="22" t="str">
        <f>B16*C16*2</f>
        <v>0.59</v>
      </c>
      <c r="M16" s="22" t="str">
        <f>K16*'V. GENERALES'!$F$7*'V. GENERALES'!$F$8</f>
        <v>655.74</v>
      </c>
      <c r="N16" s="1"/>
    </row>
    <row r="17" ht="14.25" customHeight="1">
      <c r="A17" s="1"/>
      <c r="B17" s="23"/>
      <c r="C17" s="20">
        <v>1.013</v>
      </c>
      <c r="D17" s="23"/>
      <c r="E17" s="20">
        <v>1.013</v>
      </c>
      <c r="F17" s="20">
        <v>1.06</v>
      </c>
      <c r="G17" s="23"/>
      <c r="H17" s="20" t="s">
        <v>111</v>
      </c>
      <c r="I17" s="20">
        <v>14.0</v>
      </c>
      <c r="J17" s="20">
        <v>15.25</v>
      </c>
      <c r="K17" s="22" t="str">
        <f>J17*C17*B16</f>
        <v>5.31</v>
      </c>
      <c r="L17" s="22" t="str">
        <f>B16*C17*2</f>
        <v>0.70</v>
      </c>
      <c r="M17" s="22" t="str">
        <f>K17*'V. GENERALES'!$F$7*'V. GENERALES'!$F$8</f>
        <v>769.72</v>
      </c>
      <c r="N17" s="1"/>
    </row>
    <row r="18" ht="14.25" customHeight="1">
      <c r="A18" s="1"/>
      <c r="B18" s="16"/>
      <c r="C18" s="20">
        <v>1.143</v>
      </c>
      <c r="D18" s="16"/>
      <c r="E18" s="20">
        <v>1.143</v>
      </c>
      <c r="F18" s="20">
        <v>1.2</v>
      </c>
      <c r="G18" s="16"/>
      <c r="H18" s="20" t="s">
        <v>112</v>
      </c>
      <c r="I18" s="20">
        <v>14.0</v>
      </c>
      <c r="J18" s="20">
        <v>15.25</v>
      </c>
      <c r="K18" s="22" t="str">
        <f>J18*C18*B16</f>
        <v>6.00</v>
      </c>
      <c r="L18" s="22" t="str">
        <f>B16*C18*2</f>
        <v>0.79</v>
      </c>
      <c r="M18" s="22" t="str">
        <f>K18*'V. GENERALES'!$F$7*'V. GENERALES'!$F$8</f>
        <v>868.50</v>
      </c>
      <c r="N18" s="1"/>
    </row>
    <row r="19" ht="14.25" customHeight="1">
      <c r="A19" s="1"/>
      <c r="B19" s="18">
        <v>0.394</v>
      </c>
      <c r="C19" s="20">
        <v>0.863</v>
      </c>
      <c r="D19" s="18">
        <v>0.3</v>
      </c>
      <c r="E19" s="20">
        <v>0.863</v>
      </c>
      <c r="F19" s="20">
        <v>0.91</v>
      </c>
      <c r="G19" s="18">
        <v>200.0</v>
      </c>
      <c r="H19" s="20" t="s">
        <v>113</v>
      </c>
      <c r="I19" s="20">
        <v>14.0</v>
      </c>
      <c r="J19" s="20">
        <v>15.25</v>
      </c>
      <c r="K19" s="22" t="str">
        <f>J19*C19*B19</f>
        <v>5.19</v>
      </c>
      <c r="L19" s="22" t="str">
        <f>B19*C19*2</f>
        <v>0.68</v>
      </c>
      <c r="M19" s="22" t="str">
        <f>K19*'V. GENERALES'!$F$7*'V. GENERALES'!$F$8</f>
        <v>751.05</v>
      </c>
      <c r="N19" s="1"/>
    </row>
    <row r="20" ht="14.25" customHeight="1">
      <c r="A20" s="1"/>
      <c r="B20" s="23"/>
      <c r="C20" s="20">
        <v>1.013</v>
      </c>
      <c r="D20" s="23"/>
      <c r="E20" s="20">
        <v>1.013</v>
      </c>
      <c r="F20" s="20">
        <v>1.06</v>
      </c>
      <c r="G20" s="23"/>
      <c r="H20" s="20" t="s">
        <v>114</v>
      </c>
      <c r="I20" s="20">
        <v>14.0</v>
      </c>
      <c r="J20" s="20">
        <v>15.25</v>
      </c>
      <c r="K20" s="22" t="str">
        <f>J20*C20*B19</f>
        <v>6.09</v>
      </c>
      <c r="L20" s="22" t="str">
        <f>B19*C20*2</f>
        <v>0.80</v>
      </c>
      <c r="M20" s="22" t="str">
        <f>K20*'V. GENERALES'!$F$7*'V. GENERALES'!$F$8</f>
        <v>881.60</v>
      </c>
      <c r="N20" s="1"/>
    </row>
    <row r="21" ht="14.25" customHeight="1">
      <c r="A21" s="1"/>
      <c r="B21" s="16"/>
      <c r="C21" s="20">
        <v>1.143</v>
      </c>
      <c r="D21" s="16"/>
      <c r="E21" s="20">
        <v>1.143</v>
      </c>
      <c r="F21" s="20">
        <v>1.2</v>
      </c>
      <c r="G21" s="16"/>
      <c r="H21" s="20" t="s">
        <v>115</v>
      </c>
      <c r="I21" s="20">
        <v>14.0</v>
      </c>
      <c r="J21" s="20">
        <v>15.25</v>
      </c>
      <c r="K21" s="22" t="str">
        <f>J21*C21*B19</f>
        <v>6.87</v>
      </c>
      <c r="L21" s="22" t="str">
        <f>B19*C21*2</f>
        <v>0.90</v>
      </c>
      <c r="M21" s="22" t="str">
        <f>K21*'V. GENERALES'!$F$7*'V. GENERALES'!$F$8</f>
        <v>994.73</v>
      </c>
      <c r="N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27">
    <mergeCell ref="D10:D12"/>
    <mergeCell ref="D13:D15"/>
    <mergeCell ref="D19:D21"/>
    <mergeCell ref="B4:B6"/>
    <mergeCell ref="B7:B9"/>
    <mergeCell ref="B10:B12"/>
    <mergeCell ref="B13:B15"/>
    <mergeCell ref="B16:B18"/>
    <mergeCell ref="B19:B21"/>
    <mergeCell ref="D16:D18"/>
    <mergeCell ref="K2:K3"/>
    <mergeCell ref="L2:L3"/>
    <mergeCell ref="H2:H3"/>
    <mergeCell ref="G2:G3"/>
    <mergeCell ref="G19:G21"/>
    <mergeCell ref="G4:G6"/>
    <mergeCell ref="G7:G9"/>
    <mergeCell ref="G10:G12"/>
    <mergeCell ref="G13:G15"/>
    <mergeCell ref="G16:G18"/>
    <mergeCell ref="D4:D6"/>
    <mergeCell ref="D7:D9"/>
    <mergeCell ref="B1:M1"/>
    <mergeCell ref="B2:C2"/>
    <mergeCell ref="I2:I3"/>
    <mergeCell ref="J2:J3"/>
    <mergeCell ref="D2:F2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6</vt:i4>
      </vt:variant>
    </vt:vector>
  </HeadingPairs>
  <TitlesOfParts>
    <vt:vector baseType="lpstr" size="6">
      <vt:lpstr>V. GENERALES</vt:lpstr>
      <vt:lpstr>PANEL C-24</vt:lpstr>
      <vt:lpstr>PANEL C-22</vt:lpstr>
      <vt:lpstr>PANEL C-20</vt:lpstr>
      <vt:lpstr>PANEL C-18</vt:lpstr>
      <vt:lpstr>PANEL C-14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2023-09-16T19:42:20Z</dcterms:modified>
</cp:coreProperties>
</file>