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 activeTab="1"/>
  </bookViews>
  <sheets>
    <sheet name="V. GENERALES" sheetId="7" r:id="rId1"/>
    <sheet name="BRAZOS" sheetId="16" r:id="rId2"/>
  </sheets>
  <calcPr calcId="162913"/>
</workbook>
</file>

<file path=xl/calcChain.xml><?xml version="1.0" encoding="utf-8"?>
<calcChain xmlns="http://schemas.openxmlformats.org/spreadsheetml/2006/main">
  <c r="I19" i="16" l="1"/>
  <c r="H19" i="16"/>
  <c r="J19" i="16" s="1"/>
  <c r="I18" i="16"/>
  <c r="I20" i="16" s="1"/>
  <c r="H18" i="16"/>
  <c r="H20" i="16" s="1"/>
  <c r="J12" i="16"/>
  <c r="J11" i="16"/>
  <c r="I11" i="16"/>
  <c r="H11" i="16"/>
  <c r="I12" i="16"/>
  <c r="H12" i="16"/>
  <c r="J18" i="16" l="1"/>
  <c r="J20" i="16" s="1"/>
  <c r="I13" i="16"/>
  <c r="J13" i="16"/>
  <c r="H13" i="16"/>
  <c r="I5" i="16" l="1"/>
  <c r="H5" i="16"/>
  <c r="J5" i="16" s="1"/>
  <c r="I4" i="16"/>
  <c r="H4" i="16"/>
  <c r="J4" i="16" s="1"/>
  <c r="I3" i="16"/>
  <c r="H3" i="16"/>
  <c r="J3" i="16" l="1"/>
  <c r="J6" i="16" s="1"/>
  <c r="H6" i="16"/>
  <c r="I6" i="16"/>
  <c r="F7" i="7" l="1"/>
</calcChain>
</file>

<file path=xl/sharedStrings.xml><?xml version="1.0" encoding="utf-8"?>
<sst xmlns="http://schemas.openxmlformats.org/spreadsheetml/2006/main" count="56" uniqueCount="31">
  <si>
    <t>PRECIO LAMINA RC CALIBRE 14 POR KILOGRAMO</t>
  </si>
  <si>
    <t>VALORES GENERALES</t>
  </si>
  <si>
    <t>CONECTORES</t>
  </si>
  <si>
    <t>CUERPO (DES)</t>
  </si>
  <si>
    <t>PRECIO LAMINA RC CALIBRE 10 POR KILOGRAMO</t>
  </si>
  <si>
    <t>FACTOR SOBRE ACERO CAL 14</t>
  </si>
  <si>
    <t>FACTOR SOBRE ACERO CAL 10</t>
  </si>
  <si>
    <t>SKU</t>
  </si>
  <si>
    <t>PRECIO</t>
  </si>
  <si>
    <t>M2</t>
  </si>
  <si>
    <t>FACTOR SOBRE ACERO CAL 3/16</t>
  </si>
  <si>
    <t>PRECIO LAMINA RC CALIBRE 3/16 POR KILOGRAMO</t>
  </si>
  <si>
    <t xml:space="preserve">ANGULO </t>
  </si>
  <si>
    <t>DESARROLLO</t>
  </si>
  <si>
    <t xml:space="preserve">LARGO </t>
  </si>
  <si>
    <t>CALIBRE</t>
  </si>
  <si>
    <t>PESO KG / M2</t>
  </si>
  <si>
    <t>PIEZAS NEC</t>
  </si>
  <si>
    <t>0.12 M A 0.25 M</t>
  </si>
  <si>
    <t>PESO PIEZA</t>
  </si>
  <si>
    <t xml:space="preserve">BRAZO PARA DRIVE IN ROLADO </t>
  </si>
  <si>
    <t>TC0000117254</t>
  </si>
  <si>
    <t xml:space="preserve">BRAZO PARA DRIVE IN ESTRUCTURAL DE 3 IN </t>
  </si>
  <si>
    <t>3 IN</t>
  </si>
  <si>
    <t>TC0000117255</t>
  </si>
  <si>
    <t>FACTOR SOBRE ACERO EST 3 IN</t>
  </si>
  <si>
    <t>FACTOR SOBRE ACERO EST 4 IN</t>
  </si>
  <si>
    <t>PRECIO LAMINA RC ESTRUCTURA 3 IN</t>
  </si>
  <si>
    <t xml:space="preserve">PRECIO LAMINA RC ESTRUCTURAL 4 IN </t>
  </si>
  <si>
    <t xml:space="preserve">BRAZO PARA DRIVE IN ESTRUCTURAL DE 4 IN </t>
  </si>
  <si>
    <t>TC0000117256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</si>
</sst>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[$$-80A]#,##0.00"/>
    <numFmt numFmtId="165" formatCode="#,##0.0000"/>
    <numFmt numFmtId="166" formatCode="0.0000"/>
    <numFmt numFmtId="167" formatCode="0.000"/>
    <numFmt numFmtId="168" formatCode="#\ ??/16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b/>
      <sz val="9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center" vertical="center"/>
    </xf>
    <xf numFmtId="2" fontId="2" fillId="2" borderId="1" xfId="0" applyNumberFormat="1" applyFont="1" applyFill="1" applyBorder="1" applyAlignment="1">
      <alignment horizontal="center" vertical="center"/>
    </xf>
    <xf numFmtId="164" fontId="2" fillId="3" borderId="1" xfId="0" applyNumberFormat="1" applyFont="1" applyFill="1" applyBorder="1" applyAlignment="1" applyProtection="1">
      <alignment horizontal="center" vertical="center"/>
      <protection locked="0"/>
    </xf>
    <xf numFmtId="0" fontId="0" fillId="4" borderId="1" xfId="0" applyFill="1" applyBorder="1" applyAlignment="1">
      <alignment horizontal="center" vertical="center"/>
    </xf>
    <xf numFmtId="4" fontId="0" fillId="4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4" fontId="0" fillId="6" borderId="1" xfId="0" applyNumberFormat="1" applyFill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6" fontId="0" fillId="4" borderId="1" xfId="0" applyNumberFormat="1" applyFill="1" applyBorder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167" fontId="0" fillId="6" borderId="1" xfId="0" applyNumberFormat="1" applyFill="1" applyBorder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167" fontId="0" fillId="4" borderId="1" xfId="0" applyNumberFormat="1" applyFill="1" applyBorder="1" applyAlignment="1">
      <alignment horizontal="center" vertical="center"/>
    </xf>
    <xf numFmtId="167" fontId="0" fillId="5" borderId="1" xfId="0" applyNumberFormat="1" applyFill="1" applyBorder="1" applyAlignment="1">
      <alignment horizontal="center" vertical="center"/>
    </xf>
    <xf numFmtId="166" fontId="0" fillId="5" borderId="1" xfId="0" applyNumberForma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4" borderId="1" xfId="0" applyNumberFormat="1" applyFill="1" applyBorder="1" applyAlignment="1">
      <alignment horizontal="center" vertical="center"/>
    </xf>
    <xf numFmtId="1" fontId="0" fillId="6" borderId="1" xfId="0" applyNumberFormat="1" applyFill="1" applyBorder="1" applyAlignment="1">
      <alignment horizontal="center" vertical="center"/>
    </xf>
    <xf numFmtId="1" fontId="0" fillId="5" borderId="1" xfId="0" applyNumberForma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2" fontId="0" fillId="6" borderId="1" xfId="0" applyNumberFormat="1" applyFill="1" applyBorder="1" applyAlignment="1">
      <alignment horizontal="center" vertical="center"/>
    </xf>
    <xf numFmtId="168" fontId="0" fillId="6" borderId="1" xfId="0" applyNumberFormat="1" applyFill="1" applyBorder="1" applyAlignment="1">
      <alignment horizontal="center" vertical="center"/>
    </xf>
    <xf numFmtId="2" fontId="0" fillId="5" borderId="1" xfId="0" applyNumberFormat="1" applyFill="1" applyBorder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166" fontId="1" fillId="7" borderId="0" xfId="0" applyNumberFormat="1" applyFont="1" applyFill="1" applyAlignment="1">
      <alignment horizontal="center" vertical="center"/>
    </xf>
    <xf numFmtId="165" fontId="1" fillId="7" borderId="0" xfId="0" applyNumberFormat="1" applyFont="1" applyFill="1" applyAlignment="1">
      <alignment horizontal="center" vertical="center"/>
    </xf>
    <xf numFmtId="1" fontId="1" fillId="7" borderId="0" xfId="0" applyNumberFormat="1" applyFont="1" applyFill="1" applyAlignment="1">
      <alignment horizontal="center" vertical="center"/>
    </xf>
    <xf numFmtId="167" fontId="1" fillId="7" borderId="0" xfId="0" applyNumberFormat="1" applyFont="1" applyFill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1" fillId="7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F18"/>
  <sheetViews>
    <sheetView topLeftCell="A7" zoomScale="120" zoomScaleNormal="120" workbookViewId="0">
      <selection activeCell="B19" sqref="B19"/>
    </sheetView>
  </sheetViews>
  <sheetFormatPr baseColWidth="10" defaultRowHeight="15" x14ac:dyDescent="0.25"/>
  <cols>
    <col min="1" max="16384" width="11.42578125" style="1"/>
  </cols>
  <sheetData>
    <row r="4" spans="2:6" ht="15.75" thickBot="1" x14ac:dyDescent="0.3"/>
    <row r="5" spans="2:6" ht="16.5" thickBot="1" x14ac:dyDescent="0.3">
      <c r="B5" s="33" t="s">
        <v>1</v>
      </c>
      <c r="C5" s="34"/>
      <c r="D5" s="34"/>
      <c r="E5" s="34"/>
      <c r="F5" s="35"/>
    </row>
    <row r="6" spans="2:6" ht="15.75" thickBot="1" x14ac:dyDescent="0.3"/>
    <row r="7" spans="2:6" ht="15.75" thickBot="1" x14ac:dyDescent="0.3">
      <c r="B7" s="30" t="s">
        <v>5</v>
      </c>
      <c r="C7" s="31"/>
      <c r="D7" s="31"/>
      <c r="E7" s="32"/>
      <c r="F7" s="2">
        <f>(2.15*2)/0.95</f>
        <v>4.5263157894736841</v>
      </c>
    </row>
    <row r="8" spans="2:6" ht="15.75" thickBot="1" x14ac:dyDescent="0.3">
      <c r="B8" s="30" t="s">
        <v>6</v>
      </c>
      <c r="C8" s="31"/>
      <c r="D8" s="31"/>
      <c r="E8" s="32"/>
      <c r="F8" s="2">
        <v>3</v>
      </c>
    </row>
    <row r="9" spans="2:6" ht="15.75" thickBot="1" x14ac:dyDescent="0.3">
      <c r="B9" s="30" t="s">
        <v>10</v>
      </c>
      <c r="C9" s="31"/>
      <c r="D9" s="31"/>
      <c r="E9" s="32"/>
      <c r="F9" s="2">
        <v>2</v>
      </c>
    </row>
    <row r="10" spans="2:6" ht="15.75" thickBot="1" x14ac:dyDescent="0.3">
      <c r="B10" s="30" t="s">
        <v>25</v>
      </c>
      <c r="C10" s="31"/>
      <c r="D10" s="31"/>
      <c r="E10" s="32"/>
      <c r="F10" s="2">
        <v>3</v>
      </c>
    </row>
    <row r="11" spans="2:6" ht="15.75" thickBot="1" x14ac:dyDescent="0.3">
      <c r="B11" s="30" t="s">
        <v>26</v>
      </c>
      <c r="C11" s="31"/>
      <c r="D11" s="31"/>
      <c r="E11" s="32"/>
      <c r="F11" s="2">
        <v>4</v>
      </c>
    </row>
    <row r="13" spans="2:6" ht="15.75" thickBot="1" x14ac:dyDescent="0.3"/>
    <row r="14" spans="2:6" ht="15.75" thickBot="1" x14ac:dyDescent="0.3">
      <c r="B14" s="30" t="s">
        <v>0</v>
      </c>
      <c r="C14" s="31"/>
      <c r="D14" s="31"/>
      <c r="E14" s="32"/>
      <c r="F14" s="3">
        <v>30</v>
      </c>
    </row>
    <row r="15" spans="2:6" ht="15.75" thickBot="1" x14ac:dyDescent="0.3">
      <c r="B15" s="30" t="s">
        <v>4</v>
      </c>
      <c r="C15" s="31"/>
      <c r="D15" s="31"/>
      <c r="E15" s="32"/>
      <c r="F15" s="3">
        <v>31</v>
      </c>
    </row>
    <row r="16" spans="2:6" ht="15.75" thickBot="1" x14ac:dyDescent="0.3">
      <c r="B16" s="30" t="s">
        <v>11</v>
      </c>
      <c r="C16" s="31"/>
      <c r="D16" s="31"/>
      <c r="E16" s="32"/>
      <c r="F16" s="3">
        <v>32</v>
      </c>
    </row>
    <row r="17" spans="2:6" ht="15.75" thickBot="1" x14ac:dyDescent="0.3">
      <c r="B17" s="30" t="s">
        <v>27</v>
      </c>
      <c r="C17" s="31"/>
      <c r="D17" s="31"/>
      <c r="E17" s="32"/>
      <c r="F17" s="3">
        <v>33</v>
      </c>
    </row>
    <row r="18" spans="2:6" ht="15.75" thickBot="1" x14ac:dyDescent="0.3">
      <c r="B18" s="30" t="s">
        <v>28</v>
      </c>
      <c r="C18" s="31"/>
      <c r="D18" s="31"/>
      <c r="E18" s="32"/>
      <c r="F18" s="3">
        <v>34</v>
      </c>
    </row>
  </sheetData>
  <mergeCells count="11">
    <mergeCell ref="B17:E17"/>
    <mergeCell ref="B18:E18"/>
    <mergeCell ref="B5:F5"/>
    <mergeCell ref="B14:E14"/>
    <mergeCell ref="B16:E16"/>
    <mergeCell ref="B7:E7"/>
    <mergeCell ref="B8:E8"/>
    <mergeCell ref="B9:E9"/>
    <mergeCell ref="B15:E15"/>
    <mergeCell ref="B10:E10"/>
    <mergeCell ref="B11:E11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abSelected="1" workbookViewId="0">
      <selection activeCell="F18" sqref="F18"/>
    </sheetView>
  </sheetViews>
  <sheetFormatPr baseColWidth="10" defaultRowHeight="15" x14ac:dyDescent="0.25"/>
  <cols>
    <col min="1" max="1" width="21" style="1" customWidth="1"/>
    <col min="2" max="4" width="15.7109375" style="1" customWidth="1"/>
    <col min="5" max="5" width="15.7109375" style="8" customWidth="1"/>
    <col min="6" max="6" width="15.7109375" style="17" customWidth="1"/>
    <col min="7" max="9" width="15.7109375" style="10" customWidth="1"/>
    <col min="10" max="10" width="15.7109375" style="13" customWidth="1"/>
    <col min="11" max="16384" width="11.42578125" style="1"/>
  </cols>
  <sheetData>
    <row r="1" spans="1:10" x14ac:dyDescent="0.25">
      <c r="B1" s="36" t="s">
        <v>20</v>
      </c>
      <c r="C1" s="36"/>
      <c r="D1" s="36"/>
      <c r="E1" s="36"/>
      <c r="F1" s="36"/>
      <c r="G1" s="36"/>
      <c r="H1" s="36"/>
      <c r="I1" s="36"/>
      <c r="J1" s="36"/>
    </row>
    <row r="2" spans="1:10" ht="15.75" thickBot="1" x14ac:dyDescent="0.3">
      <c r="B2" s="25" t="s">
        <v>7</v>
      </c>
      <c r="C2" s="25" t="s">
        <v>13</v>
      </c>
      <c r="D2" s="26" t="s">
        <v>14</v>
      </c>
      <c r="E2" s="27" t="s">
        <v>17</v>
      </c>
      <c r="F2" s="28" t="s">
        <v>15</v>
      </c>
      <c r="G2" s="26" t="s">
        <v>16</v>
      </c>
      <c r="H2" s="26" t="s">
        <v>19</v>
      </c>
      <c r="I2" s="26" t="s">
        <v>9</v>
      </c>
      <c r="J2" s="29" t="s">
        <v>8</v>
      </c>
    </row>
    <row r="3" spans="1:10" ht="15.75" thickBot="1" x14ac:dyDescent="0.3">
      <c r="A3" s="4" t="s">
        <v>3</v>
      </c>
      <c r="B3" s="4"/>
      <c r="C3" s="4">
        <v>0.187</v>
      </c>
      <c r="D3" s="9" t="s">
        <v>18</v>
      </c>
      <c r="E3" s="18">
        <v>2</v>
      </c>
      <c r="F3" s="18">
        <v>14</v>
      </c>
      <c r="G3" s="21">
        <v>15.25</v>
      </c>
      <c r="H3" s="5">
        <f>C3*E3*0.25*G3</f>
        <v>1.425875</v>
      </c>
      <c r="I3" s="5">
        <f>C3*E3*0.25</f>
        <v>9.35E-2</v>
      </c>
      <c r="J3" s="14">
        <f>H3*'V. GENERALES'!F7*'V. GENERALES'!F14</f>
        <v>193.61881578947367</v>
      </c>
    </row>
    <row r="4" spans="1:10" ht="15.75" thickBot="1" x14ac:dyDescent="0.3">
      <c r="A4" s="11" t="s">
        <v>2</v>
      </c>
      <c r="B4" s="11"/>
      <c r="C4" s="11">
        <v>0.09</v>
      </c>
      <c r="D4" s="22">
        <v>0.17</v>
      </c>
      <c r="E4" s="19">
        <v>1</v>
      </c>
      <c r="F4" s="23">
        <v>0.1875</v>
      </c>
      <c r="G4" s="22">
        <v>37.5</v>
      </c>
      <c r="H4" s="7">
        <f>G4*E4*D4*C4</f>
        <v>0.57375000000000009</v>
      </c>
      <c r="I4" s="22">
        <f>C4*D4</f>
        <v>1.5300000000000001E-2</v>
      </c>
      <c r="J4" s="12">
        <f>H4*'V. GENERALES'!F9*'V. GENERALES'!F16</f>
        <v>36.720000000000006</v>
      </c>
    </row>
    <row r="5" spans="1:10" ht="15.75" thickBot="1" x14ac:dyDescent="0.3">
      <c r="A5" s="6" t="s">
        <v>12</v>
      </c>
      <c r="B5" s="6"/>
      <c r="C5" s="6">
        <v>0.05</v>
      </c>
      <c r="D5" s="6">
        <v>0.1</v>
      </c>
      <c r="E5" s="20">
        <v>1</v>
      </c>
      <c r="F5" s="20">
        <v>10</v>
      </c>
      <c r="G5" s="16">
        <v>27.5</v>
      </c>
      <c r="H5" s="24">
        <f>G5*C5*D5*E5</f>
        <v>0.13750000000000001</v>
      </c>
      <c r="I5" s="16">
        <f>C5*D5</f>
        <v>5.000000000000001E-3</v>
      </c>
      <c r="J5" s="15">
        <f>H5*'V. GENERALES'!F8*'V. GENERALES'!F15</f>
        <v>12.787500000000001</v>
      </c>
    </row>
    <row r="6" spans="1:10" x14ac:dyDescent="0.25">
      <c r="B6" s="25" t="s">
        <v>21</v>
      </c>
      <c r="H6" s="26">
        <f>SUM(H3:H5)</f>
        <v>2.1371250000000002</v>
      </c>
      <c r="I6" s="26">
        <f>SUM(I3:I5)</f>
        <v>0.11380000000000001</v>
      </c>
      <c r="J6" s="29">
        <f>SUM(J3:J5)</f>
        <v>243.12631578947367</v>
      </c>
    </row>
    <row r="9" spans="1:10" x14ac:dyDescent="0.25">
      <c r="B9" s="36" t="s">
        <v>22</v>
      </c>
      <c r="C9" s="36"/>
      <c r="D9" s="36"/>
      <c r="E9" s="36"/>
      <c r="F9" s="36"/>
      <c r="G9" s="36"/>
      <c r="H9" s="36"/>
      <c r="I9" s="36"/>
      <c r="J9" s="36"/>
    </row>
    <row r="10" spans="1:10" ht="15.75" thickBot="1" x14ac:dyDescent="0.3">
      <c r="B10" s="25" t="s">
        <v>7</v>
      </c>
      <c r="C10" s="25" t="s">
        <v>13</v>
      </c>
      <c r="D10" s="26" t="s">
        <v>14</v>
      </c>
      <c r="E10" s="27" t="s">
        <v>17</v>
      </c>
      <c r="F10" s="28" t="s">
        <v>15</v>
      </c>
      <c r="G10" s="26" t="s">
        <v>16</v>
      </c>
      <c r="H10" s="26" t="s">
        <v>19</v>
      </c>
      <c r="I10" s="26" t="s">
        <v>9</v>
      </c>
      <c r="J10" s="29" t="s">
        <v>8</v>
      </c>
    </row>
    <row r="11" spans="1:10" ht="15.75" thickBot="1" x14ac:dyDescent="0.3">
      <c r="A11" s="4" t="s">
        <v>3</v>
      </c>
      <c r="B11" s="4"/>
      <c r="C11" s="4">
        <v>7.5999999999999998E-2</v>
      </c>
      <c r="D11" s="9" t="s">
        <v>18</v>
      </c>
      <c r="E11" s="18">
        <v>1</v>
      </c>
      <c r="F11" s="18" t="s">
        <v>23</v>
      </c>
      <c r="G11" s="21">
        <v>6.1</v>
      </c>
      <c r="H11" s="5">
        <f>G11*0.25</f>
        <v>1.5249999999999999</v>
      </c>
      <c r="I11" s="5">
        <f>(C11+C11+(0.0693*4))*0.25</f>
        <v>0.10730000000000001</v>
      </c>
      <c r="J11" s="14">
        <f>H11*'V. GENERALES'!F17*'V. GENERALES'!F10</f>
        <v>150.97499999999999</v>
      </c>
    </row>
    <row r="12" spans="1:10" ht="15.75" thickBot="1" x14ac:dyDescent="0.3">
      <c r="A12" s="11" t="s">
        <v>2</v>
      </c>
      <c r="B12" s="11"/>
      <c r="C12" s="11">
        <v>0.09</v>
      </c>
      <c r="D12" s="22">
        <v>0.17</v>
      </c>
      <c r="E12" s="19">
        <v>1</v>
      </c>
      <c r="F12" s="23">
        <v>0.1875</v>
      </c>
      <c r="G12" s="22">
        <v>37.5</v>
      </c>
      <c r="H12" s="7">
        <f>G12*E12*D12*C12</f>
        <v>0.57375000000000009</v>
      </c>
      <c r="I12" s="22">
        <f>C12*D12</f>
        <v>1.5300000000000001E-2</v>
      </c>
      <c r="J12" s="12">
        <f>H12*'V. GENERALES'!F9*'V. GENERALES'!F16</f>
        <v>36.720000000000006</v>
      </c>
    </row>
    <row r="13" spans="1:10" x14ac:dyDescent="0.25">
      <c r="B13" s="25" t="s">
        <v>24</v>
      </c>
      <c r="H13" s="26">
        <f>SUM(H11:H12)</f>
        <v>2.0987499999999999</v>
      </c>
      <c r="I13" s="26">
        <f>SUM(I11:I12)</f>
        <v>0.12260000000000001</v>
      </c>
      <c r="J13" s="29">
        <f>SUM(J11:J12)</f>
        <v>187.69499999999999</v>
      </c>
    </row>
    <row r="16" spans="1:10" x14ac:dyDescent="0.25">
      <c r="B16" s="36" t="s">
        <v>29</v>
      </c>
      <c r="C16" s="36"/>
      <c r="D16" s="36"/>
      <c r="E16" s="36"/>
      <c r="F16" s="36"/>
      <c r="G16" s="36"/>
      <c r="H16" s="36"/>
      <c r="I16" s="36"/>
      <c r="J16" s="36"/>
    </row>
    <row r="17" spans="1:10" ht="15.75" thickBot="1" x14ac:dyDescent="0.3">
      <c r="B17" s="25" t="s">
        <v>7</v>
      </c>
      <c r="C17" s="25" t="s">
        <v>13</v>
      </c>
      <c r="D17" s="26" t="s">
        <v>14</v>
      </c>
      <c r="E17" s="27" t="s">
        <v>17</v>
      </c>
      <c r="F17" s="28" t="s">
        <v>15</v>
      </c>
      <c r="G17" s="26" t="s">
        <v>16</v>
      </c>
      <c r="H17" s="26" t="s">
        <v>19</v>
      </c>
      <c r="I17" s="26" t="s">
        <v>9</v>
      </c>
      <c r="J17" s="29" t="s">
        <v>8</v>
      </c>
    </row>
    <row r="18" spans="1:10" ht="15.75" thickBot="1" x14ac:dyDescent="0.3">
      <c r="A18" s="4" t="s">
        <v>3</v>
      </c>
      <c r="B18" s="4"/>
      <c r="C18" s="4">
        <v>0.1</v>
      </c>
      <c r="D18" s="9" t="s">
        <v>18</v>
      </c>
      <c r="E18" s="18">
        <v>1</v>
      </c>
      <c r="F18" s="18" t="s">
        <v>23</v>
      </c>
      <c r="G18" s="21">
        <v>8.0399999999999991</v>
      </c>
      <c r="H18" s="5">
        <f>G18*0.25</f>
        <v>2.0099999999999998</v>
      </c>
      <c r="I18" s="5">
        <f>(C18+C18+(0.0693*4))*0.25</f>
        <v>0.1193</v>
      </c>
      <c r="J18" s="14">
        <f>H18*'V. GENERALES'!F24*'V. GENERALES'!F17</f>
        <v>0</v>
      </c>
    </row>
    <row r="19" spans="1:10" ht="15.75" thickBot="1" x14ac:dyDescent="0.3">
      <c r="A19" s="11" t="s">
        <v>2</v>
      </c>
      <c r="B19" s="11"/>
      <c r="C19" s="11">
        <v>0.09</v>
      </c>
      <c r="D19" s="22">
        <v>0.17</v>
      </c>
      <c r="E19" s="19">
        <v>1</v>
      </c>
      <c r="F19" s="23">
        <v>0.1875</v>
      </c>
      <c r="G19" s="22">
        <v>37.5</v>
      </c>
      <c r="H19" s="7">
        <f>G19*E19*D19*C19</f>
        <v>0.57375000000000009</v>
      </c>
      <c r="I19" s="22">
        <f>C19*D19</f>
        <v>1.5300000000000001E-2</v>
      </c>
      <c r="J19" s="12">
        <f>H19*'V. GENERALES'!F16*'V. GENERALES'!F23</f>
        <v>0</v>
      </c>
    </row>
    <row r="20" spans="1:10" x14ac:dyDescent="0.25">
      <c r="B20" s="25" t="s">
        <v>30</v>
      </c>
      <c r="H20" s="26">
        <f>SUM(H18:H19)</f>
        <v>2.5837499999999998</v>
      </c>
      <c r="I20" s="26">
        <f>SUM(I18:I19)</f>
        <v>0.1346</v>
      </c>
      <c r="J20" s="29">
        <f>SUM(J18:J19)</f>
        <v>0</v>
      </c>
    </row>
  </sheetData>
  <mergeCells count="3">
    <mergeCell ref="B1:J1"/>
    <mergeCell ref="B9:J9"/>
    <mergeCell ref="B16:J1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V. GENERALES</vt:lpstr>
      <vt:lpstr>BRAZOS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2022-11-03T18:40:13Z</dcterms:modified>
</cp:coreProperties>
</file>