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 activeTab="5"/>
  </bookViews>
  <sheets>
    <sheet name="2017" sheetId="1" r:id="rId1"/>
    <sheet name="2016" sheetId="2" r:id="rId2"/>
    <sheet name="2015" sheetId="3" r:id="rId3"/>
    <sheet name="2014" sheetId="4" r:id="rId4"/>
    <sheet name="Age Distribution" sheetId="5" r:id="rId5"/>
    <sheet name="Team Age and Size" sheetId="6" r:id="rId6"/>
  </sheets>
  <calcPr calcId="145621"/>
  <pivotCaches>
    <pivotCache cacheId="10" r:id="rId7"/>
  </pivotCaches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24" i="5"/>
  <c r="F25" i="5"/>
  <c r="F26" i="5"/>
  <c r="F27" i="5"/>
  <c r="F28" i="5"/>
  <c r="F29" i="5"/>
  <c r="F30" i="5"/>
  <c r="F31" i="5"/>
  <c r="F32" i="5"/>
  <c r="F33" i="5"/>
  <c r="R69" i="1"/>
  <c r="Q69" i="1"/>
  <c r="P69" i="1"/>
  <c r="A69" i="1"/>
  <c r="R68" i="1"/>
  <c r="Q68" i="1"/>
  <c r="P68" i="1"/>
  <c r="A68" i="1"/>
  <c r="R67" i="1"/>
  <c r="Q67" i="1"/>
  <c r="P67" i="1"/>
  <c r="A67" i="1"/>
  <c r="R66" i="1"/>
  <c r="Q66" i="1"/>
  <c r="P66" i="1"/>
  <c r="A66" i="1"/>
  <c r="R65" i="1"/>
  <c r="Q65" i="1"/>
  <c r="P65" i="1"/>
  <c r="A65" i="1"/>
  <c r="R64" i="1"/>
  <c r="Q64" i="1"/>
  <c r="P64" i="1"/>
  <c r="A64" i="1"/>
  <c r="R63" i="1"/>
  <c r="Q63" i="1"/>
  <c r="P63" i="1"/>
  <c r="A63" i="1"/>
  <c r="R62" i="1"/>
  <c r="Q62" i="1"/>
  <c r="P62" i="1"/>
  <c r="A62" i="1"/>
  <c r="R61" i="1"/>
  <c r="Q61" i="1"/>
  <c r="P61" i="1"/>
  <c r="A61" i="1"/>
  <c r="R60" i="1"/>
  <c r="Q60" i="1"/>
  <c r="P60" i="1"/>
  <c r="A60" i="1"/>
  <c r="R59" i="1"/>
  <c r="Q59" i="1"/>
  <c r="P59" i="1"/>
  <c r="A59" i="1"/>
  <c r="R58" i="1"/>
  <c r="Q58" i="1"/>
  <c r="P58" i="1"/>
  <c r="A58" i="1"/>
  <c r="R57" i="1"/>
  <c r="Q57" i="1"/>
  <c r="P57" i="1"/>
  <c r="A57" i="1"/>
  <c r="R56" i="1"/>
  <c r="Q56" i="1"/>
  <c r="P56" i="1"/>
  <c r="A56" i="1"/>
  <c r="R55" i="1"/>
  <c r="Q55" i="1"/>
  <c r="P55" i="1"/>
  <c r="A55" i="1"/>
  <c r="R54" i="1"/>
  <c r="Q54" i="1"/>
  <c r="P54" i="1"/>
  <c r="A54" i="1"/>
  <c r="R53" i="1"/>
  <c r="P53" i="1"/>
  <c r="Q53" i="1" s="1"/>
  <c r="A53" i="1"/>
  <c r="R52" i="1"/>
  <c r="P52" i="1"/>
  <c r="Q52" i="1" s="1"/>
  <c r="A52" i="1"/>
  <c r="R51" i="1"/>
  <c r="P51" i="1"/>
  <c r="Q51" i="1" s="1"/>
  <c r="A51" i="1"/>
  <c r="R50" i="1"/>
  <c r="P50" i="1"/>
  <c r="Q50" i="1" s="1"/>
  <c r="A50" i="1"/>
  <c r="R49" i="1"/>
  <c r="P49" i="1"/>
  <c r="Q49" i="1" s="1"/>
  <c r="A49" i="1"/>
  <c r="R48" i="1"/>
  <c r="P48" i="1"/>
  <c r="Q48" i="1" s="1"/>
  <c r="A48" i="1"/>
  <c r="R47" i="1"/>
  <c r="P47" i="1"/>
  <c r="Q47" i="1" s="1"/>
  <c r="A47" i="1"/>
  <c r="R46" i="1"/>
  <c r="P46" i="1"/>
  <c r="Q46" i="1" s="1"/>
  <c r="A46" i="1"/>
  <c r="R45" i="1"/>
  <c r="P45" i="1"/>
  <c r="Q45" i="1" s="1"/>
  <c r="A45" i="1"/>
  <c r="R44" i="1"/>
  <c r="P44" i="1"/>
  <c r="Q44" i="1" s="1"/>
  <c r="A44" i="1"/>
  <c r="R43" i="1"/>
  <c r="P43" i="1"/>
  <c r="Q43" i="1" s="1"/>
  <c r="A43" i="1"/>
  <c r="R42" i="1"/>
  <c r="P42" i="1"/>
  <c r="Q42" i="1" s="1"/>
  <c r="A42" i="1"/>
  <c r="R41" i="1"/>
  <c r="P41" i="1"/>
  <c r="Q41" i="1" s="1"/>
  <c r="A41" i="1"/>
  <c r="R40" i="1"/>
  <c r="P40" i="1"/>
  <c r="Q40" i="1" s="1"/>
  <c r="A40" i="1"/>
  <c r="R39" i="1"/>
  <c r="P39" i="1"/>
  <c r="Q39" i="1" s="1"/>
  <c r="A39" i="1"/>
  <c r="R38" i="1"/>
  <c r="P38" i="1"/>
  <c r="Q38" i="1" s="1"/>
  <c r="A38" i="1"/>
  <c r="R37" i="1"/>
  <c r="P37" i="1"/>
  <c r="Q37" i="1" s="1"/>
  <c r="A37" i="1"/>
  <c r="R36" i="1"/>
  <c r="P36" i="1"/>
  <c r="Q36" i="1" s="1"/>
  <c r="A36" i="1"/>
  <c r="R35" i="1"/>
  <c r="P35" i="1"/>
  <c r="Q35" i="1" s="1"/>
  <c r="A35" i="1"/>
  <c r="R34" i="1"/>
  <c r="P34" i="1"/>
  <c r="Q34" i="1" s="1"/>
  <c r="A34" i="1"/>
  <c r="R33" i="1"/>
  <c r="P33" i="1"/>
  <c r="Q33" i="1" s="1"/>
  <c r="A33" i="1"/>
  <c r="R32" i="1"/>
  <c r="P32" i="1"/>
  <c r="Q32" i="1" s="1"/>
  <c r="A32" i="1"/>
  <c r="R31" i="1"/>
  <c r="P31" i="1"/>
  <c r="Q31" i="1" s="1"/>
  <c r="A31" i="1"/>
  <c r="R30" i="1"/>
  <c r="P30" i="1"/>
  <c r="Q30" i="1" s="1"/>
  <c r="A30" i="1"/>
  <c r="R29" i="1"/>
  <c r="P29" i="1"/>
  <c r="Q29" i="1" s="1"/>
  <c r="A29" i="1"/>
  <c r="R28" i="1"/>
  <c r="P28" i="1"/>
  <c r="Q28" i="1" s="1"/>
  <c r="A28" i="1"/>
  <c r="R27" i="1"/>
  <c r="P27" i="1"/>
  <c r="Q27" i="1" s="1"/>
  <c r="A27" i="1"/>
  <c r="R26" i="1"/>
  <c r="P26" i="1"/>
  <c r="Q26" i="1" s="1"/>
  <c r="A26" i="1"/>
  <c r="R25" i="1"/>
  <c r="P25" i="1"/>
  <c r="Q25" i="1" s="1"/>
  <c r="A25" i="1"/>
  <c r="R24" i="1"/>
  <c r="P24" i="1"/>
  <c r="Q24" i="1" s="1"/>
  <c r="A24" i="1"/>
  <c r="R23" i="1"/>
  <c r="P23" i="1"/>
  <c r="Q23" i="1" s="1"/>
  <c r="A23" i="1"/>
  <c r="R22" i="1"/>
  <c r="P22" i="1"/>
  <c r="Q22" i="1" s="1"/>
  <c r="A22" i="1"/>
  <c r="R21" i="1"/>
  <c r="P21" i="1"/>
  <c r="Q21" i="1" s="1"/>
  <c r="A21" i="1"/>
  <c r="R20" i="1"/>
  <c r="P20" i="1"/>
  <c r="Q20" i="1" s="1"/>
  <c r="A20" i="1"/>
  <c r="R19" i="1"/>
  <c r="P19" i="1"/>
  <c r="Q19" i="1" s="1"/>
  <c r="A19" i="1"/>
  <c r="R18" i="1"/>
  <c r="P18" i="1"/>
  <c r="Q18" i="1" s="1"/>
  <c r="A18" i="1"/>
  <c r="R17" i="1"/>
  <c r="P17" i="1"/>
  <c r="Q17" i="1" s="1"/>
  <c r="A17" i="1"/>
  <c r="R16" i="1"/>
  <c r="P16" i="1"/>
  <c r="Q16" i="1" s="1"/>
  <c r="A16" i="1"/>
  <c r="R15" i="1"/>
  <c r="P15" i="1"/>
  <c r="Q15" i="1" s="1"/>
  <c r="A15" i="1"/>
  <c r="R14" i="1"/>
  <c r="P14" i="1"/>
  <c r="Q14" i="1" s="1"/>
  <c r="A14" i="1"/>
  <c r="R13" i="1"/>
  <c r="P13" i="1"/>
  <c r="Q13" i="1" s="1"/>
  <c r="A13" i="1"/>
  <c r="R12" i="1"/>
  <c r="P12" i="1"/>
  <c r="Q12" i="1" s="1"/>
  <c r="A12" i="1"/>
  <c r="R11" i="1"/>
  <c r="P11" i="1"/>
  <c r="Q11" i="1" s="1"/>
  <c r="A11" i="1"/>
  <c r="R10" i="1"/>
  <c r="P10" i="1"/>
  <c r="Q10" i="1" s="1"/>
  <c r="A10" i="1"/>
  <c r="R9" i="1"/>
  <c r="P9" i="1"/>
  <c r="Q9" i="1" s="1"/>
  <c r="A9" i="1"/>
  <c r="R8" i="1"/>
  <c r="P8" i="1"/>
  <c r="Q8" i="1" s="1"/>
  <c r="A8" i="1"/>
  <c r="R7" i="1"/>
  <c r="P7" i="1"/>
  <c r="Q7" i="1" s="1"/>
  <c r="A7" i="1"/>
  <c r="R6" i="1"/>
  <c r="P6" i="1"/>
  <c r="Q6" i="1" s="1"/>
  <c r="A6" i="1"/>
  <c r="R5" i="1"/>
  <c r="P5" i="1"/>
  <c r="Q5" i="1" s="1"/>
  <c r="A5" i="1"/>
  <c r="R4" i="1"/>
  <c r="P4" i="1"/>
  <c r="Q4" i="1" s="1"/>
  <c r="A4" i="1"/>
  <c r="R3" i="1"/>
  <c r="P3" i="1"/>
  <c r="Q3" i="1" s="1"/>
  <c r="A3" i="1"/>
  <c r="R2" i="1"/>
  <c r="R72" i="1" s="1"/>
  <c r="P2" i="1"/>
  <c r="Q2" i="1" s="1"/>
  <c r="A2" i="1"/>
  <c r="R71" i="1" l="1"/>
</calcChain>
</file>

<file path=xl/sharedStrings.xml><?xml version="1.0" encoding="utf-8"?>
<sst xmlns="http://schemas.openxmlformats.org/spreadsheetml/2006/main" count="972" uniqueCount="419">
  <si>
    <t>Bucket</t>
  </si>
  <si>
    <t>Rank</t>
  </si>
  <si>
    <t>Team</t>
  </si>
  <si>
    <t>Game Count</t>
  </si>
  <si>
    <t>Scoring Differential</t>
  </si>
  <si>
    <t>Opponent Differential Per Game</t>
  </si>
  <si>
    <t>Strength of Schedule</t>
  </si>
  <si>
    <t>Wins</t>
  </si>
  <si>
    <t>Winning %</t>
  </si>
  <si>
    <t>Rank Value</t>
  </si>
  <si>
    <t>Average PPG</t>
  </si>
  <si>
    <t>Average Opp PPG</t>
  </si>
  <si>
    <t>Kenpom Rank</t>
  </si>
  <si>
    <t>Seed</t>
  </si>
  <si>
    <t>Region</t>
  </si>
  <si>
    <t>Age</t>
  </si>
  <si>
    <t>AgeBucket</t>
  </si>
  <si>
    <t># of Players</t>
  </si>
  <si>
    <t>North Carolina</t>
  </si>
  <si>
    <t>South</t>
  </si>
  <si>
    <t>Villanova</t>
  </si>
  <si>
    <t>East</t>
  </si>
  <si>
    <t>Kentucky</t>
  </si>
  <si>
    <t>Kansas</t>
  </si>
  <si>
    <t>Midwest</t>
  </si>
  <si>
    <t>Arizona</t>
  </si>
  <si>
    <t>West</t>
  </si>
  <si>
    <t>Duke</t>
  </si>
  <si>
    <t>Louisville</t>
  </si>
  <si>
    <t>Florida</t>
  </si>
  <si>
    <t>Baylor</t>
  </si>
  <si>
    <t>Oregon</t>
  </si>
  <si>
    <t>Purdue</t>
  </si>
  <si>
    <t>Florida State</t>
  </si>
  <si>
    <t>West Virginia</t>
  </si>
  <si>
    <t>Cincinnati</t>
  </si>
  <si>
    <t>Saint Mary's (CA)</t>
  </si>
  <si>
    <t>Southern Methodist</t>
  </si>
  <si>
    <t>Virginia</t>
  </si>
  <si>
    <t>Gonzaga</t>
  </si>
  <si>
    <t>Iowa State</t>
  </si>
  <si>
    <t>Notre Dame</t>
  </si>
  <si>
    <t>Butler</t>
  </si>
  <si>
    <t>Wisconsin</t>
  </si>
  <si>
    <t>UCLA</t>
  </si>
  <si>
    <t>Michigan</t>
  </si>
  <si>
    <t>Creighton</t>
  </si>
  <si>
    <t>Middle Tennessee</t>
  </si>
  <si>
    <t>Virginia Commonwealth</t>
  </si>
  <si>
    <t>Minnesota</t>
  </si>
  <si>
    <t>Dayton</t>
  </si>
  <si>
    <t>Nevada</t>
  </si>
  <si>
    <t>Rhode Island</t>
  </si>
  <si>
    <t>North Carolina-Wilmington</t>
  </si>
  <si>
    <t>South Carolina</t>
  </si>
  <si>
    <t>Maryland</t>
  </si>
  <si>
    <t>Oklahoma State</t>
  </si>
  <si>
    <t>Wichita State</t>
  </si>
  <si>
    <t>Florida Gulf Coast</t>
  </si>
  <si>
    <t>Arkansas</t>
  </si>
  <si>
    <t>East Tennessee State</t>
  </si>
  <si>
    <t>Princeton</t>
  </si>
  <si>
    <t>Vermont</t>
  </si>
  <si>
    <t>Miami (FL)</t>
  </si>
  <si>
    <t>Northwestern</t>
  </si>
  <si>
    <t>Virginia Tech</t>
  </si>
  <si>
    <t>Southern California</t>
  </si>
  <si>
    <t>Marquette</t>
  </si>
  <si>
    <t>Winthrop</t>
  </si>
  <si>
    <t>New Mexico State</t>
  </si>
  <si>
    <t>Kansas State</t>
  </si>
  <si>
    <t>Wake Forest</t>
  </si>
  <si>
    <t>Providence</t>
  </si>
  <si>
    <t>Seton Hall</t>
  </si>
  <si>
    <t>North Carolina Central</t>
  </si>
  <si>
    <t>Bucknell</t>
  </si>
  <si>
    <t>Xavier</t>
  </si>
  <si>
    <t>North Dakota</t>
  </si>
  <si>
    <t>Michigan State</t>
  </si>
  <si>
    <t>Northern Kentucky</t>
  </si>
  <si>
    <t>Vanderbilt</t>
  </si>
  <si>
    <t>Troy</t>
  </si>
  <si>
    <t>Kent State</t>
  </si>
  <si>
    <t>Iona</t>
  </si>
  <si>
    <t>New Orleans</t>
  </si>
  <si>
    <t>Jacksonville State</t>
  </si>
  <si>
    <t>Texas Southern</t>
  </si>
  <si>
    <t>UC-Davis</t>
  </si>
  <si>
    <t>South Dakota State</t>
  </si>
  <si>
    <t>Mount St. Mary's</t>
  </si>
  <si>
    <t>Holy Cross</t>
  </si>
  <si>
    <t>Fairleigh Dickinson</t>
  </si>
  <si>
    <t>Hampton</t>
  </si>
  <si>
    <t>Austin Peay</t>
  </si>
  <si>
    <t>Arkansas-Little Rock</t>
  </si>
  <si>
    <t>Southern</t>
  </si>
  <si>
    <t>Hawaii</t>
  </si>
  <si>
    <t>Stephen F. Austin</t>
  </si>
  <si>
    <t>Stony Brook</t>
  </si>
  <si>
    <t>Weber State</t>
  </si>
  <si>
    <t>Cal State Bakersfield</t>
  </si>
  <si>
    <t>Temple</t>
  </si>
  <si>
    <t>Texas Tech</t>
  </si>
  <si>
    <t>Buffalo</t>
  </si>
  <si>
    <t>Oregon State</t>
  </si>
  <si>
    <t>Green Bay</t>
  </si>
  <si>
    <t>Chattanooga</t>
  </si>
  <si>
    <t>Tulsa</t>
  </si>
  <si>
    <t>Syracuse</t>
  </si>
  <si>
    <t>Texas</t>
  </si>
  <si>
    <t>Fresno State</t>
  </si>
  <si>
    <t>Northern Iowa</t>
  </si>
  <si>
    <t>North Carolina-Asheville</t>
  </si>
  <si>
    <t>Colorado</t>
  </si>
  <si>
    <t>Yale</t>
  </si>
  <si>
    <t>Saint Joseph's</t>
  </si>
  <si>
    <t>Pittsburgh</t>
  </si>
  <si>
    <t>University of California</t>
  </si>
  <si>
    <t>Utah</t>
  </si>
  <si>
    <t>Connecticut</t>
  </si>
  <si>
    <t>Iowa</t>
  </si>
  <si>
    <t>Indiana</t>
  </si>
  <si>
    <t>Texas A&amp;M</t>
  </si>
  <si>
    <t>Oklahoma</t>
  </si>
  <si>
    <t>BPI Rank</t>
  </si>
  <si>
    <t>TX Southern</t>
  </si>
  <si>
    <t>Robert Morris</t>
  </si>
  <si>
    <t>Manhattan</t>
  </si>
  <si>
    <t>N Dakota St</t>
  </si>
  <si>
    <t>Lafayette</t>
  </si>
  <si>
    <t>Valparaiso</t>
  </si>
  <si>
    <t>Albany NY</t>
  </si>
  <si>
    <t>UAB</t>
  </si>
  <si>
    <t>Northeastern</t>
  </si>
  <si>
    <t>Coastal Car</t>
  </si>
  <si>
    <t>North Florida</t>
  </si>
  <si>
    <t>Belmont</t>
  </si>
  <si>
    <t>New Mexico St</t>
  </si>
  <si>
    <t>Wyoming</t>
  </si>
  <si>
    <t>UC Irvine</t>
  </si>
  <si>
    <t>St John's</t>
  </si>
  <si>
    <t>E Washington</t>
  </si>
  <si>
    <t>Oklahoma St</t>
  </si>
  <si>
    <t>LSU</t>
  </si>
  <si>
    <t>Georgia</t>
  </si>
  <si>
    <t>Mississippi</t>
  </si>
  <si>
    <t>NC State</t>
  </si>
  <si>
    <t>Harvard</t>
  </si>
  <si>
    <t>Wofford</t>
  </si>
  <si>
    <t>Georgetown</t>
  </si>
  <si>
    <t>Georgia St</t>
  </si>
  <si>
    <t>Boise St</t>
  </si>
  <si>
    <t>Davidson</t>
  </si>
  <si>
    <t>VA Commonwealth</t>
  </si>
  <si>
    <t>Michigan St</t>
  </si>
  <si>
    <t>San Diego St</t>
  </si>
  <si>
    <t>SMU</t>
  </si>
  <si>
    <t>BYU</t>
  </si>
  <si>
    <t>Iowa St</t>
  </si>
  <si>
    <t>Ohio St</t>
  </si>
  <si>
    <t>SF Austin</t>
  </si>
  <si>
    <t>Wichita St</t>
  </si>
  <si>
    <t>Mt St Mary's</t>
  </si>
  <si>
    <t>WI Milwaukee</t>
  </si>
  <si>
    <t>NC Central</t>
  </si>
  <si>
    <t>Weber St</t>
  </si>
  <si>
    <t>Cal Poly SLO</t>
  </si>
  <si>
    <t>Mercer</t>
  </si>
  <si>
    <t>American Univ</t>
  </si>
  <si>
    <t>E Kentucky</t>
  </si>
  <si>
    <t>Nebraska</t>
  </si>
  <si>
    <t>W Michigan</t>
  </si>
  <si>
    <t>Delaware</t>
  </si>
  <si>
    <t>Kansas St</t>
  </si>
  <si>
    <t>ULL</t>
  </si>
  <si>
    <t>St Joseph's PA</t>
  </si>
  <si>
    <t>Stanford</t>
  </si>
  <si>
    <t>Arizona St</t>
  </si>
  <si>
    <t>Massachusetts</t>
  </si>
  <si>
    <t>G Washington</t>
  </si>
  <si>
    <t>Memphis</t>
  </si>
  <si>
    <t>Tennessee</t>
  </si>
  <si>
    <t>St Louis</t>
  </si>
  <si>
    <t>New Mexico</t>
  </si>
  <si>
    <t>Tournament Seed</t>
  </si>
  <si>
    <t>Grand Total</t>
  </si>
  <si>
    <t># observations</t>
  </si>
  <si>
    <t># Players</t>
  </si>
  <si>
    <t>Count of Bucket</t>
  </si>
  <si>
    <t>Row Labels</t>
  </si>
  <si>
    <t>(Multiple Items)</t>
  </si>
  <si>
    <t>Age Bucket</t>
  </si>
  <si>
    <t>Youngstown State</t>
  </si>
  <si>
    <t>Wright State</t>
  </si>
  <si>
    <t>William &amp; Mary</t>
  </si>
  <si>
    <t>Western Michigan</t>
  </si>
  <si>
    <t>Western Kentucky</t>
  </si>
  <si>
    <t>Western Illinois</t>
  </si>
  <si>
    <t>Western Carolina</t>
  </si>
  <si>
    <t>Washington State</t>
  </si>
  <si>
    <t>Washington</t>
  </si>
  <si>
    <t>Wagner</t>
  </si>
  <si>
    <t>Virginia Military Institute</t>
  </si>
  <si>
    <t>Utah Valley</t>
  </si>
  <si>
    <t>Utah State</t>
  </si>
  <si>
    <t>UC-Santa Barbara</t>
  </si>
  <si>
    <t>UC-Riverside</t>
  </si>
  <si>
    <t>UC-Irvine</t>
  </si>
  <si>
    <t>Tulane</t>
  </si>
  <si>
    <t>Towson</t>
  </si>
  <si>
    <t>Toledo</t>
  </si>
  <si>
    <t>Texas-San Antonio</t>
  </si>
  <si>
    <t>Texas-Rio Grande Valley</t>
  </si>
  <si>
    <t>Texas-El Paso</t>
  </si>
  <si>
    <t>Texas-Arlington</t>
  </si>
  <si>
    <t>Texas State</t>
  </si>
  <si>
    <t>Texas Christian</t>
  </si>
  <si>
    <t>Texas A&amp;M-Corpus Christi</t>
  </si>
  <si>
    <t>Tennessee-Martin</t>
  </si>
  <si>
    <t>Tennessee Tech</t>
  </si>
  <si>
    <t>Tennessee State</t>
  </si>
  <si>
    <t>Stetson</t>
  </si>
  <si>
    <t>St. John's (NY)</t>
  </si>
  <si>
    <t>St. Francis (NY)</t>
  </si>
  <si>
    <t>St. Bonaventure</t>
  </si>
  <si>
    <t>Southern Utah</t>
  </si>
  <si>
    <t>Southern Mississippi</t>
  </si>
  <si>
    <t>Southern Illinois-Edwardsville</t>
  </si>
  <si>
    <t>Southern Illinois</t>
  </si>
  <si>
    <t>Southeastern Louisiana</t>
  </si>
  <si>
    <t>Southeast Missouri State</t>
  </si>
  <si>
    <t>South Florida</t>
  </si>
  <si>
    <t>South Dakota</t>
  </si>
  <si>
    <t>South Carolina Upstate</t>
  </si>
  <si>
    <t>South Carolina State</t>
  </si>
  <si>
    <t>South Alabama</t>
  </si>
  <si>
    <t>Siena</t>
  </si>
  <si>
    <t>Seattle</t>
  </si>
  <si>
    <t>Savannah State</t>
  </si>
  <si>
    <t>Santa Clara</t>
  </si>
  <si>
    <t>San Jose State</t>
  </si>
  <si>
    <t>San Francisco</t>
  </si>
  <si>
    <t>San Diego State</t>
  </si>
  <si>
    <t>San Diego</t>
  </si>
  <si>
    <t>Samford</t>
  </si>
  <si>
    <t>Sam Houston State</t>
  </si>
  <si>
    <t>Saint Peter's</t>
  </si>
  <si>
    <t>Saint Louis</t>
  </si>
  <si>
    <t>Saint Francis (PA)</t>
  </si>
  <si>
    <t>Sacred Heart</t>
  </si>
  <si>
    <t>Sacramento State</t>
  </si>
  <si>
    <t>Rutgers</t>
  </si>
  <si>
    <t>Rider</t>
  </si>
  <si>
    <t>Richmond</t>
  </si>
  <si>
    <t>Rice</t>
  </si>
  <si>
    <t>Radford</t>
  </si>
  <si>
    <t>Quinnipiac</t>
  </si>
  <si>
    <t>Presbyterian</t>
  </si>
  <si>
    <t>Prairie View</t>
  </si>
  <si>
    <t>Portland State</t>
  </si>
  <si>
    <t>Portland</t>
  </si>
  <si>
    <t>Pepperdine</t>
  </si>
  <si>
    <t>Pennsylvania</t>
  </si>
  <si>
    <t>Penn State</t>
  </si>
  <si>
    <t>Pacific</t>
  </si>
  <si>
    <t>Oral Roberts</t>
  </si>
  <si>
    <t>Old Dominion</t>
  </si>
  <si>
    <t>Ohio State</t>
  </si>
  <si>
    <t>Ohio</t>
  </si>
  <si>
    <t>Oakland</t>
  </si>
  <si>
    <t>Northwestern State</t>
  </si>
  <si>
    <t>Northern Illinois</t>
  </si>
  <si>
    <t>Northern Colorado</t>
  </si>
  <si>
    <t>Northern Arizona</t>
  </si>
  <si>
    <t>North Texas</t>
  </si>
  <si>
    <t>North Dakota State</t>
  </si>
  <si>
    <t>North Carolina-Greensboro</t>
  </si>
  <si>
    <t>North Carolina State</t>
  </si>
  <si>
    <t>North Carolina A&amp;T</t>
  </si>
  <si>
    <t>Norfolk State</t>
  </si>
  <si>
    <t>NJIT</t>
  </si>
  <si>
    <t>Nicholls State</t>
  </si>
  <si>
    <t>Niagara</t>
  </si>
  <si>
    <t>New Hampshire</t>
  </si>
  <si>
    <t>Nevada-Las Vegas</t>
  </si>
  <si>
    <t>Nebraska-Omaha</t>
  </si>
  <si>
    <t>Navy</t>
  </si>
  <si>
    <t>Murray State</t>
  </si>
  <si>
    <t>Morgan State</t>
  </si>
  <si>
    <t>Morehead State</t>
  </si>
  <si>
    <t>Montana State</t>
  </si>
  <si>
    <t>Montana</t>
  </si>
  <si>
    <t>Monmouth</t>
  </si>
  <si>
    <t>Missouri-Kansas City</t>
  </si>
  <si>
    <t>Missouri State</t>
  </si>
  <si>
    <t>Missouri</t>
  </si>
  <si>
    <t>Mississippi Valley State</t>
  </si>
  <si>
    <t>Mississippi State</t>
  </si>
  <si>
    <t>Milwaukee</t>
  </si>
  <si>
    <t>Miami (OH)</t>
  </si>
  <si>
    <t>McNeese State</t>
  </si>
  <si>
    <t>Massachusetts-Lowell</t>
  </si>
  <si>
    <t>Maryland-Eastern Shore</t>
  </si>
  <si>
    <t>Maryland-Baltimore County</t>
  </si>
  <si>
    <t>Marshall</t>
  </si>
  <si>
    <t>Marist</t>
  </si>
  <si>
    <t>Maine</t>
  </si>
  <si>
    <t>Loyola Marymount</t>
  </si>
  <si>
    <t>Loyola (MD)</t>
  </si>
  <si>
    <t>Loyola (IL)</t>
  </si>
  <si>
    <t>Louisiana-Monroe</t>
  </si>
  <si>
    <t>Louisiana-Lafayette</t>
  </si>
  <si>
    <t>Louisiana Tech</t>
  </si>
  <si>
    <t>Louisiana State</t>
  </si>
  <si>
    <t>Longwood</t>
  </si>
  <si>
    <t>Long Island University</t>
  </si>
  <si>
    <t>Long Beach State</t>
  </si>
  <si>
    <t>Lipscomb</t>
  </si>
  <si>
    <t>Liberty</t>
  </si>
  <si>
    <t>Lehigh</t>
  </si>
  <si>
    <t>Lamar</t>
  </si>
  <si>
    <t>La Salle</t>
  </si>
  <si>
    <t>Kennesaw State</t>
  </si>
  <si>
    <t>James Madison</t>
  </si>
  <si>
    <t>Jacksonville</t>
  </si>
  <si>
    <t>Jackson State</t>
  </si>
  <si>
    <t>IUPUI</t>
  </si>
  <si>
    <t>IPFW</t>
  </si>
  <si>
    <t>Indiana State</t>
  </si>
  <si>
    <t>Incarnate Word</t>
  </si>
  <si>
    <t>Illinois-Chicago</t>
  </si>
  <si>
    <t>Illinois State</t>
  </si>
  <si>
    <t>Illinois</t>
  </si>
  <si>
    <t>Idaho State</t>
  </si>
  <si>
    <t>Idaho</t>
  </si>
  <si>
    <t>Howard</t>
  </si>
  <si>
    <t>Houston Baptist</t>
  </si>
  <si>
    <t>Houston</t>
  </si>
  <si>
    <t>Hofstra</t>
  </si>
  <si>
    <t>High Point</t>
  </si>
  <si>
    <t>Hartford</t>
  </si>
  <si>
    <t>Grand Canyon</t>
  </si>
  <si>
    <t>Grambling</t>
  </si>
  <si>
    <t>Georgia Tech</t>
  </si>
  <si>
    <t>Georgia State</t>
  </si>
  <si>
    <t>Georgia Southern</t>
  </si>
  <si>
    <t>George Washington</t>
  </si>
  <si>
    <t>George Mason</t>
  </si>
  <si>
    <t>Gardner-Webb</t>
  </si>
  <si>
    <t>Furman</t>
  </si>
  <si>
    <t>Fordham</t>
  </si>
  <si>
    <t>Florida International</t>
  </si>
  <si>
    <t>Florida Atlantic</t>
  </si>
  <si>
    <t>Florida A&amp;M</t>
  </si>
  <si>
    <t>Fairfield</t>
  </si>
  <si>
    <t>Evansville</t>
  </si>
  <si>
    <t>Elon</t>
  </si>
  <si>
    <t>Eastern Washington</t>
  </si>
  <si>
    <t>Eastern Michigan</t>
  </si>
  <si>
    <t>Eastern Kentucky</t>
  </si>
  <si>
    <t>Eastern Illinois</t>
  </si>
  <si>
    <t>East Carolina</t>
  </si>
  <si>
    <t>Duquesne</t>
  </si>
  <si>
    <t>Drexel</t>
  </si>
  <si>
    <t>Drake</t>
  </si>
  <si>
    <t>Detroit Mercy</t>
  </si>
  <si>
    <t>DePaul</t>
  </si>
  <si>
    <t>Denver</t>
  </si>
  <si>
    <t>Delaware State</t>
  </si>
  <si>
    <t>Dartmouth</t>
  </si>
  <si>
    <t>Cornell</t>
  </si>
  <si>
    <t>Coppin State</t>
  </si>
  <si>
    <t>Columbia</t>
  </si>
  <si>
    <t>Colorado State</t>
  </si>
  <si>
    <t>College of Charleston</t>
  </si>
  <si>
    <t>Colgate</t>
  </si>
  <si>
    <t>Coastal Carolina</t>
  </si>
  <si>
    <t>Cleveland State</t>
  </si>
  <si>
    <t>Clemson</t>
  </si>
  <si>
    <t>Citadel</t>
  </si>
  <si>
    <t>Chicago State</t>
  </si>
  <si>
    <t>Charlotte</t>
  </si>
  <si>
    <t>Charleston Southern</t>
  </si>
  <si>
    <t>Central Michigan</t>
  </si>
  <si>
    <t>Central Florida</t>
  </si>
  <si>
    <t>Central Connecticut State</t>
  </si>
  <si>
    <t>Central Arkansas</t>
  </si>
  <si>
    <t>Canisius</t>
  </si>
  <si>
    <t>Campbell</t>
  </si>
  <si>
    <t>Cal State Northridge</t>
  </si>
  <si>
    <t>Cal State Fullerton</t>
  </si>
  <si>
    <t>Cal Poly</t>
  </si>
  <si>
    <t>Bryant</t>
  </si>
  <si>
    <t>Brown</t>
  </si>
  <si>
    <t>Brigham Young</t>
  </si>
  <si>
    <t>Bradley</t>
  </si>
  <si>
    <t>Bowling Green State</t>
  </si>
  <si>
    <t>Boston University</t>
  </si>
  <si>
    <t>Boston College</t>
  </si>
  <si>
    <t>Boise State</t>
  </si>
  <si>
    <t>Binghamton</t>
  </si>
  <si>
    <t>Bethune-Cookman</t>
  </si>
  <si>
    <t>Ball State</t>
  </si>
  <si>
    <t>Auburn</t>
  </si>
  <si>
    <t>Army</t>
  </si>
  <si>
    <t>Arkansas-Pine Bluff</t>
  </si>
  <si>
    <t>Arkansas State</t>
  </si>
  <si>
    <t>Arizona State</t>
  </si>
  <si>
    <t>Appalachian State</t>
  </si>
  <si>
    <t>American</t>
  </si>
  <si>
    <t>Alcorn State</t>
  </si>
  <si>
    <t>Albany (NY)</t>
  </si>
  <si>
    <t>Alabama-Birmingham</t>
  </si>
  <si>
    <t>Alabama State</t>
  </si>
  <si>
    <t>Alabama A&amp;M</t>
  </si>
  <si>
    <t>Alabama</t>
  </si>
  <si>
    <t>Akron</t>
  </si>
  <si>
    <t>Air Force</t>
  </si>
  <si>
    <t>Abilene Christian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</si>
</sst>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2" fontId="2" fillId="0" borderId="0" xfId="0" applyNumberFormat="1" applyFont="1"/>
    <xf numFmtId="10" fontId="2" fillId="0" borderId="0" xfId="0" applyNumberFormat="1" applyFont="1"/>
    <xf numFmtId="2" fontId="2" fillId="0" borderId="0" xfId="0" applyNumberFormat="1" applyFont="1" applyAlignment="1">
      <alignment horizontal="center"/>
    </xf>
    <xf numFmtId="2" fontId="0" fillId="0" borderId="0" xfId="0" applyNumberFormat="1"/>
    <xf numFmtId="10" fontId="0" fillId="0" borderId="0" xfId="0" applyNumberFormat="1"/>
    <xf numFmtId="2" fontId="0" fillId="0" borderId="0" xfId="0" applyNumberFormat="1" applyAlignment="1">
      <alignment horizontal="center"/>
    </xf>
    <xf numFmtId="9" fontId="0" fillId="0" borderId="0" xfId="1" applyFont="1"/>
    <xf numFmtId="9" fontId="2" fillId="0" borderId="0" xfId="1" applyFont="1"/>
    <xf numFmtId="0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pivotButton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'Age Distribution'!$F$4</c:f>
              <c:strCache>
                <c:ptCount val="1"/>
                <c:pt idx="0">
                  <c:v># observations</c:v>
                </c:pt>
              </c:strCache>
            </c:strRef>
          </c:tx>
          <c:invertIfNegative val="0"/>
          <c:cat>
            <c:numRef>
              <c:f>'Age Distribution'!$E$5:$E$12</c:f>
              <c:numCache>
                <c:formatCode>General</c:formatCode>
                <c:ptCount val="8"/>
                <c:pt idx="0">
                  <c:v>20</c:v>
                </c:pt>
                <c:pt idx="1">
                  <c:v>20.2</c:v>
                </c:pt>
                <c:pt idx="2">
                  <c:v>20.399999999999999</c:v>
                </c:pt>
                <c:pt idx="3">
                  <c:v>20.6</c:v>
                </c:pt>
                <c:pt idx="4">
                  <c:v>20.8</c:v>
                </c:pt>
                <c:pt idx="5">
                  <c:v>21</c:v>
                </c:pt>
                <c:pt idx="6">
                  <c:v>21.2</c:v>
                </c:pt>
                <c:pt idx="7">
                  <c:v>21.4</c:v>
                </c:pt>
              </c:numCache>
            </c:numRef>
          </c:cat>
          <c:val>
            <c:numRef>
              <c:f>'Age Distribution'!$F$5:$F$12</c:f>
              <c:numCache>
                <c:formatCode>General</c:formatCode>
                <c:ptCount val="8"/>
                <c:pt idx="0">
                  <c:v>4</c:v>
                </c:pt>
                <c:pt idx="1">
                  <c:v>7</c:v>
                </c:pt>
                <c:pt idx="2">
                  <c:v>20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506432"/>
        <c:axId val="289508352"/>
      </c:barChart>
      <c:catAx>
        <c:axId val="28950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Average 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508352"/>
        <c:crosses val="autoZero"/>
        <c:auto val="1"/>
        <c:lblAlgn val="ctr"/>
        <c:lblOffset val="100"/>
        <c:noMultiLvlLbl val="0"/>
      </c:catAx>
      <c:valAx>
        <c:axId val="289508352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# of Teams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506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'Age Distribution'!$E$24:$E$33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cat>
          <c:val>
            <c:numRef>
              <c:f>'Age Distribution'!$F$24:$F$33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13</c:v>
                </c:pt>
                <c:pt idx="3">
                  <c:v>17</c:v>
                </c:pt>
                <c:pt idx="4">
                  <c:v>11</c:v>
                </c:pt>
                <c:pt idx="5">
                  <c:v>12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003584"/>
        <c:axId val="290824960"/>
      </c:barChart>
      <c:catAx>
        <c:axId val="29000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Number of Players on Team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0824960"/>
        <c:crosses val="autoZero"/>
        <c:auto val="1"/>
        <c:lblAlgn val="ctr"/>
        <c:lblOffset val="100"/>
        <c:noMultiLvlLbl val="0"/>
      </c:catAx>
      <c:valAx>
        <c:axId val="290824960"/>
        <c:scaling>
          <c:orientation val="minMax"/>
          <c:max val="20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# of Teams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0003584"/>
        <c:crosses val="autoZero"/>
        <c:crossBetween val="between"/>
        <c:maj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80962</xdr:rowOff>
    </xdr:from>
    <xdr:to>
      <xdr:col>14</xdr:col>
      <xdr:colOff>361950</xdr:colOff>
      <xdr:row>14</xdr:row>
      <xdr:rowOff>157162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19</xdr:row>
      <xdr:rowOff>80962</xdr:rowOff>
    </xdr:from>
    <xdr:to>
      <xdr:col>14</xdr:col>
      <xdr:colOff>361950</xdr:colOff>
      <xdr:row>33</xdr:row>
      <xdr:rowOff>157162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wner/Downloads/Copy%20of%20NCAA-Tournament-Team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t, Jorgen" refreshedDate="43189.817202662038" createdVersion="4" refreshedVersion="4" minRefreshableVersion="3" recordCount="68">
  <cacheSource type="worksheet">
    <worksheetSource ref="A1:R69" sheet="2017" r:id="rId2"/>
  </cacheSource>
  <cacheFields count="18">
    <cacheField name="Bucket" numFmtId="0">
      <sharedItems/>
    </cacheField>
    <cacheField name="Rank" numFmtId="0">
      <sharedItems containsSemiMixedTypes="0" containsString="0" containsNumber="1" containsInteger="1" minValue="1" maxValue="212"/>
    </cacheField>
    <cacheField name="Team" numFmtId="0">
      <sharedItems/>
    </cacheField>
    <cacheField name="Game Count" numFmtId="0">
      <sharedItems containsSemiMixedTypes="0" containsString="0" containsNumber="1" containsInteger="1" minValue="29" maxValue="36"/>
    </cacheField>
    <cacheField name="Scoring Differential" numFmtId="2">
      <sharedItems containsSemiMixedTypes="0" containsString="0" containsNumber="1" minValue="-0.26470588235294118" maxValue="23.424242424242426"/>
    </cacheField>
    <cacheField name="Opponent Differential Per Game" numFmtId="2">
      <sharedItems containsSemiMixedTypes="0" containsString="0" containsNumber="1" minValue="-4.5541847609968835" maxValue="5.519665730799284"/>
    </cacheField>
    <cacheField name="Strength of Schedule" numFmtId="0">
      <sharedItems containsSemiMixedTypes="0" containsString="0" containsNumber="1" containsInteger="1" minValue="3" maxValue="351"/>
    </cacheField>
    <cacheField name="Wins" numFmtId="0">
      <sharedItems containsSemiMixedTypes="0" containsString="0" containsNumber="1" containsInteger="1" minValue="18" maxValue="32"/>
    </cacheField>
    <cacheField name="Winning %" numFmtId="10">
      <sharedItems containsSemiMixedTypes="0" containsString="0" containsNumber="1" minValue="0.52941176470588236" maxValue="0.96969696969696972"/>
    </cacheField>
    <cacheField name="Rank Value" numFmtId="2">
      <sharedItems containsSemiMixedTypes="0" containsString="0" containsNumber="1" minValue="3.7949999999999999" maxValue="8.6020000000000003"/>
    </cacheField>
    <cacheField name="Average PPG" numFmtId="2">
      <sharedItems containsSemiMixedTypes="0" containsString="0" containsNumber="1" minValue="66.59375" maxValue="90.36363636363636"/>
    </cacheField>
    <cacheField name="Average Opp PPG" numFmtId="2">
      <sharedItems containsSemiMixedTypes="0" containsString="0" containsNumber="1" minValue="55.625" maxValue="78.03125"/>
    </cacheField>
    <cacheField name="Kenpom Rank" numFmtId="0">
      <sharedItems containsSemiMixedTypes="0" containsString="0" containsNumber="1" containsInteger="1" minValue="1" maxValue="350"/>
    </cacheField>
    <cacheField name="Seed" numFmtId="0">
      <sharedItems containsSemiMixedTypes="0" containsString="0" containsNumber="1" containsInteger="1" minValue="1" maxValue="17" count="17">
        <n v="1"/>
        <n v="2"/>
        <n v="4"/>
        <n v="3"/>
        <n v="6"/>
        <n v="7"/>
        <n v="5"/>
        <n v="8"/>
        <n v="12"/>
        <n v="10"/>
        <n v="11"/>
        <n v="14"/>
        <n v="13"/>
        <n v="9"/>
        <n v="17"/>
        <n v="15"/>
        <n v="16"/>
      </sharedItems>
    </cacheField>
    <cacheField name="Region" numFmtId="0">
      <sharedItems/>
    </cacheField>
    <cacheField name="Age" numFmtId="2">
      <sharedItems containsSemiMixedTypes="0" containsString="0" containsNumber="1" minValue="19.916666666666668" maxValue="21.333333333333332"/>
    </cacheField>
    <cacheField name="AgeBucket" numFmtId="2">
      <sharedItems containsSemiMixedTypes="0" containsString="0" containsNumber="1" minValue="20" maxValue="21.4" count="7">
        <n v="20.6"/>
        <n v="20.399999999999999"/>
        <n v="20"/>
        <n v="20.2"/>
        <n v="20.8"/>
        <n v="21"/>
        <n v="21.4"/>
      </sharedItems>
    </cacheField>
    <cacheField name="# of Players" numFmtId="2">
      <sharedItems containsSemiMixedTypes="0" containsString="0" containsNumber="1" containsInteger="1" minValue="9" maxValue="18" count="9">
        <n v="14"/>
        <n v="10"/>
        <n v="13"/>
        <n v="11"/>
        <n v="9"/>
        <n v="12"/>
        <n v="15"/>
        <n v="16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">
  <r>
    <s v="South1"/>
    <n v="1"/>
    <s v="North Carolina"/>
    <n v="34"/>
    <n v="14.294117647058824"/>
    <n v="4.1246121656787604"/>
    <n v="24"/>
    <n v="27"/>
    <n v="0.79411764705882348"/>
    <n v="8.6020000000000003"/>
    <n v="84.911764705882348"/>
    <n v="70.617647058823536"/>
    <n v="3"/>
    <x v="0"/>
    <s v="South"/>
    <n v="20.642857142857142"/>
    <x v="0"/>
    <x v="0"/>
  </r>
  <r>
    <s v="East1"/>
    <n v="2"/>
    <s v="Villanova"/>
    <n v="34"/>
    <n v="14.882352941176471"/>
    <n v="2.8885991722029511"/>
    <n v="59"/>
    <n v="31"/>
    <n v="0.91176470588235292"/>
    <n v="8.5990000000000002"/>
    <n v="77.67647058823529"/>
    <n v="62.794117647058826"/>
    <n v="2"/>
    <x v="0"/>
    <s v="East"/>
    <n v="20.399999999999999"/>
    <x v="1"/>
    <x v="1"/>
  </r>
  <r>
    <s v="South2"/>
    <n v="3"/>
    <s v="Kentucky"/>
    <n v="34"/>
    <n v="14.352941176470589"/>
    <n v="3.4183515307106123"/>
    <n v="41"/>
    <n v="29"/>
    <n v="0.8529411764705882"/>
    <n v="8.5760000000000005"/>
    <n v="85.941176470588232"/>
    <n v="71.588235294117652"/>
    <n v="4"/>
    <x v="1"/>
    <s v="South"/>
    <n v="19.923076923076923"/>
    <x v="2"/>
    <x v="2"/>
  </r>
  <r>
    <s v="Midwest1"/>
    <n v="4"/>
    <s v="Kansas"/>
    <n v="32"/>
    <n v="10.34375"/>
    <n v="4.4366331017377636"/>
    <n v="16"/>
    <n v="28"/>
    <n v="0.875"/>
    <n v="8.5250000000000004"/>
    <n v="82.71875"/>
    <n v="72.375"/>
    <n v="10"/>
    <x v="0"/>
    <s v="Midwest"/>
    <n v="20.545454545454547"/>
    <x v="0"/>
    <x v="3"/>
  </r>
  <r>
    <s v="West2"/>
    <n v="5"/>
    <s v="Arizona"/>
    <n v="34"/>
    <n v="10.823529411764707"/>
    <n v="3.6303405749735731"/>
    <n v="35"/>
    <n v="30"/>
    <n v="0.88235294117647056"/>
    <n v="8.5070000000000014"/>
    <n v="76.264705882352942"/>
    <n v="65.441176470588232"/>
    <n v="20"/>
    <x v="1"/>
    <s v="West"/>
    <n v="20.25"/>
    <x v="3"/>
    <x v="4"/>
  </r>
  <r>
    <s v="East2"/>
    <n v="6"/>
    <s v="Duke"/>
    <n v="35"/>
    <n v="10.828571428571429"/>
    <n v="4.7602441841839367"/>
    <n v="9"/>
    <n v="27"/>
    <n v="0.77142857142857146"/>
    <n v="8.48"/>
    <n v="80.657142857142858"/>
    <n v="69.828571428571422"/>
    <n v="12"/>
    <x v="1"/>
    <s v="East"/>
    <n v="19.916666666666668"/>
    <x v="2"/>
    <x v="5"/>
  </r>
  <r>
    <s v="Midwest2"/>
    <n v="7"/>
    <s v="Louisville"/>
    <n v="32"/>
    <n v="11.6875"/>
    <n v="5.519665730799284"/>
    <n v="3"/>
    <n v="24"/>
    <n v="0.75"/>
    <n v="8.4559999999999995"/>
    <n v="77.53125"/>
    <n v="65.84375"/>
    <n v="6"/>
    <x v="1"/>
    <s v="Midwest"/>
    <n v="20.5"/>
    <x v="0"/>
    <x v="0"/>
  </r>
  <r>
    <s v="East4"/>
    <n v="8"/>
    <s v="Florida"/>
    <n v="32"/>
    <n v="11.71875"/>
    <n v="4.4370361334141446"/>
    <n v="15"/>
    <n v="24"/>
    <n v="0.75"/>
    <n v="8.4239999999999995"/>
    <n v="78.28125"/>
    <n v="66.5625"/>
    <n v="9"/>
    <x v="2"/>
    <s v="East"/>
    <n v="20.666666666666668"/>
    <x v="0"/>
    <x v="5"/>
  </r>
  <r>
    <s v="East3"/>
    <n v="9"/>
    <s v="Baylor"/>
    <n v="32"/>
    <n v="10"/>
    <n v="5.0950946250934397"/>
    <n v="7"/>
    <n v="25"/>
    <n v="0.78125"/>
    <n v="8.4039999999999999"/>
    <n v="72.71875"/>
    <n v="62.71875"/>
    <n v="13"/>
    <x v="3"/>
    <s v="East"/>
    <n v="20.636363636363637"/>
    <x v="0"/>
    <x v="3"/>
  </r>
  <r>
    <s v="Midwest3"/>
    <n v="10"/>
    <s v="Oregon"/>
    <n v="34"/>
    <n v="14.058823529411764"/>
    <n v="2.6466656173899374"/>
    <n v="68"/>
    <n v="29"/>
    <n v="0.8529411764705882"/>
    <n v="8.3979999999999997"/>
    <n v="79.088235294117652"/>
    <n v="65.029411764705884"/>
    <n v="16"/>
    <x v="3"/>
    <s v="Midwest"/>
    <n v="20.791666666666668"/>
    <x v="4"/>
    <x v="3"/>
  </r>
  <r>
    <s v="Midwest4"/>
    <n v="11"/>
    <s v="Purdue"/>
    <n v="32"/>
    <n v="12.96875"/>
    <n v="3.0640234974485168"/>
    <n v="54"/>
    <n v="25"/>
    <n v="0.78125"/>
    <n v="8.3520000000000003"/>
    <n v="80.125"/>
    <n v="67.15625"/>
    <n v="15"/>
    <x v="2"/>
    <s v="Midwest"/>
    <n v="20.727272727272727"/>
    <x v="4"/>
    <x v="3"/>
  </r>
  <r>
    <s v="West3"/>
    <n v="12"/>
    <s v="Florida State"/>
    <n v="33"/>
    <n v="11.181818181818182"/>
    <n v="3.6414270402464735"/>
    <n v="34"/>
    <n v="25"/>
    <n v="0.75757575757575757"/>
    <n v="8.3079999999999998"/>
    <n v="82.454545454545453"/>
    <n v="71.272727272727266"/>
    <n v="350"/>
    <x v="3"/>
    <s v="West"/>
    <n v="20.384615384615383"/>
    <x v="1"/>
    <x v="2"/>
  </r>
  <r>
    <s v="West4"/>
    <n v="13"/>
    <s v="West Virginia"/>
    <n v="34"/>
    <n v="15.647058823529411"/>
    <n v="2.4821327461465867"/>
    <n v="77"/>
    <n v="26"/>
    <n v="0.76470588235294112"/>
    <n v="8.2729999999999997"/>
    <n v="81.970588235294116"/>
    <n v="66.32352941176471"/>
    <n v="5"/>
    <x v="2"/>
    <s v="West"/>
    <n v="20.466666666666665"/>
    <x v="1"/>
    <x v="6"/>
  </r>
  <r>
    <s v="South6"/>
    <n v="14"/>
    <s v="Cincinnati"/>
    <n v="34"/>
    <n v="13.647058823529411"/>
    <n v="2.2348425595872294"/>
    <n v="92"/>
    <n v="29"/>
    <n v="0.8529411764705882"/>
    <n v="8.25"/>
    <n v="74.470588235294116"/>
    <n v="60.823529411764703"/>
    <n v="22"/>
    <x v="4"/>
    <s v="South"/>
    <n v="20.545454545454547"/>
    <x v="0"/>
    <x v="3"/>
  </r>
  <r>
    <s v="West7"/>
    <n v="15"/>
    <s v="Saint Mary's (CA)"/>
    <n v="32"/>
    <n v="15.5"/>
    <n v="1.8651732208187526"/>
    <n v="116"/>
    <n v="28"/>
    <n v="0.875"/>
    <n v="8.2370000000000001"/>
    <n v="72"/>
    <n v="56.5"/>
    <n v="350"/>
    <x v="5"/>
    <s v="West"/>
    <n v="20.454545454545453"/>
    <x v="1"/>
    <x v="3"/>
  </r>
  <r>
    <s v="East6"/>
    <n v="16"/>
    <s v="Southern Methodist"/>
    <n v="34"/>
    <n v="14.705882352941176"/>
    <n v="1.8595392447471097"/>
    <n v="117"/>
    <n v="30"/>
    <n v="0.88235294117647056"/>
    <n v="8.2190000000000012"/>
    <n v="74.529411764705884"/>
    <n v="59.823529411764703"/>
    <n v="350"/>
    <x v="4"/>
    <s v="East"/>
    <n v="20.375"/>
    <x v="1"/>
    <x v="3"/>
  </r>
  <r>
    <s v="East5"/>
    <n v="17"/>
    <s v="Virginia"/>
    <n v="32"/>
    <n v="10.96875"/>
    <n v="4.5041910835714098"/>
    <n v="14"/>
    <n v="22"/>
    <n v="0.6875"/>
    <n v="8.1879999999999988"/>
    <n v="66.59375"/>
    <n v="55.625"/>
    <n v="7"/>
    <x v="6"/>
    <s v="East"/>
    <n v="20.428571428571427"/>
    <x v="1"/>
    <x v="0"/>
  </r>
  <r>
    <s v="West1"/>
    <n v="18"/>
    <s v="Gonzaga"/>
    <n v="33"/>
    <n v="23.424242424242426"/>
    <n v="1.1851226601010971"/>
    <n v="166"/>
    <n v="32"/>
    <n v="0.96969696969696972"/>
    <n v="8.0560000000000009"/>
    <n v="84.575757575757578"/>
    <n v="61.151515151515149"/>
    <n v="1"/>
    <x v="0"/>
    <s v="West"/>
    <n v="20.46153846153846"/>
    <x v="1"/>
    <x v="2"/>
  </r>
  <r>
    <s v="Midwest5"/>
    <n v="19"/>
    <s v="Iowa State"/>
    <n v="33"/>
    <n v="8.8787878787878789"/>
    <n v="4.6148108644996899"/>
    <n v="11"/>
    <n v="23"/>
    <n v="0.69696969696969702"/>
    <n v="8.0259999999999998"/>
    <n v="80.878787878787875"/>
    <n v="72"/>
    <n v="350"/>
    <x v="6"/>
    <s v="Midwest"/>
    <n v="21.083333333333332"/>
    <x v="5"/>
    <x v="5"/>
  </r>
  <r>
    <s v="West5"/>
    <n v="20"/>
    <s v="Notre Dame"/>
    <n v="34"/>
    <n v="8.7941176470588243"/>
    <n v="4.1344400419733178"/>
    <n v="23"/>
    <n v="25"/>
    <n v="0.73529411764705888"/>
    <n v="8.0180000000000007"/>
    <n v="78"/>
    <n v="69.205882352941174"/>
    <n v="25"/>
    <x v="6"/>
    <s v="West"/>
    <n v="20.75"/>
    <x v="4"/>
    <x v="5"/>
  </r>
  <r>
    <s v="South4"/>
    <n v="21"/>
    <s v="Butler"/>
    <n v="31"/>
    <n v="7.903225806451613"/>
    <n v="4.2385576855179776"/>
    <n v="22"/>
    <n v="23"/>
    <n v="0.74193548387096775"/>
    <n v="7.9630000000000001"/>
    <n v="76.290322580645167"/>
    <n v="68.387096774193552"/>
    <n v="26"/>
    <x v="2"/>
    <s v="South"/>
    <n v="20.76923076923077"/>
    <x v="4"/>
    <x v="2"/>
  </r>
  <r>
    <s v="East8"/>
    <n v="22"/>
    <s v="Wisconsin"/>
    <n v="34"/>
    <n v="10.529411764705882"/>
    <n v="2.8457843336575621"/>
    <n v="62"/>
    <n v="25"/>
    <n v="0.73529411764705888"/>
    <n v="7.9420000000000002"/>
    <n v="71.941176470588232"/>
    <n v="61.411764705882355"/>
    <n v="23"/>
    <x v="7"/>
    <s v="East"/>
    <n v="20.571428571428573"/>
    <x v="0"/>
    <x v="0"/>
  </r>
  <r>
    <s v="South3"/>
    <n v="23"/>
    <s v="UCLA"/>
    <n v="33"/>
    <n v="15.030303030303031"/>
    <n v="1.1316538122218676"/>
    <n v="170"/>
    <n v="29"/>
    <n v="0.87878787878787878"/>
    <n v="7.9319999999999995"/>
    <n v="90.36363636363636"/>
    <n v="75.333333333333329"/>
    <n v="18"/>
    <x v="3"/>
    <s v="South"/>
    <n v="20.333333333333332"/>
    <x v="1"/>
    <x v="5"/>
  </r>
  <r>
    <s v="Midwest7"/>
    <n v="24"/>
    <s v="Michigan"/>
    <n v="35"/>
    <n v="9.257142857142858"/>
    <n v="3.9139211989781253"/>
    <n v="27"/>
    <n v="24"/>
    <n v="0.68571428571428572"/>
    <n v="7.9249999999999998"/>
    <n v="74.8"/>
    <n v="65.542857142857144"/>
    <n v="21"/>
    <x v="5"/>
    <s v="Midwest"/>
    <n v="20.692307692307693"/>
    <x v="0"/>
    <x v="2"/>
  </r>
  <r>
    <s v="Midwest6"/>
    <n v="25"/>
    <s v="Creighton"/>
    <n v="34"/>
    <n v="9.617647058823529"/>
    <n v="2.2540991981146434"/>
    <n v="91"/>
    <n v="25"/>
    <n v="0.73529411764705888"/>
    <n v="7.72"/>
    <n v="82.117647058823536"/>
    <n v="72.5"/>
    <n v="27"/>
    <x v="4"/>
    <s v="Midwest"/>
    <n v="20.428571428571427"/>
    <x v="1"/>
    <x v="0"/>
  </r>
  <r>
    <s v="South12"/>
    <n v="26"/>
    <s v="Middle Tennessee"/>
    <n v="34"/>
    <n v="11.705882352941176"/>
    <n v="0.93990865796033829"/>
    <n v="190"/>
    <n v="30"/>
    <n v="0.88235294117647056"/>
    <n v="7.7030000000000003"/>
    <n v="75.029411764705884"/>
    <n v="63.323529411764703"/>
    <n v="48"/>
    <x v="8"/>
    <s v="South"/>
    <n v="21"/>
    <x v="5"/>
    <x v="3"/>
  </r>
  <r>
    <s v="West10"/>
    <n v="27"/>
    <s v="Virginia Commonwealth"/>
    <n v="34"/>
    <n v="8.264705882352942"/>
    <n v="2.0790909345318966"/>
    <n v="102"/>
    <n v="26"/>
    <n v="0.76470588235294112"/>
    <n v="7.6389999999999993"/>
    <n v="74.67647058823529"/>
    <n v="66.411764705882348"/>
    <n v="350"/>
    <x v="9"/>
    <s v="West"/>
    <n v="20.833333333333332"/>
    <x v="4"/>
    <x v="5"/>
  </r>
  <r>
    <s v="South5"/>
    <n v="28"/>
    <s v="Minnesota"/>
    <n v="33"/>
    <n v="6.1818181818181817"/>
    <n v="3.9808858798562525"/>
    <n v="26"/>
    <n v="24"/>
    <n v="0.72727272727272729"/>
    <n v="7.6360000000000001"/>
    <n v="75.272727272727266"/>
    <n v="69.090909090909093"/>
    <n v="33"/>
    <x v="6"/>
    <s v="South"/>
    <n v="20.166666666666668"/>
    <x v="3"/>
    <x v="5"/>
  </r>
  <r>
    <s v="South7"/>
    <n v="29"/>
    <s v="Dayton"/>
    <n v="31"/>
    <n v="9.935483870967742"/>
    <n v="1.5572249434728014"/>
    <n v="143"/>
    <n v="24"/>
    <n v="0.77419354838709675"/>
    <n v="7.6070000000000002"/>
    <n v="76.451612903225808"/>
    <n v="66.516129032258064"/>
    <n v="36"/>
    <x v="5"/>
    <s v="South"/>
    <n v="20.727272727272727"/>
    <x v="4"/>
    <x v="3"/>
  </r>
  <r>
    <s v="Midwest12"/>
    <n v="31"/>
    <s v="Nevada"/>
    <n v="34"/>
    <n v="9.0294117647058822"/>
    <n v="1.3597666183948132"/>
    <n v="155"/>
    <n v="28"/>
    <n v="0.82352941176470584"/>
    <n v="7.5670000000000002"/>
    <n v="79.970588235294116"/>
    <n v="70.941176470588232"/>
    <n v="55"/>
    <x v="8"/>
    <s v="Midwest"/>
    <n v="20.3"/>
    <x v="1"/>
    <x v="1"/>
  </r>
  <r>
    <s v="Midwest11"/>
    <n v="32"/>
    <s v="Rhode Island"/>
    <n v="33"/>
    <n v="8.4848484848484844"/>
    <n v="2.2099359849442508"/>
    <n v="94"/>
    <n v="24"/>
    <n v="0.72727272727272729"/>
    <n v="7.556"/>
    <n v="73.36363636363636"/>
    <n v="64.878787878787875"/>
    <n v="37"/>
    <x v="10"/>
    <s v="Midwest"/>
    <n v="20.5"/>
    <x v="0"/>
    <x v="5"/>
  </r>
  <r>
    <s v="East12"/>
    <n v="33"/>
    <s v="North Carolina-Wilmington"/>
    <n v="34"/>
    <n v="10.235294117647058"/>
    <n v="1.0426310240760099"/>
    <n v="176"/>
    <n v="29"/>
    <n v="0.8529411764705882"/>
    <n v="7.5540000000000003"/>
    <n v="85.17647058823529"/>
    <n v="74.941176470588232"/>
    <n v="350"/>
    <x v="8"/>
    <s v="East"/>
    <n v="20.75"/>
    <x v="4"/>
    <x v="5"/>
  </r>
  <r>
    <s v="East7"/>
    <n v="34"/>
    <s v="South Carolina"/>
    <n v="32"/>
    <n v="7.59375"/>
    <n v="2.7602738735706902"/>
    <n v="65"/>
    <n v="22"/>
    <n v="0.6875"/>
    <n v="7.51"/>
    <n v="72.0625"/>
    <n v="64.46875"/>
    <n v="31"/>
    <x v="5"/>
    <s v="East"/>
    <n v="20.214285714285715"/>
    <x v="3"/>
    <x v="0"/>
  </r>
  <r>
    <s v="West6"/>
    <n v="35"/>
    <s v="Maryland"/>
    <n v="32"/>
    <n v="6.34375"/>
    <n v="2.6068397719700052"/>
    <n v="69"/>
    <n v="24"/>
    <n v="0.75"/>
    <n v="7.4939999999999998"/>
    <n v="74.15625"/>
    <n v="67.8125"/>
    <n v="45"/>
    <x v="4"/>
    <s v="West"/>
    <n v="20.454545454545453"/>
    <x v="1"/>
    <x v="3"/>
  </r>
  <r>
    <s v="Midwest10"/>
    <n v="37"/>
    <s v="Oklahoma State"/>
    <n v="32"/>
    <n v="7.5"/>
    <n v="4.8510615000215633"/>
    <n v="8"/>
    <n v="20"/>
    <n v="0.625"/>
    <n v="7.4879999999999995"/>
    <n v="85.53125"/>
    <n v="78.03125"/>
    <n v="350"/>
    <x v="9"/>
    <s v="Midwest"/>
    <n v="20.071428571428573"/>
    <x v="2"/>
    <x v="0"/>
  </r>
  <r>
    <s v="South10"/>
    <n v="38"/>
    <s v="Wichita State"/>
    <n v="34"/>
    <n v="19.617647058823529"/>
    <n v="-1.2314231583611649E-2"/>
    <n v="262"/>
    <n v="30"/>
    <n v="0.88235294117647056"/>
    <n v="7.4510000000000005"/>
    <n v="82.058823529411768"/>
    <n v="62.441176470588232"/>
    <n v="350"/>
    <x v="9"/>
    <s v="South"/>
    <n v="20.4375"/>
    <x v="1"/>
    <x v="7"/>
  </r>
  <r>
    <s v="West14"/>
    <n v="39"/>
    <s v="Florida Gulf Coast"/>
    <n v="33"/>
    <n v="10.636363636363637"/>
    <n v="0.90669897613359762"/>
    <n v="194"/>
    <n v="26"/>
    <n v="0.78787878787878785"/>
    <n v="7.431"/>
    <n v="79.424242424242422"/>
    <n v="68.787878787878782"/>
    <n v="108"/>
    <x v="11"/>
    <s v="West"/>
    <n v="20.399999999999999"/>
    <x v="1"/>
    <x v="6"/>
  </r>
  <r>
    <s v="South8"/>
    <n v="41"/>
    <s v="Arkansas"/>
    <n v="34"/>
    <n v="5.7941176470588234"/>
    <n v="2.9480073787320693"/>
    <n v="57"/>
    <n v="25"/>
    <n v="0.73529411764705888"/>
    <n v="7.3920000000000003"/>
    <n v="79.794117647058826"/>
    <n v="74"/>
    <n v="38"/>
    <x v="7"/>
    <s v="South"/>
    <n v="20.73076923076923"/>
    <x v="4"/>
    <x v="5"/>
  </r>
  <r>
    <s v="East13"/>
    <n v="42"/>
    <s v="East Tennessee State"/>
    <n v="34"/>
    <n v="10.558823529411764"/>
    <n v="0.84034127529325719"/>
    <n v="203"/>
    <n v="27"/>
    <n v="0.79411764705882348"/>
    <n v="7.37"/>
    <n v="79.911764705882348"/>
    <n v="69.352941176470594"/>
    <n v="350"/>
    <x v="12"/>
    <s v="East"/>
    <n v="21.307692307692307"/>
    <x v="6"/>
    <x v="2"/>
  </r>
  <r>
    <s v="West12"/>
    <n v="43"/>
    <s v="Princeton"/>
    <n v="29"/>
    <n v="10.620689655172415"/>
    <n v="0.70224909617074294"/>
    <n v="213"/>
    <n v="23"/>
    <n v="0.7931034482758621"/>
    <n v="7.32"/>
    <n v="72.103448275862064"/>
    <n v="61.482758620689658"/>
    <n v="59"/>
    <x v="8"/>
    <s v="West"/>
    <n v="20.710526315789473"/>
    <x v="4"/>
    <x v="8"/>
  </r>
  <r>
    <s v="Midwest13"/>
    <n v="44"/>
    <s v="Vermont"/>
    <n v="34"/>
    <n v="11.970588235294118"/>
    <n v="7.6449447332139361E-2"/>
    <n v="255"/>
    <n v="29"/>
    <n v="0.8529411764705882"/>
    <n v="7.2939999999999996"/>
    <n v="73.558823529411768"/>
    <n v="61.588235294117645"/>
    <n v="63"/>
    <x v="12"/>
    <s v="Midwest"/>
    <n v="21"/>
    <x v="5"/>
    <x v="5"/>
  </r>
  <r>
    <s v="Midwest8"/>
    <n v="46"/>
    <s v="Miami (FL)"/>
    <n v="32"/>
    <n v="5.6875"/>
    <n v="3.6137877888355976"/>
    <n v="36"/>
    <n v="21"/>
    <n v="0.65625"/>
    <n v="7.266"/>
    <n v="69.375"/>
    <n v="63.6875"/>
    <n v="350"/>
    <x v="7"/>
    <s v="Midwest"/>
    <n v="20.111111111111111"/>
    <x v="3"/>
    <x v="4"/>
  </r>
  <r>
    <s v="West8"/>
    <n v="47"/>
    <s v="Northwestern"/>
    <n v="34"/>
    <n v="6.0294117647058822"/>
    <n v="2.720156178954245"/>
    <n v="67"/>
    <n v="23"/>
    <n v="0.67647058823529416"/>
    <n v="7.2249999999999996"/>
    <n v="71.088235294117652"/>
    <n v="65.058823529411768"/>
    <n v="39"/>
    <x v="7"/>
    <s v="West"/>
    <n v="20.5"/>
    <x v="0"/>
    <x v="1"/>
  </r>
  <r>
    <s v="East9"/>
    <n v="52"/>
    <s v="Virginia Tech"/>
    <n v="32"/>
    <n v="4.84375"/>
    <n v="2.8883151120602202"/>
    <n v="60"/>
    <n v="22"/>
    <n v="0.6875"/>
    <n v="7.1139999999999999"/>
    <n v="79.25"/>
    <n v="74.40625"/>
    <n v="44"/>
    <x v="13"/>
    <s v="East"/>
    <n v="21"/>
    <x v="5"/>
    <x v="3"/>
  </r>
  <r>
    <s v="East11"/>
    <n v="53"/>
    <s v="Southern California"/>
    <n v="33"/>
    <n v="5.5151515151515156"/>
    <n v="2.1356582027414293"/>
    <n v="98"/>
    <n v="24"/>
    <n v="0.72727272727272729"/>
    <n v="7.0720000000000001"/>
    <n v="78.696969696969703"/>
    <n v="73.181818181818187"/>
    <n v="350"/>
    <x v="10"/>
    <s v="East"/>
    <n v="20.25"/>
    <x v="3"/>
    <x v="5"/>
  </r>
  <r>
    <s v="East10"/>
    <n v="54"/>
    <s v="Marquette"/>
    <n v="31"/>
    <n v="7.5161290322580649"/>
    <n v="2.5201437667584292"/>
    <n v="73"/>
    <n v="19"/>
    <n v="0.61290322580645162"/>
    <n v="7.0589999999999993"/>
    <n v="82.516129032258064"/>
    <n v="75"/>
    <n v="28"/>
    <x v="9"/>
    <s v="East"/>
    <n v="20.545454545454547"/>
    <x v="0"/>
    <x v="3"/>
  </r>
  <r>
    <s v="South13"/>
    <n v="55"/>
    <s v="Winthrop"/>
    <n v="32"/>
    <n v="9.53125"/>
    <n v="0.11151456527442352"/>
    <n v="252"/>
    <n v="26"/>
    <n v="0.8125"/>
    <n v="7.0280000000000005"/>
    <n v="79.71875"/>
    <n v="70.1875"/>
    <n v="112"/>
    <x v="12"/>
    <s v="South"/>
    <n v="20.785714285714285"/>
    <x v="4"/>
    <x v="0"/>
  </r>
  <r>
    <s v="East14"/>
    <n v="58"/>
    <s v="New Mexico State"/>
    <n v="33"/>
    <n v="11.696969696969697"/>
    <n v="-0.74253518545070196"/>
    <n v="314"/>
    <n v="28"/>
    <n v="0.84848484848484851"/>
    <n v="6.9059999999999997"/>
    <n v="78.939393939393938"/>
    <n v="67.242424242424249"/>
    <n v="350"/>
    <x v="11"/>
    <s v="East"/>
    <n v="20.692307692307693"/>
    <x v="0"/>
    <x v="2"/>
  </r>
  <r>
    <s v="South11"/>
    <n v="59"/>
    <s v="Kansas State"/>
    <n v="33"/>
    <n v="4.7878787878787881"/>
    <n v="4.024568221272335"/>
    <n v="25"/>
    <n v="20"/>
    <n v="0.60606060606060608"/>
    <n v="6.8410000000000011"/>
    <n v="71.727272727272734"/>
    <n v="66.939393939393938"/>
    <n v="350"/>
    <x v="10"/>
    <s v="South"/>
    <n v="20.428571428571427"/>
    <x v="1"/>
    <x v="0"/>
  </r>
  <r>
    <s v="South17"/>
    <n v="66"/>
    <s v="Wake Forest"/>
    <n v="32"/>
    <n v="4.75"/>
    <n v="3.5218564517540889"/>
    <n v="39"/>
    <n v="19"/>
    <n v="0.59375"/>
    <n v="6.6769999999999996"/>
    <n v="82.65625"/>
    <n v="77.90625"/>
    <n v="30"/>
    <x v="14"/>
    <s v="South"/>
    <n v="20.285714285714285"/>
    <x v="3"/>
    <x v="0"/>
  </r>
  <r>
    <s v="East17"/>
    <n v="70"/>
    <s v="Providence"/>
    <n v="32"/>
    <n v="3.625"/>
    <n v="3.2613249691830548"/>
    <n v="45"/>
    <n v="20"/>
    <n v="0.625"/>
    <n v="6.6040000000000001"/>
    <n v="70.25"/>
    <n v="66.625"/>
    <n v="56"/>
    <x v="14"/>
    <s v="East"/>
    <n v="20.25"/>
    <x v="3"/>
    <x v="5"/>
  </r>
  <r>
    <s v="South9"/>
    <n v="71"/>
    <s v="Seton Hall"/>
    <n v="32"/>
    <n v="3.125"/>
    <n v="3.179549464538403"/>
    <n v="48"/>
    <n v="21"/>
    <n v="0.65625"/>
    <n v="6.5920000000000005"/>
    <n v="73.3125"/>
    <n v="70.1875"/>
    <n v="53"/>
    <x v="13"/>
    <s v="South"/>
    <n v="20.46153846153846"/>
    <x v="1"/>
    <x v="2"/>
  </r>
  <r>
    <s v="Midwest17"/>
    <n v="73"/>
    <s v="North Carolina Central"/>
    <n v="33"/>
    <n v="11.727272727272727"/>
    <n v="-4.5541847609968835"/>
    <n v="351"/>
    <n v="25"/>
    <n v="0.75757575757575757"/>
    <n v="6.5540000000000003"/>
    <n v="75.121212121212125"/>
    <n v="63.393939393939391"/>
    <n v="152"/>
    <x v="14"/>
    <s v="Midwest"/>
    <n v="21.333333333333332"/>
    <x v="6"/>
    <x v="5"/>
  </r>
  <r>
    <s v="West13"/>
    <n v="74"/>
    <s v="Bucknell"/>
    <n v="34"/>
    <n v="8.735294117647058"/>
    <n v="-0.46903298652237041"/>
    <n v="300"/>
    <n v="26"/>
    <n v="0.76470588235294112"/>
    <n v="6.5510000000000002"/>
    <n v="76.088235294117652"/>
    <n v="67.352941176470594"/>
    <n v="80"/>
    <x v="12"/>
    <s v="West"/>
    <n v="20.333333333333332"/>
    <x v="1"/>
    <x v="5"/>
  </r>
  <r>
    <s v="West11"/>
    <n v="76"/>
    <s v="Xavier"/>
    <n v="34"/>
    <n v="3.2647058823529411"/>
    <n v="4.3137224460251584"/>
    <n v="17"/>
    <n v="21"/>
    <n v="0.61764705882352944"/>
    <n v="6.52"/>
    <n v="74.617647058823536"/>
    <n v="71.352941176470594"/>
    <n v="40"/>
    <x v="10"/>
    <s v="West"/>
    <n v="20.7"/>
    <x v="4"/>
    <x v="1"/>
  </r>
  <r>
    <s v="West15"/>
    <n v="82"/>
    <s v="North Dakota"/>
    <n v="31"/>
    <n v="7.709677419354839"/>
    <n v="-0.16091502937508295"/>
    <n v="278"/>
    <n v="22"/>
    <n v="0.70967741935483875"/>
    <n v="6.3639999999999999"/>
    <n v="80.516129032258064"/>
    <n v="72.806451612903231"/>
    <n v="173"/>
    <x v="15"/>
    <s v="West"/>
    <n v="20.666666666666668"/>
    <x v="0"/>
    <x v="5"/>
  </r>
  <r>
    <s v="Midwest9"/>
    <n v="84"/>
    <s v="Michigan State"/>
    <n v="33"/>
    <n v="3.3636363636363638"/>
    <n v="4.6103555236188498"/>
    <n v="12"/>
    <n v="19"/>
    <n v="0.5757575757575758"/>
    <n v="6.35"/>
    <n v="71.727272727272734"/>
    <n v="68.36363636363636"/>
    <n v="350"/>
    <x v="13"/>
    <s v="Midwest"/>
    <n v="20.23076923076923"/>
    <x v="3"/>
    <x v="2"/>
  </r>
  <r>
    <s v="South15"/>
    <n v="89"/>
    <s v="Northern Kentucky"/>
    <n v="34"/>
    <n v="4.7352941176470589"/>
    <n v="0.47830556431289262"/>
    <n v="225"/>
    <n v="24"/>
    <n v="0.70588235294117652"/>
    <n v="6.1669999999999998"/>
    <n v="76.147058823529406"/>
    <n v="71.411764705882348"/>
    <n v="147"/>
    <x v="15"/>
    <s v="South"/>
    <n v="20"/>
    <x v="2"/>
    <x v="0"/>
  </r>
  <r>
    <s v="West9"/>
    <n v="91"/>
    <s v="Vanderbilt"/>
    <n v="34"/>
    <n v="3.1176470588235294"/>
    <n v="5.1380427895670948"/>
    <n v="5"/>
    <n v="19"/>
    <n v="0.55882352941176472"/>
    <n v="6.1389999999999993"/>
    <n v="71.264705882352942"/>
    <n v="68.147058823529406"/>
    <n v="34"/>
    <x v="13"/>
    <s v="West"/>
    <n v="20.399999999999999"/>
    <x v="1"/>
    <x v="1"/>
  </r>
  <r>
    <s v="East15"/>
    <n v="92"/>
    <s v="Troy"/>
    <n v="36"/>
    <n v="6.7777777777777777"/>
    <n v="0.60432860890139817"/>
    <n v="221"/>
    <n v="22"/>
    <n v="0.61111111111111116"/>
    <n v="6.1119999999999992"/>
    <n v="78.444444444444443"/>
    <n v="71.666666666666671"/>
    <n v="130"/>
    <x v="15"/>
    <s v="East"/>
    <n v="20.76923076923077"/>
    <x v="4"/>
    <x v="2"/>
  </r>
  <r>
    <s v="South14"/>
    <n v="94"/>
    <s v="Kent State"/>
    <n v="35"/>
    <n v="4.5999999999999996"/>
    <n v="1.0311710901369346"/>
    <n v="180"/>
    <n v="22"/>
    <n v="0.62857142857142856"/>
    <n v="6.1059999999999999"/>
    <n v="76.914285714285711"/>
    <n v="72.314285714285717"/>
    <n v="350"/>
    <x v="11"/>
    <s v="South"/>
    <n v="20.428571428571427"/>
    <x v="1"/>
    <x v="0"/>
  </r>
  <r>
    <s v="Midwest14"/>
    <n v="122"/>
    <s v="Iona"/>
    <n v="34"/>
    <n v="4.117647058823529"/>
    <n v="-9.0181384568662773E-2"/>
    <n v="270"/>
    <n v="22"/>
    <n v="0.6470588235294118"/>
    <n v="5.5779999999999994"/>
    <n v="80.470588235294116"/>
    <n v="76.352941176470594"/>
    <n v="118"/>
    <x v="11"/>
    <s v="Midwest"/>
    <n v="20.90909090909091"/>
    <x v="5"/>
    <x v="3"/>
  </r>
  <r>
    <s v="East17"/>
    <n v="135"/>
    <s v="New Orleans"/>
    <n v="31"/>
    <n v="3.774193548387097"/>
    <n v="-0.62383772093514411"/>
    <n v="309"/>
    <n v="20"/>
    <n v="0.64516129032258063"/>
    <n v="5.2910000000000004"/>
    <n v="73.064516129032256"/>
    <n v="69.290322580645167"/>
    <n v="178"/>
    <x v="14"/>
    <s v="East"/>
    <n v="20.666666666666668"/>
    <x v="0"/>
    <x v="6"/>
  </r>
  <r>
    <s v="Midwest15"/>
    <n v="158"/>
    <s v="Jacksonville State"/>
    <n v="34"/>
    <n v="2.0882352941176472"/>
    <n v="0.4712350349194897"/>
    <n v="226"/>
    <n v="20"/>
    <n v="0.58823529411764708"/>
    <n v="4.8800000000000008"/>
    <n v="69.735294117647058"/>
    <n v="67.647058823529406"/>
    <n v="350"/>
    <x v="15"/>
    <s v="Midwest"/>
    <n v="20.192307692307693"/>
    <x v="3"/>
    <x v="5"/>
  </r>
  <r>
    <s v="South16"/>
    <n v="160"/>
    <s v="Texas Southern"/>
    <n v="34"/>
    <n v="2.6470588235294117"/>
    <n v="-2.1202785364635108"/>
    <n v="334"/>
    <n v="23"/>
    <n v="0.67647058823529416"/>
    <n v="4.875"/>
    <n v="74.382352941176464"/>
    <n v="71.735294117647058"/>
    <n v="207"/>
    <x v="16"/>
    <s v="South"/>
    <n v="21"/>
    <x v="5"/>
    <x v="2"/>
  </r>
  <r>
    <s v="Midwest16"/>
    <n v="166"/>
    <s v="UC-Davis"/>
    <n v="34"/>
    <n v="1.5588235294117647"/>
    <n v="-0.58001404567466042"/>
    <n v="305"/>
    <n v="22"/>
    <n v="0.6470588235294118"/>
    <n v="4.6820000000000004"/>
    <n v="70.470588235294116"/>
    <n v="68.911764705882348"/>
    <n v="350"/>
    <x v="16"/>
    <s v="Midwest"/>
    <n v="20.884615384615383"/>
    <x v="4"/>
    <x v="5"/>
  </r>
  <r>
    <s v="West16"/>
    <n v="169"/>
    <s v="South Dakota State"/>
    <n v="34"/>
    <n v="0.17647058823529413"/>
    <n v="1.7957658194811474"/>
    <n v="122"/>
    <n v="18"/>
    <n v="0.52941176470588236"/>
    <n v="4.5950000000000006"/>
    <n v="77.558823529411768"/>
    <n v="77.382352941176464"/>
    <n v="350"/>
    <x v="16"/>
    <s v="West"/>
    <n v="20.357142857142858"/>
    <x v="1"/>
    <x v="0"/>
  </r>
  <r>
    <s v="East16"/>
    <n v="212"/>
    <s v="Mount St. Mary's"/>
    <n v="34"/>
    <n v="-0.26470588235294118"/>
    <n v="-5.8616484810778455E-2"/>
    <n v="267"/>
    <n v="19"/>
    <n v="0.55882352941176472"/>
    <n v="3.7949999999999999"/>
    <n v="68.32352941176471"/>
    <n v="68.588235294117652"/>
    <n v="350"/>
    <x v="16"/>
    <s v="East"/>
    <n v="20.333333333333332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1" firstHeaderRow="1" firstDataRow="1" firstDataCol="1" rowPageCount="1" colPageCount="1"/>
  <pivotFields count="18">
    <pivotField dataField="1" showAll="0"/>
    <pivotField showAll="0"/>
    <pivotField showAll="0"/>
    <pivotField showAll="0"/>
    <pivotField numFmtId="2" showAll="0"/>
    <pivotField numFmtId="2" showAll="0"/>
    <pivotField showAll="0"/>
    <pivotField showAll="0"/>
    <pivotField numFmtId="10" showAll="0"/>
    <pivotField numFmtId="2" showAll="0"/>
    <pivotField numFmtId="2" showAll="0"/>
    <pivotField numFmtId="2" showAll="0"/>
    <pivotField showAll="0"/>
    <pivotField axis="axisPage" multipleItemSelectionAllowed="1" showAll="0">
      <items count="18">
        <item x="0"/>
        <item x="1"/>
        <item x="3"/>
        <item x="2"/>
        <item x="6"/>
        <item x="4"/>
        <item x="5"/>
        <item x="7"/>
        <item x="13"/>
        <item x="9"/>
        <item x="10"/>
        <item x="8"/>
        <item x="12"/>
        <item x="11"/>
        <item x="15"/>
        <item x="16"/>
        <item h="1" x="14"/>
        <item t="default"/>
      </items>
    </pivotField>
    <pivotField showAll="0"/>
    <pivotField numFmtId="2" showAll="0"/>
    <pivotField axis="axisRow" numFmtId="2" showAll="0">
      <items count="8">
        <item x="2"/>
        <item x="3"/>
        <item x="1"/>
        <item x="0"/>
        <item x="4"/>
        <item x="5"/>
        <item x="6"/>
        <item t="default"/>
      </items>
    </pivotField>
    <pivotField numFmtId="2" showAll="0" defaultSubtotal="0"/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3" hier="-1"/>
  </pageFields>
  <dataFields count="1">
    <dataField name="Count of Bu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2:B32" firstHeaderRow="1" firstDataRow="1" firstDataCol="1" rowPageCount="1" colPageCount="1"/>
  <pivotFields count="18">
    <pivotField dataField="1" showAll="0"/>
    <pivotField showAll="0"/>
    <pivotField showAll="0"/>
    <pivotField showAll="0"/>
    <pivotField numFmtId="2" showAll="0"/>
    <pivotField numFmtId="2" showAll="0"/>
    <pivotField showAll="0"/>
    <pivotField showAll="0"/>
    <pivotField numFmtId="10" showAll="0"/>
    <pivotField numFmtId="2" showAll="0"/>
    <pivotField numFmtId="2" showAll="0"/>
    <pivotField numFmtId="2" showAll="0"/>
    <pivotField showAll="0"/>
    <pivotField axis="axisPage" multipleItemSelectionAllowed="1" showAll="0">
      <items count="18">
        <item x="0"/>
        <item x="1"/>
        <item x="3"/>
        <item x="2"/>
        <item x="6"/>
        <item x="4"/>
        <item x="5"/>
        <item x="7"/>
        <item x="13"/>
        <item x="9"/>
        <item x="10"/>
        <item x="8"/>
        <item x="12"/>
        <item x="11"/>
        <item x="15"/>
        <item x="16"/>
        <item h="1" x="14"/>
        <item t="default"/>
      </items>
    </pivotField>
    <pivotField showAll="0"/>
    <pivotField numFmtId="2" showAll="0"/>
    <pivotField numFmtId="2" showAll="0">
      <items count="8">
        <item x="2"/>
        <item x="3"/>
        <item x="1"/>
        <item x="0"/>
        <item x="4"/>
        <item x="5"/>
        <item x="6"/>
        <item t="default"/>
      </items>
    </pivotField>
    <pivotField axis="axisRow" numFmtId="2" showAll="0" defaultSubtotal="0">
      <items count="9">
        <item x="4"/>
        <item x="1"/>
        <item x="3"/>
        <item x="5"/>
        <item x="2"/>
        <item x="0"/>
        <item x="6"/>
        <item x="7"/>
        <item x="8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3" hier="-1"/>
  </pageFields>
  <dataFields count="1">
    <dataField name="Count of Bucke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workbookViewId="0">
      <selection activeCell="F25" sqref="F25:F33"/>
    </sheetView>
  </sheetViews>
  <sheetFormatPr defaultRowHeight="15" x14ac:dyDescent="0.25"/>
  <cols>
    <col min="2" max="2" width="5.28515625" bestFit="1" customWidth="1"/>
    <col min="3" max="3" width="25.5703125" bestFit="1" customWidth="1"/>
    <col min="4" max="4" width="12" bestFit="1" customWidth="1"/>
    <col min="5" max="5" width="18.42578125" style="5" bestFit="1" customWidth="1"/>
    <col min="6" max="6" width="30.5703125" style="5" bestFit="1" customWidth="1"/>
    <col min="7" max="7" width="19.7109375" bestFit="1" customWidth="1"/>
    <col min="8" max="8" width="5.5703125" bestFit="1" customWidth="1"/>
    <col min="9" max="9" width="12" style="6" bestFit="1" customWidth="1"/>
    <col min="10" max="10" width="10.85546875" style="5" bestFit="1" customWidth="1"/>
    <col min="11" max="11" width="12.42578125" style="5" bestFit="1" customWidth="1"/>
    <col min="12" max="12" width="16.7109375" style="5" bestFit="1" customWidth="1"/>
    <col min="13" max="13" width="13.28515625" bestFit="1" customWidth="1"/>
    <col min="14" max="14" width="5.42578125" bestFit="1" customWidth="1"/>
    <col min="15" max="15" width="8.7109375" bestFit="1" customWidth="1"/>
    <col min="16" max="16" width="9.140625" style="7"/>
  </cols>
  <sheetData>
    <row r="1" spans="1:18" x14ac:dyDescent="0.2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1" t="s">
        <v>16</v>
      </c>
      <c r="R1" s="1" t="s">
        <v>17</v>
      </c>
    </row>
    <row r="2" spans="1:18" x14ac:dyDescent="0.25">
      <c r="A2" t="str">
        <f>O2&amp;N2</f>
        <v>South1</v>
      </c>
      <c r="B2">
        <v>1</v>
      </c>
      <c r="C2" t="s">
        <v>18</v>
      </c>
      <c r="D2">
        <v>34</v>
      </c>
      <c r="E2" s="5">
        <v>14.294117647058824</v>
      </c>
      <c r="F2" s="5">
        <v>4.1246121656787604</v>
      </c>
      <c r="G2">
        <v>24</v>
      </c>
      <c r="H2">
        <v>27</v>
      </c>
      <c r="I2" s="6">
        <v>0.79411764705882348</v>
      </c>
      <c r="J2" s="5">
        <v>8.6020000000000003</v>
      </c>
      <c r="K2" s="5">
        <v>84.911764705882348</v>
      </c>
      <c r="L2" s="5">
        <v>70.617647058823536</v>
      </c>
      <c r="M2">
        <v>3</v>
      </c>
      <c r="N2">
        <v>1</v>
      </c>
      <c r="O2" t="s">
        <v>19</v>
      </c>
      <c r="P2" s="7">
        <f>VLOOKUP($C2,'Team Age and Size'!$A$1:$B$351,2,FALSE)</f>
        <v>20.642857142857142</v>
      </c>
      <c r="Q2" s="5">
        <f>ROUND(P2*5,0)/5</f>
        <v>20.6</v>
      </c>
      <c r="R2" s="7">
        <f>VLOOKUP($C2,'Team Age and Size'!$A$1:$C$351,3,FALSE)</f>
        <v>14</v>
      </c>
    </row>
    <row r="3" spans="1:18" x14ac:dyDescent="0.25">
      <c r="A3" t="str">
        <f t="shared" ref="A3:A66" si="0">O3&amp;N3</f>
        <v>East1</v>
      </c>
      <c r="B3">
        <v>2</v>
      </c>
      <c r="C3" t="s">
        <v>20</v>
      </c>
      <c r="D3">
        <v>34</v>
      </c>
      <c r="E3" s="5">
        <v>14.882352941176471</v>
      </c>
      <c r="F3" s="5">
        <v>2.8885991722029511</v>
      </c>
      <c r="G3">
        <v>59</v>
      </c>
      <c r="H3">
        <v>31</v>
      </c>
      <c r="I3" s="6">
        <v>0.91176470588235292</v>
      </c>
      <c r="J3" s="5">
        <v>8.5990000000000002</v>
      </c>
      <c r="K3" s="5">
        <v>77.67647058823529</v>
      </c>
      <c r="L3" s="5">
        <v>62.794117647058826</v>
      </c>
      <c r="M3">
        <v>2</v>
      </c>
      <c r="N3">
        <v>1</v>
      </c>
      <c r="O3" t="s">
        <v>21</v>
      </c>
      <c r="P3" s="7">
        <f>VLOOKUP(C3,'Team Age and Size'!$A$1:$B$351,2,FALSE)</f>
        <v>20.399999999999999</v>
      </c>
      <c r="Q3" s="5">
        <f t="shared" ref="Q3:Q66" si="1">ROUND(P3*5,0)/5</f>
        <v>20.399999999999999</v>
      </c>
      <c r="R3" s="7">
        <f>VLOOKUP($C3,'Team Age and Size'!$A$1:$C$351,3,FALSE)</f>
        <v>10</v>
      </c>
    </row>
    <row r="4" spans="1:18" x14ac:dyDescent="0.25">
      <c r="A4" t="str">
        <f t="shared" si="0"/>
        <v>South2</v>
      </c>
      <c r="B4">
        <v>3</v>
      </c>
      <c r="C4" t="s">
        <v>22</v>
      </c>
      <c r="D4">
        <v>34</v>
      </c>
      <c r="E4" s="5">
        <v>14.352941176470589</v>
      </c>
      <c r="F4" s="5">
        <v>3.4183515307106123</v>
      </c>
      <c r="G4">
        <v>41</v>
      </c>
      <c r="H4">
        <v>29</v>
      </c>
      <c r="I4" s="6">
        <v>0.8529411764705882</v>
      </c>
      <c r="J4" s="5">
        <v>8.5760000000000005</v>
      </c>
      <c r="K4" s="5">
        <v>85.941176470588232</v>
      </c>
      <c r="L4" s="5">
        <v>71.588235294117652</v>
      </c>
      <c r="M4">
        <v>4</v>
      </c>
      <c r="N4">
        <v>2</v>
      </c>
      <c r="O4" t="s">
        <v>19</v>
      </c>
      <c r="P4" s="7">
        <f>VLOOKUP(C4,'Team Age and Size'!$A$1:$B$351,2,FALSE)</f>
        <v>19.923076923076923</v>
      </c>
      <c r="Q4" s="5">
        <f t="shared" si="1"/>
        <v>20</v>
      </c>
      <c r="R4" s="7">
        <f>VLOOKUP($C4,'Team Age and Size'!$A$1:$C$351,3,FALSE)</f>
        <v>13</v>
      </c>
    </row>
    <row r="5" spans="1:18" x14ac:dyDescent="0.25">
      <c r="A5" t="str">
        <f t="shared" si="0"/>
        <v>Midwest1</v>
      </c>
      <c r="B5">
        <v>4</v>
      </c>
      <c r="C5" t="s">
        <v>23</v>
      </c>
      <c r="D5">
        <v>32</v>
      </c>
      <c r="E5" s="5">
        <v>10.34375</v>
      </c>
      <c r="F5" s="5">
        <v>4.4366331017377636</v>
      </c>
      <c r="G5">
        <v>16</v>
      </c>
      <c r="H5">
        <v>28</v>
      </c>
      <c r="I5" s="6">
        <v>0.875</v>
      </c>
      <c r="J5" s="5">
        <v>8.5250000000000004</v>
      </c>
      <c r="K5" s="5">
        <v>82.71875</v>
      </c>
      <c r="L5" s="5">
        <v>72.375</v>
      </c>
      <c r="M5">
        <v>10</v>
      </c>
      <c r="N5">
        <v>1</v>
      </c>
      <c r="O5" t="s">
        <v>24</v>
      </c>
      <c r="P5" s="7">
        <f>VLOOKUP(C5,'Team Age and Size'!$A$1:$B$351,2,FALSE)</f>
        <v>20.545454545454547</v>
      </c>
      <c r="Q5" s="5">
        <f t="shared" si="1"/>
        <v>20.6</v>
      </c>
      <c r="R5" s="7">
        <f>VLOOKUP($C5,'Team Age and Size'!$A$1:$C$351,3,FALSE)</f>
        <v>11</v>
      </c>
    </row>
    <row r="6" spans="1:18" x14ac:dyDescent="0.25">
      <c r="A6" t="str">
        <f t="shared" si="0"/>
        <v>West2</v>
      </c>
      <c r="B6">
        <v>5</v>
      </c>
      <c r="C6" t="s">
        <v>25</v>
      </c>
      <c r="D6">
        <v>34</v>
      </c>
      <c r="E6" s="5">
        <v>10.823529411764707</v>
      </c>
      <c r="F6" s="5">
        <v>3.6303405749735731</v>
      </c>
      <c r="G6">
        <v>35</v>
      </c>
      <c r="H6">
        <v>30</v>
      </c>
      <c r="I6" s="6">
        <v>0.88235294117647056</v>
      </c>
      <c r="J6" s="5">
        <v>8.5070000000000014</v>
      </c>
      <c r="K6" s="5">
        <v>76.264705882352942</v>
      </c>
      <c r="L6" s="5">
        <v>65.441176470588232</v>
      </c>
      <c r="M6">
        <v>20</v>
      </c>
      <c r="N6">
        <v>2</v>
      </c>
      <c r="O6" t="s">
        <v>26</v>
      </c>
      <c r="P6" s="7">
        <f>VLOOKUP(C6,'Team Age and Size'!$A$1:$B$351,2,FALSE)</f>
        <v>20.25</v>
      </c>
      <c r="Q6" s="5">
        <f t="shared" si="1"/>
        <v>20.2</v>
      </c>
      <c r="R6" s="7">
        <f>VLOOKUP($C6,'Team Age and Size'!$A$1:$C$351,3,FALSE)</f>
        <v>9</v>
      </c>
    </row>
    <row r="7" spans="1:18" x14ac:dyDescent="0.25">
      <c r="A7" t="str">
        <f t="shared" si="0"/>
        <v>East2</v>
      </c>
      <c r="B7">
        <v>6</v>
      </c>
      <c r="C7" t="s">
        <v>27</v>
      </c>
      <c r="D7">
        <v>35</v>
      </c>
      <c r="E7" s="5">
        <v>10.828571428571429</v>
      </c>
      <c r="F7" s="5">
        <v>4.7602441841839367</v>
      </c>
      <c r="G7">
        <v>9</v>
      </c>
      <c r="H7">
        <v>27</v>
      </c>
      <c r="I7" s="6">
        <v>0.77142857142857146</v>
      </c>
      <c r="J7" s="5">
        <v>8.48</v>
      </c>
      <c r="K7" s="5">
        <v>80.657142857142858</v>
      </c>
      <c r="L7" s="5">
        <v>69.828571428571422</v>
      </c>
      <c r="M7">
        <v>12</v>
      </c>
      <c r="N7">
        <v>2</v>
      </c>
      <c r="O7" t="s">
        <v>21</v>
      </c>
      <c r="P7" s="7">
        <f>VLOOKUP(C7,'Team Age and Size'!$A$1:$B$351,2,FALSE)</f>
        <v>19.916666666666668</v>
      </c>
      <c r="Q7" s="5">
        <f t="shared" si="1"/>
        <v>20</v>
      </c>
      <c r="R7" s="7">
        <f>VLOOKUP($C7,'Team Age and Size'!$A$1:$C$351,3,FALSE)</f>
        <v>12</v>
      </c>
    </row>
    <row r="8" spans="1:18" x14ac:dyDescent="0.25">
      <c r="A8" t="str">
        <f t="shared" si="0"/>
        <v>Midwest2</v>
      </c>
      <c r="B8">
        <v>7</v>
      </c>
      <c r="C8" t="s">
        <v>28</v>
      </c>
      <c r="D8">
        <v>32</v>
      </c>
      <c r="E8" s="5">
        <v>11.6875</v>
      </c>
      <c r="F8" s="5">
        <v>5.519665730799284</v>
      </c>
      <c r="G8">
        <v>3</v>
      </c>
      <c r="H8">
        <v>24</v>
      </c>
      <c r="I8" s="6">
        <v>0.75</v>
      </c>
      <c r="J8" s="5">
        <v>8.4559999999999995</v>
      </c>
      <c r="K8" s="5">
        <v>77.53125</v>
      </c>
      <c r="L8" s="5">
        <v>65.84375</v>
      </c>
      <c r="M8">
        <v>6</v>
      </c>
      <c r="N8">
        <v>2</v>
      </c>
      <c r="O8" t="s">
        <v>24</v>
      </c>
      <c r="P8" s="7">
        <f>VLOOKUP(C8,'Team Age and Size'!$A$1:$B$351,2,FALSE)</f>
        <v>20.5</v>
      </c>
      <c r="Q8" s="5">
        <f t="shared" si="1"/>
        <v>20.6</v>
      </c>
      <c r="R8" s="7">
        <f>VLOOKUP($C8,'Team Age and Size'!$A$1:$C$351,3,FALSE)</f>
        <v>14</v>
      </c>
    </row>
    <row r="9" spans="1:18" x14ac:dyDescent="0.25">
      <c r="A9" t="str">
        <f t="shared" si="0"/>
        <v>East4</v>
      </c>
      <c r="B9">
        <v>8</v>
      </c>
      <c r="C9" t="s">
        <v>29</v>
      </c>
      <c r="D9">
        <v>32</v>
      </c>
      <c r="E9" s="5">
        <v>11.71875</v>
      </c>
      <c r="F9" s="5">
        <v>4.4370361334141446</v>
      </c>
      <c r="G9">
        <v>15</v>
      </c>
      <c r="H9">
        <v>24</v>
      </c>
      <c r="I9" s="6">
        <v>0.75</v>
      </c>
      <c r="J9" s="5">
        <v>8.4239999999999995</v>
      </c>
      <c r="K9" s="5">
        <v>78.28125</v>
      </c>
      <c r="L9" s="5">
        <v>66.5625</v>
      </c>
      <c r="M9">
        <v>9</v>
      </c>
      <c r="N9">
        <v>4</v>
      </c>
      <c r="O9" t="s">
        <v>21</v>
      </c>
      <c r="P9" s="7">
        <f>VLOOKUP(C9,'Team Age and Size'!$A$1:$B$351,2,FALSE)</f>
        <v>20.666666666666668</v>
      </c>
      <c r="Q9" s="5">
        <f t="shared" si="1"/>
        <v>20.6</v>
      </c>
      <c r="R9" s="7">
        <f>VLOOKUP($C9,'Team Age and Size'!$A$1:$C$351,3,FALSE)</f>
        <v>12</v>
      </c>
    </row>
    <row r="10" spans="1:18" x14ac:dyDescent="0.25">
      <c r="A10" t="str">
        <f t="shared" si="0"/>
        <v>East3</v>
      </c>
      <c r="B10">
        <v>9</v>
      </c>
      <c r="C10" t="s">
        <v>30</v>
      </c>
      <c r="D10">
        <v>32</v>
      </c>
      <c r="E10" s="5">
        <v>10</v>
      </c>
      <c r="F10" s="5">
        <v>5.0950946250934397</v>
      </c>
      <c r="G10">
        <v>7</v>
      </c>
      <c r="H10">
        <v>25</v>
      </c>
      <c r="I10" s="6">
        <v>0.78125</v>
      </c>
      <c r="J10" s="5">
        <v>8.4039999999999999</v>
      </c>
      <c r="K10" s="5">
        <v>72.71875</v>
      </c>
      <c r="L10" s="5">
        <v>62.71875</v>
      </c>
      <c r="M10">
        <v>13</v>
      </c>
      <c r="N10">
        <v>3</v>
      </c>
      <c r="O10" t="s">
        <v>21</v>
      </c>
      <c r="P10" s="7">
        <f>VLOOKUP(C10,'Team Age and Size'!$A$1:$B$351,2,FALSE)</f>
        <v>20.636363636363637</v>
      </c>
      <c r="Q10" s="5">
        <f t="shared" si="1"/>
        <v>20.6</v>
      </c>
      <c r="R10" s="7">
        <f>VLOOKUP($C10,'Team Age and Size'!$A$1:$C$351,3,FALSE)</f>
        <v>11</v>
      </c>
    </row>
    <row r="11" spans="1:18" x14ac:dyDescent="0.25">
      <c r="A11" t="str">
        <f t="shared" si="0"/>
        <v>Midwest3</v>
      </c>
      <c r="B11">
        <v>10</v>
      </c>
      <c r="C11" t="s">
        <v>31</v>
      </c>
      <c r="D11">
        <v>34</v>
      </c>
      <c r="E11" s="5">
        <v>14.058823529411764</v>
      </c>
      <c r="F11" s="5">
        <v>2.6466656173899374</v>
      </c>
      <c r="G11">
        <v>68</v>
      </c>
      <c r="H11">
        <v>29</v>
      </c>
      <c r="I11" s="6">
        <v>0.8529411764705882</v>
      </c>
      <c r="J11" s="5">
        <v>8.3979999999999997</v>
      </c>
      <c r="K11" s="5">
        <v>79.088235294117652</v>
      </c>
      <c r="L11" s="5">
        <v>65.029411764705884</v>
      </c>
      <c r="M11">
        <v>16</v>
      </c>
      <c r="N11">
        <v>3</v>
      </c>
      <c r="O11" t="s">
        <v>24</v>
      </c>
      <c r="P11" s="7">
        <f>VLOOKUP(C11,'Team Age and Size'!$A$1:$B$351,2,FALSE)</f>
        <v>20.791666666666668</v>
      </c>
      <c r="Q11" s="5">
        <f t="shared" si="1"/>
        <v>20.8</v>
      </c>
      <c r="R11" s="7">
        <f>VLOOKUP($C11,'Team Age and Size'!$A$1:$C$351,3,FALSE)</f>
        <v>11</v>
      </c>
    </row>
    <row r="12" spans="1:18" x14ac:dyDescent="0.25">
      <c r="A12" t="str">
        <f t="shared" si="0"/>
        <v>Midwest4</v>
      </c>
      <c r="B12">
        <v>11</v>
      </c>
      <c r="C12" t="s">
        <v>32</v>
      </c>
      <c r="D12">
        <v>32</v>
      </c>
      <c r="E12" s="5">
        <v>12.96875</v>
      </c>
      <c r="F12" s="5">
        <v>3.0640234974485168</v>
      </c>
      <c r="G12">
        <v>54</v>
      </c>
      <c r="H12">
        <v>25</v>
      </c>
      <c r="I12" s="6">
        <v>0.78125</v>
      </c>
      <c r="J12" s="5">
        <v>8.3520000000000003</v>
      </c>
      <c r="K12" s="5">
        <v>80.125</v>
      </c>
      <c r="L12" s="5">
        <v>67.15625</v>
      </c>
      <c r="M12">
        <v>15</v>
      </c>
      <c r="N12">
        <v>4</v>
      </c>
      <c r="O12" t="s">
        <v>24</v>
      </c>
      <c r="P12" s="7">
        <f>VLOOKUP(C12,'Team Age and Size'!$A$1:$B$351,2,FALSE)</f>
        <v>20.727272727272727</v>
      </c>
      <c r="Q12" s="5">
        <f t="shared" si="1"/>
        <v>20.8</v>
      </c>
      <c r="R12" s="7">
        <f>VLOOKUP($C12,'Team Age and Size'!$A$1:$C$351,3,FALSE)</f>
        <v>11</v>
      </c>
    </row>
    <row r="13" spans="1:18" x14ac:dyDescent="0.25">
      <c r="A13" t="str">
        <f t="shared" si="0"/>
        <v>West3</v>
      </c>
      <c r="B13">
        <v>12</v>
      </c>
      <c r="C13" t="s">
        <v>33</v>
      </c>
      <c r="D13">
        <v>33</v>
      </c>
      <c r="E13" s="5">
        <v>11.181818181818182</v>
      </c>
      <c r="F13" s="5">
        <v>3.6414270402464735</v>
      </c>
      <c r="G13">
        <v>34</v>
      </c>
      <c r="H13">
        <v>25</v>
      </c>
      <c r="I13" s="6">
        <v>0.75757575757575757</v>
      </c>
      <c r="J13" s="5">
        <v>8.3079999999999998</v>
      </c>
      <c r="K13" s="5">
        <v>82.454545454545453</v>
      </c>
      <c r="L13" s="5">
        <v>71.272727272727266</v>
      </c>
      <c r="M13">
        <v>350</v>
      </c>
      <c r="N13">
        <v>3</v>
      </c>
      <c r="O13" t="s">
        <v>26</v>
      </c>
      <c r="P13" s="7">
        <f>VLOOKUP(C13,'Team Age and Size'!$A$1:$B$351,2,FALSE)</f>
        <v>20.384615384615383</v>
      </c>
      <c r="Q13" s="5">
        <f t="shared" si="1"/>
        <v>20.399999999999999</v>
      </c>
      <c r="R13" s="7">
        <f>VLOOKUP($C13,'Team Age and Size'!$A$1:$C$351,3,FALSE)</f>
        <v>13</v>
      </c>
    </row>
    <row r="14" spans="1:18" x14ac:dyDescent="0.25">
      <c r="A14" t="str">
        <f t="shared" si="0"/>
        <v>West4</v>
      </c>
      <c r="B14">
        <v>13</v>
      </c>
      <c r="C14" t="s">
        <v>34</v>
      </c>
      <c r="D14">
        <v>34</v>
      </c>
      <c r="E14" s="5">
        <v>15.647058823529411</v>
      </c>
      <c r="F14" s="5">
        <v>2.4821327461465867</v>
      </c>
      <c r="G14">
        <v>77</v>
      </c>
      <c r="H14">
        <v>26</v>
      </c>
      <c r="I14" s="6">
        <v>0.76470588235294112</v>
      </c>
      <c r="J14" s="5">
        <v>8.2729999999999997</v>
      </c>
      <c r="K14" s="5">
        <v>81.970588235294116</v>
      </c>
      <c r="L14" s="5">
        <v>66.32352941176471</v>
      </c>
      <c r="M14">
        <v>5</v>
      </c>
      <c r="N14">
        <v>4</v>
      </c>
      <c r="O14" t="s">
        <v>26</v>
      </c>
      <c r="P14" s="7">
        <f>VLOOKUP(C14,'Team Age and Size'!$A$1:$B$351,2,FALSE)</f>
        <v>20.466666666666665</v>
      </c>
      <c r="Q14" s="5">
        <f t="shared" si="1"/>
        <v>20.399999999999999</v>
      </c>
      <c r="R14" s="7">
        <f>VLOOKUP($C14,'Team Age and Size'!$A$1:$C$351,3,FALSE)</f>
        <v>15</v>
      </c>
    </row>
    <row r="15" spans="1:18" x14ac:dyDescent="0.25">
      <c r="A15" t="str">
        <f t="shared" si="0"/>
        <v>South6</v>
      </c>
      <c r="B15">
        <v>14</v>
      </c>
      <c r="C15" t="s">
        <v>35</v>
      </c>
      <c r="D15">
        <v>34</v>
      </c>
      <c r="E15" s="5">
        <v>13.647058823529411</v>
      </c>
      <c r="F15" s="5">
        <v>2.2348425595872294</v>
      </c>
      <c r="G15">
        <v>92</v>
      </c>
      <c r="H15">
        <v>29</v>
      </c>
      <c r="I15" s="6">
        <v>0.8529411764705882</v>
      </c>
      <c r="J15" s="5">
        <v>8.25</v>
      </c>
      <c r="K15" s="5">
        <v>74.470588235294116</v>
      </c>
      <c r="L15" s="5">
        <v>60.823529411764703</v>
      </c>
      <c r="M15">
        <v>22</v>
      </c>
      <c r="N15">
        <v>6</v>
      </c>
      <c r="O15" t="s">
        <v>19</v>
      </c>
      <c r="P15" s="7">
        <f>VLOOKUP(C15,'Team Age and Size'!$A$1:$B$351,2,FALSE)</f>
        <v>20.545454545454547</v>
      </c>
      <c r="Q15" s="5">
        <f t="shared" si="1"/>
        <v>20.6</v>
      </c>
      <c r="R15" s="7">
        <f>VLOOKUP($C15,'Team Age and Size'!$A$1:$C$351,3,FALSE)</f>
        <v>11</v>
      </c>
    </row>
    <row r="16" spans="1:18" x14ac:dyDescent="0.25">
      <c r="A16" t="str">
        <f t="shared" si="0"/>
        <v>West7</v>
      </c>
      <c r="B16">
        <v>15</v>
      </c>
      <c r="C16" t="s">
        <v>36</v>
      </c>
      <c r="D16">
        <v>32</v>
      </c>
      <c r="E16" s="5">
        <v>15.5</v>
      </c>
      <c r="F16" s="5">
        <v>1.8651732208187526</v>
      </c>
      <c r="G16">
        <v>116</v>
      </c>
      <c r="H16">
        <v>28</v>
      </c>
      <c r="I16" s="6">
        <v>0.875</v>
      </c>
      <c r="J16" s="5">
        <v>8.2370000000000001</v>
      </c>
      <c r="K16" s="5">
        <v>72</v>
      </c>
      <c r="L16" s="5">
        <v>56.5</v>
      </c>
      <c r="M16">
        <v>350</v>
      </c>
      <c r="N16">
        <v>7</v>
      </c>
      <c r="O16" t="s">
        <v>26</v>
      </c>
      <c r="P16" s="7">
        <f>VLOOKUP(C16,'Team Age and Size'!$A$1:$B$351,2,FALSE)</f>
        <v>20.454545454545453</v>
      </c>
      <c r="Q16" s="5">
        <f t="shared" si="1"/>
        <v>20.399999999999999</v>
      </c>
      <c r="R16" s="7">
        <f>VLOOKUP($C16,'Team Age and Size'!$A$1:$C$351,3,FALSE)</f>
        <v>11</v>
      </c>
    </row>
    <row r="17" spans="1:18" x14ac:dyDescent="0.25">
      <c r="A17" t="str">
        <f t="shared" si="0"/>
        <v>East6</v>
      </c>
      <c r="B17">
        <v>16</v>
      </c>
      <c r="C17" t="s">
        <v>37</v>
      </c>
      <c r="D17">
        <v>34</v>
      </c>
      <c r="E17" s="5">
        <v>14.705882352941176</v>
      </c>
      <c r="F17" s="5">
        <v>1.8595392447471097</v>
      </c>
      <c r="G17">
        <v>117</v>
      </c>
      <c r="H17">
        <v>30</v>
      </c>
      <c r="I17" s="6">
        <v>0.88235294117647056</v>
      </c>
      <c r="J17" s="5">
        <v>8.2190000000000012</v>
      </c>
      <c r="K17" s="5">
        <v>74.529411764705884</v>
      </c>
      <c r="L17" s="5">
        <v>59.823529411764703</v>
      </c>
      <c r="M17">
        <v>350</v>
      </c>
      <c r="N17">
        <v>6</v>
      </c>
      <c r="O17" t="s">
        <v>21</v>
      </c>
      <c r="P17" s="7">
        <f>VLOOKUP(C17,'Team Age and Size'!$A$1:$B$351,2,FALSE)</f>
        <v>20.375</v>
      </c>
      <c r="Q17" s="5">
        <f t="shared" si="1"/>
        <v>20.399999999999999</v>
      </c>
      <c r="R17" s="7">
        <f>VLOOKUP($C17,'Team Age and Size'!$A$1:$C$351,3,FALSE)</f>
        <v>11</v>
      </c>
    </row>
    <row r="18" spans="1:18" x14ac:dyDescent="0.25">
      <c r="A18" t="str">
        <f t="shared" si="0"/>
        <v>East5</v>
      </c>
      <c r="B18">
        <v>17</v>
      </c>
      <c r="C18" t="s">
        <v>38</v>
      </c>
      <c r="D18">
        <v>32</v>
      </c>
      <c r="E18" s="5">
        <v>10.96875</v>
      </c>
      <c r="F18" s="5">
        <v>4.5041910835714098</v>
      </c>
      <c r="G18">
        <v>14</v>
      </c>
      <c r="H18">
        <v>22</v>
      </c>
      <c r="I18" s="6">
        <v>0.6875</v>
      </c>
      <c r="J18" s="5">
        <v>8.1879999999999988</v>
      </c>
      <c r="K18" s="5">
        <v>66.59375</v>
      </c>
      <c r="L18" s="5">
        <v>55.625</v>
      </c>
      <c r="M18">
        <v>7</v>
      </c>
      <c r="N18">
        <v>5</v>
      </c>
      <c r="O18" t="s">
        <v>21</v>
      </c>
      <c r="P18" s="7">
        <f>VLOOKUP(C18,'Team Age and Size'!$A$1:$B$351,2,FALSE)</f>
        <v>20.428571428571427</v>
      </c>
      <c r="Q18" s="5">
        <f t="shared" si="1"/>
        <v>20.399999999999999</v>
      </c>
      <c r="R18" s="7">
        <f>VLOOKUP($C18,'Team Age and Size'!$A$1:$C$351,3,FALSE)</f>
        <v>14</v>
      </c>
    </row>
    <row r="19" spans="1:18" x14ac:dyDescent="0.25">
      <c r="A19" t="str">
        <f t="shared" si="0"/>
        <v>West1</v>
      </c>
      <c r="B19">
        <v>18</v>
      </c>
      <c r="C19" t="s">
        <v>39</v>
      </c>
      <c r="D19">
        <v>33</v>
      </c>
      <c r="E19" s="5">
        <v>23.424242424242426</v>
      </c>
      <c r="F19" s="5">
        <v>1.1851226601010971</v>
      </c>
      <c r="G19">
        <v>166</v>
      </c>
      <c r="H19">
        <v>32</v>
      </c>
      <c r="I19" s="6">
        <v>0.96969696969696972</v>
      </c>
      <c r="J19" s="5">
        <v>8.0560000000000009</v>
      </c>
      <c r="K19" s="5">
        <v>84.575757575757578</v>
      </c>
      <c r="L19" s="5">
        <v>61.151515151515149</v>
      </c>
      <c r="M19">
        <v>1</v>
      </c>
      <c r="N19">
        <v>1</v>
      </c>
      <c r="O19" t="s">
        <v>26</v>
      </c>
      <c r="P19" s="7">
        <f>VLOOKUP(C19,'Team Age and Size'!$A$1:$B$351,2,FALSE)</f>
        <v>20.46153846153846</v>
      </c>
      <c r="Q19" s="5">
        <f t="shared" si="1"/>
        <v>20.399999999999999</v>
      </c>
      <c r="R19" s="7">
        <f>VLOOKUP($C19,'Team Age and Size'!$A$1:$C$351,3,FALSE)</f>
        <v>13</v>
      </c>
    </row>
    <row r="20" spans="1:18" x14ac:dyDescent="0.25">
      <c r="A20" t="str">
        <f t="shared" si="0"/>
        <v>Midwest5</v>
      </c>
      <c r="B20">
        <v>19</v>
      </c>
      <c r="C20" t="s">
        <v>40</v>
      </c>
      <c r="D20">
        <v>33</v>
      </c>
      <c r="E20" s="5">
        <v>8.8787878787878789</v>
      </c>
      <c r="F20" s="5">
        <v>4.6148108644996899</v>
      </c>
      <c r="G20">
        <v>11</v>
      </c>
      <c r="H20">
        <v>23</v>
      </c>
      <c r="I20" s="6">
        <v>0.69696969696969702</v>
      </c>
      <c r="J20" s="5">
        <v>8.0259999999999998</v>
      </c>
      <c r="K20" s="5">
        <v>80.878787878787875</v>
      </c>
      <c r="L20" s="5">
        <v>72</v>
      </c>
      <c r="M20">
        <v>350</v>
      </c>
      <c r="N20">
        <v>5</v>
      </c>
      <c r="O20" t="s">
        <v>24</v>
      </c>
      <c r="P20" s="7">
        <f>VLOOKUP(C20,'Team Age and Size'!$A$1:$B$351,2,FALSE)</f>
        <v>21.083333333333332</v>
      </c>
      <c r="Q20" s="5">
        <f t="shared" si="1"/>
        <v>21</v>
      </c>
      <c r="R20" s="7">
        <f>VLOOKUP($C20,'Team Age and Size'!$A$1:$C$351,3,FALSE)</f>
        <v>12</v>
      </c>
    </row>
    <row r="21" spans="1:18" x14ac:dyDescent="0.25">
      <c r="A21" t="str">
        <f t="shared" si="0"/>
        <v>West5</v>
      </c>
      <c r="B21">
        <v>20</v>
      </c>
      <c r="C21" t="s">
        <v>41</v>
      </c>
      <c r="D21">
        <v>34</v>
      </c>
      <c r="E21" s="5">
        <v>8.7941176470588243</v>
      </c>
      <c r="F21" s="5">
        <v>4.1344400419733178</v>
      </c>
      <c r="G21">
        <v>23</v>
      </c>
      <c r="H21">
        <v>25</v>
      </c>
      <c r="I21" s="6">
        <v>0.73529411764705888</v>
      </c>
      <c r="J21" s="5">
        <v>8.0180000000000007</v>
      </c>
      <c r="K21" s="5">
        <v>78</v>
      </c>
      <c r="L21" s="5">
        <v>69.205882352941174</v>
      </c>
      <c r="M21">
        <v>25</v>
      </c>
      <c r="N21">
        <v>5</v>
      </c>
      <c r="O21" t="s">
        <v>26</v>
      </c>
      <c r="P21" s="7">
        <f>VLOOKUP(C21,'Team Age and Size'!$A$1:$B$351,2,FALSE)</f>
        <v>20.75</v>
      </c>
      <c r="Q21" s="5">
        <f t="shared" si="1"/>
        <v>20.8</v>
      </c>
      <c r="R21" s="7">
        <f>VLOOKUP($C21,'Team Age and Size'!$A$1:$C$351,3,FALSE)</f>
        <v>12</v>
      </c>
    </row>
    <row r="22" spans="1:18" x14ac:dyDescent="0.25">
      <c r="A22" t="str">
        <f t="shared" si="0"/>
        <v>South4</v>
      </c>
      <c r="B22">
        <v>21</v>
      </c>
      <c r="C22" t="s">
        <v>42</v>
      </c>
      <c r="D22">
        <v>31</v>
      </c>
      <c r="E22" s="5">
        <v>7.903225806451613</v>
      </c>
      <c r="F22" s="5">
        <v>4.2385576855179776</v>
      </c>
      <c r="G22">
        <v>22</v>
      </c>
      <c r="H22">
        <v>23</v>
      </c>
      <c r="I22" s="6">
        <v>0.74193548387096775</v>
      </c>
      <c r="J22" s="5">
        <v>7.9630000000000001</v>
      </c>
      <c r="K22" s="5">
        <v>76.290322580645167</v>
      </c>
      <c r="L22" s="5">
        <v>68.387096774193552</v>
      </c>
      <c r="M22">
        <v>26</v>
      </c>
      <c r="N22">
        <v>4</v>
      </c>
      <c r="O22" t="s">
        <v>19</v>
      </c>
      <c r="P22" s="7">
        <f>VLOOKUP(C22,'Team Age and Size'!$A$1:$B$351,2,FALSE)</f>
        <v>20.76923076923077</v>
      </c>
      <c r="Q22" s="5">
        <f t="shared" si="1"/>
        <v>20.8</v>
      </c>
      <c r="R22" s="7">
        <f>VLOOKUP($C22,'Team Age and Size'!$A$1:$C$351,3,FALSE)</f>
        <v>13</v>
      </c>
    </row>
    <row r="23" spans="1:18" x14ac:dyDescent="0.25">
      <c r="A23" t="str">
        <f t="shared" si="0"/>
        <v>East8</v>
      </c>
      <c r="B23">
        <v>22</v>
      </c>
      <c r="C23" t="s">
        <v>43</v>
      </c>
      <c r="D23">
        <v>34</v>
      </c>
      <c r="E23" s="5">
        <v>10.529411764705882</v>
      </c>
      <c r="F23" s="5">
        <v>2.8457843336575621</v>
      </c>
      <c r="G23">
        <v>62</v>
      </c>
      <c r="H23">
        <v>25</v>
      </c>
      <c r="I23" s="6">
        <v>0.73529411764705888</v>
      </c>
      <c r="J23" s="5">
        <v>7.9420000000000002</v>
      </c>
      <c r="K23" s="5">
        <v>71.941176470588232</v>
      </c>
      <c r="L23" s="5">
        <v>61.411764705882355</v>
      </c>
      <c r="M23">
        <v>23</v>
      </c>
      <c r="N23">
        <v>8</v>
      </c>
      <c r="O23" t="s">
        <v>21</v>
      </c>
      <c r="P23" s="7">
        <f>VLOOKUP(C23,'Team Age and Size'!$A$1:$B$351,2,FALSE)</f>
        <v>20.571428571428573</v>
      </c>
      <c r="Q23" s="5">
        <f t="shared" si="1"/>
        <v>20.6</v>
      </c>
      <c r="R23" s="7">
        <f>VLOOKUP($C23,'Team Age and Size'!$A$1:$C$351,3,FALSE)</f>
        <v>14</v>
      </c>
    </row>
    <row r="24" spans="1:18" x14ac:dyDescent="0.25">
      <c r="A24" t="str">
        <f t="shared" si="0"/>
        <v>South3</v>
      </c>
      <c r="B24">
        <v>23</v>
      </c>
      <c r="C24" t="s">
        <v>44</v>
      </c>
      <c r="D24">
        <v>33</v>
      </c>
      <c r="E24" s="5">
        <v>15.030303030303031</v>
      </c>
      <c r="F24" s="5">
        <v>1.1316538122218676</v>
      </c>
      <c r="G24">
        <v>170</v>
      </c>
      <c r="H24">
        <v>29</v>
      </c>
      <c r="I24" s="6">
        <v>0.87878787878787878</v>
      </c>
      <c r="J24" s="5">
        <v>7.9319999999999995</v>
      </c>
      <c r="K24" s="5">
        <v>90.36363636363636</v>
      </c>
      <c r="L24" s="5">
        <v>75.333333333333329</v>
      </c>
      <c r="M24">
        <v>18</v>
      </c>
      <c r="N24">
        <v>3</v>
      </c>
      <c r="O24" t="s">
        <v>19</v>
      </c>
      <c r="P24" s="7">
        <f>VLOOKUP(C24,'Team Age and Size'!$A$1:$B$351,2,FALSE)</f>
        <v>20.333333333333332</v>
      </c>
      <c r="Q24" s="5">
        <f t="shared" si="1"/>
        <v>20.399999999999999</v>
      </c>
      <c r="R24" s="7">
        <f>VLOOKUP($C24,'Team Age and Size'!$A$1:$C$351,3,FALSE)</f>
        <v>12</v>
      </c>
    </row>
    <row r="25" spans="1:18" x14ac:dyDescent="0.25">
      <c r="A25" t="str">
        <f t="shared" si="0"/>
        <v>Midwest7</v>
      </c>
      <c r="B25">
        <v>24</v>
      </c>
      <c r="C25" t="s">
        <v>45</v>
      </c>
      <c r="D25">
        <v>35</v>
      </c>
      <c r="E25" s="5">
        <v>9.257142857142858</v>
      </c>
      <c r="F25" s="5">
        <v>3.9139211989781253</v>
      </c>
      <c r="G25">
        <v>27</v>
      </c>
      <c r="H25">
        <v>24</v>
      </c>
      <c r="I25" s="6">
        <v>0.68571428571428572</v>
      </c>
      <c r="J25" s="5">
        <v>7.9249999999999998</v>
      </c>
      <c r="K25" s="5">
        <v>74.8</v>
      </c>
      <c r="L25" s="5">
        <v>65.542857142857144</v>
      </c>
      <c r="M25">
        <v>21</v>
      </c>
      <c r="N25">
        <v>7</v>
      </c>
      <c r="O25" t="s">
        <v>24</v>
      </c>
      <c r="P25" s="7">
        <f>VLOOKUP(C25,'Team Age and Size'!$A$1:$B$351,2,FALSE)</f>
        <v>20.692307692307693</v>
      </c>
      <c r="Q25" s="5">
        <f t="shared" si="1"/>
        <v>20.6</v>
      </c>
      <c r="R25" s="7">
        <f>VLOOKUP($C25,'Team Age and Size'!$A$1:$C$351,3,FALSE)</f>
        <v>13</v>
      </c>
    </row>
    <row r="26" spans="1:18" x14ac:dyDescent="0.25">
      <c r="A26" t="str">
        <f t="shared" si="0"/>
        <v>Midwest6</v>
      </c>
      <c r="B26">
        <v>25</v>
      </c>
      <c r="C26" t="s">
        <v>46</v>
      </c>
      <c r="D26">
        <v>34</v>
      </c>
      <c r="E26" s="5">
        <v>9.617647058823529</v>
      </c>
      <c r="F26" s="5">
        <v>2.2540991981146434</v>
      </c>
      <c r="G26">
        <v>91</v>
      </c>
      <c r="H26">
        <v>25</v>
      </c>
      <c r="I26" s="6">
        <v>0.73529411764705888</v>
      </c>
      <c r="J26" s="5">
        <v>7.72</v>
      </c>
      <c r="K26" s="5">
        <v>82.117647058823536</v>
      </c>
      <c r="L26" s="5">
        <v>72.5</v>
      </c>
      <c r="M26">
        <v>27</v>
      </c>
      <c r="N26">
        <v>6</v>
      </c>
      <c r="O26" t="s">
        <v>24</v>
      </c>
      <c r="P26" s="7">
        <f>VLOOKUP(C26,'Team Age and Size'!$A$1:$B$351,2,FALSE)</f>
        <v>20.428571428571427</v>
      </c>
      <c r="Q26" s="5">
        <f t="shared" si="1"/>
        <v>20.399999999999999</v>
      </c>
      <c r="R26" s="7">
        <f>VLOOKUP($C26,'Team Age and Size'!$A$1:$C$351,3,FALSE)</f>
        <v>14</v>
      </c>
    </row>
    <row r="27" spans="1:18" x14ac:dyDescent="0.25">
      <c r="A27" t="str">
        <f t="shared" si="0"/>
        <v>South12</v>
      </c>
      <c r="B27">
        <v>26</v>
      </c>
      <c r="C27" t="s">
        <v>47</v>
      </c>
      <c r="D27">
        <v>34</v>
      </c>
      <c r="E27" s="5">
        <v>11.705882352941176</v>
      </c>
      <c r="F27" s="5">
        <v>0.93990865796033829</v>
      </c>
      <c r="G27">
        <v>190</v>
      </c>
      <c r="H27">
        <v>30</v>
      </c>
      <c r="I27" s="6">
        <v>0.88235294117647056</v>
      </c>
      <c r="J27" s="5">
        <v>7.7030000000000003</v>
      </c>
      <c r="K27" s="5">
        <v>75.029411764705884</v>
      </c>
      <c r="L27" s="5">
        <v>63.323529411764703</v>
      </c>
      <c r="M27">
        <v>48</v>
      </c>
      <c r="N27">
        <v>12</v>
      </c>
      <c r="O27" t="s">
        <v>19</v>
      </c>
      <c r="P27" s="7">
        <f>VLOOKUP(C27,'Team Age and Size'!$A$1:$B$351,2,FALSE)</f>
        <v>21</v>
      </c>
      <c r="Q27" s="5">
        <f t="shared" si="1"/>
        <v>21</v>
      </c>
      <c r="R27" s="7">
        <f>VLOOKUP($C27,'Team Age and Size'!$A$1:$C$351,3,FALSE)</f>
        <v>11</v>
      </c>
    </row>
    <row r="28" spans="1:18" x14ac:dyDescent="0.25">
      <c r="A28" t="str">
        <f t="shared" si="0"/>
        <v>West10</v>
      </c>
      <c r="B28">
        <v>27</v>
      </c>
      <c r="C28" t="s">
        <v>48</v>
      </c>
      <c r="D28">
        <v>34</v>
      </c>
      <c r="E28" s="5">
        <v>8.264705882352942</v>
      </c>
      <c r="F28" s="5">
        <v>2.0790909345318966</v>
      </c>
      <c r="G28">
        <v>102</v>
      </c>
      <c r="H28">
        <v>26</v>
      </c>
      <c r="I28" s="6">
        <v>0.76470588235294112</v>
      </c>
      <c r="J28" s="5">
        <v>7.6389999999999993</v>
      </c>
      <c r="K28" s="5">
        <v>74.67647058823529</v>
      </c>
      <c r="L28" s="5">
        <v>66.411764705882348</v>
      </c>
      <c r="M28">
        <v>350</v>
      </c>
      <c r="N28">
        <v>10</v>
      </c>
      <c r="O28" t="s">
        <v>26</v>
      </c>
      <c r="P28" s="7">
        <f>VLOOKUP(C28,'Team Age and Size'!$A$1:$B$351,2,FALSE)</f>
        <v>20.833333333333332</v>
      </c>
      <c r="Q28" s="5">
        <f t="shared" si="1"/>
        <v>20.8</v>
      </c>
      <c r="R28" s="7">
        <f>VLOOKUP($C28,'Team Age and Size'!$A$1:$C$351,3,FALSE)</f>
        <v>12</v>
      </c>
    </row>
    <row r="29" spans="1:18" x14ac:dyDescent="0.25">
      <c r="A29" t="str">
        <f t="shared" si="0"/>
        <v>South5</v>
      </c>
      <c r="B29">
        <v>28</v>
      </c>
      <c r="C29" t="s">
        <v>49</v>
      </c>
      <c r="D29">
        <v>33</v>
      </c>
      <c r="E29" s="5">
        <v>6.1818181818181817</v>
      </c>
      <c r="F29" s="5">
        <v>3.9808858798562525</v>
      </c>
      <c r="G29">
        <v>26</v>
      </c>
      <c r="H29">
        <v>24</v>
      </c>
      <c r="I29" s="6">
        <v>0.72727272727272729</v>
      </c>
      <c r="J29" s="5">
        <v>7.6360000000000001</v>
      </c>
      <c r="K29" s="5">
        <v>75.272727272727266</v>
      </c>
      <c r="L29" s="5">
        <v>69.090909090909093</v>
      </c>
      <c r="M29">
        <v>33</v>
      </c>
      <c r="N29">
        <v>5</v>
      </c>
      <c r="O29" t="s">
        <v>19</v>
      </c>
      <c r="P29" s="7">
        <f>VLOOKUP(C29,'Team Age and Size'!$A$1:$B$351,2,FALSE)</f>
        <v>20.166666666666668</v>
      </c>
      <c r="Q29" s="5">
        <f t="shared" si="1"/>
        <v>20.2</v>
      </c>
      <c r="R29" s="7">
        <f>VLOOKUP($C29,'Team Age and Size'!$A$1:$C$351,3,FALSE)</f>
        <v>12</v>
      </c>
    </row>
    <row r="30" spans="1:18" x14ac:dyDescent="0.25">
      <c r="A30" t="str">
        <f t="shared" si="0"/>
        <v>South7</v>
      </c>
      <c r="B30">
        <v>29</v>
      </c>
      <c r="C30" t="s">
        <v>50</v>
      </c>
      <c r="D30">
        <v>31</v>
      </c>
      <c r="E30" s="5">
        <v>9.935483870967742</v>
      </c>
      <c r="F30" s="5">
        <v>1.5572249434728014</v>
      </c>
      <c r="G30">
        <v>143</v>
      </c>
      <c r="H30">
        <v>24</v>
      </c>
      <c r="I30" s="6">
        <v>0.77419354838709675</v>
      </c>
      <c r="J30" s="5">
        <v>7.6070000000000002</v>
      </c>
      <c r="K30" s="5">
        <v>76.451612903225808</v>
      </c>
      <c r="L30" s="5">
        <v>66.516129032258064</v>
      </c>
      <c r="M30">
        <v>36</v>
      </c>
      <c r="N30">
        <v>7</v>
      </c>
      <c r="O30" t="s">
        <v>19</v>
      </c>
      <c r="P30" s="7">
        <f>VLOOKUP(C30,'Team Age and Size'!$A$1:$B$351,2,FALSE)</f>
        <v>20.727272727272727</v>
      </c>
      <c r="Q30" s="5">
        <f t="shared" si="1"/>
        <v>20.8</v>
      </c>
      <c r="R30" s="7">
        <f>VLOOKUP($C30,'Team Age and Size'!$A$1:$C$351,3,FALSE)</f>
        <v>11</v>
      </c>
    </row>
    <row r="31" spans="1:18" x14ac:dyDescent="0.25">
      <c r="A31" t="str">
        <f t="shared" si="0"/>
        <v>Midwest12</v>
      </c>
      <c r="B31">
        <v>31</v>
      </c>
      <c r="C31" t="s">
        <v>51</v>
      </c>
      <c r="D31">
        <v>34</v>
      </c>
      <c r="E31" s="5">
        <v>9.0294117647058822</v>
      </c>
      <c r="F31" s="5">
        <v>1.3597666183948132</v>
      </c>
      <c r="G31">
        <v>155</v>
      </c>
      <c r="H31">
        <v>28</v>
      </c>
      <c r="I31" s="6">
        <v>0.82352941176470584</v>
      </c>
      <c r="J31" s="5">
        <v>7.5670000000000002</v>
      </c>
      <c r="K31" s="5">
        <v>79.970588235294116</v>
      </c>
      <c r="L31" s="5">
        <v>70.941176470588232</v>
      </c>
      <c r="M31">
        <v>55</v>
      </c>
      <c r="N31">
        <v>12</v>
      </c>
      <c r="O31" t="s">
        <v>24</v>
      </c>
      <c r="P31" s="7">
        <f>VLOOKUP(C31,'Team Age and Size'!$A$1:$B$351,2,FALSE)</f>
        <v>20.3</v>
      </c>
      <c r="Q31" s="5">
        <f t="shared" si="1"/>
        <v>20.399999999999999</v>
      </c>
      <c r="R31" s="7">
        <f>VLOOKUP($C31,'Team Age and Size'!$A$1:$C$351,3,FALSE)</f>
        <v>10</v>
      </c>
    </row>
    <row r="32" spans="1:18" x14ac:dyDescent="0.25">
      <c r="A32" t="str">
        <f t="shared" si="0"/>
        <v>Midwest11</v>
      </c>
      <c r="B32">
        <v>32</v>
      </c>
      <c r="C32" t="s">
        <v>52</v>
      </c>
      <c r="D32">
        <v>33</v>
      </c>
      <c r="E32" s="5">
        <v>8.4848484848484844</v>
      </c>
      <c r="F32" s="5">
        <v>2.2099359849442508</v>
      </c>
      <c r="G32">
        <v>94</v>
      </c>
      <c r="H32">
        <v>24</v>
      </c>
      <c r="I32" s="6">
        <v>0.72727272727272729</v>
      </c>
      <c r="J32" s="5">
        <v>7.556</v>
      </c>
      <c r="K32" s="5">
        <v>73.36363636363636</v>
      </c>
      <c r="L32" s="5">
        <v>64.878787878787875</v>
      </c>
      <c r="M32">
        <v>37</v>
      </c>
      <c r="N32">
        <v>11</v>
      </c>
      <c r="O32" t="s">
        <v>24</v>
      </c>
      <c r="P32" s="7">
        <f>VLOOKUP(C32,'Team Age and Size'!$A$1:$B$351,2,FALSE)</f>
        <v>20.5</v>
      </c>
      <c r="Q32" s="5">
        <f t="shared" si="1"/>
        <v>20.6</v>
      </c>
      <c r="R32" s="7">
        <f>VLOOKUP($C32,'Team Age and Size'!$A$1:$C$351,3,FALSE)</f>
        <v>12</v>
      </c>
    </row>
    <row r="33" spans="1:18" x14ac:dyDescent="0.25">
      <c r="A33" t="str">
        <f t="shared" si="0"/>
        <v>East12</v>
      </c>
      <c r="B33">
        <v>33</v>
      </c>
      <c r="C33" t="s">
        <v>53</v>
      </c>
      <c r="D33">
        <v>34</v>
      </c>
      <c r="E33" s="5">
        <v>10.235294117647058</v>
      </c>
      <c r="F33" s="5">
        <v>1.0426310240760099</v>
      </c>
      <c r="G33">
        <v>176</v>
      </c>
      <c r="H33">
        <v>29</v>
      </c>
      <c r="I33" s="6">
        <v>0.8529411764705882</v>
      </c>
      <c r="J33" s="5">
        <v>7.5540000000000003</v>
      </c>
      <c r="K33" s="5">
        <v>85.17647058823529</v>
      </c>
      <c r="L33" s="5">
        <v>74.941176470588232</v>
      </c>
      <c r="M33">
        <v>350</v>
      </c>
      <c r="N33">
        <v>12</v>
      </c>
      <c r="O33" t="s">
        <v>21</v>
      </c>
      <c r="P33" s="7">
        <f>VLOOKUP(C33,'Team Age and Size'!$A$1:$B$351,2,FALSE)</f>
        <v>20.75</v>
      </c>
      <c r="Q33" s="5">
        <f t="shared" si="1"/>
        <v>20.8</v>
      </c>
      <c r="R33" s="7">
        <f>VLOOKUP($C33,'Team Age and Size'!$A$1:$C$351,3,FALSE)</f>
        <v>12</v>
      </c>
    </row>
    <row r="34" spans="1:18" x14ac:dyDescent="0.25">
      <c r="A34" t="str">
        <f t="shared" si="0"/>
        <v>East7</v>
      </c>
      <c r="B34">
        <v>34</v>
      </c>
      <c r="C34" t="s">
        <v>54</v>
      </c>
      <c r="D34">
        <v>32</v>
      </c>
      <c r="E34" s="5">
        <v>7.59375</v>
      </c>
      <c r="F34" s="5">
        <v>2.7602738735706902</v>
      </c>
      <c r="G34">
        <v>65</v>
      </c>
      <c r="H34">
        <v>22</v>
      </c>
      <c r="I34" s="6">
        <v>0.6875</v>
      </c>
      <c r="J34" s="5">
        <v>7.51</v>
      </c>
      <c r="K34" s="5">
        <v>72.0625</v>
      </c>
      <c r="L34" s="5">
        <v>64.46875</v>
      </c>
      <c r="M34">
        <v>31</v>
      </c>
      <c r="N34">
        <v>7</v>
      </c>
      <c r="O34" t="s">
        <v>21</v>
      </c>
      <c r="P34" s="7">
        <f>VLOOKUP(C34,'Team Age and Size'!$A$1:$B$351,2,FALSE)</f>
        <v>20.214285714285715</v>
      </c>
      <c r="Q34" s="5">
        <f t="shared" si="1"/>
        <v>20.2</v>
      </c>
      <c r="R34" s="7">
        <f>VLOOKUP($C34,'Team Age and Size'!$A$1:$C$351,3,FALSE)</f>
        <v>14</v>
      </c>
    </row>
    <row r="35" spans="1:18" x14ac:dyDescent="0.25">
      <c r="A35" t="str">
        <f t="shared" si="0"/>
        <v>West6</v>
      </c>
      <c r="B35">
        <v>35</v>
      </c>
      <c r="C35" t="s">
        <v>55</v>
      </c>
      <c r="D35">
        <v>32</v>
      </c>
      <c r="E35" s="5">
        <v>6.34375</v>
      </c>
      <c r="F35" s="5">
        <v>2.6068397719700052</v>
      </c>
      <c r="G35">
        <v>69</v>
      </c>
      <c r="H35">
        <v>24</v>
      </c>
      <c r="I35" s="6">
        <v>0.75</v>
      </c>
      <c r="J35" s="5">
        <v>7.4939999999999998</v>
      </c>
      <c r="K35" s="5">
        <v>74.15625</v>
      </c>
      <c r="L35" s="5">
        <v>67.8125</v>
      </c>
      <c r="M35">
        <v>45</v>
      </c>
      <c r="N35">
        <v>6</v>
      </c>
      <c r="O35" t="s">
        <v>26</v>
      </c>
      <c r="P35" s="7">
        <f>VLOOKUP(C35,'Team Age and Size'!$A$1:$B$351,2,FALSE)</f>
        <v>20.454545454545453</v>
      </c>
      <c r="Q35" s="5">
        <f t="shared" si="1"/>
        <v>20.399999999999999</v>
      </c>
      <c r="R35" s="7">
        <f>VLOOKUP($C35,'Team Age and Size'!$A$1:$C$351,3,FALSE)</f>
        <v>11</v>
      </c>
    </row>
    <row r="36" spans="1:18" x14ac:dyDescent="0.25">
      <c r="A36" t="str">
        <f t="shared" si="0"/>
        <v>Midwest10</v>
      </c>
      <c r="B36">
        <v>37</v>
      </c>
      <c r="C36" t="s">
        <v>56</v>
      </c>
      <c r="D36">
        <v>32</v>
      </c>
      <c r="E36" s="5">
        <v>7.5</v>
      </c>
      <c r="F36" s="5">
        <v>4.8510615000215633</v>
      </c>
      <c r="G36">
        <v>8</v>
      </c>
      <c r="H36">
        <v>20</v>
      </c>
      <c r="I36" s="6">
        <v>0.625</v>
      </c>
      <c r="J36" s="5">
        <v>7.4879999999999995</v>
      </c>
      <c r="K36" s="5">
        <v>85.53125</v>
      </c>
      <c r="L36" s="5">
        <v>78.03125</v>
      </c>
      <c r="M36">
        <v>350</v>
      </c>
      <c r="N36">
        <v>10</v>
      </c>
      <c r="O36" t="s">
        <v>24</v>
      </c>
      <c r="P36" s="7">
        <f>VLOOKUP(C36,'Team Age and Size'!$A$1:$B$351,2,FALSE)</f>
        <v>20.071428571428573</v>
      </c>
      <c r="Q36" s="5">
        <f t="shared" si="1"/>
        <v>20</v>
      </c>
      <c r="R36" s="7">
        <f>VLOOKUP($C36,'Team Age and Size'!$A$1:$C$351,3,FALSE)</f>
        <v>14</v>
      </c>
    </row>
    <row r="37" spans="1:18" x14ac:dyDescent="0.25">
      <c r="A37" t="str">
        <f t="shared" si="0"/>
        <v>South10</v>
      </c>
      <c r="B37">
        <v>38</v>
      </c>
      <c r="C37" t="s">
        <v>57</v>
      </c>
      <c r="D37">
        <v>34</v>
      </c>
      <c r="E37" s="5">
        <v>19.617647058823529</v>
      </c>
      <c r="F37" s="5">
        <v>-1.2314231583611649E-2</v>
      </c>
      <c r="G37">
        <v>262</v>
      </c>
      <c r="H37">
        <v>30</v>
      </c>
      <c r="I37" s="6">
        <v>0.88235294117647056</v>
      </c>
      <c r="J37" s="5">
        <v>7.4510000000000005</v>
      </c>
      <c r="K37" s="5">
        <v>82.058823529411768</v>
      </c>
      <c r="L37" s="5">
        <v>62.441176470588232</v>
      </c>
      <c r="M37">
        <v>350</v>
      </c>
      <c r="N37">
        <v>10</v>
      </c>
      <c r="O37" t="s">
        <v>19</v>
      </c>
      <c r="P37" s="7">
        <f>VLOOKUP(C37,'Team Age and Size'!$A$1:$B$351,2,FALSE)</f>
        <v>20.4375</v>
      </c>
      <c r="Q37" s="5">
        <f t="shared" si="1"/>
        <v>20.399999999999999</v>
      </c>
      <c r="R37" s="7">
        <f>VLOOKUP($C37,'Team Age and Size'!$A$1:$C$351,3,FALSE)</f>
        <v>16</v>
      </c>
    </row>
    <row r="38" spans="1:18" x14ac:dyDescent="0.25">
      <c r="A38" t="str">
        <f t="shared" si="0"/>
        <v>West14</v>
      </c>
      <c r="B38">
        <v>39</v>
      </c>
      <c r="C38" t="s">
        <v>58</v>
      </c>
      <c r="D38">
        <v>33</v>
      </c>
      <c r="E38" s="5">
        <v>10.636363636363637</v>
      </c>
      <c r="F38" s="5">
        <v>0.90669897613359762</v>
      </c>
      <c r="G38">
        <v>194</v>
      </c>
      <c r="H38">
        <v>26</v>
      </c>
      <c r="I38" s="6">
        <v>0.78787878787878785</v>
      </c>
      <c r="J38" s="5">
        <v>7.431</v>
      </c>
      <c r="K38" s="5">
        <v>79.424242424242422</v>
      </c>
      <c r="L38" s="5">
        <v>68.787878787878782</v>
      </c>
      <c r="M38">
        <v>108</v>
      </c>
      <c r="N38">
        <v>14</v>
      </c>
      <c r="O38" t="s">
        <v>26</v>
      </c>
      <c r="P38" s="7">
        <f>VLOOKUP(C38,'Team Age and Size'!$A$1:$B$351,2,FALSE)</f>
        <v>20.399999999999999</v>
      </c>
      <c r="Q38" s="5">
        <f t="shared" si="1"/>
        <v>20.399999999999999</v>
      </c>
      <c r="R38" s="7">
        <f>VLOOKUP($C38,'Team Age and Size'!$A$1:$C$351,3,FALSE)</f>
        <v>15</v>
      </c>
    </row>
    <row r="39" spans="1:18" x14ac:dyDescent="0.25">
      <c r="A39" t="str">
        <f t="shared" si="0"/>
        <v>South8</v>
      </c>
      <c r="B39">
        <v>41</v>
      </c>
      <c r="C39" t="s">
        <v>59</v>
      </c>
      <c r="D39">
        <v>34</v>
      </c>
      <c r="E39" s="5">
        <v>5.7941176470588234</v>
      </c>
      <c r="F39" s="5">
        <v>2.9480073787320693</v>
      </c>
      <c r="G39">
        <v>57</v>
      </c>
      <c r="H39">
        <v>25</v>
      </c>
      <c r="I39" s="6">
        <v>0.73529411764705888</v>
      </c>
      <c r="J39" s="5">
        <v>7.3920000000000003</v>
      </c>
      <c r="K39" s="5">
        <v>79.794117647058826</v>
      </c>
      <c r="L39" s="5">
        <v>74</v>
      </c>
      <c r="M39">
        <v>38</v>
      </c>
      <c r="N39">
        <v>8</v>
      </c>
      <c r="O39" t="s">
        <v>19</v>
      </c>
      <c r="P39" s="7">
        <f>VLOOKUP(C39,'Team Age and Size'!$A$1:$B$351,2,FALSE)</f>
        <v>20.73076923076923</v>
      </c>
      <c r="Q39" s="5">
        <f t="shared" si="1"/>
        <v>20.8</v>
      </c>
      <c r="R39" s="7">
        <f>VLOOKUP($C39,'Team Age and Size'!$A$1:$C$351,3,FALSE)</f>
        <v>12</v>
      </c>
    </row>
    <row r="40" spans="1:18" x14ac:dyDescent="0.25">
      <c r="A40" t="str">
        <f t="shared" si="0"/>
        <v>East13</v>
      </c>
      <c r="B40">
        <v>42</v>
      </c>
      <c r="C40" t="s">
        <v>60</v>
      </c>
      <c r="D40">
        <v>34</v>
      </c>
      <c r="E40" s="5">
        <v>10.558823529411764</v>
      </c>
      <c r="F40" s="5">
        <v>0.84034127529325719</v>
      </c>
      <c r="G40">
        <v>203</v>
      </c>
      <c r="H40">
        <v>27</v>
      </c>
      <c r="I40" s="6">
        <v>0.79411764705882348</v>
      </c>
      <c r="J40" s="5">
        <v>7.37</v>
      </c>
      <c r="K40" s="5">
        <v>79.911764705882348</v>
      </c>
      <c r="L40" s="5">
        <v>69.352941176470594</v>
      </c>
      <c r="M40">
        <v>350</v>
      </c>
      <c r="N40">
        <v>13</v>
      </c>
      <c r="O40" t="s">
        <v>21</v>
      </c>
      <c r="P40" s="7">
        <f>VLOOKUP(C40,'Team Age and Size'!$A$1:$B$351,2,FALSE)</f>
        <v>21.307692307692307</v>
      </c>
      <c r="Q40" s="5">
        <f t="shared" si="1"/>
        <v>21.4</v>
      </c>
      <c r="R40" s="7">
        <f>VLOOKUP($C40,'Team Age and Size'!$A$1:$C$351,3,FALSE)</f>
        <v>13</v>
      </c>
    </row>
    <row r="41" spans="1:18" x14ac:dyDescent="0.25">
      <c r="A41" t="str">
        <f t="shared" si="0"/>
        <v>West12</v>
      </c>
      <c r="B41">
        <v>43</v>
      </c>
      <c r="C41" t="s">
        <v>61</v>
      </c>
      <c r="D41">
        <v>29</v>
      </c>
      <c r="E41" s="5">
        <v>10.620689655172415</v>
      </c>
      <c r="F41" s="5">
        <v>0.70224909617074294</v>
      </c>
      <c r="G41">
        <v>213</v>
      </c>
      <c r="H41">
        <v>23</v>
      </c>
      <c r="I41" s="6">
        <v>0.7931034482758621</v>
      </c>
      <c r="J41" s="5">
        <v>7.32</v>
      </c>
      <c r="K41" s="5">
        <v>72.103448275862064</v>
      </c>
      <c r="L41" s="5">
        <v>61.482758620689658</v>
      </c>
      <c r="M41">
        <v>59</v>
      </c>
      <c r="N41">
        <v>12</v>
      </c>
      <c r="O41" t="s">
        <v>26</v>
      </c>
      <c r="P41" s="7">
        <f>VLOOKUP(C41,'Team Age and Size'!$A$1:$B$351,2,FALSE)</f>
        <v>20.710526315789473</v>
      </c>
      <c r="Q41" s="5">
        <f t="shared" si="1"/>
        <v>20.8</v>
      </c>
      <c r="R41" s="7">
        <f>VLOOKUP($C41,'Team Age and Size'!$A$1:$C$351,3,FALSE)</f>
        <v>18</v>
      </c>
    </row>
    <row r="42" spans="1:18" x14ac:dyDescent="0.25">
      <c r="A42" t="str">
        <f t="shared" si="0"/>
        <v>Midwest13</v>
      </c>
      <c r="B42">
        <v>44</v>
      </c>
      <c r="C42" t="s">
        <v>62</v>
      </c>
      <c r="D42">
        <v>34</v>
      </c>
      <c r="E42" s="5">
        <v>11.970588235294118</v>
      </c>
      <c r="F42" s="5">
        <v>7.6449447332139361E-2</v>
      </c>
      <c r="G42">
        <v>255</v>
      </c>
      <c r="H42">
        <v>29</v>
      </c>
      <c r="I42" s="6">
        <v>0.8529411764705882</v>
      </c>
      <c r="J42" s="5">
        <v>7.2939999999999996</v>
      </c>
      <c r="K42" s="5">
        <v>73.558823529411768</v>
      </c>
      <c r="L42" s="5">
        <v>61.588235294117645</v>
      </c>
      <c r="M42">
        <v>63</v>
      </c>
      <c r="N42">
        <v>13</v>
      </c>
      <c r="O42" t="s">
        <v>24</v>
      </c>
      <c r="P42" s="7">
        <f>VLOOKUP(C42,'Team Age and Size'!$A$1:$B$351,2,FALSE)</f>
        <v>21</v>
      </c>
      <c r="Q42" s="5">
        <f t="shared" si="1"/>
        <v>21</v>
      </c>
      <c r="R42" s="7">
        <f>VLOOKUP($C42,'Team Age and Size'!$A$1:$C$351,3,FALSE)</f>
        <v>12</v>
      </c>
    </row>
    <row r="43" spans="1:18" x14ac:dyDescent="0.25">
      <c r="A43" t="str">
        <f t="shared" si="0"/>
        <v>Midwest8</v>
      </c>
      <c r="B43">
        <v>46</v>
      </c>
      <c r="C43" t="s">
        <v>63</v>
      </c>
      <c r="D43">
        <v>32</v>
      </c>
      <c r="E43" s="5">
        <v>5.6875</v>
      </c>
      <c r="F43" s="5">
        <v>3.6137877888355976</v>
      </c>
      <c r="G43">
        <v>36</v>
      </c>
      <c r="H43">
        <v>21</v>
      </c>
      <c r="I43" s="6">
        <v>0.65625</v>
      </c>
      <c r="J43" s="5">
        <v>7.266</v>
      </c>
      <c r="K43" s="5">
        <v>69.375</v>
      </c>
      <c r="L43" s="5">
        <v>63.6875</v>
      </c>
      <c r="M43">
        <v>350</v>
      </c>
      <c r="N43">
        <v>8</v>
      </c>
      <c r="O43" t="s">
        <v>24</v>
      </c>
      <c r="P43" s="7">
        <f>VLOOKUP(C43,'Team Age and Size'!$A$1:$B$351,2,FALSE)</f>
        <v>20.111111111111111</v>
      </c>
      <c r="Q43" s="5">
        <f t="shared" si="1"/>
        <v>20.2</v>
      </c>
      <c r="R43" s="7">
        <f>VLOOKUP($C43,'Team Age and Size'!$A$1:$C$351,3,FALSE)</f>
        <v>9</v>
      </c>
    </row>
    <row r="44" spans="1:18" x14ac:dyDescent="0.25">
      <c r="A44" t="str">
        <f t="shared" si="0"/>
        <v>West8</v>
      </c>
      <c r="B44">
        <v>47</v>
      </c>
      <c r="C44" t="s">
        <v>64</v>
      </c>
      <c r="D44">
        <v>34</v>
      </c>
      <c r="E44" s="5">
        <v>6.0294117647058822</v>
      </c>
      <c r="F44" s="5">
        <v>2.720156178954245</v>
      </c>
      <c r="G44">
        <v>67</v>
      </c>
      <c r="H44">
        <v>23</v>
      </c>
      <c r="I44" s="6">
        <v>0.67647058823529416</v>
      </c>
      <c r="J44" s="5">
        <v>7.2249999999999996</v>
      </c>
      <c r="K44" s="5">
        <v>71.088235294117652</v>
      </c>
      <c r="L44" s="5">
        <v>65.058823529411768</v>
      </c>
      <c r="M44">
        <v>39</v>
      </c>
      <c r="N44">
        <v>8</v>
      </c>
      <c r="O44" t="s">
        <v>26</v>
      </c>
      <c r="P44" s="7">
        <f>VLOOKUP(C44,'Team Age and Size'!$A$1:$B$351,2,FALSE)</f>
        <v>20.5</v>
      </c>
      <c r="Q44" s="5">
        <f t="shared" si="1"/>
        <v>20.6</v>
      </c>
      <c r="R44" s="7">
        <f>VLOOKUP($C44,'Team Age and Size'!$A$1:$C$351,3,FALSE)</f>
        <v>10</v>
      </c>
    </row>
    <row r="45" spans="1:18" x14ac:dyDescent="0.25">
      <c r="A45" t="str">
        <f t="shared" si="0"/>
        <v>East9</v>
      </c>
      <c r="B45">
        <v>52</v>
      </c>
      <c r="C45" t="s">
        <v>65</v>
      </c>
      <c r="D45">
        <v>32</v>
      </c>
      <c r="E45" s="5">
        <v>4.84375</v>
      </c>
      <c r="F45" s="5">
        <v>2.8883151120602202</v>
      </c>
      <c r="G45">
        <v>60</v>
      </c>
      <c r="H45">
        <v>22</v>
      </c>
      <c r="I45" s="6">
        <v>0.6875</v>
      </c>
      <c r="J45" s="5">
        <v>7.1139999999999999</v>
      </c>
      <c r="K45" s="5">
        <v>79.25</v>
      </c>
      <c r="L45" s="5">
        <v>74.40625</v>
      </c>
      <c r="M45">
        <v>44</v>
      </c>
      <c r="N45">
        <v>9</v>
      </c>
      <c r="O45" t="s">
        <v>21</v>
      </c>
      <c r="P45" s="7">
        <f>VLOOKUP(C45,'Team Age and Size'!$A$1:$B$351,2,FALSE)</f>
        <v>21</v>
      </c>
      <c r="Q45" s="5">
        <f t="shared" si="1"/>
        <v>21</v>
      </c>
      <c r="R45" s="7">
        <f>VLOOKUP($C45,'Team Age and Size'!$A$1:$C$351,3,FALSE)</f>
        <v>11</v>
      </c>
    </row>
    <row r="46" spans="1:18" x14ac:dyDescent="0.25">
      <c r="A46" t="str">
        <f t="shared" si="0"/>
        <v>East11</v>
      </c>
      <c r="B46">
        <v>53</v>
      </c>
      <c r="C46" t="s">
        <v>66</v>
      </c>
      <c r="D46">
        <v>33</v>
      </c>
      <c r="E46" s="5">
        <v>5.5151515151515156</v>
      </c>
      <c r="F46" s="5">
        <v>2.1356582027414293</v>
      </c>
      <c r="G46">
        <v>98</v>
      </c>
      <c r="H46">
        <v>24</v>
      </c>
      <c r="I46" s="6">
        <v>0.72727272727272729</v>
      </c>
      <c r="J46" s="5">
        <v>7.0720000000000001</v>
      </c>
      <c r="K46" s="5">
        <v>78.696969696969703</v>
      </c>
      <c r="L46" s="5">
        <v>73.181818181818187</v>
      </c>
      <c r="M46">
        <v>350</v>
      </c>
      <c r="N46">
        <v>11</v>
      </c>
      <c r="O46" t="s">
        <v>21</v>
      </c>
      <c r="P46" s="7">
        <f>VLOOKUP(C46,'Team Age and Size'!$A$1:$B$351,2,FALSE)</f>
        <v>20.25</v>
      </c>
      <c r="Q46" s="5">
        <f t="shared" si="1"/>
        <v>20.2</v>
      </c>
      <c r="R46" s="7">
        <f>VLOOKUP($C46,'Team Age and Size'!$A$1:$C$351,3,FALSE)</f>
        <v>12</v>
      </c>
    </row>
    <row r="47" spans="1:18" x14ac:dyDescent="0.25">
      <c r="A47" t="str">
        <f t="shared" si="0"/>
        <v>East10</v>
      </c>
      <c r="B47">
        <v>54</v>
      </c>
      <c r="C47" t="s">
        <v>67</v>
      </c>
      <c r="D47">
        <v>31</v>
      </c>
      <c r="E47" s="5">
        <v>7.5161290322580649</v>
      </c>
      <c r="F47" s="5">
        <v>2.5201437667584292</v>
      </c>
      <c r="G47">
        <v>73</v>
      </c>
      <c r="H47">
        <v>19</v>
      </c>
      <c r="I47" s="6">
        <v>0.61290322580645162</v>
      </c>
      <c r="J47" s="5">
        <v>7.0589999999999993</v>
      </c>
      <c r="K47" s="5">
        <v>82.516129032258064</v>
      </c>
      <c r="L47" s="5">
        <v>75</v>
      </c>
      <c r="M47">
        <v>28</v>
      </c>
      <c r="N47">
        <v>10</v>
      </c>
      <c r="O47" t="s">
        <v>21</v>
      </c>
      <c r="P47" s="7">
        <f>VLOOKUP(C47,'Team Age and Size'!$A$1:$B$351,2,FALSE)</f>
        <v>20.545454545454547</v>
      </c>
      <c r="Q47" s="5">
        <f t="shared" si="1"/>
        <v>20.6</v>
      </c>
      <c r="R47" s="7">
        <f>VLOOKUP($C47,'Team Age and Size'!$A$1:$C$351,3,FALSE)</f>
        <v>11</v>
      </c>
    </row>
    <row r="48" spans="1:18" x14ac:dyDescent="0.25">
      <c r="A48" t="str">
        <f t="shared" si="0"/>
        <v>South13</v>
      </c>
      <c r="B48">
        <v>55</v>
      </c>
      <c r="C48" t="s">
        <v>68</v>
      </c>
      <c r="D48">
        <v>32</v>
      </c>
      <c r="E48" s="5">
        <v>9.53125</v>
      </c>
      <c r="F48" s="5">
        <v>0.11151456527442352</v>
      </c>
      <c r="G48">
        <v>252</v>
      </c>
      <c r="H48">
        <v>26</v>
      </c>
      <c r="I48" s="6">
        <v>0.8125</v>
      </c>
      <c r="J48" s="5">
        <v>7.0280000000000005</v>
      </c>
      <c r="K48" s="5">
        <v>79.71875</v>
      </c>
      <c r="L48" s="5">
        <v>70.1875</v>
      </c>
      <c r="M48">
        <v>112</v>
      </c>
      <c r="N48">
        <v>13</v>
      </c>
      <c r="O48" t="s">
        <v>19</v>
      </c>
      <c r="P48" s="7">
        <f>VLOOKUP(C48,'Team Age and Size'!$A$1:$B$351,2,FALSE)</f>
        <v>20.785714285714285</v>
      </c>
      <c r="Q48" s="5">
        <f t="shared" si="1"/>
        <v>20.8</v>
      </c>
      <c r="R48" s="7">
        <f>VLOOKUP($C48,'Team Age and Size'!$A$1:$C$351,3,FALSE)</f>
        <v>14</v>
      </c>
    </row>
    <row r="49" spans="1:18" x14ac:dyDescent="0.25">
      <c r="A49" t="str">
        <f t="shared" si="0"/>
        <v>East14</v>
      </c>
      <c r="B49">
        <v>58</v>
      </c>
      <c r="C49" t="s">
        <v>69</v>
      </c>
      <c r="D49">
        <v>33</v>
      </c>
      <c r="E49" s="5">
        <v>11.696969696969697</v>
      </c>
      <c r="F49" s="5">
        <v>-0.74253518545070196</v>
      </c>
      <c r="G49">
        <v>314</v>
      </c>
      <c r="H49">
        <v>28</v>
      </c>
      <c r="I49" s="6">
        <v>0.84848484848484851</v>
      </c>
      <c r="J49" s="5">
        <v>6.9059999999999997</v>
      </c>
      <c r="K49" s="5">
        <v>78.939393939393938</v>
      </c>
      <c r="L49" s="5">
        <v>67.242424242424249</v>
      </c>
      <c r="M49">
        <v>350</v>
      </c>
      <c r="N49">
        <v>14</v>
      </c>
      <c r="O49" t="s">
        <v>21</v>
      </c>
      <c r="P49" s="7">
        <f>VLOOKUP(C49,'Team Age and Size'!$A$1:$B$351,2,FALSE)</f>
        <v>20.692307692307693</v>
      </c>
      <c r="Q49" s="5">
        <f t="shared" si="1"/>
        <v>20.6</v>
      </c>
      <c r="R49" s="7">
        <f>VLOOKUP($C49,'Team Age and Size'!$A$1:$C$351,3,FALSE)</f>
        <v>13</v>
      </c>
    </row>
    <row r="50" spans="1:18" x14ac:dyDescent="0.25">
      <c r="A50" t="str">
        <f t="shared" si="0"/>
        <v>South11</v>
      </c>
      <c r="B50">
        <v>59</v>
      </c>
      <c r="C50" t="s">
        <v>70</v>
      </c>
      <c r="D50">
        <v>33</v>
      </c>
      <c r="E50" s="5">
        <v>4.7878787878787881</v>
      </c>
      <c r="F50" s="5">
        <v>4.024568221272335</v>
      </c>
      <c r="G50">
        <v>25</v>
      </c>
      <c r="H50">
        <v>20</v>
      </c>
      <c r="I50" s="6">
        <v>0.60606060606060608</v>
      </c>
      <c r="J50" s="5">
        <v>6.8410000000000011</v>
      </c>
      <c r="K50" s="5">
        <v>71.727272727272734</v>
      </c>
      <c r="L50" s="5">
        <v>66.939393939393938</v>
      </c>
      <c r="M50">
        <v>350</v>
      </c>
      <c r="N50">
        <v>11</v>
      </c>
      <c r="O50" t="s">
        <v>19</v>
      </c>
      <c r="P50" s="7">
        <f>VLOOKUP(C50,'Team Age and Size'!$A$1:$B$351,2,FALSE)</f>
        <v>20.428571428571427</v>
      </c>
      <c r="Q50" s="5">
        <f t="shared" si="1"/>
        <v>20.399999999999999</v>
      </c>
      <c r="R50" s="7">
        <f>VLOOKUP($C50,'Team Age and Size'!$A$1:$C$351,3,FALSE)</f>
        <v>14</v>
      </c>
    </row>
    <row r="51" spans="1:18" x14ac:dyDescent="0.25">
      <c r="A51" t="str">
        <f t="shared" si="0"/>
        <v>South17</v>
      </c>
      <c r="B51">
        <v>66</v>
      </c>
      <c r="C51" t="s">
        <v>71</v>
      </c>
      <c r="D51">
        <v>32</v>
      </c>
      <c r="E51" s="5">
        <v>4.75</v>
      </c>
      <c r="F51" s="5">
        <v>3.5218564517540889</v>
      </c>
      <c r="G51">
        <v>39</v>
      </c>
      <c r="H51">
        <v>19</v>
      </c>
      <c r="I51" s="6">
        <v>0.59375</v>
      </c>
      <c r="J51" s="5">
        <v>6.6769999999999996</v>
      </c>
      <c r="K51" s="5">
        <v>82.65625</v>
      </c>
      <c r="L51" s="5">
        <v>77.90625</v>
      </c>
      <c r="M51">
        <v>30</v>
      </c>
      <c r="N51">
        <v>17</v>
      </c>
      <c r="O51" t="s">
        <v>19</v>
      </c>
      <c r="P51" s="7">
        <f>VLOOKUP(C51,'Team Age and Size'!$A$1:$B$351,2,FALSE)</f>
        <v>20.285714285714285</v>
      </c>
      <c r="Q51" s="5">
        <f t="shared" si="1"/>
        <v>20.2</v>
      </c>
      <c r="R51" s="7">
        <f>VLOOKUP($C51,'Team Age and Size'!$A$1:$C$351,3,FALSE)</f>
        <v>14</v>
      </c>
    </row>
    <row r="52" spans="1:18" x14ac:dyDescent="0.25">
      <c r="A52" t="str">
        <f t="shared" si="0"/>
        <v>East17</v>
      </c>
      <c r="B52">
        <v>70</v>
      </c>
      <c r="C52" t="s">
        <v>72</v>
      </c>
      <c r="D52">
        <v>32</v>
      </c>
      <c r="E52" s="5">
        <v>3.625</v>
      </c>
      <c r="F52" s="5">
        <v>3.2613249691830548</v>
      </c>
      <c r="G52">
        <v>45</v>
      </c>
      <c r="H52">
        <v>20</v>
      </c>
      <c r="I52" s="6">
        <v>0.625</v>
      </c>
      <c r="J52" s="5">
        <v>6.6040000000000001</v>
      </c>
      <c r="K52" s="5">
        <v>70.25</v>
      </c>
      <c r="L52" s="5">
        <v>66.625</v>
      </c>
      <c r="M52">
        <v>56</v>
      </c>
      <c r="N52">
        <v>17</v>
      </c>
      <c r="O52" t="s">
        <v>21</v>
      </c>
      <c r="P52" s="7">
        <f>VLOOKUP(C52,'Team Age and Size'!$A$1:$B$351,2,FALSE)</f>
        <v>20.25</v>
      </c>
      <c r="Q52" s="5">
        <f t="shared" si="1"/>
        <v>20.2</v>
      </c>
      <c r="R52" s="7">
        <f>VLOOKUP($C52,'Team Age and Size'!$A$1:$C$351,3,FALSE)</f>
        <v>12</v>
      </c>
    </row>
    <row r="53" spans="1:18" x14ac:dyDescent="0.25">
      <c r="A53" t="str">
        <f t="shared" si="0"/>
        <v>South9</v>
      </c>
      <c r="B53">
        <v>71</v>
      </c>
      <c r="C53" t="s">
        <v>73</v>
      </c>
      <c r="D53">
        <v>32</v>
      </c>
      <c r="E53" s="5">
        <v>3.125</v>
      </c>
      <c r="F53" s="5">
        <v>3.179549464538403</v>
      </c>
      <c r="G53">
        <v>48</v>
      </c>
      <c r="H53">
        <v>21</v>
      </c>
      <c r="I53" s="6">
        <v>0.65625</v>
      </c>
      <c r="J53" s="5">
        <v>6.5920000000000005</v>
      </c>
      <c r="K53" s="5">
        <v>73.3125</v>
      </c>
      <c r="L53" s="5">
        <v>70.1875</v>
      </c>
      <c r="M53">
        <v>53</v>
      </c>
      <c r="N53">
        <v>9</v>
      </c>
      <c r="O53" t="s">
        <v>19</v>
      </c>
      <c r="P53" s="7">
        <f>VLOOKUP(C53,'Team Age and Size'!$A$1:$B$351,2,FALSE)</f>
        <v>20.46153846153846</v>
      </c>
      <c r="Q53" s="5">
        <f t="shared" si="1"/>
        <v>20.399999999999999</v>
      </c>
      <c r="R53" s="7">
        <f>VLOOKUP($C53,'Team Age and Size'!$A$1:$C$351,3,FALSE)</f>
        <v>13</v>
      </c>
    </row>
    <row r="54" spans="1:18" x14ac:dyDescent="0.25">
      <c r="A54" t="str">
        <f t="shared" si="0"/>
        <v>Midwest17</v>
      </c>
      <c r="B54">
        <v>73</v>
      </c>
      <c r="C54" t="s">
        <v>74</v>
      </c>
      <c r="D54">
        <v>33</v>
      </c>
      <c r="E54" s="5">
        <v>11.727272727272727</v>
      </c>
      <c r="F54" s="5">
        <v>-4.5541847609968835</v>
      </c>
      <c r="G54">
        <v>351</v>
      </c>
      <c r="H54">
        <v>25</v>
      </c>
      <c r="I54" s="6">
        <v>0.75757575757575757</v>
      </c>
      <c r="J54" s="5">
        <v>6.5540000000000003</v>
      </c>
      <c r="K54" s="5">
        <v>75.121212121212125</v>
      </c>
      <c r="L54" s="5">
        <v>63.393939393939391</v>
      </c>
      <c r="M54">
        <v>152</v>
      </c>
      <c r="N54">
        <v>17</v>
      </c>
      <c r="O54" t="s">
        <v>24</v>
      </c>
      <c r="P54" s="7">
        <f>VLOOKUP(C54,'Team Age and Size'!$A$1:$B$351,2,FALSE)</f>
        <v>21.333333333333332</v>
      </c>
      <c r="Q54" s="5">
        <f t="shared" si="1"/>
        <v>21.4</v>
      </c>
      <c r="R54" s="7">
        <f>VLOOKUP($C54,'Team Age and Size'!$A$1:$C$351,3,FALSE)</f>
        <v>12</v>
      </c>
    </row>
    <row r="55" spans="1:18" x14ac:dyDescent="0.25">
      <c r="A55" t="str">
        <f t="shared" si="0"/>
        <v>West13</v>
      </c>
      <c r="B55">
        <v>74</v>
      </c>
      <c r="C55" t="s">
        <v>75</v>
      </c>
      <c r="D55">
        <v>34</v>
      </c>
      <c r="E55" s="5">
        <v>8.735294117647058</v>
      </c>
      <c r="F55" s="5">
        <v>-0.46903298652237041</v>
      </c>
      <c r="G55">
        <v>300</v>
      </c>
      <c r="H55">
        <v>26</v>
      </c>
      <c r="I55" s="6">
        <v>0.76470588235294112</v>
      </c>
      <c r="J55" s="5">
        <v>6.5510000000000002</v>
      </c>
      <c r="K55" s="5">
        <v>76.088235294117652</v>
      </c>
      <c r="L55" s="5">
        <v>67.352941176470594</v>
      </c>
      <c r="M55">
        <v>80</v>
      </c>
      <c r="N55">
        <v>13</v>
      </c>
      <c r="O55" t="s">
        <v>26</v>
      </c>
      <c r="P55" s="7">
        <f>VLOOKUP(C55,'Team Age and Size'!$A$1:$B$351,2,FALSE)</f>
        <v>20.333333333333332</v>
      </c>
      <c r="Q55" s="5">
        <f t="shared" si="1"/>
        <v>20.399999999999999</v>
      </c>
      <c r="R55" s="7">
        <f>VLOOKUP($C55,'Team Age and Size'!$A$1:$C$351,3,FALSE)</f>
        <v>12</v>
      </c>
    </row>
    <row r="56" spans="1:18" x14ac:dyDescent="0.25">
      <c r="A56" t="str">
        <f t="shared" si="0"/>
        <v>West11</v>
      </c>
      <c r="B56">
        <v>76</v>
      </c>
      <c r="C56" t="s">
        <v>76</v>
      </c>
      <c r="D56">
        <v>34</v>
      </c>
      <c r="E56" s="5">
        <v>3.2647058823529411</v>
      </c>
      <c r="F56" s="5">
        <v>4.3137224460251584</v>
      </c>
      <c r="G56">
        <v>17</v>
      </c>
      <c r="H56">
        <v>21</v>
      </c>
      <c r="I56" s="6">
        <v>0.61764705882352944</v>
      </c>
      <c r="J56" s="5">
        <v>6.52</v>
      </c>
      <c r="K56" s="5">
        <v>74.617647058823536</v>
      </c>
      <c r="L56" s="5">
        <v>71.352941176470594</v>
      </c>
      <c r="M56">
        <v>40</v>
      </c>
      <c r="N56">
        <v>11</v>
      </c>
      <c r="O56" t="s">
        <v>26</v>
      </c>
      <c r="P56" s="7">
        <f>VLOOKUP(C56,'Team Age and Size'!$A$1:$B$351,2,FALSE)</f>
        <v>20.7</v>
      </c>
      <c r="Q56" s="5">
        <f t="shared" si="1"/>
        <v>20.8</v>
      </c>
      <c r="R56" s="7">
        <f>VLOOKUP($C56,'Team Age and Size'!$A$1:$C$351,3,FALSE)</f>
        <v>10</v>
      </c>
    </row>
    <row r="57" spans="1:18" x14ac:dyDescent="0.25">
      <c r="A57" t="str">
        <f t="shared" si="0"/>
        <v>West15</v>
      </c>
      <c r="B57">
        <v>82</v>
      </c>
      <c r="C57" t="s">
        <v>77</v>
      </c>
      <c r="D57">
        <v>31</v>
      </c>
      <c r="E57" s="5">
        <v>7.709677419354839</v>
      </c>
      <c r="F57" s="5">
        <v>-0.16091502937508295</v>
      </c>
      <c r="G57">
        <v>278</v>
      </c>
      <c r="H57">
        <v>22</v>
      </c>
      <c r="I57" s="6">
        <v>0.70967741935483875</v>
      </c>
      <c r="J57" s="5">
        <v>6.3639999999999999</v>
      </c>
      <c r="K57" s="5">
        <v>80.516129032258064</v>
      </c>
      <c r="L57" s="5">
        <v>72.806451612903231</v>
      </c>
      <c r="M57">
        <v>173</v>
      </c>
      <c r="N57">
        <v>15</v>
      </c>
      <c r="O57" t="s">
        <v>26</v>
      </c>
      <c r="P57" s="7">
        <f>VLOOKUP(C57,'Team Age and Size'!$A$1:$B$351,2,FALSE)</f>
        <v>20.666666666666668</v>
      </c>
      <c r="Q57" s="5">
        <f t="shared" si="1"/>
        <v>20.6</v>
      </c>
      <c r="R57" s="7">
        <f>VLOOKUP($C57,'Team Age and Size'!$A$1:$C$351,3,FALSE)</f>
        <v>12</v>
      </c>
    </row>
    <row r="58" spans="1:18" x14ac:dyDescent="0.25">
      <c r="A58" t="str">
        <f t="shared" si="0"/>
        <v>Midwest9</v>
      </c>
      <c r="B58">
        <v>84</v>
      </c>
      <c r="C58" t="s">
        <v>78</v>
      </c>
      <c r="D58">
        <v>33</v>
      </c>
      <c r="E58" s="5">
        <v>3.3636363636363638</v>
      </c>
      <c r="F58" s="5">
        <v>4.6103555236188498</v>
      </c>
      <c r="G58">
        <v>12</v>
      </c>
      <c r="H58">
        <v>19</v>
      </c>
      <c r="I58" s="6">
        <v>0.5757575757575758</v>
      </c>
      <c r="J58" s="5">
        <v>6.35</v>
      </c>
      <c r="K58" s="5">
        <v>71.727272727272734</v>
      </c>
      <c r="L58" s="5">
        <v>68.36363636363636</v>
      </c>
      <c r="M58">
        <v>350</v>
      </c>
      <c r="N58">
        <v>9</v>
      </c>
      <c r="O58" t="s">
        <v>24</v>
      </c>
      <c r="P58" s="7">
        <f>VLOOKUP(C58,'Team Age and Size'!$A$1:$B$351,2,FALSE)</f>
        <v>20.23076923076923</v>
      </c>
      <c r="Q58" s="5">
        <f t="shared" si="1"/>
        <v>20.2</v>
      </c>
      <c r="R58" s="7">
        <f>VLOOKUP($C58,'Team Age and Size'!$A$1:$C$351,3,FALSE)</f>
        <v>13</v>
      </c>
    </row>
    <row r="59" spans="1:18" x14ac:dyDescent="0.25">
      <c r="A59" t="str">
        <f t="shared" si="0"/>
        <v>South15</v>
      </c>
      <c r="B59">
        <v>89</v>
      </c>
      <c r="C59" t="s">
        <v>79</v>
      </c>
      <c r="D59">
        <v>34</v>
      </c>
      <c r="E59" s="5">
        <v>4.7352941176470589</v>
      </c>
      <c r="F59" s="5">
        <v>0.47830556431289262</v>
      </c>
      <c r="G59">
        <v>225</v>
      </c>
      <c r="H59">
        <v>24</v>
      </c>
      <c r="I59" s="6">
        <v>0.70588235294117652</v>
      </c>
      <c r="J59" s="5">
        <v>6.1669999999999998</v>
      </c>
      <c r="K59" s="5">
        <v>76.147058823529406</v>
      </c>
      <c r="L59" s="5">
        <v>71.411764705882348</v>
      </c>
      <c r="M59">
        <v>147</v>
      </c>
      <c r="N59">
        <v>15</v>
      </c>
      <c r="O59" t="s">
        <v>19</v>
      </c>
      <c r="P59" s="7">
        <f>VLOOKUP(C59,'Team Age and Size'!$A$1:$B$351,2,FALSE)</f>
        <v>20</v>
      </c>
      <c r="Q59" s="5">
        <f t="shared" si="1"/>
        <v>20</v>
      </c>
      <c r="R59" s="7">
        <f>VLOOKUP($C59,'Team Age and Size'!$A$1:$C$351,3,FALSE)</f>
        <v>14</v>
      </c>
    </row>
    <row r="60" spans="1:18" x14ac:dyDescent="0.25">
      <c r="A60" t="str">
        <f t="shared" si="0"/>
        <v>West9</v>
      </c>
      <c r="B60">
        <v>91</v>
      </c>
      <c r="C60" t="s">
        <v>80</v>
      </c>
      <c r="D60">
        <v>34</v>
      </c>
      <c r="E60" s="5">
        <v>3.1176470588235294</v>
      </c>
      <c r="F60" s="5">
        <v>5.1380427895670948</v>
      </c>
      <c r="G60">
        <v>5</v>
      </c>
      <c r="H60">
        <v>19</v>
      </c>
      <c r="I60" s="6">
        <v>0.55882352941176472</v>
      </c>
      <c r="J60" s="5">
        <v>6.1389999999999993</v>
      </c>
      <c r="K60" s="5">
        <v>71.264705882352942</v>
      </c>
      <c r="L60" s="5">
        <v>68.147058823529406</v>
      </c>
      <c r="M60">
        <v>34</v>
      </c>
      <c r="N60">
        <v>9</v>
      </c>
      <c r="O60" t="s">
        <v>26</v>
      </c>
      <c r="P60" s="7">
        <f>VLOOKUP(C60,'Team Age and Size'!$A$1:$B$351,2,FALSE)</f>
        <v>20.399999999999999</v>
      </c>
      <c r="Q60" s="5">
        <f t="shared" si="1"/>
        <v>20.399999999999999</v>
      </c>
      <c r="R60" s="7">
        <f>VLOOKUP($C60,'Team Age and Size'!$A$1:$C$351,3,FALSE)</f>
        <v>10</v>
      </c>
    </row>
    <row r="61" spans="1:18" x14ac:dyDescent="0.25">
      <c r="A61" t="str">
        <f t="shared" si="0"/>
        <v>East15</v>
      </c>
      <c r="B61">
        <v>92</v>
      </c>
      <c r="C61" t="s">
        <v>81</v>
      </c>
      <c r="D61">
        <v>36</v>
      </c>
      <c r="E61" s="5">
        <v>6.7777777777777777</v>
      </c>
      <c r="F61" s="5">
        <v>0.60432860890139817</v>
      </c>
      <c r="G61">
        <v>221</v>
      </c>
      <c r="H61">
        <v>22</v>
      </c>
      <c r="I61" s="6">
        <v>0.61111111111111116</v>
      </c>
      <c r="J61" s="5">
        <v>6.1119999999999992</v>
      </c>
      <c r="K61" s="5">
        <v>78.444444444444443</v>
      </c>
      <c r="L61" s="5">
        <v>71.666666666666671</v>
      </c>
      <c r="M61">
        <v>130</v>
      </c>
      <c r="N61">
        <v>15</v>
      </c>
      <c r="O61" t="s">
        <v>21</v>
      </c>
      <c r="P61" s="7">
        <f>VLOOKUP(C61,'Team Age and Size'!$A$1:$B$351,2,FALSE)</f>
        <v>20.76923076923077</v>
      </c>
      <c r="Q61" s="5">
        <f t="shared" si="1"/>
        <v>20.8</v>
      </c>
      <c r="R61" s="7">
        <f>VLOOKUP($C61,'Team Age and Size'!$A$1:$C$351,3,FALSE)</f>
        <v>13</v>
      </c>
    </row>
    <row r="62" spans="1:18" x14ac:dyDescent="0.25">
      <c r="A62" t="str">
        <f t="shared" si="0"/>
        <v>South14</v>
      </c>
      <c r="B62">
        <v>94</v>
      </c>
      <c r="C62" t="s">
        <v>82</v>
      </c>
      <c r="D62">
        <v>35</v>
      </c>
      <c r="E62" s="5">
        <v>4.5999999999999996</v>
      </c>
      <c r="F62" s="5">
        <v>1.0311710901369346</v>
      </c>
      <c r="G62">
        <v>180</v>
      </c>
      <c r="H62">
        <v>22</v>
      </c>
      <c r="I62" s="6">
        <v>0.62857142857142856</v>
      </c>
      <c r="J62" s="5">
        <v>6.1059999999999999</v>
      </c>
      <c r="K62" s="5">
        <v>76.914285714285711</v>
      </c>
      <c r="L62" s="5">
        <v>72.314285714285717</v>
      </c>
      <c r="M62">
        <v>350</v>
      </c>
      <c r="N62">
        <v>14</v>
      </c>
      <c r="O62" t="s">
        <v>19</v>
      </c>
      <c r="P62" s="7">
        <f>VLOOKUP(C62,'Team Age and Size'!$A$1:$B$351,2,FALSE)</f>
        <v>20.428571428571427</v>
      </c>
      <c r="Q62" s="5">
        <f t="shared" si="1"/>
        <v>20.399999999999999</v>
      </c>
      <c r="R62" s="7">
        <f>VLOOKUP($C62,'Team Age and Size'!$A$1:$C$351,3,FALSE)</f>
        <v>14</v>
      </c>
    </row>
    <row r="63" spans="1:18" x14ac:dyDescent="0.25">
      <c r="A63" t="str">
        <f t="shared" si="0"/>
        <v>Midwest14</v>
      </c>
      <c r="B63">
        <v>122</v>
      </c>
      <c r="C63" t="s">
        <v>83</v>
      </c>
      <c r="D63">
        <v>34</v>
      </c>
      <c r="E63" s="5">
        <v>4.117647058823529</v>
      </c>
      <c r="F63" s="5">
        <v>-9.0181384568662773E-2</v>
      </c>
      <c r="G63">
        <v>270</v>
      </c>
      <c r="H63">
        <v>22</v>
      </c>
      <c r="I63" s="6">
        <v>0.6470588235294118</v>
      </c>
      <c r="J63" s="5">
        <v>5.5779999999999994</v>
      </c>
      <c r="K63" s="5">
        <v>80.470588235294116</v>
      </c>
      <c r="L63" s="5">
        <v>76.352941176470594</v>
      </c>
      <c r="M63">
        <v>118</v>
      </c>
      <c r="N63">
        <v>14</v>
      </c>
      <c r="O63" t="s">
        <v>24</v>
      </c>
      <c r="P63" s="7">
        <f>VLOOKUP(C63,'Team Age and Size'!$A$1:$B$351,2,FALSE)</f>
        <v>20.90909090909091</v>
      </c>
      <c r="Q63" s="5">
        <f t="shared" si="1"/>
        <v>21</v>
      </c>
      <c r="R63" s="7">
        <f>VLOOKUP($C63,'Team Age and Size'!$A$1:$C$351,3,FALSE)</f>
        <v>11</v>
      </c>
    </row>
    <row r="64" spans="1:18" x14ac:dyDescent="0.25">
      <c r="A64" t="str">
        <f t="shared" si="0"/>
        <v>East17</v>
      </c>
      <c r="B64">
        <v>135</v>
      </c>
      <c r="C64" t="s">
        <v>84</v>
      </c>
      <c r="D64">
        <v>31</v>
      </c>
      <c r="E64" s="5">
        <v>3.774193548387097</v>
      </c>
      <c r="F64" s="5">
        <v>-0.62383772093514411</v>
      </c>
      <c r="G64">
        <v>309</v>
      </c>
      <c r="H64">
        <v>20</v>
      </c>
      <c r="I64" s="6">
        <v>0.64516129032258063</v>
      </c>
      <c r="J64" s="5">
        <v>5.2910000000000004</v>
      </c>
      <c r="K64" s="5">
        <v>73.064516129032256</v>
      </c>
      <c r="L64" s="5">
        <v>69.290322580645167</v>
      </c>
      <c r="M64">
        <v>178</v>
      </c>
      <c r="N64">
        <v>17</v>
      </c>
      <c r="O64" t="s">
        <v>21</v>
      </c>
      <c r="P64" s="7">
        <f>VLOOKUP(C64,'Team Age and Size'!$A$1:$B$351,2,FALSE)</f>
        <v>20.666666666666668</v>
      </c>
      <c r="Q64" s="5">
        <f t="shared" si="1"/>
        <v>20.6</v>
      </c>
      <c r="R64" s="7">
        <f>VLOOKUP($C64,'Team Age and Size'!$A$1:$C$351,3,FALSE)</f>
        <v>15</v>
      </c>
    </row>
    <row r="65" spans="1:18" x14ac:dyDescent="0.25">
      <c r="A65" t="str">
        <f t="shared" si="0"/>
        <v>Midwest15</v>
      </c>
      <c r="B65">
        <v>158</v>
      </c>
      <c r="C65" t="s">
        <v>85</v>
      </c>
      <c r="D65">
        <v>34</v>
      </c>
      <c r="E65" s="5">
        <v>2.0882352941176472</v>
      </c>
      <c r="F65" s="5">
        <v>0.4712350349194897</v>
      </c>
      <c r="G65">
        <v>226</v>
      </c>
      <c r="H65">
        <v>20</v>
      </c>
      <c r="I65" s="6">
        <v>0.58823529411764708</v>
      </c>
      <c r="J65" s="5">
        <v>4.8800000000000008</v>
      </c>
      <c r="K65" s="5">
        <v>69.735294117647058</v>
      </c>
      <c r="L65" s="5">
        <v>67.647058823529406</v>
      </c>
      <c r="M65">
        <v>350</v>
      </c>
      <c r="N65">
        <v>15</v>
      </c>
      <c r="O65" t="s">
        <v>24</v>
      </c>
      <c r="P65" s="7">
        <f>VLOOKUP(C65,'Team Age and Size'!$A$1:$B$351,2,FALSE)</f>
        <v>20.192307692307693</v>
      </c>
      <c r="Q65" s="5">
        <f t="shared" si="1"/>
        <v>20.2</v>
      </c>
      <c r="R65" s="7">
        <f>VLOOKUP($C65,'Team Age and Size'!$A$1:$C$351,3,FALSE)</f>
        <v>12</v>
      </c>
    </row>
    <row r="66" spans="1:18" x14ac:dyDescent="0.25">
      <c r="A66" t="str">
        <f t="shared" si="0"/>
        <v>South16</v>
      </c>
      <c r="B66">
        <v>160</v>
      </c>
      <c r="C66" t="s">
        <v>86</v>
      </c>
      <c r="D66">
        <v>34</v>
      </c>
      <c r="E66" s="5">
        <v>2.6470588235294117</v>
      </c>
      <c r="F66" s="5">
        <v>-2.1202785364635108</v>
      </c>
      <c r="G66">
        <v>334</v>
      </c>
      <c r="H66">
        <v>23</v>
      </c>
      <c r="I66" s="6">
        <v>0.67647058823529416</v>
      </c>
      <c r="J66" s="5">
        <v>4.875</v>
      </c>
      <c r="K66" s="5">
        <v>74.382352941176464</v>
      </c>
      <c r="L66" s="5">
        <v>71.735294117647058</v>
      </c>
      <c r="M66">
        <v>207</v>
      </c>
      <c r="N66">
        <v>16</v>
      </c>
      <c r="O66" t="s">
        <v>19</v>
      </c>
      <c r="P66" s="7">
        <f>VLOOKUP(C66,'Team Age and Size'!$A$1:$B$351,2,FALSE)</f>
        <v>21</v>
      </c>
      <c r="Q66" s="5">
        <f t="shared" si="1"/>
        <v>21</v>
      </c>
      <c r="R66" s="7">
        <f>VLOOKUP($C66,'Team Age and Size'!$A$1:$C$351,3,FALSE)</f>
        <v>13</v>
      </c>
    </row>
    <row r="67" spans="1:18" x14ac:dyDescent="0.25">
      <c r="A67" t="str">
        <f t="shared" ref="A67:A69" si="2">O67&amp;N67</f>
        <v>Midwest16</v>
      </c>
      <c r="B67">
        <v>166</v>
      </c>
      <c r="C67" t="s">
        <v>87</v>
      </c>
      <c r="D67">
        <v>34</v>
      </c>
      <c r="E67" s="5">
        <v>1.5588235294117647</v>
      </c>
      <c r="F67" s="5">
        <v>-0.58001404567466042</v>
      </c>
      <c r="G67">
        <v>305</v>
      </c>
      <c r="H67">
        <v>22</v>
      </c>
      <c r="I67" s="6">
        <v>0.6470588235294118</v>
      </c>
      <c r="J67" s="5">
        <v>4.6820000000000004</v>
      </c>
      <c r="K67" s="5">
        <v>70.470588235294116</v>
      </c>
      <c r="L67" s="5">
        <v>68.911764705882348</v>
      </c>
      <c r="M67">
        <v>350</v>
      </c>
      <c r="N67">
        <v>16</v>
      </c>
      <c r="O67" t="s">
        <v>24</v>
      </c>
      <c r="P67" s="7">
        <f>VLOOKUP(C67,'Team Age and Size'!$A$1:$B$351,2,FALSE)</f>
        <v>20.884615384615383</v>
      </c>
      <c r="Q67" s="5">
        <f t="shared" ref="Q67:Q69" si="3">ROUND(P67*5,0)/5</f>
        <v>20.8</v>
      </c>
      <c r="R67" s="7">
        <f>VLOOKUP($C67,'Team Age and Size'!$A$1:$C$351,3,FALSE)</f>
        <v>12</v>
      </c>
    </row>
    <row r="68" spans="1:18" x14ac:dyDescent="0.25">
      <c r="A68" t="str">
        <f t="shared" si="2"/>
        <v>West16</v>
      </c>
      <c r="B68">
        <v>169</v>
      </c>
      <c r="C68" t="s">
        <v>88</v>
      </c>
      <c r="D68">
        <v>34</v>
      </c>
      <c r="E68" s="5">
        <v>0.17647058823529413</v>
      </c>
      <c r="F68" s="5">
        <v>1.7957658194811474</v>
      </c>
      <c r="G68">
        <v>122</v>
      </c>
      <c r="H68">
        <v>18</v>
      </c>
      <c r="I68" s="6">
        <v>0.52941176470588236</v>
      </c>
      <c r="J68" s="5">
        <v>4.5950000000000006</v>
      </c>
      <c r="K68" s="5">
        <v>77.558823529411768</v>
      </c>
      <c r="L68" s="5">
        <v>77.382352941176464</v>
      </c>
      <c r="M68">
        <v>350</v>
      </c>
      <c r="N68">
        <v>16</v>
      </c>
      <c r="O68" t="s">
        <v>26</v>
      </c>
      <c r="P68" s="7">
        <f>VLOOKUP(C68,'Team Age and Size'!$A$1:$B$351,2,FALSE)</f>
        <v>20.357142857142858</v>
      </c>
      <c r="Q68" s="5">
        <f t="shared" si="3"/>
        <v>20.399999999999999</v>
      </c>
      <c r="R68" s="7">
        <f>VLOOKUP($C68,'Team Age and Size'!$A$1:$C$351,3,FALSE)</f>
        <v>14</v>
      </c>
    </row>
    <row r="69" spans="1:18" x14ac:dyDescent="0.25">
      <c r="A69" t="str">
        <f t="shared" si="2"/>
        <v>East16</v>
      </c>
      <c r="B69">
        <v>212</v>
      </c>
      <c r="C69" t="s">
        <v>89</v>
      </c>
      <c r="D69">
        <v>34</v>
      </c>
      <c r="E69" s="5">
        <v>-0.26470588235294118</v>
      </c>
      <c r="F69" s="5">
        <v>-5.8616484810778455E-2</v>
      </c>
      <c r="G69">
        <v>267</v>
      </c>
      <c r="H69">
        <v>19</v>
      </c>
      <c r="I69" s="6">
        <v>0.55882352941176472</v>
      </c>
      <c r="J69" s="5">
        <v>3.7949999999999999</v>
      </c>
      <c r="K69" s="5">
        <v>68.32352941176471</v>
      </c>
      <c r="L69" s="5">
        <v>68.588235294117652</v>
      </c>
      <c r="M69">
        <v>350</v>
      </c>
      <c r="N69">
        <v>16</v>
      </c>
      <c r="O69" t="s">
        <v>21</v>
      </c>
      <c r="P69" s="7">
        <f>VLOOKUP(C69,'Team Age and Size'!$A$1:$B$351,2,FALSE)</f>
        <v>20.333333333333332</v>
      </c>
      <c r="Q69" s="5">
        <f t="shared" si="3"/>
        <v>20.399999999999999</v>
      </c>
      <c r="R69" s="7">
        <f>VLOOKUP($C69,'Team Age and Size'!$A$1:$C$351,3,FALSE)</f>
        <v>12</v>
      </c>
    </row>
    <row r="71" spans="1:18" x14ac:dyDescent="0.25">
      <c r="R71" s="5">
        <f>MIN(R2:R69)</f>
        <v>9</v>
      </c>
    </row>
    <row r="72" spans="1:18" x14ac:dyDescent="0.25">
      <c r="R72" s="5">
        <f>MAX(R2:R69)</f>
        <v>18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selection activeCell="F25" sqref="F25:F33"/>
    </sheetView>
  </sheetViews>
  <sheetFormatPr defaultRowHeight="15" x14ac:dyDescent="0.25"/>
  <cols>
    <col min="1" max="1" width="5.28515625" bestFit="1" customWidth="1"/>
    <col min="2" max="2" width="18.42578125" bestFit="1" customWidth="1"/>
    <col min="3" max="3" width="12" bestFit="1" customWidth="1"/>
    <col min="4" max="4" width="18.42578125" bestFit="1" customWidth="1"/>
    <col min="5" max="5" width="30.5703125" bestFit="1" customWidth="1"/>
    <col min="6" max="6" width="19.7109375" bestFit="1" customWidth="1"/>
    <col min="7" max="7" width="5.5703125" bestFit="1" customWidth="1"/>
    <col min="8" max="8" width="12" bestFit="1" customWidth="1"/>
    <col min="9" max="9" width="12.7109375" bestFit="1" customWidth="1"/>
    <col min="10" max="10" width="12.42578125" bestFit="1" customWidth="1"/>
    <col min="11" max="11" width="16.7109375" bestFit="1" customWidth="1"/>
    <col min="12" max="12" width="8.5703125" bestFit="1" customWidth="1"/>
    <col min="13" max="13" width="13.28515625" bestFit="1" customWidth="1"/>
    <col min="14" max="14" width="5.42578125" bestFit="1" customWidth="1"/>
    <col min="15" max="15" width="8.7109375" bestFit="1" customWidth="1"/>
  </cols>
  <sheetData>
    <row r="1" spans="1:15" x14ac:dyDescent="0.25">
      <c r="A1" s="1" t="s">
        <v>1</v>
      </c>
      <c r="B1" s="1" t="s">
        <v>2</v>
      </c>
      <c r="C1" s="1" t="s">
        <v>3</v>
      </c>
      <c r="D1" s="2" t="s">
        <v>4</v>
      </c>
      <c r="E1" s="2" t="s">
        <v>5</v>
      </c>
      <c r="F1" s="1" t="s">
        <v>6</v>
      </c>
      <c r="G1" s="1" t="s">
        <v>7</v>
      </c>
      <c r="H1" s="9" t="s">
        <v>8</v>
      </c>
      <c r="I1" s="2" t="s">
        <v>9</v>
      </c>
      <c r="J1" s="2" t="s">
        <v>10</v>
      </c>
      <c r="K1" s="2" t="s">
        <v>11</v>
      </c>
      <c r="L1" s="1" t="s">
        <v>124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 t="s">
        <v>23</v>
      </c>
      <c r="C2">
        <v>34</v>
      </c>
      <c r="D2" s="5">
        <v>13.823529411764707</v>
      </c>
      <c r="E2" s="5">
        <v>4.2533542580823944</v>
      </c>
      <c r="F2">
        <v>11</v>
      </c>
      <c r="G2">
        <v>30</v>
      </c>
      <c r="H2" s="8">
        <v>0.88235294117647056</v>
      </c>
      <c r="I2" s="5">
        <v>6.3278199498431595</v>
      </c>
      <c r="J2" s="5">
        <v>81.558823529411768</v>
      </c>
      <c r="K2" s="5">
        <v>67.735294117647058</v>
      </c>
      <c r="L2">
        <v>5</v>
      </c>
      <c r="M2">
        <v>1</v>
      </c>
      <c r="N2">
        <v>1</v>
      </c>
      <c r="O2" t="s">
        <v>24</v>
      </c>
    </row>
    <row r="3" spans="1:15" x14ac:dyDescent="0.25">
      <c r="A3">
        <v>2</v>
      </c>
      <c r="B3" t="s">
        <v>78</v>
      </c>
      <c r="C3">
        <v>34</v>
      </c>
      <c r="D3" s="5">
        <v>16.382352941176471</v>
      </c>
      <c r="E3" s="5">
        <v>2.2668243399222723</v>
      </c>
      <c r="F3">
        <v>97</v>
      </c>
      <c r="G3">
        <v>29</v>
      </c>
      <c r="H3" s="8">
        <v>0.8529411764705882</v>
      </c>
      <c r="I3" s="5">
        <v>4.4259712159167641</v>
      </c>
      <c r="J3" s="5">
        <v>79.764705882352942</v>
      </c>
      <c r="K3" s="5">
        <v>63.382352941176471</v>
      </c>
      <c r="L3">
        <v>350</v>
      </c>
      <c r="M3">
        <v>350</v>
      </c>
      <c r="N3">
        <v>2</v>
      </c>
      <c r="O3" t="s">
        <v>19</v>
      </c>
    </row>
    <row r="4" spans="1:15" x14ac:dyDescent="0.25">
      <c r="A4">
        <v>3</v>
      </c>
      <c r="B4" t="s">
        <v>32</v>
      </c>
      <c r="C4">
        <v>34</v>
      </c>
      <c r="D4" s="5">
        <v>13.147058823529411</v>
      </c>
      <c r="E4" s="5">
        <v>3.5994052467206394</v>
      </c>
      <c r="F4">
        <v>27</v>
      </c>
      <c r="G4">
        <v>26</v>
      </c>
      <c r="H4" s="8">
        <v>0.76470588235294112</v>
      </c>
      <c r="I4" s="5">
        <v>3.6381183216555928</v>
      </c>
      <c r="J4" s="5">
        <v>77.735294117647058</v>
      </c>
      <c r="K4" s="5">
        <v>64.588235294117652</v>
      </c>
      <c r="L4">
        <v>12</v>
      </c>
      <c r="M4">
        <v>10</v>
      </c>
      <c r="N4">
        <v>5</v>
      </c>
      <c r="O4" t="s">
        <v>19</v>
      </c>
    </row>
    <row r="5" spans="1:15" x14ac:dyDescent="0.25">
      <c r="A5">
        <v>4</v>
      </c>
      <c r="B5" t="s">
        <v>34</v>
      </c>
      <c r="C5">
        <v>35</v>
      </c>
      <c r="D5" s="5">
        <v>12.657142857142857</v>
      </c>
      <c r="E5" s="5">
        <v>3.7177662927341024</v>
      </c>
      <c r="F5">
        <v>24</v>
      </c>
      <c r="G5">
        <v>27</v>
      </c>
      <c r="H5" s="8">
        <v>0.77142857142857146</v>
      </c>
      <c r="I5" s="5">
        <v>3.5444176368262741</v>
      </c>
      <c r="J5" s="5">
        <v>78.942857142857136</v>
      </c>
      <c r="K5" s="5">
        <v>66.285714285714292</v>
      </c>
      <c r="L5">
        <v>7</v>
      </c>
      <c r="M5">
        <v>6</v>
      </c>
      <c r="N5">
        <v>3</v>
      </c>
      <c r="O5" t="s">
        <v>21</v>
      </c>
    </row>
    <row r="6" spans="1:15" x14ac:dyDescent="0.25">
      <c r="A6">
        <v>5</v>
      </c>
      <c r="B6" t="s">
        <v>18</v>
      </c>
      <c r="C6">
        <v>34</v>
      </c>
      <c r="D6" s="5">
        <v>12.764705882352942</v>
      </c>
      <c r="E6" s="5">
        <v>3.1630435747699113</v>
      </c>
      <c r="F6">
        <v>46</v>
      </c>
      <c r="G6">
        <v>28</v>
      </c>
      <c r="H6" s="8">
        <v>0.82352941176470584</v>
      </c>
      <c r="I6" s="5">
        <v>3.4953045991904692</v>
      </c>
      <c r="J6" s="5">
        <v>82.264705882352942</v>
      </c>
      <c r="K6" s="5">
        <v>69.5</v>
      </c>
      <c r="L6">
        <v>350</v>
      </c>
      <c r="M6">
        <v>4</v>
      </c>
      <c r="N6">
        <v>1</v>
      </c>
      <c r="O6" t="s">
        <v>21</v>
      </c>
    </row>
    <row r="7" spans="1:15" x14ac:dyDescent="0.25">
      <c r="A7">
        <v>6</v>
      </c>
      <c r="B7" t="s">
        <v>20</v>
      </c>
      <c r="C7">
        <v>34</v>
      </c>
      <c r="D7" s="5">
        <v>13.264705882352942</v>
      </c>
      <c r="E7" s="5">
        <v>2.4990982806353528</v>
      </c>
      <c r="F7">
        <v>73</v>
      </c>
      <c r="G7">
        <v>29</v>
      </c>
      <c r="H7" s="8">
        <v>0.8529411764705882</v>
      </c>
      <c r="I7" s="5">
        <v>3.1990184666743176</v>
      </c>
      <c r="J7" s="5">
        <v>76.970588235294116</v>
      </c>
      <c r="K7" s="5">
        <v>63.705882352941174</v>
      </c>
      <c r="L7">
        <v>3</v>
      </c>
      <c r="M7">
        <v>5</v>
      </c>
      <c r="N7">
        <v>2</v>
      </c>
      <c r="O7" t="s">
        <v>24</v>
      </c>
    </row>
    <row r="8" spans="1:15" x14ac:dyDescent="0.25">
      <c r="A8">
        <v>7</v>
      </c>
      <c r="B8" t="s">
        <v>38</v>
      </c>
      <c r="C8">
        <v>34</v>
      </c>
      <c r="D8" s="5">
        <v>10.411764705882353</v>
      </c>
      <c r="E8" s="5">
        <v>4.3626791878127813</v>
      </c>
      <c r="F8">
        <v>10</v>
      </c>
      <c r="G8">
        <v>27</v>
      </c>
      <c r="H8" s="8">
        <v>0.79411764705882348</v>
      </c>
      <c r="I8" s="5">
        <v>2.9824396350757665</v>
      </c>
      <c r="J8" s="5">
        <v>70.411764705882348</v>
      </c>
      <c r="K8" s="5">
        <v>60</v>
      </c>
      <c r="L8">
        <v>350</v>
      </c>
      <c r="M8">
        <v>2</v>
      </c>
      <c r="N8">
        <v>1</v>
      </c>
      <c r="O8" t="s">
        <v>19</v>
      </c>
    </row>
    <row r="9" spans="1:15" x14ac:dyDescent="0.25">
      <c r="A9">
        <v>8</v>
      </c>
      <c r="B9" t="s">
        <v>123</v>
      </c>
      <c r="C9">
        <v>33</v>
      </c>
      <c r="D9" s="5">
        <v>10.393939393939394</v>
      </c>
      <c r="E9" s="5">
        <v>3.8837485320784508</v>
      </c>
      <c r="F9">
        <v>20</v>
      </c>
      <c r="G9">
        <v>26</v>
      </c>
      <c r="H9" s="8">
        <v>0.78787878787878785</v>
      </c>
      <c r="I9" s="5">
        <v>2.604535484152287</v>
      </c>
      <c r="J9" s="5">
        <v>80.727272727272734</v>
      </c>
      <c r="K9" s="5">
        <v>70.333333333333329</v>
      </c>
      <c r="L9">
        <v>6</v>
      </c>
      <c r="M9">
        <v>7</v>
      </c>
      <c r="N9">
        <v>2</v>
      </c>
      <c r="O9" t="s">
        <v>26</v>
      </c>
    </row>
    <row r="10" spans="1:15" x14ac:dyDescent="0.25">
      <c r="A10">
        <v>9</v>
      </c>
      <c r="B10" t="s">
        <v>31</v>
      </c>
      <c r="C10">
        <v>34</v>
      </c>
      <c r="D10" s="5">
        <v>9.7058823529411757</v>
      </c>
      <c r="E10" s="5">
        <v>3.9982117760852836</v>
      </c>
      <c r="F10">
        <v>16</v>
      </c>
      <c r="G10">
        <v>28</v>
      </c>
      <c r="H10" s="8">
        <v>0.82352941176470584</v>
      </c>
      <c r="I10" s="5">
        <v>2.5544303658204135</v>
      </c>
      <c r="J10" s="5">
        <v>78.82352941176471</v>
      </c>
      <c r="K10" s="5">
        <v>69.117647058823536</v>
      </c>
      <c r="L10">
        <v>16</v>
      </c>
      <c r="M10">
        <v>9</v>
      </c>
      <c r="N10">
        <v>1</v>
      </c>
      <c r="O10" t="s">
        <v>26</v>
      </c>
    </row>
    <row r="11" spans="1:15" x14ac:dyDescent="0.25">
      <c r="A11">
        <v>10</v>
      </c>
      <c r="B11" t="s">
        <v>22</v>
      </c>
      <c r="C11">
        <v>34</v>
      </c>
      <c r="D11" s="5">
        <v>11.411764705882353</v>
      </c>
      <c r="E11" s="5">
        <v>3.0592845642655893</v>
      </c>
      <c r="F11">
        <v>54</v>
      </c>
      <c r="G11">
        <v>26</v>
      </c>
      <c r="H11" s="8">
        <v>0.76470588235294112</v>
      </c>
      <c r="I11" s="5">
        <v>2.3297770048800004</v>
      </c>
      <c r="J11" s="5">
        <v>79.67647058823529</v>
      </c>
      <c r="K11" s="5">
        <v>68.264705882352942</v>
      </c>
      <c r="L11">
        <v>10</v>
      </c>
      <c r="M11">
        <v>8</v>
      </c>
      <c r="N11">
        <v>4</v>
      </c>
      <c r="O11" t="s">
        <v>21</v>
      </c>
    </row>
    <row r="12" spans="1:15" x14ac:dyDescent="0.25">
      <c r="A12">
        <v>11</v>
      </c>
      <c r="B12" t="s">
        <v>39</v>
      </c>
      <c r="C12">
        <v>33</v>
      </c>
      <c r="D12" s="5">
        <v>13.454545454545455</v>
      </c>
      <c r="E12" s="5">
        <v>2.0046813644590515</v>
      </c>
      <c r="F12">
        <v>112</v>
      </c>
      <c r="G12">
        <v>26</v>
      </c>
      <c r="H12" s="8">
        <v>0.78787878787878785</v>
      </c>
      <c r="I12" s="5">
        <v>2.2526941428110621</v>
      </c>
      <c r="J12" s="5">
        <v>79.696969696969703</v>
      </c>
      <c r="K12" s="5">
        <v>66.242424242424249</v>
      </c>
      <c r="L12">
        <v>23</v>
      </c>
      <c r="M12">
        <v>28</v>
      </c>
      <c r="N12">
        <v>11</v>
      </c>
      <c r="O12" t="s">
        <v>19</v>
      </c>
    </row>
    <row r="13" spans="1:15" x14ac:dyDescent="0.25">
      <c r="A13">
        <v>12</v>
      </c>
      <c r="B13" t="s">
        <v>55</v>
      </c>
      <c r="C13">
        <v>33</v>
      </c>
      <c r="D13" s="5">
        <v>9.7878787878787872</v>
      </c>
      <c r="E13" s="5">
        <v>3.8016225878514556</v>
      </c>
      <c r="F13">
        <v>23</v>
      </c>
      <c r="G13">
        <v>25</v>
      </c>
      <c r="H13" s="8">
        <v>0.75757575757575757</v>
      </c>
      <c r="I13" s="5">
        <v>2.09025033585687</v>
      </c>
      <c r="J13" s="5">
        <v>76.060606060606062</v>
      </c>
      <c r="K13" s="5">
        <v>66.272727272727266</v>
      </c>
      <c r="L13">
        <v>20</v>
      </c>
      <c r="M13">
        <v>23</v>
      </c>
      <c r="N13">
        <v>5</v>
      </c>
      <c r="O13" t="s">
        <v>24</v>
      </c>
    </row>
    <row r="14" spans="1:15" x14ac:dyDescent="0.25">
      <c r="A14">
        <v>13</v>
      </c>
      <c r="B14" t="s">
        <v>27</v>
      </c>
      <c r="C14">
        <v>33</v>
      </c>
      <c r="D14" s="5">
        <v>9.3939393939393945</v>
      </c>
      <c r="E14" s="5">
        <v>4.5941743235106172</v>
      </c>
      <c r="F14">
        <v>6</v>
      </c>
      <c r="G14">
        <v>23</v>
      </c>
      <c r="H14" s="8">
        <v>0.69696969696969702</v>
      </c>
      <c r="I14" s="5">
        <v>1.9693856561008443</v>
      </c>
      <c r="J14" s="5">
        <v>81.454545454545453</v>
      </c>
      <c r="K14" s="5">
        <v>72.060606060606062</v>
      </c>
      <c r="L14">
        <v>11</v>
      </c>
      <c r="M14">
        <v>22</v>
      </c>
      <c r="N14">
        <v>4</v>
      </c>
      <c r="O14" t="s">
        <v>26</v>
      </c>
    </row>
    <row r="15" spans="1:15" x14ac:dyDescent="0.25">
      <c r="A15">
        <v>14</v>
      </c>
      <c r="B15" t="s">
        <v>122</v>
      </c>
      <c r="C15">
        <v>34</v>
      </c>
      <c r="D15" s="5">
        <v>10.382352941176471</v>
      </c>
      <c r="E15" s="5">
        <v>3.0863849380100503</v>
      </c>
      <c r="F15">
        <v>52</v>
      </c>
      <c r="G15">
        <v>26</v>
      </c>
      <c r="H15" s="8">
        <v>0.76470588235294112</v>
      </c>
      <c r="I15" s="5">
        <v>1.9454968386736136</v>
      </c>
      <c r="J15" s="5">
        <v>75.911764705882348</v>
      </c>
      <c r="K15" s="5">
        <v>65.529411764705884</v>
      </c>
      <c r="L15">
        <v>17</v>
      </c>
      <c r="M15">
        <v>17</v>
      </c>
      <c r="N15">
        <v>3</v>
      </c>
      <c r="O15" t="s">
        <v>26</v>
      </c>
    </row>
    <row r="16" spans="1:15" x14ac:dyDescent="0.25">
      <c r="A16">
        <v>15</v>
      </c>
      <c r="B16" t="s">
        <v>121</v>
      </c>
      <c r="C16">
        <v>33</v>
      </c>
      <c r="D16" s="5">
        <v>12.878787878787879</v>
      </c>
      <c r="E16" s="5">
        <v>2.0188824262380067</v>
      </c>
      <c r="F16">
        <v>111</v>
      </c>
      <c r="G16">
        <v>25</v>
      </c>
      <c r="H16" s="8">
        <v>0.75757575757575757</v>
      </c>
      <c r="I16" s="5">
        <v>1.9218219333288218</v>
      </c>
      <c r="J16" s="5">
        <v>82.181818181818187</v>
      </c>
      <c r="K16" s="5">
        <v>69.303030303030297</v>
      </c>
      <c r="L16">
        <v>19</v>
      </c>
      <c r="M16">
        <v>14</v>
      </c>
      <c r="N16">
        <v>5</v>
      </c>
      <c r="O16" t="s">
        <v>21</v>
      </c>
    </row>
    <row r="17" spans="1:15" x14ac:dyDescent="0.25">
      <c r="A17">
        <v>16</v>
      </c>
      <c r="B17" t="s">
        <v>63</v>
      </c>
      <c r="C17">
        <v>32</v>
      </c>
      <c r="D17" s="5">
        <v>8.8125</v>
      </c>
      <c r="E17" s="5">
        <v>3.9833920953828743</v>
      </c>
      <c r="F17">
        <v>19</v>
      </c>
      <c r="G17">
        <v>25</v>
      </c>
      <c r="H17" s="8">
        <v>0.78125</v>
      </c>
      <c r="I17" s="5">
        <v>1.888127762038873</v>
      </c>
      <c r="J17" s="5">
        <v>75.625</v>
      </c>
      <c r="K17" s="5">
        <v>66.8125</v>
      </c>
      <c r="L17">
        <v>350</v>
      </c>
      <c r="M17">
        <v>350</v>
      </c>
      <c r="N17">
        <v>3</v>
      </c>
      <c r="O17" t="s">
        <v>24</v>
      </c>
    </row>
    <row r="18" spans="1:15" x14ac:dyDescent="0.25">
      <c r="A18">
        <v>17</v>
      </c>
      <c r="B18" t="s">
        <v>76</v>
      </c>
      <c r="C18">
        <v>33</v>
      </c>
      <c r="D18" s="5">
        <v>10.212121212121213</v>
      </c>
      <c r="E18" s="5">
        <v>2.2687369487028795</v>
      </c>
      <c r="F18">
        <v>96</v>
      </c>
      <c r="G18">
        <v>28</v>
      </c>
      <c r="H18" s="8">
        <v>0.84848484848484851</v>
      </c>
      <c r="I18" s="5">
        <v>1.7033513888138765</v>
      </c>
      <c r="J18" s="5">
        <v>81.151515151515156</v>
      </c>
      <c r="K18" s="5">
        <v>70.939393939393938</v>
      </c>
      <c r="L18">
        <v>14</v>
      </c>
      <c r="M18">
        <v>15</v>
      </c>
      <c r="N18">
        <v>2</v>
      </c>
      <c r="O18" t="s">
        <v>21</v>
      </c>
    </row>
    <row r="19" spans="1:15" x14ac:dyDescent="0.25">
      <c r="A19">
        <v>18</v>
      </c>
      <c r="B19" t="s">
        <v>120</v>
      </c>
      <c r="C19">
        <v>31</v>
      </c>
      <c r="D19" s="5">
        <v>9.387096774193548</v>
      </c>
      <c r="E19" s="5">
        <v>3.8832900710395051</v>
      </c>
      <c r="F19">
        <v>21</v>
      </c>
      <c r="G19">
        <v>21</v>
      </c>
      <c r="H19" s="8">
        <v>0.67741935483870963</v>
      </c>
      <c r="I19" s="5">
        <v>1.5702818988308014</v>
      </c>
      <c r="J19" s="5">
        <v>78.096774193548384</v>
      </c>
      <c r="K19" s="5">
        <v>68.709677419354833</v>
      </c>
      <c r="L19">
        <v>22</v>
      </c>
      <c r="M19">
        <v>20</v>
      </c>
      <c r="N19">
        <v>7</v>
      </c>
      <c r="O19" t="s">
        <v>24</v>
      </c>
    </row>
    <row r="20" spans="1:15" x14ac:dyDescent="0.25">
      <c r="A20">
        <v>19</v>
      </c>
      <c r="B20" t="s">
        <v>25</v>
      </c>
      <c r="C20">
        <v>33</v>
      </c>
      <c r="D20" s="5">
        <v>12.212121212121213</v>
      </c>
      <c r="E20" s="5">
        <v>1.7746446559162188</v>
      </c>
      <c r="F20">
        <v>126</v>
      </c>
      <c r="G20">
        <v>25</v>
      </c>
      <c r="H20" s="8">
        <v>0.75757575757575757</v>
      </c>
      <c r="I20" s="5">
        <v>1.5189579655953958</v>
      </c>
      <c r="J20" s="5">
        <v>81.212121212121218</v>
      </c>
      <c r="K20" s="5">
        <v>69</v>
      </c>
      <c r="L20">
        <v>13</v>
      </c>
      <c r="M20">
        <v>16</v>
      </c>
      <c r="N20">
        <v>6</v>
      </c>
      <c r="O20" t="s">
        <v>24</v>
      </c>
    </row>
    <row r="21" spans="1:15" x14ac:dyDescent="0.25">
      <c r="A21">
        <v>20</v>
      </c>
      <c r="B21" t="s">
        <v>119</v>
      </c>
      <c r="C21">
        <v>34</v>
      </c>
      <c r="D21" s="5">
        <v>10.323529411764707</v>
      </c>
      <c r="E21" s="5">
        <v>2.8070895241680933</v>
      </c>
      <c r="F21">
        <v>57</v>
      </c>
      <c r="G21">
        <v>24</v>
      </c>
      <c r="H21" s="8">
        <v>0.70588235294117652</v>
      </c>
      <c r="I21" s="5">
        <v>1.4906555851598042</v>
      </c>
      <c r="J21" s="5">
        <v>73.411764705882348</v>
      </c>
      <c r="K21" s="5">
        <v>63.088235294117645</v>
      </c>
      <c r="L21">
        <v>350</v>
      </c>
      <c r="M21">
        <v>25</v>
      </c>
      <c r="N21">
        <v>9</v>
      </c>
      <c r="O21" t="s">
        <v>24</v>
      </c>
    </row>
    <row r="22" spans="1:15" x14ac:dyDescent="0.25">
      <c r="A22">
        <v>21</v>
      </c>
      <c r="B22" t="s">
        <v>118</v>
      </c>
      <c r="C22">
        <v>34</v>
      </c>
      <c r="D22" s="5">
        <v>8.4705882352941178</v>
      </c>
      <c r="E22" s="5">
        <v>3.3789708370841867</v>
      </c>
      <c r="F22">
        <v>37</v>
      </c>
      <c r="G22">
        <v>26</v>
      </c>
      <c r="H22" s="8">
        <v>0.76470588235294112</v>
      </c>
      <c r="I22" s="5">
        <v>1.4177525817392549</v>
      </c>
      <c r="J22" s="5">
        <v>77.617647058823536</v>
      </c>
      <c r="K22" s="5">
        <v>69.147058823529406</v>
      </c>
      <c r="L22">
        <v>30</v>
      </c>
      <c r="M22">
        <v>29</v>
      </c>
      <c r="N22">
        <v>3</v>
      </c>
      <c r="O22" t="s">
        <v>19</v>
      </c>
    </row>
    <row r="23" spans="1:15" x14ac:dyDescent="0.25">
      <c r="A23">
        <v>22</v>
      </c>
      <c r="B23" t="s">
        <v>35</v>
      </c>
      <c r="C23">
        <v>32</v>
      </c>
      <c r="D23" s="5">
        <v>10.3125</v>
      </c>
      <c r="E23" s="5">
        <v>2.7062627468051006</v>
      </c>
      <c r="F23">
        <v>61</v>
      </c>
      <c r="G23">
        <v>22</v>
      </c>
      <c r="H23" s="8">
        <v>0.6875</v>
      </c>
      <c r="I23" s="5">
        <v>1.3603269038534593</v>
      </c>
      <c r="J23" s="5">
        <v>73.1875</v>
      </c>
      <c r="K23" s="5">
        <v>62.875</v>
      </c>
      <c r="L23">
        <v>27</v>
      </c>
      <c r="M23">
        <v>31</v>
      </c>
      <c r="N23">
        <v>9</v>
      </c>
      <c r="O23" t="s">
        <v>26</v>
      </c>
    </row>
    <row r="24" spans="1:15" x14ac:dyDescent="0.25">
      <c r="A24">
        <v>23</v>
      </c>
      <c r="B24" t="s">
        <v>30</v>
      </c>
      <c r="C24">
        <v>33</v>
      </c>
      <c r="D24" s="5">
        <v>7.9090909090909092</v>
      </c>
      <c r="E24" s="5">
        <v>4.4295389841264861</v>
      </c>
      <c r="F24">
        <v>7</v>
      </c>
      <c r="G24">
        <v>22</v>
      </c>
      <c r="H24" s="8">
        <v>0.66666666666666663</v>
      </c>
      <c r="I24" s="5">
        <v>1.2314850531075618</v>
      </c>
      <c r="J24" s="5">
        <v>77.151515151515156</v>
      </c>
      <c r="K24" s="5">
        <v>69.242424242424249</v>
      </c>
      <c r="L24">
        <v>32</v>
      </c>
      <c r="M24">
        <v>24</v>
      </c>
      <c r="N24">
        <v>5</v>
      </c>
      <c r="O24" t="s">
        <v>26</v>
      </c>
    </row>
    <row r="25" spans="1:15" x14ac:dyDescent="0.25">
      <c r="A25">
        <v>24</v>
      </c>
      <c r="B25" t="s">
        <v>117</v>
      </c>
      <c r="C25">
        <v>33</v>
      </c>
      <c r="D25" s="5">
        <v>8.0909090909090917</v>
      </c>
      <c r="E25" s="5">
        <v>3.4046343836305426</v>
      </c>
      <c r="F25">
        <v>36</v>
      </c>
      <c r="G25">
        <v>23</v>
      </c>
      <c r="H25" s="8">
        <v>0.69696969696969702</v>
      </c>
      <c r="I25" s="5">
        <v>1.0826620552632378</v>
      </c>
      <c r="J25" s="5">
        <v>75.121212121212125</v>
      </c>
      <c r="K25" s="5">
        <v>67.030303030303031</v>
      </c>
      <c r="L25">
        <v>350</v>
      </c>
      <c r="M25">
        <v>350</v>
      </c>
      <c r="N25">
        <v>4</v>
      </c>
      <c r="O25" t="s">
        <v>24</v>
      </c>
    </row>
    <row r="26" spans="1:15" x14ac:dyDescent="0.25">
      <c r="A26">
        <v>26</v>
      </c>
      <c r="B26" t="s">
        <v>57</v>
      </c>
      <c r="C26">
        <v>32</v>
      </c>
      <c r="D26" s="5">
        <v>13.96875</v>
      </c>
      <c r="E26" s="5">
        <v>0.98240329947961591</v>
      </c>
      <c r="F26">
        <v>183</v>
      </c>
      <c r="G26">
        <v>24</v>
      </c>
      <c r="H26" s="8">
        <v>0.75</v>
      </c>
      <c r="I26" s="5">
        <v>1.07826976793915</v>
      </c>
      <c r="J26" s="5">
        <v>73.21875</v>
      </c>
      <c r="K26" s="5">
        <v>59.25</v>
      </c>
      <c r="L26">
        <v>350</v>
      </c>
      <c r="M26">
        <v>350</v>
      </c>
      <c r="N26">
        <v>11</v>
      </c>
      <c r="O26" t="s">
        <v>24</v>
      </c>
    </row>
    <row r="27" spans="1:15" x14ac:dyDescent="0.25">
      <c r="A27">
        <v>27</v>
      </c>
      <c r="B27" t="s">
        <v>116</v>
      </c>
      <c r="C27">
        <v>32</v>
      </c>
      <c r="D27" s="5">
        <v>8.125</v>
      </c>
      <c r="E27" s="5">
        <v>3.5046817033723312</v>
      </c>
      <c r="F27">
        <v>33</v>
      </c>
      <c r="G27">
        <v>21</v>
      </c>
      <c r="H27" s="8">
        <v>0.65625</v>
      </c>
      <c r="I27" s="5">
        <v>0.99640053814177121</v>
      </c>
      <c r="J27" s="5">
        <v>76.03125</v>
      </c>
      <c r="K27" s="5">
        <v>67.90625</v>
      </c>
      <c r="L27">
        <v>350</v>
      </c>
      <c r="M27">
        <v>45</v>
      </c>
      <c r="N27">
        <v>10</v>
      </c>
      <c r="O27" t="s">
        <v>21</v>
      </c>
    </row>
    <row r="28" spans="1:15" x14ac:dyDescent="0.25">
      <c r="A28">
        <v>28</v>
      </c>
      <c r="B28" t="s">
        <v>80</v>
      </c>
      <c r="C28">
        <v>33</v>
      </c>
      <c r="D28" s="5">
        <v>9.1515151515151523</v>
      </c>
      <c r="E28" s="5">
        <v>3.0988528767056458</v>
      </c>
      <c r="F28">
        <v>49</v>
      </c>
      <c r="G28">
        <v>20</v>
      </c>
      <c r="H28" s="8">
        <v>0.60606060606060608</v>
      </c>
      <c r="I28" s="5">
        <v>0.95327691394978842</v>
      </c>
      <c r="J28" s="5">
        <v>76.242424242424249</v>
      </c>
      <c r="K28" s="5">
        <v>67.090909090909093</v>
      </c>
      <c r="L28">
        <v>24</v>
      </c>
      <c r="M28">
        <v>27</v>
      </c>
      <c r="N28">
        <v>11</v>
      </c>
      <c r="O28" t="s">
        <v>24</v>
      </c>
    </row>
    <row r="29" spans="1:15" x14ac:dyDescent="0.25">
      <c r="A29">
        <v>29</v>
      </c>
      <c r="B29" t="s">
        <v>40</v>
      </c>
      <c r="C29">
        <v>32</v>
      </c>
      <c r="D29" s="5">
        <v>6.9375</v>
      </c>
      <c r="E29" s="5">
        <v>3.9860588136464261</v>
      </c>
      <c r="F29">
        <v>17</v>
      </c>
      <c r="G29">
        <v>21</v>
      </c>
      <c r="H29" s="8">
        <v>0.65625</v>
      </c>
      <c r="I29" s="5">
        <v>0.82620596746580088</v>
      </c>
      <c r="J29" s="5">
        <v>81.84375</v>
      </c>
      <c r="K29" s="5">
        <v>74.90625</v>
      </c>
      <c r="L29">
        <v>350</v>
      </c>
      <c r="M29">
        <v>350</v>
      </c>
      <c r="N29">
        <v>4</v>
      </c>
      <c r="O29" t="s">
        <v>19</v>
      </c>
    </row>
    <row r="30" spans="1:15" x14ac:dyDescent="0.25">
      <c r="A30">
        <v>30</v>
      </c>
      <c r="B30" t="s">
        <v>50</v>
      </c>
      <c r="C30">
        <v>32</v>
      </c>
      <c r="D30" s="5">
        <v>7.375</v>
      </c>
      <c r="E30" s="5">
        <v>2.2700508007139049</v>
      </c>
      <c r="F30">
        <v>95</v>
      </c>
      <c r="G30">
        <v>25</v>
      </c>
      <c r="H30" s="8">
        <v>0.78125</v>
      </c>
      <c r="I30" s="5">
        <v>0.75359791157580402</v>
      </c>
      <c r="J30" s="5">
        <v>73.1875</v>
      </c>
      <c r="K30" s="5">
        <v>65.8125</v>
      </c>
      <c r="L30">
        <v>40</v>
      </c>
      <c r="M30">
        <v>54</v>
      </c>
      <c r="N30">
        <v>7</v>
      </c>
      <c r="O30" t="s">
        <v>19</v>
      </c>
    </row>
    <row r="31" spans="1:15" x14ac:dyDescent="0.25">
      <c r="A31">
        <v>31</v>
      </c>
      <c r="B31" t="s">
        <v>115</v>
      </c>
      <c r="C31">
        <v>34</v>
      </c>
      <c r="D31" s="5">
        <v>7.6764705882352944</v>
      </c>
      <c r="E31" s="5">
        <v>1.9688873183825886</v>
      </c>
      <c r="F31">
        <v>114</v>
      </c>
      <c r="G31">
        <v>27</v>
      </c>
      <c r="H31" s="8">
        <v>0.79411764705882348</v>
      </c>
      <c r="I31" s="5">
        <v>0.731667452858629</v>
      </c>
      <c r="J31" s="5">
        <v>77.588235294117652</v>
      </c>
      <c r="K31" s="5">
        <v>69.911764705882348</v>
      </c>
      <c r="L31">
        <v>350</v>
      </c>
      <c r="M31">
        <v>350</v>
      </c>
      <c r="N31">
        <v>8</v>
      </c>
      <c r="O31" t="s">
        <v>26</v>
      </c>
    </row>
    <row r="32" spans="1:15" x14ac:dyDescent="0.25">
      <c r="A32">
        <v>32</v>
      </c>
      <c r="B32" t="s">
        <v>48</v>
      </c>
      <c r="C32">
        <v>34</v>
      </c>
      <c r="D32" s="5">
        <v>9.9117647058823533</v>
      </c>
      <c r="E32" s="5">
        <v>1.4570940552777951</v>
      </c>
      <c r="F32">
        <v>146</v>
      </c>
      <c r="G32">
        <v>24</v>
      </c>
      <c r="H32" s="8">
        <v>0.70588235294117652</v>
      </c>
      <c r="I32" s="5">
        <v>0.71327040283262677</v>
      </c>
      <c r="J32" s="5">
        <v>77.205882352941174</v>
      </c>
      <c r="K32" s="5">
        <v>67.294117647058826</v>
      </c>
      <c r="L32">
        <v>350</v>
      </c>
      <c r="M32">
        <v>350</v>
      </c>
      <c r="N32">
        <v>10</v>
      </c>
      <c r="O32" t="s">
        <v>26</v>
      </c>
    </row>
    <row r="33" spans="1:15" x14ac:dyDescent="0.25">
      <c r="A33">
        <v>33</v>
      </c>
      <c r="B33" t="s">
        <v>73</v>
      </c>
      <c r="C33">
        <v>33</v>
      </c>
      <c r="D33" s="5">
        <v>7.0606060606060606</v>
      </c>
      <c r="E33" s="5">
        <v>2.466279519672439</v>
      </c>
      <c r="F33">
        <v>77</v>
      </c>
      <c r="G33">
        <v>25</v>
      </c>
      <c r="H33" s="8">
        <v>0.75757575757575757</v>
      </c>
      <c r="I33" s="5">
        <v>0.7056322092886933</v>
      </c>
      <c r="J33" s="5">
        <v>74.848484848484844</v>
      </c>
      <c r="K33" s="5">
        <v>67.787878787878782</v>
      </c>
      <c r="L33">
        <v>28</v>
      </c>
      <c r="M33">
        <v>26</v>
      </c>
      <c r="N33">
        <v>6</v>
      </c>
      <c r="O33" t="s">
        <v>19</v>
      </c>
    </row>
    <row r="34" spans="1:15" x14ac:dyDescent="0.25">
      <c r="A34">
        <v>34</v>
      </c>
      <c r="B34" t="s">
        <v>42</v>
      </c>
      <c r="C34">
        <v>31</v>
      </c>
      <c r="D34" s="5">
        <v>9.4193548387096779</v>
      </c>
      <c r="E34" s="5">
        <v>1.5844144863980976</v>
      </c>
      <c r="F34">
        <v>134</v>
      </c>
      <c r="G34">
        <v>21</v>
      </c>
      <c r="H34" s="8">
        <v>0.67741935483870963</v>
      </c>
      <c r="I34" s="5">
        <v>0.64509893001671959</v>
      </c>
      <c r="J34" s="5">
        <v>80.58064516129032</v>
      </c>
      <c r="K34" s="5">
        <v>71.161290322580641</v>
      </c>
      <c r="L34">
        <v>35</v>
      </c>
      <c r="M34">
        <v>40</v>
      </c>
      <c r="N34">
        <v>9</v>
      </c>
      <c r="O34" t="s">
        <v>19</v>
      </c>
    </row>
    <row r="35" spans="1:15" x14ac:dyDescent="0.25">
      <c r="A35">
        <v>35</v>
      </c>
      <c r="B35" t="s">
        <v>45</v>
      </c>
      <c r="C35">
        <v>34</v>
      </c>
      <c r="D35" s="5">
        <v>6.8235294117647056</v>
      </c>
      <c r="E35" s="5">
        <v>3.2968958546848093</v>
      </c>
      <c r="F35">
        <v>39</v>
      </c>
      <c r="G35">
        <v>22</v>
      </c>
      <c r="H35" s="8">
        <v>0.6470588235294118</v>
      </c>
      <c r="I35" s="5">
        <v>0.64270383557396271</v>
      </c>
      <c r="J35" s="5">
        <v>74.294117647058826</v>
      </c>
      <c r="K35" s="5">
        <v>67.470588235294116</v>
      </c>
      <c r="L35">
        <v>57</v>
      </c>
      <c r="M35">
        <v>56</v>
      </c>
      <c r="N35">
        <v>11</v>
      </c>
      <c r="O35" t="s">
        <v>21</v>
      </c>
    </row>
    <row r="36" spans="1:15" x14ac:dyDescent="0.25">
      <c r="A36">
        <v>36</v>
      </c>
      <c r="B36" t="s">
        <v>114</v>
      </c>
      <c r="C36">
        <v>28</v>
      </c>
      <c r="D36" s="5">
        <v>12.035714285714286</v>
      </c>
      <c r="E36" s="5">
        <v>0.55008378673797365</v>
      </c>
      <c r="F36">
        <v>217</v>
      </c>
      <c r="G36">
        <v>22</v>
      </c>
      <c r="H36" s="8">
        <v>0.7857142857142857</v>
      </c>
      <c r="I36" s="5">
        <v>0.49192838496339009</v>
      </c>
      <c r="J36" s="5">
        <v>75.178571428571431</v>
      </c>
      <c r="K36" s="5">
        <v>63.142857142857146</v>
      </c>
      <c r="L36">
        <v>55</v>
      </c>
      <c r="M36">
        <v>38</v>
      </c>
      <c r="N36">
        <v>12</v>
      </c>
      <c r="O36" t="s">
        <v>26</v>
      </c>
    </row>
    <row r="37" spans="1:15" x14ac:dyDescent="0.25">
      <c r="A37">
        <v>39</v>
      </c>
      <c r="B37" t="s">
        <v>66</v>
      </c>
      <c r="C37">
        <v>33</v>
      </c>
      <c r="D37" s="5">
        <v>6.0909090909090908</v>
      </c>
      <c r="E37" s="5">
        <v>3.098429388639842</v>
      </c>
      <c r="F37">
        <v>50</v>
      </c>
      <c r="G37">
        <v>21</v>
      </c>
      <c r="H37" s="8">
        <v>0.63636363636363635</v>
      </c>
      <c r="I37" s="5">
        <v>0.4654966373571533</v>
      </c>
      <c r="J37" s="5">
        <v>80.848484848484844</v>
      </c>
      <c r="K37" s="5">
        <v>74.757575757575751</v>
      </c>
      <c r="L37">
        <v>350</v>
      </c>
      <c r="M37">
        <v>350</v>
      </c>
      <c r="N37">
        <v>8</v>
      </c>
      <c r="O37" t="s">
        <v>21</v>
      </c>
    </row>
    <row r="38" spans="1:15" x14ac:dyDescent="0.25">
      <c r="A38">
        <v>40</v>
      </c>
      <c r="B38" t="s">
        <v>41</v>
      </c>
      <c r="C38">
        <v>32</v>
      </c>
      <c r="D38" s="5">
        <v>5.125</v>
      </c>
      <c r="E38" s="5">
        <v>3.5496611700537732</v>
      </c>
      <c r="F38">
        <v>30</v>
      </c>
      <c r="G38">
        <v>21</v>
      </c>
      <c r="H38" s="8">
        <v>0.65625</v>
      </c>
      <c r="I38" s="5">
        <v>0.40152562992026264</v>
      </c>
      <c r="J38" s="5">
        <v>75.71875</v>
      </c>
      <c r="K38" s="5">
        <v>70.59375</v>
      </c>
      <c r="L38">
        <v>33</v>
      </c>
      <c r="M38">
        <v>39</v>
      </c>
      <c r="N38">
        <v>6</v>
      </c>
      <c r="O38" t="s">
        <v>21</v>
      </c>
    </row>
    <row r="39" spans="1:15" x14ac:dyDescent="0.25">
      <c r="A39">
        <v>42</v>
      </c>
      <c r="B39" t="s">
        <v>43</v>
      </c>
      <c r="C39">
        <v>33</v>
      </c>
      <c r="D39" s="5">
        <v>4.2727272727272725</v>
      </c>
      <c r="E39" s="5">
        <v>4.98875911421373</v>
      </c>
      <c r="F39">
        <v>1</v>
      </c>
      <c r="G39">
        <v>21</v>
      </c>
      <c r="H39" s="8">
        <v>0.63636363636363635</v>
      </c>
      <c r="I39" s="5">
        <v>0.36881925775671626</v>
      </c>
      <c r="J39" s="5">
        <v>69.272727272727266</v>
      </c>
      <c r="K39" s="5">
        <v>65</v>
      </c>
      <c r="L39">
        <v>36</v>
      </c>
      <c r="M39">
        <v>32</v>
      </c>
      <c r="N39">
        <v>7</v>
      </c>
      <c r="O39" t="s">
        <v>21</v>
      </c>
    </row>
    <row r="40" spans="1:15" x14ac:dyDescent="0.25">
      <c r="A40">
        <v>43</v>
      </c>
      <c r="B40" t="s">
        <v>88</v>
      </c>
      <c r="C40">
        <v>33</v>
      </c>
      <c r="D40" s="5">
        <v>8.4848484848484844</v>
      </c>
      <c r="E40" s="5">
        <v>0.78773622725055936</v>
      </c>
      <c r="F40">
        <v>200</v>
      </c>
      <c r="G40">
        <v>26</v>
      </c>
      <c r="H40" s="8">
        <v>0.78787878787878785</v>
      </c>
      <c r="I40" s="5">
        <v>0.35203659996168413</v>
      </c>
      <c r="J40" s="5">
        <v>76.272727272727266</v>
      </c>
      <c r="K40" s="5">
        <v>67.787878787878782</v>
      </c>
      <c r="L40">
        <v>350</v>
      </c>
      <c r="M40">
        <v>350</v>
      </c>
      <c r="N40">
        <v>12</v>
      </c>
      <c r="O40" t="s">
        <v>24</v>
      </c>
    </row>
    <row r="41" spans="1:15" x14ac:dyDescent="0.25">
      <c r="A41">
        <v>44</v>
      </c>
      <c r="B41" t="s">
        <v>53</v>
      </c>
      <c r="C41">
        <v>32</v>
      </c>
      <c r="D41" s="5">
        <v>7.78125</v>
      </c>
      <c r="E41" s="5">
        <v>0.92744897010307059</v>
      </c>
      <c r="F41">
        <v>185</v>
      </c>
      <c r="G41">
        <v>25</v>
      </c>
      <c r="H41" s="8">
        <v>0.78125</v>
      </c>
      <c r="I41" s="5">
        <v>0.34274317977047253</v>
      </c>
      <c r="J41" s="5">
        <v>79.21875</v>
      </c>
      <c r="K41" s="5">
        <v>71.4375</v>
      </c>
      <c r="L41">
        <v>350</v>
      </c>
      <c r="M41">
        <v>350</v>
      </c>
      <c r="N41">
        <v>13</v>
      </c>
      <c r="O41" t="s">
        <v>26</v>
      </c>
    </row>
    <row r="42" spans="1:15" x14ac:dyDescent="0.25">
      <c r="A42">
        <v>45</v>
      </c>
      <c r="B42" t="s">
        <v>113</v>
      </c>
      <c r="C42">
        <v>33</v>
      </c>
      <c r="D42" s="5">
        <v>5.333333333333333</v>
      </c>
      <c r="E42" s="5">
        <v>2.4058248954962775</v>
      </c>
      <c r="F42">
        <v>85</v>
      </c>
      <c r="G42">
        <v>22</v>
      </c>
      <c r="H42" s="8">
        <v>0.66666666666666663</v>
      </c>
      <c r="I42" s="5">
        <v>0.304143789257801</v>
      </c>
      <c r="J42" s="5">
        <v>76.030303030303031</v>
      </c>
      <c r="K42" s="5">
        <v>70.696969696969703</v>
      </c>
      <c r="L42">
        <v>45</v>
      </c>
      <c r="M42">
        <v>55</v>
      </c>
      <c r="N42">
        <v>8</v>
      </c>
      <c r="O42" t="s">
        <v>24</v>
      </c>
    </row>
    <row r="43" spans="1:15" x14ac:dyDescent="0.25">
      <c r="A43">
        <v>47</v>
      </c>
      <c r="B43" t="s">
        <v>112</v>
      </c>
      <c r="C43">
        <v>33</v>
      </c>
      <c r="D43" s="5">
        <v>8.1515151515151523</v>
      </c>
      <c r="E43" s="5">
        <v>1.0136972937055695</v>
      </c>
      <c r="F43">
        <v>178</v>
      </c>
      <c r="G43">
        <v>22</v>
      </c>
      <c r="H43" s="8">
        <v>0.66666666666666663</v>
      </c>
      <c r="I43" s="5">
        <v>0.29936598253169566</v>
      </c>
      <c r="J43" s="5">
        <v>75.63636363636364</v>
      </c>
      <c r="K43" s="5">
        <v>67.484848484848484</v>
      </c>
      <c r="L43">
        <v>350</v>
      </c>
      <c r="M43">
        <v>350</v>
      </c>
      <c r="N43">
        <v>15</v>
      </c>
      <c r="O43" t="s">
        <v>24</v>
      </c>
    </row>
    <row r="44" spans="1:15" x14ac:dyDescent="0.25">
      <c r="A44">
        <v>49</v>
      </c>
      <c r="B44" t="s">
        <v>111</v>
      </c>
      <c r="C44">
        <v>34</v>
      </c>
      <c r="D44" s="5">
        <v>5.0882352941176467</v>
      </c>
      <c r="E44" s="5">
        <v>2.5352704724722384</v>
      </c>
      <c r="F44">
        <v>70</v>
      </c>
      <c r="G44">
        <v>22</v>
      </c>
      <c r="H44" s="8">
        <v>0.6470588235294118</v>
      </c>
      <c r="I44" s="5">
        <v>0.27481864759896357</v>
      </c>
      <c r="J44" s="5">
        <v>68</v>
      </c>
      <c r="K44" s="5">
        <v>62.911764705882355</v>
      </c>
      <c r="L44">
        <v>97</v>
      </c>
      <c r="M44">
        <v>76</v>
      </c>
      <c r="N44">
        <v>11</v>
      </c>
      <c r="O44" t="s">
        <v>26</v>
      </c>
    </row>
    <row r="45" spans="1:15" x14ac:dyDescent="0.25">
      <c r="A45">
        <v>50</v>
      </c>
      <c r="B45" t="s">
        <v>110</v>
      </c>
      <c r="C45">
        <v>35</v>
      </c>
      <c r="D45" s="5">
        <v>5.0571428571428569</v>
      </c>
      <c r="E45" s="5">
        <v>1.8733879152834152</v>
      </c>
      <c r="F45">
        <v>122</v>
      </c>
      <c r="G45">
        <v>26</v>
      </c>
      <c r="H45" s="8">
        <v>0.74285714285714288</v>
      </c>
      <c r="I45" s="5">
        <v>0.26439227734170723</v>
      </c>
      <c r="J45" s="5">
        <v>75.2</v>
      </c>
      <c r="K45" s="5">
        <v>70.142857142857139</v>
      </c>
      <c r="L45">
        <v>350</v>
      </c>
      <c r="M45">
        <v>350</v>
      </c>
      <c r="N45">
        <v>14</v>
      </c>
      <c r="O45" t="s">
        <v>19</v>
      </c>
    </row>
    <row r="46" spans="1:15" x14ac:dyDescent="0.25">
      <c r="A46">
        <v>52</v>
      </c>
      <c r="B46" t="s">
        <v>109</v>
      </c>
      <c r="C46">
        <v>33</v>
      </c>
      <c r="D46" s="5">
        <v>3.6969696969696968</v>
      </c>
      <c r="E46" s="5">
        <v>4.6912616097269799</v>
      </c>
      <c r="F46">
        <v>2</v>
      </c>
      <c r="G46">
        <v>21</v>
      </c>
      <c r="H46" s="8">
        <v>0.63636363636363635</v>
      </c>
      <c r="I46" s="5">
        <v>0.25965228180828887</v>
      </c>
      <c r="J46" s="5">
        <v>71.333333333333329</v>
      </c>
      <c r="K46" s="5">
        <v>67.63636363636364</v>
      </c>
      <c r="L46">
        <v>37</v>
      </c>
      <c r="M46">
        <v>30</v>
      </c>
      <c r="N46">
        <v>6</v>
      </c>
      <c r="O46" t="s">
        <v>26</v>
      </c>
    </row>
    <row r="47" spans="1:15" x14ac:dyDescent="0.25">
      <c r="A47">
        <v>53</v>
      </c>
      <c r="B47" t="s">
        <v>108</v>
      </c>
      <c r="C47">
        <v>32</v>
      </c>
      <c r="D47" s="5">
        <v>4.5</v>
      </c>
      <c r="E47" s="5">
        <v>3.4116951126583328</v>
      </c>
      <c r="F47">
        <v>35</v>
      </c>
      <c r="G47">
        <v>19</v>
      </c>
      <c r="H47" s="8">
        <v>0.59375</v>
      </c>
      <c r="I47" s="5">
        <v>0.24355804880186113</v>
      </c>
      <c r="J47" s="5">
        <v>70.21875</v>
      </c>
      <c r="K47" s="5">
        <v>65.71875</v>
      </c>
      <c r="L47">
        <v>39</v>
      </c>
      <c r="M47">
        <v>41</v>
      </c>
      <c r="N47">
        <v>10</v>
      </c>
      <c r="O47" t="s">
        <v>19</v>
      </c>
    </row>
    <row r="48" spans="1:15" x14ac:dyDescent="0.25">
      <c r="A48">
        <v>56</v>
      </c>
      <c r="B48" t="s">
        <v>107</v>
      </c>
      <c r="C48">
        <v>31</v>
      </c>
      <c r="D48" s="5">
        <v>4.32258064516129</v>
      </c>
      <c r="E48" s="5">
        <v>2.7764834746215206</v>
      </c>
      <c r="F48">
        <v>58</v>
      </c>
      <c r="G48">
        <v>20</v>
      </c>
      <c r="H48" s="8">
        <v>0.64516129032258063</v>
      </c>
      <c r="I48" s="5">
        <v>0.21593244667009853</v>
      </c>
      <c r="J48" s="5">
        <v>74</v>
      </c>
      <c r="K48" s="5">
        <v>69.677419354838705</v>
      </c>
      <c r="L48">
        <v>59</v>
      </c>
      <c r="M48">
        <v>58</v>
      </c>
      <c r="N48">
        <v>11</v>
      </c>
      <c r="O48" t="s">
        <v>21</v>
      </c>
    </row>
    <row r="49" spans="1:15" x14ac:dyDescent="0.25">
      <c r="A49">
        <v>58</v>
      </c>
      <c r="B49" t="s">
        <v>72</v>
      </c>
      <c r="C49">
        <v>34</v>
      </c>
      <c r="D49" s="5">
        <v>3.9117647058823528</v>
      </c>
      <c r="E49" s="5">
        <v>3.0800865408264393</v>
      </c>
      <c r="F49">
        <v>53</v>
      </c>
      <c r="G49">
        <v>23</v>
      </c>
      <c r="H49" s="8">
        <v>0.67647058823529416</v>
      </c>
      <c r="I49" s="5">
        <v>0.21567817737559367</v>
      </c>
      <c r="J49" s="5">
        <v>73.794117647058826</v>
      </c>
      <c r="K49" s="5">
        <v>69.882352941176464</v>
      </c>
      <c r="L49">
        <v>47</v>
      </c>
      <c r="M49">
        <v>46</v>
      </c>
      <c r="N49">
        <v>9</v>
      </c>
      <c r="O49" t="s">
        <v>21</v>
      </c>
    </row>
    <row r="50" spans="1:15" x14ac:dyDescent="0.25">
      <c r="A50">
        <v>62</v>
      </c>
      <c r="B50" t="s">
        <v>47</v>
      </c>
      <c r="C50">
        <v>33</v>
      </c>
      <c r="D50" s="5">
        <v>4.3939393939393936</v>
      </c>
      <c r="E50" s="5">
        <v>1.205732633966508</v>
      </c>
      <c r="F50">
        <v>167</v>
      </c>
      <c r="G50">
        <v>24</v>
      </c>
      <c r="H50" s="8">
        <v>0.72727272727272729</v>
      </c>
      <c r="I50" s="5">
        <v>0.12312712643074873</v>
      </c>
      <c r="J50" s="5">
        <v>72.696969696969703</v>
      </c>
      <c r="K50" s="5">
        <v>68.303030303030297</v>
      </c>
      <c r="L50">
        <v>350</v>
      </c>
      <c r="M50">
        <v>124</v>
      </c>
      <c r="N50">
        <v>15</v>
      </c>
      <c r="O50" t="s">
        <v>19</v>
      </c>
    </row>
    <row r="51" spans="1:15" x14ac:dyDescent="0.25">
      <c r="A51">
        <v>65</v>
      </c>
      <c r="B51" t="s">
        <v>106</v>
      </c>
      <c r="C51">
        <v>34</v>
      </c>
      <c r="D51" s="5">
        <v>9.2058823529411757</v>
      </c>
      <c r="E51" s="5">
        <v>0.18331217211742384</v>
      </c>
      <c r="F51">
        <v>249</v>
      </c>
      <c r="G51">
        <v>29</v>
      </c>
      <c r="H51" s="8">
        <v>0.8529411764705882</v>
      </c>
      <c r="I51" s="5">
        <v>0.11302130205228748</v>
      </c>
      <c r="J51" s="5">
        <v>75.82352941176471</v>
      </c>
      <c r="K51" s="5">
        <v>66.617647058823536</v>
      </c>
      <c r="L51">
        <v>92</v>
      </c>
      <c r="M51">
        <v>107</v>
      </c>
      <c r="N51">
        <v>12</v>
      </c>
      <c r="O51" t="s">
        <v>21</v>
      </c>
    </row>
    <row r="52" spans="1:15" x14ac:dyDescent="0.25">
      <c r="A52">
        <v>67</v>
      </c>
      <c r="B52" t="s">
        <v>105</v>
      </c>
      <c r="C52">
        <v>35</v>
      </c>
      <c r="D52" s="5">
        <v>4.5714285714285712</v>
      </c>
      <c r="E52" s="5">
        <v>0.77923775081880264</v>
      </c>
      <c r="F52">
        <v>202</v>
      </c>
      <c r="G52">
        <v>23</v>
      </c>
      <c r="H52" s="8">
        <v>0.65714285714285714</v>
      </c>
      <c r="I52" s="5">
        <v>7.0322361127453908E-2</v>
      </c>
      <c r="J52" s="5">
        <v>84.228571428571428</v>
      </c>
      <c r="K52" s="5">
        <v>79.657142857142858</v>
      </c>
      <c r="L52">
        <v>123</v>
      </c>
      <c r="M52">
        <v>117</v>
      </c>
      <c r="N52">
        <v>14</v>
      </c>
      <c r="O52" t="s">
        <v>26</v>
      </c>
    </row>
    <row r="53" spans="1:15" x14ac:dyDescent="0.25">
      <c r="A53">
        <v>68</v>
      </c>
      <c r="B53" t="s">
        <v>104</v>
      </c>
      <c r="C53">
        <v>31</v>
      </c>
      <c r="D53" s="5">
        <v>2.096774193548387</v>
      </c>
      <c r="E53" s="5">
        <v>3.8059409204983674</v>
      </c>
      <c r="F53">
        <v>22</v>
      </c>
      <c r="G53">
        <v>19</v>
      </c>
      <c r="H53" s="8">
        <v>0.61290322580645162</v>
      </c>
      <c r="I53" s="5">
        <v>6.2856353461016284E-2</v>
      </c>
      <c r="J53" s="5">
        <v>72.064516129032256</v>
      </c>
      <c r="K53" s="5">
        <v>69.967741935483872</v>
      </c>
      <c r="L53">
        <v>350</v>
      </c>
      <c r="M53">
        <v>350</v>
      </c>
      <c r="N53">
        <v>7</v>
      </c>
      <c r="O53" t="s">
        <v>26</v>
      </c>
    </row>
    <row r="54" spans="1:15" x14ac:dyDescent="0.25">
      <c r="A54">
        <v>75</v>
      </c>
      <c r="B54" t="s">
        <v>103</v>
      </c>
      <c r="C54">
        <v>35</v>
      </c>
      <c r="D54" s="5">
        <v>2.6857142857142855</v>
      </c>
      <c r="E54" s="5">
        <v>2.2004129716402687</v>
      </c>
      <c r="F54">
        <v>99</v>
      </c>
      <c r="G54">
        <v>21</v>
      </c>
      <c r="H54" s="8">
        <v>0.6</v>
      </c>
      <c r="I54" s="5">
        <v>5.7138168540970022E-2</v>
      </c>
      <c r="J54" s="5">
        <v>77.51428571428572</v>
      </c>
      <c r="K54" s="5">
        <v>74.828571428571422</v>
      </c>
      <c r="L54">
        <v>125</v>
      </c>
      <c r="M54">
        <v>131</v>
      </c>
      <c r="N54">
        <v>14</v>
      </c>
      <c r="O54" t="s">
        <v>24</v>
      </c>
    </row>
    <row r="55" spans="1:15" x14ac:dyDescent="0.25">
      <c r="A55">
        <v>81</v>
      </c>
      <c r="B55" t="s">
        <v>102</v>
      </c>
      <c r="C55">
        <v>32</v>
      </c>
      <c r="D55" s="5">
        <v>1.71875</v>
      </c>
      <c r="E55" s="5">
        <v>4.6912565323966824</v>
      </c>
      <c r="F55">
        <v>3</v>
      </c>
      <c r="G55">
        <v>19</v>
      </c>
      <c r="H55" s="8">
        <v>0.59375</v>
      </c>
      <c r="I55" s="5">
        <v>4.8856443546204442E-2</v>
      </c>
      <c r="J55" s="5">
        <v>72.21875</v>
      </c>
      <c r="K55" s="5">
        <v>70.5</v>
      </c>
      <c r="L55">
        <v>46</v>
      </c>
      <c r="M55">
        <v>42</v>
      </c>
      <c r="N55">
        <v>8</v>
      </c>
      <c r="O55" t="s">
        <v>19</v>
      </c>
    </row>
    <row r="56" spans="1:15" x14ac:dyDescent="0.25">
      <c r="A56">
        <v>88</v>
      </c>
      <c r="B56" t="s">
        <v>83</v>
      </c>
      <c r="C56">
        <v>32</v>
      </c>
      <c r="D56" s="5">
        <v>5.9375</v>
      </c>
      <c r="E56" s="5">
        <v>0.12084121244722221</v>
      </c>
      <c r="F56">
        <v>253</v>
      </c>
      <c r="G56">
        <v>22</v>
      </c>
      <c r="H56" s="8">
        <v>0.6875</v>
      </c>
      <c r="I56" s="5">
        <v>2.0135746005657627E-2</v>
      </c>
      <c r="J56" s="5">
        <v>79.59375</v>
      </c>
      <c r="K56" s="5">
        <v>73.65625</v>
      </c>
      <c r="L56">
        <v>104</v>
      </c>
      <c r="M56">
        <v>73</v>
      </c>
      <c r="N56">
        <v>13</v>
      </c>
      <c r="O56" t="s">
        <v>19</v>
      </c>
    </row>
    <row r="57" spans="1:15" x14ac:dyDescent="0.25">
      <c r="A57">
        <v>93</v>
      </c>
      <c r="B57" t="s">
        <v>101</v>
      </c>
      <c r="C57">
        <v>32</v>
      </c>
      <c r="D57" s="5">
        <v>1.21875</v>
      </c>
      <c r="E57" s="5">
        <v>2.4352534562211985</v>
      </c>
      <c r="F57">
        <v>80</v>
      </c>
      <c r="G57">
        <v>21</v>
      </c>
      <c r="H57" s="8">
        <v>0.65625</v>
      </c>
      <c r="I57" s="5">
        <v>1.557801288174045E-2</v>
      </c>
      <c r="J57" s="5">
        <v>68.65625</v>
      </c>
      <c r="K57" s="5">
        <v>67.4375</v>
      </c>
      <c r="L57">
        <v>76</v>
      </c>
      <c r="M57">
        <v>86</v>
      </c>
      <c r="N57">
        <v>10</v>
      </c>
      <c r="O57" t="s">
        <v>24</v>
      </c>
    </row>
    <row r="58" spans="1:15" x14ac:dyDescent="0.25">
      <c r="A58">
        <v>126</v>
      </c>
      <c r="B58" t="s">
        <v>58</v>
      </c>
      <c r="C58">
        <v>33</v>
      </c>
      <c r="D58" s="5">
        <v>6.5151515151515156</v>
      </c>
      <c r="E58" s="5">
        <v>-0.14216368009925015</v>
      </c>
      <c r="F58">
        <v>273</v>
      </c>
      <c r="G58">
        <v>20</v>
      </c>
      <c r="H58" s="8">
        <v>0.60606060606060608</v>
      </c>
      <c r="I58" s="5">
        <v>9.8901280452142592E-3</v>
      </c>
      <c r="J58" s="5">
        <v>76.969696969696969</v>
      </c>
      <c r="K58" s="5">
        <v>70.454545454545453</v>
      </c>
      <c r="L58">
        <v>350</v>
      </c>
      <c r="M58">
        <v>174</v>
      </c>
      <c r="N58">
        <v>16</v>
      </c>
      <c r="O58" t="s">
        <v>21</v>
      </c>
    </row>
    <row r="59" spans="1:15" x14ac:dyDescent="0.25">
      <c r="A59">
        <v>127</v>
      </c>
      <c r="B59" t="s">
        <v>100</v>
      </c>
      <c r="C59">
        <v>32</v>
      </c>
      <c r="D59" s="5">
        <v>9.84375</v>
      </c>
      <c r="E59" s="5">
        <v>-0.71923755847646964</v>
      </c>
      <c r="F59">
        <v>299</v>
      </c>
      <c r="G59">
        <v>24</v>
      </c>
      <c r="H59" s="8">
        <v>0.75</v>
      </c>
      <c r="I59" s="5">
        <v>5.7028202759522063E-3</v>
      </c>
      <c r="J59" s="5">
        <v>73.03125</v>
      </c>
      <c r="K59" s="5">
        <v>63.1875</v>
      </c>
      <c r="L59">
        <v>350</v>
      </c>
      <c r="M59">
        <v>350</v>
      </c>
      <c r="N59">
        <v>15</v>
      </c>
      <c r="O59" t="s">
        <v>26</v>
      </c>
    </row>
    <row r="60" spans="1:15" x14ac:dyDescent="0.25">
      <c r="A60">
        <v>136</v>
      </c>
      <c r="B60" t="s">
        <v>99</v>
      </c>
      <c r="C60">
        <v>34</v>
      </c>
      <c r="D60" s="5">
        <v>9.882352941176471</v>
      </c>
      <c r="E60" s="5">
        <v>-0.22822562676096847</v>
      </c>
      <c r="F60">
        <v>274</v>
      </c>
      <c r="G60">
        <v>26</v>
      </c>
      <c r="H60" s="8">
        <v>0.76470588235294112</v>
      </c>
      <c r="I60" s="5">
        <v>5.3448455719947441E-3</v>
      </c>
      <c r="J60" s="5">
        <v>76.735294117647058</v>
      </c>
      <c r="K60" s="5">
        <v>66.852941176470594</v>
      </c>
      <c r="L60">
        <v>350</v>
      </c>
      <c r="M60">
        <v>350</v>
      </c>
      <c r="N60">
        <v>15</v>
      </c>
      <c r="O60" t="s">
        <v>21</v>
      </c>
    </row>
    <row r="61" spans="1:15" x14ac:dyDescent="0.25">
      <c r="A61">
        <v>144</v>
      </c>
      <c r="B61" t="s">
        <v>98</v>
      </c>
      <c r="C61">
        <v>32</v>
      </c>
      <c r="D61" s="5">
        <v>13.375</v>
      </c>
      <c r="E61" s="5">
        <v>-1.0450547994946287</v>
      </c>
      <c r="F61">
        <v>314</v>
      </c>
      <c r="G61">
        <v>26</v>
      </c>
      <c r="H61" s="8">
        <v>0.8125</v>
      </c>
      <c r="I61" s="5">
        <v>4.3347463595526693E-3</v>
      </c>
      <c r="J61" s="5">
        <v>76.8125</v>
      </c>
      <c r="K61" s="5">
        <v>63.4375</v>
      </c>
      <c r="L61">
        <v>98</v>
      </c>
      <c r="M61">
        <v>91</v>
      </c>
      <c r="N61">
        <v>13</v>
      </c>
      <c r="O61" t="s">
        <v>21</v>
      </c>
    </row>
    <row r="62" spans="1:15" x14ac:dyDescent="0.25">
      <c r="A62">
        <v>172</v>
      </c>
      <c r="B62" t="s">
        <v>97</v>
      </c>
      <c r="C62">
        <v>32</v>
      </c>
      <c r="D62" s="5">
        <v>17.5625</v>
      </c>
      <c r="E62" s="5">
        <v>-0.41887936774846446</v>
      </c>
      <c r="F62">
        <v>284</v>
      </c>
      <c r="G62">
        <v>27</v>
      </c>
      <c r="H62" s="8">
        <v>0.84375</v>
      </c>
      <c r="I62" s="5">
        <v>4.1854542559207853E-3</v>
      </c>
      <c r="J62" s="5">
        <v>80.71875</v>
      </c>
      <c r="K62" s="5">
        <v>63.15625</v>
      </c>
      <c r="L62">
        <v>350</v>
      </c>
      <c r="M62">
        <v>33</v>
      </c>
      <c r="N62">
        <v>14</v>
      </c>
      <c r="O62" t="s">
        <v>21</v>
      </c>
    </row>
    <row r="63" spans="1:15" x14ac:dyDescent="0.25">
      <c r="A63">
        <v>176</v>
      </c>
      <c r="B63" t="s">
        <v>96</v>
      </c>
      <c r="C63">
        <v>32</v>
      </c>
      <c r="D63" s="5">
        <v>11.09375</v>
      </c>
      <c r="E63" s="5">
        <v>-0.71055909147427565</v>
      </c>
      <c r="F63">
        <v>298</v>
      </c>
      <c r="G63">
        <v>27</v>
      </c>
      <c r="H63" s="8">
        <v>0.84375</v>
      </c>
      <c r="I63" s="5">
        <v>2.5349587179017887E-3</v>
      </c>
      <c r="J63" s="5">
        <v>77.59375</v>
      </c>
      <c r="K63" s="5">
        <v>66.5</v>
      </c>
      <c r="L63">
        <v>67</v>
      </c>
      <c r="M63">
        <v>61</v>
      </c>
      <c r="N63">
        <v>13</v>
      </c>
      <c r="O63" t="s">
        <v>24</v>
      </c>
    </row>
    <row r="64" spans="1:15" x14ac:dyDescent="0.25">
      <c r="A64">
        <v>182</v>
      </c>
      <c r="B64" t="s">
        <v>95</v>
      </c>
      <c r="C64">
        <v>34</v>
      </c>
      <c r="D64" s="5">
        <v>3.8235294117647061</v>
      </c>
      <c r="E64" s="5">
        <v>-2.038726617597364</v>
      </c>
      <c r="F64">
        <v>338</v>
      </c>
      <c r="G64">
        <v>22</v>
      </c>
      <c r="H64" s="8">
        <v>0.6470588235294118</v>
      </c>
      <c r="I64" s="5">
        <v>2.2232837574402875E-3</v>
      </c>
      <c r="J64" s="5">
        <v>72.911764705882348</v>
      </c>
      <c r="K64" s="5">
        <v>69.088235294117652</v>
      </c>
      <c r="L64">
        <v>222</v>
      </c>
      <c r="M64">
        <v>226</v>
      </c>
      <c r="N64">
        <v>16</v>
      </c>
      <c r="O64" t="s">
        <v>26</v>
      </c>
    </row>
    <row r="65" spans="1:15" x14ac:dyDescent="0.25">
      <c r="A65">
        <v>183</v>
      </c>
      <c r="B65" t="s">
        <v>94</v>
      </c>
      <c r="C65">
        <v>33</v>
      </c>
      <c r="D65" s="5">
        <v>11.303030303030303</v>
      </c>
      <c r="E65" s="5">
        <v>-0.11535296158808322</v>
      </c>
      <c r="F65">
        <v>270</v>
      </c>
      <c r="G65">
        <v>29</v>
      </c>
      <c r="H65" s="8">
        <v>0.87878787878787878</v>
      </c>
      <c r="I65" s="5">
        <v>1.6437358812036321E-3</v>
      </c>
      <c r="J65" s="5">
        <v>70.939393939393938</v>
      </c>
      <c r="K65" s="5">
        <v>59.636363636363633</v>
      </c>
      <c r="L65">
        <v>350</v>
      </c>
      <c r="M65">
        <v>350</v>
      </c>
      <c r="N65">
        <v>12</v>
      </c>
      <c r="O65" t="s">
        <v>19</v>
      </c>
    </row>
    <row r="66" spans="1:15" x14ac:dyDescent="0.25">
      <c r="A66">
        <v>197</v>
      </c>
      <c r="B66" t="s">
        <v>93</v>
      </c>
      <c r="C66">
        <v>35</v>
      </c>
      <c r="D66" s="5">
        <v>8.5714285714285715E-2</v>
      </c>
      <c r="E66" s="5">
        <v>0.72333139429297821</v>
      </c>
      <c r="F66">
        <v>204</v>
      </c>
      <c r="G66">
        <v>18</v>
      </c>
      <c r="H66" s="8">
        <v>0.51428571428571423</v>
      </c>
      <c r="I66" s="5">
        <v>1.4055705760988415E-5</v>
      </c>
      <c r="J66" s="5">
        <v>76.028571428571425</v>
      </c>
      <c r="K66" s="5">
        <v>75.942857142857136</v>
      </c>
      <c r="L66">
        <v>227</v>
      </c>
      <c r="M66">
        <v>212</v>
      </c>
      <c r="N66">
        <v>16</v>
      </c>
      <c r="O66" t="s">
        <v>24</v>
      </c>
    </row>
    <row r="67" spans="1:15" x14ac:dyDescent="0.25">
      <c r="A67">
        <v>202</v>
      </c>
      <c r="B67" t="s">
        <v>92</v>
      </c>
      <c r="C67">
        <v>31</v>
      </c>
      <c r="D67" s="5">
        <v>0.93548387096774188</v>
      </c>
      <c r="E67" s="5">
        <v>-2.1985558795427655</v>
      </c>
      <c r="F67">
        <v>343</v>
      </c>
      <c r="G67">
        <v>21</v>
      </c>
      <c r="H67" s="8">
        <v>0.67741935483870963</v>
      </c>
      <c r="I67" s="5">
        <v>-1.3143309142299936E-3</v>
      </c>
      <c r="J67" s="5">
        <v>74.774193548387103</v>
      </c>
      <c r="K67" s="5">
        <v>73.838709677419359</v>
      </c>
      <c r="L67">
        <v>243</v>
      </c>
      <c r="M67">
        <v>222</v>
      </c>
      <c r="N67">
        <v>16</v>
      </c>
      <c r="O67" t="s">
        <v>19</v>
      </c>
    </row>
    <row r="68" spans="1:15" x14ac:dyDescent="0.25">
      <c r="A68">
        <v>225</v>
      </c>
      <c r="B68" t="s">
        <v>91</v>
      </c>
      <c r="C68">
        <v>32</v>
      </c>
      <c r="D68" s="5">
        <v>-0.34375</v>
      </c>
      <c r="E68" s="5">
        <v>-1.9186754147175984</v>
      </c>
      <c r="F68">
        <v>334</v>
      </c>
      <c r="G68">
        <v>18</v>
      </c>
      <c r="H68" s="8">
        <v>0.5625</v>
      </c>
      <c r="I68" s="5">
        <v>-4.3304236453579033E-3</v>
      </c>
      <c r="J68" s="5">
        <v>77.90625</v>
      </c>
      <c r="K68" s="5">
        <v>78.25</v>
      </c>
      <c r="L68">
        <v>350</v>
      </c>
      <c r="M68">
        <v>263</v>
      </c>
      <c r="N68">
        <v>16</v>
      </c>
      <c r="O68" t="s">
        <v>21</v>
      </c>
    </row>
    <row r="69" spans="1:15" x14ac:dyDescent="0.25">
      <c r="A69">
        <v>257</v>
      </c>
      <c r="B69" t="s">
        <v>90</v>
      </c>
      <c r="C69">
        <v>33</v>
      </c>
      <c r="D69" s="5">
        <v>-4.333333333333333</v>
      </c>
      <c r="E69" s="5">
        <v>-0.79816823823637695</v>
      </c>
      <c r="F69">
        <v>303</v>
      </c>
      <c r="G69">
        <v>14</v>
      </c>
      <c r="H69" s="8">
        <v>0.42424242424242425</v>
      </c>
      <c r="I69" s="5">
        <v>-1.701076278546065E-2</v>
      </c>
      <c r="J69" s="5">
        <v>65.333333333333329</v>
      </c>
      <c r="K69" s="5">
        <v>69.666666666666671</v>
      </c>
      <c r="L69">
        <v>288</v>
      </c>
      <c r="M69">
        <v>268</v>
      </c>
      <c r="N69">
        <v>16</v>
      </c>
      <c r="O69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selection activeCell="F25" sqref="F25:F33"/>
    </sheetView>
  </sheetViews>
  <sheetFormatPr defaultRowHeight="15" x14ac:dyDescent="0.25"/>
  <cols>
    <col min="1" max="1" width="5.28515625" bestFit="1" customWidth="1"/>
    <col min="2" max="2" width="18.42578125" bestFit="1" customWidth="1"/>
    <col min="3" max="3" width="12" bestFit="1" customWidth="1"/>
    <col min="4" max="4" width="18.42578125" bestFit="1" customWidth="1"/>
    <col min="5" max="5" width="30.5703125" bestFit="1" customWidth="1"/>
    <col min="6" max="6" width="19.7109375" bestFit="1" customWidth="1"/>
    <col min="7" max="7" width="5.5703125" bestFit="1" customWidth="1"/>
    <col min="8" max="8" width="12" bestFit="1" customWidth="1"/>
    <col min="9" max="9" width="12.7109375" bestFit="1" customWidth="1"/>
    <col min="10" max="10" width="12.42578125" bestFit="1" customWidth="1"/>
    <col min="11" max="11" width="16.7109375" bestFit="1" customWidth="1"/>
    <col min="12" max="12" width="8.5703125" bestFit="1" customWidth="1"/>
    <col min="13" max="13" width="13.28515625" bestFit="1" customWidth="1"/>
    <col min="14" max="14" width="5.42578125" bestFit="1" customWidth="1"/>
    <col min="15" max="15" width="8.7109375" bestFit="1" customWidth="1"/>
  </cols>
  <sheetData>
    <row r="1" spans="1:15" x14ac:dyDescent="0.25">
      <c r="A1" s="1" t="s">
        <v>1</v>
      </c>
      <c r="B1" s="1" t="s">
        <v>2</v>
      </c>
      <c r="C1" s="1" t="s">
        <v>3</v>
      </c>
      <c r="D1" s="2" t="s">
        <v>4</v>
      </c>
      <c r="E1" s="2" t="s">
        <v>5</v>
      </c>
      <c r="F1" s="1" t="s">
        <v>6</v>
      </c>
      <c r="G1" s="1" t="s">
        <v>7</v>
      </c>
      <c r="H1" s="9" t="s">
        <v>8</v>
      </c>
      <c r="I1" s="2" t="s">
        <v>9</v>
      </c>
      <c r="J1" s="2" t="s">
        <v>10</v>
      </c>
      <c r="K1" s="2" t="s">
        <v>11</v>
      </c>
      <c r="L1" s="1" t="s">
        <v>124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 t="s">
        <v>22</v>
      </c>
      <c r="C2">
        <v>34</v>
      </c>
      <c r="D2" s="5">
        <v>20.941176470588236</v>
      </c>
      <c r="E2" s="5">
        <v>2.7817957521977226</v>
      </c>
      <c r="F2">
        <v>61</v>
      </c>
      <c r="G2">
        <v>34</v>
      </c>
      <c r="H2" s="8">
        <v>1</v>
      </c>
      <c r="I2" s="5">
        <v>34.927193996249727</v>
      </c>
      <c r="J2" s="5">
        <v>74.911764705882348</v>
      </c>
      <c r="K2" s="5">
        <v>53.970588235294116</v>
      </c>
      <c r="L2">
        <v>1</v>
      </c>
      <c r="M2">
        <v>1</v>
      </c>
      <c r="N2">
        <v>1</v>
      </c>
      <c r="O2" t="s">
        <v>24</v>
      </c>
    </row>
    <row r="3" spans="1:15" x14ac:dyDescent="0.25">
      <c r="A3">
        <v>2</v>
      </c>
      <c r="B3" t="s">
        <v>43</v>
      </c>
      <c r="C3">
        <v>34</v>
      </c>
      <c r="D3" s="5">
        <v>15.764705882352942</v>
      </c>
      <c r="E3" s="5">
        <v>3.7271936422490337</v>
      </c>
      <c r="F3">
        <v>25</v>
      </c>
      <c r="G3">
        <v>31</v>
      </c>
      <c r="H3" s="8">
        <v>0.91176470588235292</v>
      </c>
      <c r="I3" s="5">
        <v>25.301274856942563</v>
      </c>
      <c r="J3" s="5">
        <v>71.882352941176464</v>
      </c>
      <c r="K3" s="5">
        <v>56.117647058823529</v>
      </c>
      <c r="L3">
        <v>2</v>
      </c>
      <c r="M3">
        <v>3</v>
      </c>
      <c r="N3">
        <v>1</v>
      </c>
      <c r="O3" t="s">
        <v>26</v>
      </c>
    </row>
    <row r="4" spans="1:15" x14ac:dyDescent="0.25">
      <c r="A4">
        <v>3</v>
      </c>
      <c r="B4" t="s">
        <v>25</v>
      </c>
      <c r="C4">
        <v>34</v>
      </c>
      <c r="D4" s="5">
        <v>17.823529411764707</v>
      </c>
      <c r="E4" s="5">
        <v>2.4683778923851758</v>
      </c>
      <c r="F4">
        <v>76</v>
      </c>
      <c r="G4">
        <v>31</v>
      </c>
      <c r="H4" s="8">
        <v>0.91176470588235292</v>
      </c>
      <c r="I4" s="5">
        <v>23.279040974865943</v>
      </c>
      <c r="J4" s="5">
        <v>76.441176470588232</v>
      </c>
      <c r="K4" s="5">
        <v>58.617647058823529</v>
      </c>
      <c r="L4">
        <v>3</v>
      </c>
      <c r="M4">
        <v>2</v>
      </c>
      <c r="N4">
        <v>2</v>
      </c>
      <c r="O4" t="s">
        <v>26</v>
      </c>
    </row>
    <row r="5" spans="1:15" x14ac:dyDescent="0.25">
      <c r="A5">
        <v>4</v>
      </c>
      <c r="B5" t="s">
        <v>27</v>
      </c>
      <c r="C5">
        <v>33</v>
      </c>
      <c r="D5" s="5">
        <v>15.030303030303031</v>
      </c>
      <c r="E5" s="5">
        <v>3.9329043705369813</v>
      </c>
      <c r="F5">
        <v>15</v>
      </c>
      <c r="G5">
        <v>29</v>
      </c>
      <c r="H5" s="8">
        <v>0.87878787878787878</v>
      </c>
      <c r="I5" s="5">
        <v>23.019322951788816</v>
      </c>
      <c r="J5" s="5">
        <v>80.606060606060609</v>
      </c>
      <c r="K5" s="5">
        <v>65.575757575757578</v>
      </c>
      <c r="L5">
        <v>7</v>
      </c>
      <c r="M5">
        <v>7</v>
      </c>
      <c r="N5">
        <v>1</v>
      </c>
      <c r="O5" t="s">
        <v>19</v>
      </c>
    </row>
    <row r="6" spans="1:15" x14ac:dyDescent="0.25">
      <c r="A6">
        <v>5</v>
      </c>
      <c r="B6" t="s">
        <v>39</v>
      </c>
      <c r="C6">
        <v>34</v>
      </c>
      <c r="D6" s="5">
        <v>18.205882352941178</v>
      </c>
      <c r="E6" s="5">
        <v>2.0086202114520773</v>
      </c>
      <c r="F6">
        <v>100</v>
      </c>
      <c r="G6">
        <v>32</v>
      </c>
      <c r="H6" s="8">
        <v>0.94117647058823528</v>
      </c>
      <c r="I6" s="5">
        <v>22.85613374682519</v>
      </c>
      <c r="J6" s="5">
        <v>79.117647058823536</v>
      </c>
      <c r="K6" s="5">
        <v>60.911764705882355</v>
      </c>
      <c r="L6">
        <v>5</v>
      </c>
      <c r="M6">
        <v>6</v>
      </c>
      <c r="N6">
        <v>2</v>
      </c>
      <c r="O6" t="s">
        <v>19</v>
      </c>
    </row>
    <row r="7" spans="1:15" x14ac:dyDescent="0.25">
      <c r="A7">
        <v>6</v>
      </c>
      <c r="B7" t="s">
        <v>38</v>
      </c>
      <c r="C7">
        <v>32</v>
      </c>
      <c r="D7" s="5">
        <v>14.59375</v>
      </c>
      <c r="E7" s="5">
        <v>2.855937734837084</v>
      </c>
      <c r="F7">
        <v>55</v>
      </c>
      <c r="G7">
        <v>29</v>
      </c>
      <c r="H7" s="8">
        <v>0.90625</v>
      </c>
      <c r="I7" s="5">
        <v>20.255236052011927</v>
      </c>
      <c r="J7" s="5">
        <v>65.34375</v>
      </c>
      <c r="K7" s="5">
        <v>50.75</v>
      </c>
      <c r="L7">
        <v>4</v>
      </c>
      <c r="M7">
        <v>4</v>
      </c>
      <c r="N7">
        <v>2</v>
      </c>
      <c r="O7" t="s">
        <v>21</v>
      </c>
    </row>
    <row r="8" spans="1:15" x14ac:dyDescent="0.25">
      <c r="A8">
        <v>7</v>
      </c>
      <c r="B8" t="s">
        <v>20</v>
      </c>
      <c r="C8">
        <v>34</v>
      </c>
      <c r="D8" s="5">
        <v>15.382352941176471</v>
      </c>
      <c r="E8" s="5">
        <v>2.0424149260032358</v>
      </c>
      <c r="F8">
        <v>99</v>
      </c>
      <c r="G8">
        <v>32</v>
      </c>
      <c r="H8" s="8">
        <v>0.94117647058823528</v>
      </c>
      <c r="I8" s="5">
        <v>19.473180176536701</v>
      </c>
      <c r="J8" s="5">
        <v>76.264705882352942</v>
      </c>
      <c r="K8" s="5">
        <v>60.882352941176471</v>
      </c>
      <c r="L8">
        <v>6</v>
      </c>
      <c r="M8">
        <v>5</v>
      </c>
      <c r="N8">
        <v>1</v>
      </c>
      <c r="O8" t="s">
        <v>21</v>
      </c>
    </row>
    <row r="9" spans="1:15" x14ac:dyDescent="0.25">
      <c r="A9">
        <v>8</v>
      </c>
      <c r="B9" t="s">
        <v>118</v>
      </c>
      <c r="C9">
        <v>32</v>
      </c>
      <c r="D9" s="5">
        <v>15.15625</v>
      </c>
      <c r="E9" s="5">
        <v>2.9020604200652982</v>
      </c>
      <c r="F9">
        <v>51</v>
      </c>
      <c r="G9">
        <v>24</v>
      </c>
      <c r="H9" s="8">
        <v>0.75</v>
      </c>
      <c r="I9" s="5">
        <v>14.523373693280496</v>
      </c>
      <c r="J9" s="5">
        <v>72.09375</v>
      </c>
      <c r="K9" s="5">
        <v>56.9375</v>
      </c>
      <c r="L9">
        <v>12</v>
      </c>
      <c r="M9">
        <v>8</v>
      </c>
      <c r="N9">
        <v>5</v>
      </c>
      <c r="O9" t="s">
        <v>19</v>
      </c>
    </row>
    <row r="10" spans="1:15" x14ac:dyDescent="0.25">
      <c r="A10">
        <v>9</v>
      </c>
      <c r="B10" t="s">
        <v>161</v>
      </c>
      <c r="C10">
        <v>32</v>
      </c>
      <c r="D10" s="5">
        <v>13.90625</v>
      </c>
      <c r="E10" s="5">
        <v>1.3478763277213377</v>
      </c>
      <c r="F10">
        <v>140</v>
      </c>
      <c r="G10">
        <v>28</v>
      </c>
      <c r="H10" s="8">
        <v>0.875</v>
      </c>
      <c r="I10" s="5">
        <v>12.360930418217094</v>
      </c>
      <c r="J10" s="5">
        <v>69.71875</v>
      </c>
      <c r="K10" s="5">
        <v>55.8125</v>
      </c>
      <c r="L10">
        <v>13</v>
      </c>
      <c r="M10">
        <v>14</v>
      </c>
      <c r="N10">
        <v>7</v>
      </c>
      <c r="O10" t="s">
        <v>24</v>
      </c>
    </row>
    <row r="11" spans="1:15" x14ac:dyDescent="0.25">
      <c r="A11">
        <v>10</v>
      </c>
      <c r="B11" t="s">
        <v>41</v>
      </c>
      <c r="C11">
        <v>34</v>
      </c>
      <c r="D11" s="5">
        <v>13.176470588235293</v>
      </c>
      <c r="E11" s="5">
        <v>1.5596842919622504</v>
      </c>
      <c r="F11">
        <v>128</v>
      </c>
      <c r="G11">
        <v>29</v>
      </c>
      <c r="H11" s="8">
        <v>0.8529411764705882</v>
      </c>
      <c r="I11" s="5">
        <v>11.971694005164636</v>
      </c>
      <c r="J11" s="5">
        <v>78.82352941176471</v>
      </c>
      <c r="K11" s="5">
        <v>65.647058823529406</v>
      </c>
      <c r="L11">
        <v>9</v>
      </c>
      <c r="M11">
        <v>10</v>
      </c>
      <c r="N11">
        <v>3</v>
      </c>
      <c r="O11" t="s">
        <v>24</v>
      </c>
    </row>
    <row r="12" spans="1:15" x14ac:dyDescent="0.25">
      <c r="A12">
        <v>11</v>
      </c>
      <c r="B12" t="s">
        <v>160</v>
      </c>
      <c r="C12">
        <v>33</v>
      </c>
      <c r="D12" s="5">
        <v>14.878787878787879</v>
      </c>
      <c r="E12" s="5">
        <v>1.061936866418673</v>
      </c>
      <c r="F12">
        <v>172</v>
      </c>
      <c r="G12">
        <v>29</v>
      </c>
      <c r="H12" s="8">
        <v>0.87878787878787878</v>
      </c>
      <c r="I12" s="5">
        <v>11.840908287514138</v>
      </c>
      <c r="J12" s="5">
        <v>79.454545454545453</v>
      </c>
      <c r="K12" s="5">
        <v>64.575757575757578</v>
      </c>
      <c r="L12">
        <v>53</v>
      </c>
      <c r="M12">
        <v>350</v>
      </c>
      <c r="N12">
        <v>12</v>
      </c>
      <c r="O12" t="s">
        <v>19</v>
      </c>
    </row>
    <row r="13" spans="1:15" x14ac:dyDescent="0.25">
      <c r="A13">
        <v>12</v>
      </c>
      <c r="B13" t="s">
        <v>159</v>
      </c>
      <c r="C13">
        <v>33</v>
      </c>
      <c r="D13" s="5">
        <v>13.424242424242424</v>
      </c>
      <c r="E13" s="5">
        <v>2.872495763903701</v>
      </c>
      <c r="F13">
        <v>53</v>
      </c>
      <c r="G13">
        <v>23</v>
      </c>
      <c r="H13" s="8">
        <v>0.69696969696969702</v>
      </c>
      <c r="I13" s="5">
        <v>11.052162890650244</v>
      </c>
      <c r="J13" s="5">
        <v>75.818181818181813</v>
      </c>
      <c r="K13" s="5">
        <v>62.393939393939391</v>
      </c>
      <c r="L13">
        <v>17</v>
      </c>
      <c r="M13">
        <v>21</v>
      </c>
      <c r="N13">
        <v>10</v>
      </c>
      <c r="O13" t="s">
        <v>26</v>
      </c>
    </row>
    <row r="14" spans="1:15" x14ac:dyDescent="0.25">
      <c r="A14">
        <v>13</v>
      </c>
      <c r="B14" t="s">
        <v>18</v>
      </c>
      <c r="C14">
        <v>35</v>
      </c>
      <c r="D14" s="5">
        <v>9.5142857142857142</v>
      </c>
      <c r="E14" s="5">
        <v>6.056769459983407</v>
      </c>
      <c r="F14">
        <v>1</v>
      </c>
      <c r="G14">
        <v>24</v>
      </c>
      <c r="H14" s="8">
        <v>0.68571428571428572</v>
      </c>
      <c r="I14" s="5">
        <v>11.009893184096377</v>
      </c>
      <c r="J14" s="5">
        <v>77.914285714285711</v>
      </c>
      <c r="K14" s="5">
        <v>68.400000000000006</v>
      </c>
      <c r="L14">
        <v>10</v>
      </c>
      <c r="M14">
        <v>16</v>
      </c>
      <c r="N14">
        <v>4</v>
      </c>
      <c r="O14" t="s">
        <v>26</v>
      </c>
    </row>
    <row r="15" spans="1:15" x14ac:dyDescent="0.25">
      <c r="A15">
        <v>14</v>
      </c>
      <c r="B15" t="s">
        <v>28</v>
      </c>
      <c r="C15">
        <v>32</v>
      </c>
      <c r="D15" s="5">
        <v>9.6875</v>
      </c>
      <c r="E15" s="5">
        <v>3.9852238987145441</v>
      </c>
      <c r="F15">
        <v>12</v>
      </c>
      <c r="G15">
        <v>24</v>
      </c>
      <c r="H15" s="8">
        <v>0.75</v>
      </c>
      <c r="I15" s="5">
        <v>10.878289323772094</v>
      </c>
      <c r="J15" s="5">
        <v>69.21875</v>
      </c>
      <c r="K15" s="5">
        <v>59.53125</v>
      </c>
      <c r="L15">
        <v>16</v>
      </c>
      <c r="M15">
        <v>18</v>
      </c>
      <c r="N15">
        <v>4</v>
      </c>
      <c r="O15" t="s">
        <v>21</v>
      </c>
    </row>
    <row r="16" spans="1:15" x14ac:dyDescent="0.25">
      <c r="A16">
        <v>15</v>
      </c>
      <c r="B16" t="s">
        <v>30</v>
      </c>
      <c r="C16">
        <v>33</v>
      </c>
      <c r="D16" s="5">
        <v>9.1515151515151523</v>
      </c>
      <c r="E16" s="5">
        <v>4.7355264802090735</v>
      </c>
      <c r="F16">
        <v>3</v>
      </c>
      <c r="G16">
        <v>24</v>
      </c>
      <c r="H16" s="8">
        <v>0.72727272727272729</v>
      </c>
      <c r="I16" s="5">
        <v>10.533476761507567</v>
      </c>
      <c r="J16" s="5">
        <v>69.484848484848484</v>
      </c>
      <c r="K16" s="5">
        <v>60.333333333333336</v>
      </c>
      <c r="L16">
        <v>19</v>
      </c>
      <c r="M16">
        <v>15</v>
      </c>
      <c r="N16">
        <v>3</v>
      </c>
      <c r="O16" t="s">
        <v>26</v>
      </c>
    </row>
    <row r="17" spans="1:15" x14ac:dyDescent="0.25">
      <c r="A17">
        <v>16</v>
      </c>
      <c r="B17" t="s">
        <v>111</v>
      </c>
      <c r="C17">
        <v>33</v>
      </c>
      <c r="D17" s="5">
        <v>11.060606060606061</v>
      </c>
      <c r="E17" s="5">
        <v>1.273819794957884</v>
      </c>
      <c r="F17">
        <v>146</v>
      </c>
      <c r="G17">
        <v>30</v>
      </c>
      <c r="H17" s="8">
        <v>0.90909090909090906</v>
      </c>
      <c r="I17" s="5">
        <v>10.316860327829991</v>
      </c>
      <c r="J17" s="5">
        <v>65.36363636363636</v>
      </c>
      <c r="K17" s="5">
        <v>54.303030303030305</v>
      </c>
      <c r="L17">
        <v>14</v>
      </c>
      <c r="M17">
        <v>12</v>
      </c>
      <c r="N17">
        <v>5</v>
      </c>
      <c r="O17" t="s">
        <v>21</v>
      </c>
    </row>
    <row r="18" spans="1:15" x14ac:dyDescent="0.25">
      <c r="A18">
        <v>17</v>
      </c>
      <c r="B18" t="s">
        <v>158</v>
      </c>
      <c r="C18">
        <v>33</v>
      </c>
      <c r="D18" s="5">
        <v>9.0909090909090917</v>
      </c>
      <c r="E18" s="5">
        <v>3.884526921050123</v>
      </c>
      <c r="F18">
        <v>17</v>
      </c>
      <c r="G18">
        <v>25</v>
      </c>
      <c r="H18" s="8">
        <v>0.75757575757575757</v>
      </c>
      <c r="I18" s="5">
        <v>10.283205627369878</v>
      </c>
      <c r="J18" s="5">
        <v>78.36363636363636</v>
      </c>
      <c r="K18" s="5">
        <v>69.272727272727266</v>
      </c>
      <c r="L18">
        <v>15</v>
      </c>
      <c r="M18">
        <v>13</v>
      </c>
      <c r="N18">
        <v>3</v>
      </c>
      <c r="O18" t="s">
        <v>19</v>
      </c>
    </row>
    <row r="19" spans="1:15" x14ac:dyDescent="0.25">
      <c r="A19">
        <v>18</v>
      </c>
      <c r="B19" t="s">
        <v>157</v>
      </c>
      <c r="C19">
        <v>34</v>
      </c>
      <c r="D19" s="5">
        <v>11</v>
      </c>
      <c r="E19" s="5">
        <v>2.7879779363444532</v>
      </c>
      <c r="F19">
        <v>60</v>
      </c>
      <c r="G19">
        <v>25</v>
      </c>
      <c r="H19" s="8">
        <v>0.73529411764705888</v>
      </c>
      <c r="I19" s="5">
        <v>9.9302351926727876</v>
      </c>
      <c r="J19" s="5">
        <v>83.558823529411768</v>
      </c>
      <c r="K19" s="5">
        <v>72.558823529411768</v>
      </c>
      <c r="L19">
        <v>30</v>
      </c>
      <c r="M19">
        <v>31</v>
      </c>
      <c r="N19">
        <v>11</v>
      </c>
      <c r="O19" t="s">
        <v>26</v>
      </c>
    </row>
    <row r="20" spans="1:15" x14ac:dyDescent="0.25">
      <c r="A20">
        <v>19</v>
      </c>
      <c r="B20" t="s">
        <v>156</v>
      </c>
      <c r="C20">
        <v>33</v>
      </c>
      <c r="D20" s="5">
        <v>9.6666666666666661</v>
      </c>
      <c r="E20" s="5">
        <v>2.2020150291077059</v>
      </c>
      <c r="F20">
        <v>89</v>
      </c>
      <c r="G20">
        <v>27</v>
      </c>
      <c r="H20" s="8">
        <v>0.81818181818181823</v>
      </c>
      <c r="I20" s="5">
        <v>9.602548981504377</v>
      </c>
      <c r="J20" s="5">
        <v>69.424242424242422</v>
      </c>
      <c r="K20" s="5">
        <v>59.757575757575758</v>
      </c>
      <c r="L20">
        <v>24</v>
      </c>
      <c r="M20">
        <v>19</v>
      </c>
      <c r="N20">
        <v>6</v>
      </c>
      <c r="O20" t="s">
        <v>19</v>
      </c>
    </row>
    <row r="21" spans="1:15" x14ac:dyDescent="0.25">
      <c r="A21">
        <v>20</v>
      </c>
      <c r="B21" t="s">
        <v>23</v>
      </c>
      <c r="C21">
        <v>34</v>
      </c>
      <c r="D21" s="5">
        <v>6.5294117647058822</v>
      </c>
      <c r="E21" s="5">
        <v>5.9267091539910766</v>
      </c>
      <c r="F21">
        <v>2</v>
      </c>
      <c r="G21">
        <v>26</v>
      </c>
      <c r="H21" s="8">
        <v>0.76470588235294112</v>
      </c>
      <c r="I21" s="5">
        <v>9.2954351835833275</v>
      </c>
      <c r="J21" s="5">
        <v>71.205882352941174</v>
      </c>
      <c r="K21" s="5">
        <v>64.67647058823529</v>
      </c>
      <c r="L21">
        <v>8</v>
      </c>
      <c r="M21">
        <v>11</v>
      </c>
      <c r="N21">
        <v>2</v>
      </c>
      <c r="O21" t="s">
        <v>24</v>
      </c>
    </row>
    <row r="22" spans="1:15" x14ac:dyDescent="0.25">
      <c r="A22">
        <v>21</v>
      </c>
      <c r="B22" t="s">
        <v>155</v>
      </c>
      <c r="C22">
        <v>34</v>
      </c>
      <c r="D22" s="5">
        <v>8.6470588235294112</v>
      </c>
      <c r="E22" s="5">
        <v>2.9257255485426881</v>
      </c>
      <c r="F22">
        <v>50</v>
      </c>
      <c r="G22">
        <v>26</v>
      </c>
      <c r="H22" s="8">
        <v>0.76470588235294112</v>
      </c>
      <c r="I22" s="5">
        <v>8.6491627113866318</v>
      </c>
      <c r="J22" s="5">
        <v>61.794117647058826</v>
      </c>
      <c r="K22" s="5">
        <v>53.147058823529413</v>
      </c>
      <c r="L22">
        <v>42</v>
      </c>
      <c r="M22">
        <v>27</v>
      </c>
      <c r="N22">
        <v>8</v>
      </c>
      <c r="O22" t="s">
        <v>19</v>
      </c>
    </row>
    <row r="23" spans="1:15" x14ac:dyDescent="0.25">
      <c r="A23">
        <v>22</v>
      </c>
      <c r="B23" t="s">
        <v>123</v>
      </c>
      <c r="C23">
        <v>32</v>
      </c>
      <c r="D23" s="5">
        <v>9.1875</v>
      </c>
      <c r="E23" s="5">
        <v>3.953296694410902</v>
      </c>
      <c r="F23">
        <v>14</v>
      </c>
      <c r="G23">
        <v>22</v>
      </c>
      <c r="H23" s="8">
        <v>0.6875</v>
      </c>
      <c r="I23" s="5">
        <v>8.6342071064518553</v>
      </c>
      <c r="J23" s="5">
        <v>71.9375</v>
      </c>
      <c r="K23" s="5">
        <v>62.75</v>
      </c>
      <c r="L23">
        <v>11</v>
      </c>
      <c r="M23">
        <v>9</v>
      </c>
      <c r="N23">
        <v>3</v>
      </c>
      <c r="O23" t="s">
        <v>21</v>
      </c>
    </row>
    <row r="24" spans="1:15" x14ac:dyDescent="0.25">
      <c r="A24">
        <v>23</v>
      </c>
      <c r="B24" t="s">
        <v>55</v>
      </c>
      <c r="C24">
        <v>33</v>
      </c>
      <c r="D24" s="5">
        <v>6.2424242424242422</v>
      </c>
      <c r="E24" s="5">
        <v>3.7432781105866324</v>
      </c>
      <c r="F24">
        <v>23</v>
      </c>
      <c r="G24">
        <v>27</v>
      </c>
      <c r="H24" s="8">
        <v>0.81818181818181823</v>
      </c>
      <c r="I24" s="5">
        <v>8.0849804926196125</v>
      </c>
      <c r="J24" s="5">
        <v>69.484848484848484</v>
      </c>
      <c r="K24" s="5">
        <v>63.242424242424242</v>
      </c>
      <c r="L24">
        <v>27</v>
      </c>
      <c r="M24">
        <v>33</v>
      </c>
      <c r="N24">
        <v>4</v>
      </c>
      <c r="O24" t="s">
        <v>24</v>
      </c>
    </row>
    <row r="25" spans="1:15" x14ac:dyDescent="0.25">
      <c r="A25">
        <v>24</v>
      </c>
      <c r="B25" t="s">
        <v>154</v>
      </c>
      <c r="C25">
        <v>34</v>
      </c>
      <c r="D25" s="5">
        <v>8.4705882352941178</v>
      </c>
      <c r="E25" s="5">
        <v>3.9807564743596249</v>
      </c>
      <c r="F25">
        <v>13</v>
      </c>
      <c r="G25">
        <v>23</v>
      </c>
      <c r="H25" s="8">
        <v>0.67647058823529416</v>
      </c>
      <c r="I25" s="5">
        <v>7.7338227391049577</v>
      </c>
      <c r="J25" s="5">
        <v>71.882352941176464</v>
      </c>
      <c r="K25" s="5">
        <v>63.411764705882355</v>
      </c>
      <c r="L25">
        <v>18</v>
      </c>
      <c r="M25">
        <v>17</v>
      </c>
      <c r="N25">
        <v>7</v>
      </c>
      <c r="O25" t="s">
        <v>21</v>
      </c>
    </row>
    <row r="26" spans="1:15" x14ac:dyDescent="0.25">
      <c r="A26">
        <v>26</v>
      </c>
      <c r="B26" t="s">
        <v>59</v>
      </c>
      <c r="C26">
        <v>34</v>
      </c>
      <c r="D26" s="5">
        <v>7.882352941176471</v>
      </c>
      <c r="E26" s="5">
        <v>2.622367651815861</v>
      </c>
      <c r="F26">
        <v>67</v>
      </c>
      <c r="G26">
        <v>26</v>
      </c>
      <c r="H26" s="8">
        <v>0.76470588235294112</v>
      </c>
      <c r="I26" s="5">
        <v>7.4643419781456437</v>
      </c>
      <c r="J26" s="5">
        <v>78.029411764705884</v>
      </c>
      <c r="K26" s="5">
        <v>70.147058823529406</v>
      </c>
      <c r="L26">
        <v>21</v>
      </c>
      <c r="M26">
        <v>29</v>
      </c>
      <c r="N26">
        <v>5</v>
      </c>
      <c r="O26" t="s">
        <v>26</v>
      </c>
    </row>
    <row r="27" spans="1:15" x14ac:dyDescent="0.25">
      <c r="A27">
        <v>27</v>
      </c>
      <c r="B27" t="s">
        <v>153</v>
      </c>
      <c r="C27">
        <v>35</v>
      </c>
      <c r="D27" s="5">
        <v>6.9714285714285715</v>
      </c>
      <c r="E27" s="5">
        <v>3.7223955843334391</v>
      </c>
      <c r="F27">
        <v>26</v>
      </c>
      <c r="G27">
        <v>26</v>
      </c>
      <c r="H27" s="8">
        <v>0.74285714285714288</v>
      </c>
      <c r="I27" s="5">
        <v>7.4223879720511512</v>
      </c>
      <c r="J27" s="5">
        <v>72.48571428571428</v>
      </c>
      <c r="K27" s="5">
        <v>65.51428571428572</v>
      </c>
      <c r="L27">
        <v>350</v>
      </c>
      <c r="M27">
        <v>350</v>
      </c>
      <c r="N27">
        <v>7</v>
      </c>
      <c r="O27" t="s">
        <v>26</v>
      </c>
    </row>
    <row r="28" spans="1:15" x14ac:dyDescent="0.25">
      <c r="A28">
        <v>28</v>
      </c>
      <c r="B28" t="s">
        <v>152</v>
      </c>
      <c r="C28">
        <v>31</v>
      </c>
      <c r="D28" s="5">
        <v>10.935483870967742</v>
      </c>
      <c r="E28" s="5">
        <v>1.1177627415075386</v>
      </c>
      <c r="F28">
        <v>165</v>
      </c>
      <c r="G28">
        <v>24</v>
      </c>
      <c r="H28" s="8">
        <v>0.77419354838709675</v>
      </c>
      <c r="I28" s="5">
        <v>6.9296598082450132</v>
      </c>
      <c r="J28" s="5">
        <v>79.903225806451616</v>
      </c>
      <c r="K28" s="5">
        <v>68.967741935483872</v>
      </c>
      <c r="L28">
        <v>31</v>
      </c>
      <c r="M28">
        <v>32</v>
      </c>
      <c r="N28">
        <v>10</v>
      </c>
      <c r="O28" t="s">
        <v>19</v>
      </c>
    </row>
    <row r="29" spans="1:15" x14ac:dyDescent="0.25">
      <c r="A29">
        <v>29</v>
      </c>
      <c r="B29" t="s">
        <v>34</v>
      </c>
      <c r="C29">
        <v>32</v>
      </c>
      <c r="D29" s="5">
        <v>7.09375</v>
      </c>
      <c r="E29" s="5">
        <v>3.4350601379664774</v>
      </c>
      <c r="F29">
        <v>32</v>
      </c>
      <c r="G29">
        <v>23</v>
      </c>
      <c r="H29" s="8">
        <v>0.71875</v>
      </c>
      <c r="I29" s="5">
        <v>6.7920170370668114</v>
      </c>
      <c r="J29" s="5">
        <v>73.9375</v>
      </c>
      <c r="K29" s="5">
        <v>66.84375</v>
      </c>
      <c r="L29">
        <v>22</v>
      </c>
      <c r="M29">
        <v>25</v>
      </c>
      <c r="N29">
        <v>5</v>
      </c>
      <c r="O29" t="s">
        <v>24</v>
      </c>
    </row>
    <row r="30" spans="1:15" x14ac:dyDescent="0.25">
      <c r="A30">
        <v>30</v>
      </c>
      <c r="B30" t="s">
        <v>151</v>
      </c>
      <c r="C30">
        <v>33</v>
      </c>
      <c r="D30" s="5">
        <v>10.484848484848484</v>
      </c>
      <c r="E30" s="5">
        <v>1.1927364298526482</v>
      </c>
      <c r="F30">
        <v>154</v>
      </c>
      <c r="G30">
        <v>25</v>
      </c>
      <c r="H30" s="8">
        <v>0.75757575757575757</v>
      </c>
      <c r="I30" s="5">
        <v>6.5718332987185724</v>
      </c>
      <c r="J30" s="5">
        <v>70.757575757575751</v>
      </c>
      <c r="K30" s="5">
        <v>60.272727272727273</v>
      </c>
      <c r="L30">
        <v>54</v>
      </c>
      <c r="M30">
        <v>39</v>
      </c>
      <c r="N30">
        <v>11</v>
      </c>
      <c r="O30" t="s">
        <v>21</v>
      </c>
    </row>
    <row r="31" spans="1:15" x14ac:dyDescent="0.25">
      <c r="A31">
        <v>31</v>
      </c>
      <c r="B31" t="s">
        <v>120</v>
      </c>
      <c r="C31">
        <v>32</v>
      </c>
      <c r="D31" s="5">
        <v>7.53125</v>
      </c>
      <c r="E31" s="5">
        <v>3.7417797466310567</v>
      </c>
      <c r="F31">
        <v>24</v>
      </c>
      <c r="G31">
        <v>21</v>
      </c>
      <c r="H31" s="8">
        <v>0.65625</v>
      </c>
      <c r="I31" s="5">
        <v>6.2740042282381561</v>
      </c>
      <c r="J31" s="5">
        <v>69.40625</v>
      </c>
      <c r="K31" s="5">
        <v>61.875</v>
      </c>
      <c r="L31">
        <v>35</v>
      </c>
      <c r="M31">
        <v>24</v>
      </c>
      <c r="N31">
        <v>7</v>
      </c>
      <c r="O31" t="s">
        <v>19</v>
      </c>
    </row>
    <row r="32" spans="1:15" x14ac:dyDescent="0.25">
      <c r="A32">
        <v>32</v>
      </c>
      <c r="B32" t="s">
        <v>42</v>
      </c>
      <c r="C32">
        <v>32</v>
      </c>
      <c r="D32" s="5">
        <v>8.375</v>
      </c>
      <c r="E32" s="5">
        <v>2.3893281260909789</v>
      </c>
      <c r="F32">
        <v>80</v>
      </c>
      <c r="G32">
        <v>22</v>
      </c>
      <c r="H32" s="8">
        <v>0.6875</v>
      </c>
      <c r="I32" s="5">
        <v>6.1188262116321068</v>
      </c>
      <c r="J32" s="5">
        <v>69.5625</v>
      </c>
      <c r="K32" s="5">
        <v>61.1875</v>
      </c>
      <c r="L32">
        <v>23</v>
      </c>
      <c r="M32">
        <v>23</v>
      </c>
      <c r="N32">
        <v>6</v>
      </c>
      <c r="O32" t="s">
        <v>24</v>
      </c>
    </row>
    <row r="33" spans="1:15" x14ac:dyDescent="0.25">
      <c r="A33">
        <v>33</v>
      </c>
      <c r="B33" t="s">
        <v>150</v>
      </c>
      <c r="C33">
        <v>34</v>
      </c>
      <c r="D33" s="5">
        <v>9.5882352941176467</v>
      </c>
      <c r="E33" s="5">
        <v>1.3292199210690805</v>
      </c>
      <c r="F33">
        <v>141</v>
      </c>
      <c r="G33">
        <v>25</v>
      </c>
      <c r="H33" s="8">
        <v>0.73529411764705888</v>
      </c>
      <c r="I33" s="5">
        <v>5.9766701368987567</v>
      </c>
      <c r="J33" s="5">
        <v>72.294117647058826</v>
      </c>
      <c r="K33" s="5">
        <v>62.705882352941174</v>
      </c>
      <c r="L33">
        <v>79</v>
      </c>
      <c r="M33">
        <v>71</v>
      </c>
      <c r="N33">
        <v>14</v>
      </c>
      <c r="O33" t="s">
        <v>26</v>
      </c>
    </row>
    <row r="34" spans="1:15" x14ac:dyDescent="0.25">
      <c r="A34">
        <v>34</v>
      </c>
      <c r="B34" t="s">
        <v>103</v>
      </c>
      <c r="C34">
        <v>32</v>
      </c>
      <c r="D34" s="5">
        <v>6.71875</v>
      </c>
      <c r="E34" s="5">
        <v>2.7979816874055339</v>
      </c>
      <c r="F34">
        <v>59</v>
      </c>
      <c r="G34">
        <v>23</v>
      </c>
      <c r="H34" s="8">
        <v>0.71875</v>
      </c>
      <c r="I34" s="5">
        <v>5.805860957554497</v>
      </c>
      <c r="J34" s="5">
        <v>75</v>
      </c>
      <c r="K34" s="5">
        <v>68.28125</v>
      </c>
      <c r="L34">
        <v>55</v>
      </c>
      <c r="M34">
        <v>54</v>
      </c>
      <c r="N34">
        <v>12</v>
      </c>
      <c r="O34" t="s">
        <v>24</v>
      </c>
    </row>
    <row r="35" spans="1:15" x14ac:dyDescent="0.25">
      <c r="A35">
        <v>35</v>
      </c>
      <c r="B35" t="s">
        <v>149</v>
      </c>
      <c r="C35">
        <v>31</v>
      </c>
      <c r="D35" s="5">
        <v>6.064516129032258</v>
      </c>
      <c r="E35" s="5">
        <v>4.0461235742996466</v>
      </c>
      <c r="F35">
        <v>10</v>
      </c>
      <c r="G35">
        <v>21</v>
      </c>
      <c r="H35" s="8">
        <v>0.67741935483870963</v>
      </c>
      <c r="I35" s="5">
        <v>5.5979746637146679</v>
      </c>
      <c r="J35" s="5">
        <v>70.709677419354833</v>
      </c>
      <c r="K35" s="5">
        <v>64.645161290322577</v>
      </c>
      <c r="L35">
        <v>20</v>
      </c>
      <c r="M35">
        <v>22</v>
      </c>
      <c r="N35">
        <v>4</v>
      </c>
      <c r="O35" t="s">
        <v>19</v>
      </c>
    </row>
    <row r="36" spans="1:15" x14ac:dyDescent="0.25">
      <c r="A36">
        <v>36</v>
      </c>
      <c r="B36" t="s">
        <v>109</v>
      </c>
      <c r="C36">
        <v>33</v>
      </c>
      <c r="D36" s="5">
        <v>7.5454545454545459</v>
      </c>
      <c r="E36" s="5">
        <v>3.8754894119738008</v>
      </c>
      <c r="F36">
        <v>18</v>
      </c>
      <c r="G36">
        <v>20</v>
      </c>
      <c r="H36" s="8">
        <v>0.60606060606060608</v>
      </c>
      <c r="I36" s="5">
        <v>5.456080836581723</v>
      </c>
      <c r="J36" s="5">
        <v>67.939393939393938</v>
      </c>
      <c r="K36" s="5">
        <v>60.393939393939391</v>
      </c>
      <c r="L36">
        <v>25</v>
      </c>
      <c r="M36">
        <v>20</v>
      </c>
      <c r="N36">
        <v>11</v>
      </c>
      <c r="O36" t="s">
        <v>24</v>
      </c>
    </row>
    <row r="37" spans="1:15" x14ac:dyDescent="0.25">
      <c r="A37">
        <v>39</v>
      </c>
      <c r="B37" t="s">
        <v>35</v>
      </c>
      <c r="C37">
        <v>32</v>
      </c>
      <c r="D37" s="5">
        <v>7.09375</v>
      </c>
      <c r="E37" s="5">
        <v>2.48272631587459</v>
      </c>
      <c r="F37">
        <v>75</v>
      </c>
      <c r="G37">
        <v>22</v>
      </c>
      <c r="H37" s="8">
        <v>0.6875</v>
      </c>
      <c r="I37" s="5">
        <v>5.2830620030165916</v>
      </c>
      <c r="J37" s="5">
        <v>62.375</v>
      </c>
      <c r="K37" s="5">
        <v>55.28125</v>
      </c>
      <c r="L37">
        <v>45</v>
      </c>
      <c r="M37">
        <v>34</v>
      </c>
      <c r="N37">
        <v>8</v>
      </c>
      <c r="O37" t="s">
        <v>24</v>
      </c>
    </row>
    <row r="38" spans="1:15" x14ac:dyDescent="0.25">
      <c r="A38">
        <v>40</v>
      </c>
      <c r="B38" t="s">
        <v>148</v>
      </c>
      <c r="C38">
        <v>34</v>
      </c>
      <c r="D38" s="5">
        <v>7.2058823529411766</v>
      </c>
      <c r="E38" s="5">
        <v>1.1390581292893216</v>
      </c>
      <c r="F38">
        <v>164</v>
      </c>
      <c r="G38">
        <v>28</v>
      </c>
      <c r="H38" s="8">
        <v>0.82352941176470584</v>
      </c>
      <c r="I38" s="5">
        <v>5.215768892974852</v>
      </c>
      <c r="J38" s="5">
        <v>67</v>
      </c>
      <c r="K38" s="5">
        <v>59.794117647058826</v>
      </c>
      <c r="L38">
        <v>92</v>
      </c>
      <c r="M38">
        <v>90</v>
      </c>
      <c r="N38">
        <v>12</v>
      </c>
      <c r="O38" t="s">
        <v>26</v>
      </c>
    </row>
    <row r="39" spans="1:15" x14ac:dyDescent="0.25">
      <c r="A39">
        <v>42</v>
      </c>
      <c r="B39" t="s">
        <v>31</v>
      </c>
      <c r="C39">
        <v>34</v>
      </c>
      <c r="D39" s="5">
        <v>4.8235294117647056</v>
      </c>
      <c r="E39" s="5">
        <v>3.0465594553656645</v>
      </c>
      <c r="F39">
        <v>42</v>
      </c>
      <c r="G39">
        <v>25</v>
      </c>
      <c r="H39" s="8">
        <v>0.73529411764705888</v>
      </c>
      <c r="I39" s="5">
        <v>4.5518919373717583</v>
      </c>
      <c r="J39" s="5">
        <v>75.558823529411768</v>
      </c>
      <c r="K39" s="5">
        <v>70.735294117647058</v>
      </c>
      <c r="L39">
        <v>47</v>
      </c>
      <c r="M39">
        <v>46</v>
      </c>
      <c r="N39">
        <v>8</v>
      </c>
      <c r="O39" t="s">
        <v>26</v>
      </c>
    </row>
    <row r="40" spans="1:15" x14ac:dyDescent="0.25">
      <c r="A40">
        <v>43</v>
      </c>
      <c r="B40" t="s">
        <v>50</v>
      </c>
      <c r="C40">
        <v>33</v>
      </c>
      <c r="D40" s="5">
        <v>7.3030303030303028</v>
      </c>
      <c r="E40" s="5">
        <v>1.146741007886376</v>
      </c>
      <c r="F40">
        <v>162</v>
      </c>
      <c r="G40">
        <v>25</v>
      </c>
      <c r="H40" s="8">
        <v>0.75757575757575757</v>
      </c>
      <c r="I40" s="5">
        <v>4.4883623629327394</v>
      </c>
      <c r="J40" s="5">
        <v>68.212121212121218</v>
      </c>
      <c r="K40" s="5">
        <v>60.909090909090907</v>
      </c>
      <c r="L40">
        <v>32</v>
      </c>
      <c r="M40">
        <v>40</v>
      </c>
      <c r="N40">
        <v>11</v>
      </c>
      <c r="O40" t="s">
        <v>21</v>
      </c>
    </row>
    <row r="41" spans="1:15" x14ac:dyDescent="0.25">
      <c r="A41">
        <v>44</v>
      </c>
      <c r="B41" t="s">
        <v>147</v>
      </c>
      <c r="C41">
        <v>29</v>
      </c>
      <c r="D41" s="5">
        <v>6.931034482758621</v>
      </c>
      <c r="E41" s="5">
        <v>1.2051265347149944</v>
      </c>
      <c r="F41">
        <v>151</v>
      </c>
      <c r="G41">
        <v>22</v>
      </c>
      <c r="H41" s="8">
        <v>0.75862068965517238</v>
      </c>
      <c r="I41" s="5">
        <v>4.3788871184674205</v>
      </c>
      <c r="J41" s="5">
        <v>64.172413793103445</v>
      </c>
      <c r="K41" s="5">
        <v>57.241379310344826</v>
      </c>
      <c r="L41">
        <v>81</v>
      </c>
      <c r="M41">
        <v>78</v>
      </c>
      <c r="N41">
        <v>13</v>
      </c>
      <c r="O41" t="s">
        <v>26</v>
      </c>
    </row>
    <row r="42" spans="1:15" x14ac:dyDescent="0.25">
      <c r="A42">
        <v>45</v>
      </c>
      <c r="B42" t="s">
        <v>76</v>
      </c>
      <c r="C42">
        <v>34</v>
      </c>
      <c r="D42" s="5">
        <v>5.9117647058823533</v>
      </c>
      <c r="E42" s="5">
        <v>3.6803793505068065</v>
      </c>
      <c r="F42">
        <v>28</v>
      </c>
      <c r="G42">
        <v>21</v>
      </c>
      <c r="H42" s="8">
        <v>0.61764705882352944</v>
      </c>
      <c r="I42" s="5">
        <v>4.3265745212088937</v>
      </c>
      <c r="J42" s="5">
        <v>73.558823529411768</v>
      </c>
      <c r="K42" s="5">
        <v>67.647058823529406</v>
      </c>
      <c r="L42">
        <v>28</v>
      </c>
      <c r="M42">
        <v>26</v>
      </c>
      <c r="N42">
        <v>6</v>
      </c>
      <c r="O42" t="s">
        <v>26</v>
      </c>
    </row>
    <row r="43" spans="1:15" x14ac:dyDescent="0.25">
      <c r="A43">
        <v>47</v>
      </c>
      <c r="B43" t="s">
        <v>72</v>
      </c>
      <c r="C43">
        <v>33</v>
      </c>
      <c r="D43" s="5">
        <v>4.7272727272727275</v>
      </c>
      <c r="E43" s="5">
        <v>4.0648409879369867</v>
      </c>
      <c r="F43">
        <v>9</v>
      </c>
      <c r="G43">
        <v>22</v>
      </c>
      <c r="H43" s="8">
        <v>0.66666666666666663</v>
      </c>
      <c r="I43" s="5">
        <v>4.2359411804373135</v>
      </c>
      <c r="J43" s="5">
        <v>70.212121212121218</v>
      </c>
      <c r="K43" s="5">
        <v>65.484848484848484</v>
      </c>
      <c r="L43">
        <v>33</v>
      </c>
      <c r="M43">
        <v>28</v>
      </c>
      <c r="N43">
        <v>6</v>
      </c>
      <c r="O43" t="s">
        <v>21</v>
      </c>
    </row>
    <row r="44" spans="1:15" x14ac:dyDescent="0.25">
      <c r="A44">
        <v>49</v>
      </c>
      <c r="B44" t="s">
        <v>32</v>
      </c>
      <c r="C44">
        <v>33</v>
      </c>
      <c r="D44" s="5">
        <v>5.4848484848484844</v>
      </c>
      <c r="E44" s="5">
        <v>3.2254517325167349</v>
      </c>
      <c r="F44">
        <v>37</v>
      </c>
      <c r="G44">
        <v>21</v>
      </c>
      <c r="H44" s="8">
        <v>0.63636363636363635</v>
      </c>
      <c r="I44" s="5">
        <v>3.9890604563792662</v>
      </c>
      <c r="J44" s="5">
        <v>70</v>
      </c>
      <c r="K44" s="5">
        <v>64.515151515151516</v>
      </c>
      <c r="L44">
        <v>39</v>
      </c>
      <c r="M44">
        <v>49</v>
      </c>
      <c r="N44">
        <v>9</v>
      </c>
      <c r="O44" t="s">
        <v>24</v>
      </c>
    </row>
    <row r="45" spans="1:15" x14ac:dyDescent="0.25">
      <c r="A45">
        <v>50</v>
      </c>
      <c r="B45" t="s">
        <v>121</v>
      </c>
      <c r="C45">
        <v>33</v>
      </c>
      <c r="D45" s="5">
        <v>6.0606060606060606</v>
      </c>
      <c r="E45" s="5">
        <v>3.193996072912598</v>
      </c>
      <c r="F45">
        <v>39</v>
      </c>
      <c r="G45">
        <v>20</v>
      </c>
      <c r="H45" s="8">
        <v>0.60606060606060608</v>
      </c>
      <c r="I45" s="5">
        <v>3.9784633007230932</v>
      </c>
      <c r="J45" s="5">
        <v>77.484848484848484</v>
      </c>
      <c r="K45" s="5">
        <v>71.424242424242422</v>
      </c>
      <c r="L45">
        <v>46</v>
      </c>
      <c r="M45">
        <v>53</v>
      </c>
      <c r="N45">
        <v>10</v>
      </c>
      <c r="O45" t="s">
        <v>24</v>
      </c>
    </row>
    <row r="46" spans="1:15" x14ac:dyDescent="0.25">
      <c r="A46">
        <v>52</v>
      </c>
      <c r="B46" t="s">
        <v>146</v>
      </c>
      <c r="C46">
        <v>33</v>
      </c>
      <c r="D46" s="5">
        <v>4.9696969696969697</v>
      </c>
      <c r="E46" s="5">
        <v>4.4703053446563015</v>
      </c>
      <c r="F46">
        <v>7</v>
      </c>
      <c r="G46">
        <v>20</v>
      </c>
      <c r="H46" s="8">
        <v>0.60606060606060608</v>
      </c>
      <c r="I46" s="5">
        <v>3.8594961681145374</v>
      </c>
      <c r="J46" s="5">
        <v>70.393939393939391</v>
      </c>
      <c r="K46" s="5">
        <v>65.424242424242422</v>
      </c>
      <c r="L46">
        <v>350</v>
      </c>
      <c r="M46">
        <v>350</v>
      </c>
      <c r="N46">
        <v>8</v>
      </c>
      <c r="O46" t="s">
        <v>21</v>
      </c>
    </row>
    <row r="47" spans="1:15" x14ac:dyDescent="0.25">
      <c r="A47">
        <v>53</v>
      </c>
      <c r="B47" t="s">
        <v>145</v>
      </c>
      <c r="C47">
        <v>32</v>
      </c>
      <c r="D47" s="5">
        <v>5.125</v>
      </c>
      <c r="E47" s="5">
        <v>3.2973387242385579</v>
      </c>
      <c r="F47">
        <v>35</v>
      </c>
      <c r="G47">
        <v>20</v>
      </c>
      <c r="H47" s="8">
        <v>0.625</v>
      </c>
      <c r="I47" s="5">
        <v>3.635261742170206</v>
      </c>
      <c r="J47" s="5">
        <v>72.625</v>
      </c>
      <c r="K47" s="5">
        <v>67.5</v>
      </c>
      <c r="L47">
        <v>350</v>
      </c>
      <c r="M47">
        <v>44</v>
      </c>
      <c r="N47">
        <v>11</v>
      </c>
      <c r="O47" t="s">
        <v>26</v>
      </c>
    </row>
    <row r="48" spans="1:15" x14ac:dyDescent="0.25">
      <c r="A48">
        <v>56</v>
      </c>
      <c r="B48" t="s">
        <v>144</v>
      </c>
      <c r="C48">
        <v>32</v>
      </c>
      <c r="D48" s="5">
        <v>4.15625</v>
      </c>
      <c r="E48" s="5">
        <v>3.9142794620692349</v>
      </c>
      <c r="F48">
        <v>16</v>
      </c>
      <c r="G48">
        <v>21</v>
      </c>
      <c r="H48" s="8">
        <v>0.65625</v>
      </c>
      <c r="I48" s="5">
        <v>3.5413284630520701</v>
      </c>
      <c r="J48" s="5">
        <v>68.34375</v>
      </c>
      <c r="K48" s="5">
        <v>64.1875</v>
      </c>
      <c r="L48">
        <v>29</v>
      </c>
      <c r="M48">
        <v>36</v>
      </c>
      <c r="N48">
        <v>10</v>
      </c>
      <c r="O48" t="s">
        <v>21</v>
      </c>
    </row>
    <row r="49" spans="1:15" x14ac:dyDescent="0.25">
      <c r="A49">
        <v>58</v>
      </c>
      <c r="B49" t="s">
        <v>143</v>
      </c>
      <c r="C49">
        <v>32</v>
      </c>
      <c r="D49" s="5">
        <v>5.96875</v>
      </c>
      <c r="E49" s="5">
        <v>1.5638287663429085</v>
      </c>
      <c r="F49">
        <v>127</v>
      </c>
      <c r="G49">
        <v>22</v>
      </c>
      <c r="H49" s="8">
        <v>0.6875</v>
      </c>
      <c r="I49" s="5">
        <v>3.5279578902776652</v>
      </c>
      <c r="J49" s="5">
        <v>73.6875</v>
      </c>
      <c r="K49" s="5">
        <v>67.71875</v>
      </c>
      <c r="L49">
        <v>41</v>
      </c>
      <c r="M49">
        <v>43</v>
      </c>
      <c r="N49">
        <v>9</v>
      </c>
      <c r="O49" t="s">
        <v>21</v>
      </c>
    </row>
    <row r="50" spans="1:15" x14ac:dyDescent="0.25">
      <c r="A50">
        <v>62</v>
      </c>
      <c r="B50" t="s">
        <v>142</v>
      </c>
      <c r="C50">
        <v>31</v>
      </c>
      <c r="D50" s="5">
        <v>5</v>
      </c>
      <c r="E50" s="5">
        <v>3.5981681027344243</v>
      </c>
      <c r="F50">
        <v>30</v>
      </c>
      <c r="G50">
        <v>18</v>
      </c>
      <c r="H50" s="8">
        <v>0.58064516129032262</v>
      </c>
      <c r="I50" s="5">
        <v>3.197660494814655</v>
      </c>
      <c r="J50" s="5">
        <v>67.322580645161295</v>
      </c>
      <c r="K50" s="5">
        <v>62.322580645161288</v>
      </c>
      <c r="L50">
        <v>48</v>
      </c>
      <c r="M50">
        <v>37</v>
      </c>
      <c r="N50">
        <v>9</v>
      </c>
      <c r="O50" t="s">
        <v>26</v>
      </c>
    </row>
    <row r="51" spans="1:15" x14ac:dyDescent="0.25">
      <c r="A51">
        <v>65</v>
      </c>
      <c r="B51" t="s">
        <v>141</v>
      </c>
      <c r="C51">
        <v>34</v>
      </c>
      <c r="D51" s="5">
        <v>7.117647058823529</v>
      </c>
      <c r="E51" s="5">
        <v>0.54173695851226589</v>
      </c>
      <c r="F51">
        <v>222</v>
      </c>
      <c r="G51">
        <v>26</v>
      </c>
      <c r="H51" s="8">
        <v>0.76470588235294112</v>
      </c>
      <c r="I51" s="5">
        <v>3.0635117004334096</v>
      </c>
      <c r="J51" s="5">
        <v>80.764705882352942</v>
      </c>
      <c r="K51" s="5">
        <v>73.647058823529406</v>
      </c>
      <c r="L51">
        <v>137</v>
      </c>
      <c r="M51">
        <v>350</v>
      </c>
      <c r="N51">
        <v>13</v>
      </c>
      <c r="O51" t="s">
        <v>19</v>
      </c>
    </row>
    <row r="52" spans="1:15" x14ac:dyDescent="0.25">
      <c r="A52">
        <v>67</v>
      </c>
      <c r="B52" t="s">
        <v>44</v>
      </c>
      <c r="C52">
        <v>33</v>
      </c>
      <c r="D52" s="5">
        <v>3.9696969696969697</v>
      </c>
      <c r="E52" s="5">
        <v>3.7869965706001594</v>
      </c>
      <c r="F52">
        <v>21</v>
      </c>
      <c r="G52">
        <v>20</v>
      </c>
      <c r="H52" s="8">
        <v>0.60606060606060608</v>
      </c>
      <c r="I52" s="5">
        <v>2.8375068803101575</v>
      </c>
      <c r="J52" s="5">
        <v>72</v>
      </c>
      <c r="K52" s="5">
        <v>68.030303030303031</v>
      </c>
      <c r="L52">
        <v>44</v>
      </c>
      <c r="M52">
        <v>41</v>
      </c>
      <c r="N52">
        <v>11</v>
      </c>
      <c r="O52" t="s">
        <v>19</v>
      </c>
    </row>
    <row r="53" spans="1:15" x14ac:dyDescent="0.25">
      <c r="A53">
        <v>68</v>
      </c>
      <c r="B53" t="s">
        <v>140</v>
      </c>
      <c r="C53">
        <v>32</v>
      </c>
      <c r="D53" s="5">
        <v>3.59375</v>
      </c>
      <c r="E53" s="5">
        <v>3.3249059226532149</v>
      </c>
      <c r="F53">
        <v>34</v>
      </c>
      <c r="G53">
        <v>21</v>
      </c>
      <c r="H53" s="8">
        <v>0.65625</v>
      </c>
      <c r="I53" s="5">
        <v>2.8221245428700947</v>
      </c>
      <c r="J53" s="5">
        <v>71.21875</v>
      </c>
      <c r="K53" s="5">
        <v>67.625</v>
      </c>
      <c r="L53">
        <v>350</v>
      </c>
      <c r="M53">
        <v>42</v>
      </c>
      <c r="N53">
        <v>9</v>
      </c>
      <c r="O53" t="s">
        <v>19</v>
      </c>
    </row>
    <row r="54" spans="1:15" x14ac:dyDescent="0.25">
      <c r="A54">
        <v>75</v>
      </c>
      <c r="B54" t="s">
        <v>139</v>
      </c>
      <c r="C54">
        <v>33</v>
      </c>
      <c r="D54" s="5">
        <v>5.5757575757575761</v>
      </c>
      <c r="E54" s="5">
        <v>1.192165104641832</v>
      </c>
      <c r="F54">
        <v>156</v>
      </c>
      <c r="G54">
        <v>21</v>
      </c>
      <c r="H54" s="8">
        <v>0.63636363636363635</v>
      </c>
      <c r="I54" s="5">
        <v>2.4653739096717953</v>
      </c>
      <c r="J54" s="5">
        <v>67.878787878787875</v>
      </c>
      <c r="K54" s="5">
        <v>62.303030303030305</v>
      </c>
      <c r="L54">
        <v>99</v>
      </c>
      <c r="M54">
        <v>94</v>
      </c>
      <c r="N54">
        <v>13</v>
      </c>
      <c r="O54" t="s">
        <v>21</v>
      </c>
    </row>
    <row r="55" spans="1:15" x14ac:dyDescent="0.25">
      <c r="A55">
        <v>81</v>
      </c>
      <c r="B55" t="s">
        <v>138</v>
      </c>
      <c r="C55">
        <v>34</v>
      </c>
      <c r="D55" s="5">
        <v>5.7058823529411766</v>
      </c>
      <c r="E55" s="5">
        <v>0.542330183874422</v>
      </c>
      <c r="F55">
        <v>221</v>
      </c>
      <c r="G55">
        <v>25</v>
      </c>
      <c r="H55" s="8">
        <v>0.73529411764705888</v>
      </c>
      <c r="I55" s="5">
        <v>2.2718355137205215</v>
      </c>
      <c r="J55" s="5">
        <v>61.676470588235297</v>
      </c>
      <c r="K55" s="5">
        <v>55.970588235294116</v>
      </c>
      <c r="L55">
        <v>102</v>
      </c>
      <c r="M55">
        <v>102</v>
      </c>
      <c r="N55">
        <v>12</v>
      </c>
      <c r="O55" t="s">
        <v>21</v>
      </c>
    </row>
    <row r="56" spans="1:15" x14ac:dyDescent="0.25">
      <c r="A56">
        <v>88</v>
      </c>
      <c r="B56" t="s">
        <v>137</v>
      </c>
      <c r="C56">
        <v>33</v>
      </c>
      <c r="D56" s="5">
        <v>9.1515151515151523</v>
      </c>
      <c r="E56" s="5">
        <v>0.18430579544350512</v>
      </c>
      <c r="F56">
        <v>254</v>
      </c>
      <c r="G56">
        <v>23</v>
      </c>
      <c r="H56" s="8">
        <v>0.69696969696969702</v>
      </c>
      <c r="I56" s="5">
        <v>1.9084917688154615</v>
      </c>
      <c r="J56" s="5">
        <v>68.484848484848484</v>
      </c>
      <c r="K56" s="5">
        <v>59.333333333333336</v>
      </c>
      <c r="L56">
        <v>97</v>
      </c>
      <c r="M56">
        <v>88</v>
      </c>
      <c r="N56">
        <v>15</v>
      </c>
      <c r="O56" t="s">
        <v>24</v>
      </c>
    </row>
    <row r="57" spans="1:15" x14ac:dyDescent="0.25">
      <c r="A57">
        <v>93</v>
      </c>
      <c r="B57" t="s">
        <v>136</v>
      </c>
      <c r="C57">
        <v>32</v>
      </c>
      <c r="D57" s="5">
        <v>4.125</v>
      </c>
      <c r="E57" s="5">
        <v>0.77686753128670827</v>
      </c>
      <c r="F57">
        <v>206</v>
      </c>
      <c r="G57">
        <v>22</v>
      </c>
      <c r="H57" s="8">
        <v>0.6875</v>
      </c>
      <c r="I57" s="5">
        <v>1.7184735152307449</v>
      </c>
      <c r="J57" s="5">
        <v>74.46875</v>
      </c>
      <c r="K57" s="5">
        <v>70.34375</v>
      </c>
      <c r="L57">
        <v>151</v>
      </c>
      <c r="M57">
        <v>149</v>
      </c>
      <c r="N57">
        <v>15</v>
      </c>
      <c r="O57" t="s">
        <v>21</v>
      </c>
    </row>
    <row r="58" spans="1:15" x14ac:dyDescent="0.25">
      <c r="A58">
        <v>126</v>
      </c>
      <c r="B58" t="s">
        <v>135</v>
      </c>
      <c r="C58">
        <v>34</v>
      </c>
      <c r="D58" s="5">
        <v>7.9411764705882355</v>
      </c>
      <c r="E58" s="5">
        <v>-0.74789349896597346</v>
      </c>
      <c r="F58">
        <v>310</v>
      </c>
      <c r="G58">
        <v>23</v>
      </c>
      <c r="H58" s="8">
        <v>0.67647058823529416</v>
      </c>
      <c r="I58" s="5">
        <v>0.75293013803312592</v>
      </c>
      <c r="J58" s="5">
        <v>75.705882352941174</v>
      </c>
      <c r="K58" s="5">
        <v>67.764705882352942</v>
      </c>
      <c r="L58">
        <v>131</v>
      </c>
      <c r="M58">
        <v>127</v>
      </c>
      <c r="N58">
        <v>16</v>
      </c>
      <c r="O58" t="s">
        <v>19</v>
      </c>
    </row>
    <row r="59" spans="1:15" x14ac:dyDescent="0.25">
      <c r="A59">
        <v>127</v>
      </c>
      <c r="B59" t="s">
        <v>134</v>
      </c>
      <c r="C59">
        <v>33</v>
      </c>
      <c r="D59" s="5">
        <v>10.030303030303031</v>
      </c>
      <c r="E59" s="5">
        <v>-0.30254490454991773</v>
      </c>
      <c r="F59">
        <v>287</v>
      </c>
      <c r="G59">
        <v>24</v>
      </c>
      <c r="H59" s="8">
        <v>0.72727272727272729</v>
      </c>
      <c r="I59" s="5">
        <v>0.72355225728742156</v>
      </c>
      <c r="J59" s="5">
        <v>71.696969696969703</v>
      </c>
      <c r="K59" s="5">
        <v>61.666666666666664</v>
      </c>
      <c r="L59">
        <v>350</v>
      </c>
      <c r="M59">
        <v>350</v>
      </c>
      <c r="N59">
        <v>16</v>
      </c>
      <c r="O59" t="s">
        <v>26</v>
      </c>
    </row>
    <row r="60" spans="1:15" x14ac:dyDescent="0.25">
      <c r="A60">
        <v>136</v>
      </c>
      <c r="B60" t="s">
        <v>133</v>
      </c>
      <c r="C60">
        <v>34</v>
      </c>
      <c r="D60" s="5">
        <v>3.5882352941176472</v>
      </c>
      <c r="E60" s="5">
        <v>0.12701091800356512</v>
      </c>
      <c r="F60">
        <v>256</v>
      </c>
      <c r="G60">
        <v>23</v>
      </c>
      <c r="H60" s="8">
        <v>0.67647058823529416</v>
      </c>
      <c r="I60" s="5">
        <v>0.58519321097964694</v>
      </c>
      <c r="J60" s="5">
        <v>68.588235294117652</v>
      </c>
      <c r="K60" s="5">
        <v>65</v>
      </c>
      <c r="L60">
        <v>123</v>
      </c>
      <c r="M60">
        <v>120</v>
      </c>
      <c r="N60">
        <v>14</v>
      </c>
      <c r="O60" t="s">
        <v>24</v>
      </c>
    </row>
    <row r="61" spans="1:15" x14ac:dyDescent="0.25">
      <c r="A61">
        <v>144</v>
      </c>
      <c r="B61" t="s">
        <v>132</v>
      </c>
      <c r="C61">
        <v>34</v>
      </c>
      <c r="D61" s="5">
        <v>1.1764705882352942</v>
      </c>
      <c r="E61" s="5">
        <v>1.950714726646281</v>
      </c>
      <c r="F61">
        <v>103</v>
      </c>
      <c r="G61">
        <v>19</v>
      </c>
      <c r="H61" s="8">
        <v>0.55882352941176472</v>
      </c>
      <c r="I61" s="5">
        <v>0.51312990207434761</v>
      </c>
      <c r="J61" s="5">
        <v>68.852941176470594</v>
      </c>
      <c r="K61" s="5">
        <v>67.67647058823529</v>
      </c>
      <c r="L61">
        <v>134</v>
      </c>
      <c r="M61">
        <v>121</v>
      </c>
      <c r="N61">
        <v>14</v>
      </c>
      <c r="O61" t="s">
        <v>19</v>
      </c>
    </row>
    <row r="62" spans="1:15" x14ac:dyDescent="0.25">
      <c r="A62">
        <v>172</v>
      </c>
      <c r="B62" t="s">
        <v>131</v>
      </c>
      <c r="C62">
        <v>32</v>
      </c>
      <c r="D62" s="5">
        <v>5.28125</v>
      </c>
      <c r="E62" s="5">
        <v>-1.1288681861772292</v>
      </c>
      <c r="F62">
        <v>324</v>
      </c>
      <c r="G62">
        <v>24</v>
      </c>
      <c r="H62" s="8">
        <v>0.75</v>
      </c>
      <c r="I62" s="5">
        <v>0.25952386336392319</v>
      </c>
      <c r="J62" s="5">
        <v>65.5</v>
      </c>
      <c r="K62" s="5">
        <v>60.21875</v>
      </c>
      <c r="L62">
        <v>350</v>
      </c>
      <c r="M62">
        <v>350</v>
      </c>
      <c r="N62">
        <v>14</v>
      </c>
      <c r="O62" t="s">
        <v>21</v>
      </c>
    </row>
    <row r="63" spans="1:15" x14ac:dyDescent="0.25">
      <c r="A63">
        <v>176</v>
      </c>
      <c r="B63" t="s">
        <v>130</v>
      </c>
      <c r="C63">
        <v>33</v>
      </c>
      <c r="D63" s="5">
        <v>10.545454545454545</v>
      </c>
      <c r="E63" s="5">
        <v>-0.17709985398229317</v>
      </c>
      <c r="F63">
        <v>279</v>
      </c>
      <c r="G63">
        <v>28</v>
      </c>
      <c r="H63" s="8">
        <v>0.84848484848484851</v>
      </c>
      <c r="I63" s="5">
        <v>0.23802467152140147</v>
      </c>
      <c r="J63" s="5">
        <v>69.818181818181813</v>
      </c>
      <c r="K63" s="5">
        <v>59.272727272727273</v>
      </c>
      <c r="L63">
        <v>72</v>
      </c>
      <c r="M63">
        <v>63</v>
      </c>
      <c r="N63">
        <v>13</v>
      </c>
      <c r="O63" t="s">
        <v>24</v>
      </c>
    </row>
    <row r="64" spans="1:15" x14ac:dyDescent="0.25">
      <c r="A64">
        <v>182</v>
      </c>
      <c r="B64" t="s">
        <v>129</v>
      </c>
      <c r="C64">
        <v>32</v>
      </c>
      <c r="D64" s="5">
        <v>1.8125</v>
      </c>
      <c r="E64" s="5">
        <v>-0.34773970153304273</v>
      </c>
      <c r="F64">
        <v>289</v>
      </c>
      <c r="G64">
        <v>20</v>
      </c>
      <c r="H64" s="8">
        <v>0.625</v>
      </c>
      <c r="I64" s="5">
        <v>0.20598191697191587</v>
      </c>
      <c r="J64" s="5">
        <v>74.1875</v>
      </c>
      <c r="K64" s="5">
        <v>72.375</v>
      </c>
      <c r="L64">
        <v>185</v>
      </c>
      <c r="M64">
        <v>195</v>
      </c>
      <c r="N64">
        <v>16</v>
      </c>
      <c r="O64" t="s">
        <v>21</v>
      </c>
    </row>
    <row r="65" spans="1:15" x14ac:dyDescent="0.25">
      <c r="A65">
        <v>183</v>
      </c>
      <c r="B65" t="s">
        <v>128</v>
      </c>
      <c r="C65">
        <v>32</v>
      </c>
      <c r="D65" s="5">
        <v>2.9375</v>
      </c>
      <c r="E65" s="5">
        <v>-0.37417611435595804</v>
      </c>
      <c r="F65">
        <v>290</v>
      </c>
      <c r="G65">
        <v>23</v>
      </c>
      <c r="H65" s="8">
        <v>0.71875</v>
      </c>
      <c r="I65" s="5">
        <v>0.20276292454801506</v>
      </c>
      <c r="J65" s="5">
        <v>64.53125</v>
      </c>
      <c r="K65" s="5">
        <v>61.59375</v>
      </c>
      <c r="L65">
        <v>350</v>
      </c>
      <c r="M65">
        <v>350</v>
      </c>
      <c r="N65">
        <v>15</v>
      </c>
      <c r="O65" t="s">
        <v>19</v>
      </c>
    </row>
    <row r="66" spans="1:15" x14ac:dyDescent="0.25">
      <c r="A66">
        <v>197</v>
      </c>
      <c r="B66" t="s">
        <v>127</v>
      </c>
      <c r="C66">
        <v>32</v>
      </c>
      <c r="D66" s="5">
        <v>2.375</v>
      </c>
      <c r="E66" s="5">
        <v>-1.6780639950261629</v>
      </c>
      <c r="F66">
        <v>333</v>
      </c>
      <c r="G66">
        <v>19</v>
      </c>
      <c r="H66" s="8">
        <v>0.59375</v>
      </c>
      <c r="I66" s="5">
        <v>0.11502166488337741</v>
      </c>
      <c r="J66" s="5">
        <v>69.875</v>
      </c>
      <c r="K66" s="5">
        <v>67.5</v>
      </c>
      <c r="L66">
        <v>156</v>
      </c>
      <c r="M66">
        <v>145</v>
      </c>
      <c r="N66">
        <v>16</v>
      </c>
      <c r="O66" t="s">
        <v>24</v>
      </c>
    </row>
    <row r="67" spans="1:15" x14ac:dyDescent="0.25">
      <c r="A67">
        <v>202</v>
      </c>
      <c r="B67" t="s">
        <v>126</v>
      </c>
      <c r="C67">
        <v>33</v>
      </c>
      <c r="D67" s="5">
        <v>1.2727272727272727</v>
      </c>
      <c r="E67" s="5">
        <v>-0.80828355513537486</v>
      </c>
      <c r="F67">
        <v>313</v>
      </c>
      <c r="G67">
        <v>19</v>
      </c>
      <c r="H67" s="8">
        <v>0.5757575757575758</v>
      </c>
      <c r="I67" s="5">
        <v>8.3591339438027518E-2</v>
      </c>
      <c r="J67" s="5">
        <v>69</v>
      </c>
      <c r="K67" s="5">
        <v>67.727272727272734</v>
      </c>
      <c r="L67">
        <v>193</v>
      </c>
      <c r="M67">
        <v>173</v>
      </c>
      <c r="N67">
        <v>16</v>
      </c>
      <c r="O67" t="s">
        <v>19</v>
      </c>
    </row>
    <row r="68" spans="1:15" x14ac:dyDescent="0.25">
      <c r="A68">
        <v>225</v>
      </c>
      <c r="B68" t="s">
        <v>125</v>
      </c>
      <c r="C68">
        <v>34</v>
      </c>
      <c r="D68" s="5">
        <v>0.73529411764705888</v>
      </c>
      <c r="E68" s="5">
        <v>-1.7084365077858554</v>
      </c>
      <c r="F68">
        <v>335</v>
      </c>
      <c r="G68">
        <v>22</v>
      </c>
      <c r="H68" s="8">
        <v>0.6470588235294118</v>
      </c>
      <c r="I68" s="5">
        <v>-0.12122188942905422</v>
      </c>
      <c r="J68" s="5">
        <v>68.17647058823529</v>
      </c>
      <c r="K68" s="5">
        <v>67.441176470588232</v>
      </c>
      <c r="L68">
        <v>350</v>
      </c>
      <c r="M68">
        <v>350</v>
      </c>
      <c r="N68">
        <v>15</v>
      </c>
      <c r="O68" t="s">
        <v>26</v>
      </c>
    </row>
    <row r="69" spans="1:15" x14ac:dyDescent="0.25">
      <c r="A69">
        <v>257</v>
      </c>
      <c r="B69" t="s">
        <v>92</v>
      </c>
      <c r="C69">
        <v>33</v>
      </c>
      <c r="D69" s="5">
        <v>-0.84848484848484851</v>
      </c>
      <c r="E69" s="5">
        <v>-1.7892640369793014</v>
      </c>
      <c r="F69">
        <v>337</v>
      </c>
      <c r="G69">
        <v>16</v>
      </c>
      <c r="H69" s="8">
        <v>0.48484848484848486</v>
      </c>
      <c r="I69" s="5">
        <v>-0.70000865739131246</v>
      </c>
      <c r="J69" s="5">
        <v>67.151515151515156</v>
      </c>
      <c r="K69" s="5">
        <v>68</v>
      </c>
      <c r="L69">
        <v>288</v>
      </c>
      <c r="M69">
        <v>250</v>
      </c>
      <c r="N69">
        <v>16</v>
      </c>
      <c r="O6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zoomScale="115" zoomScaleNormal="115" workbookViewId="0">
      <selection activeCell="F25" sqref="F25:F33"/>
    </sheetView>
  </sheetViews>
  <sheetFormatPr defaultRowHeight="15" x14ac:dyDescent="0.25"/>
  <cols>
    <col min="1" max="1" width="5.28515625" bestFit="1" customWidth="1"/>
    <col min="2" max="2" width="16.7109375" bestFit="1" customWidth="1"/>
    <col min="3" max="3" width="11.42578125" bestFit="1" customWidth="1"/>
    <col min="4" max="4" width="17.28515625" bestFit="1" customWidth="1"/>
    <col min="5" max="5" width="28.28515625" bestFit="1" customWidth="1"/>
    <col min="6" max="6" width="18.7109375" bestFit="1" customWidth="1"/>
    <col min="7" max="7" width="5.140625" bestFit="1" customWidth="1"/>
    <col min="8" max="8" width="9.85546875" bestFit="1" customWidth="1"/>
    <col min="9" max="9" width="10.42578125" bestFit="1" customWidth="1"/>
    <col min="10" max="10" width="11.7109375" bestFit="1" customWidth="1"/>
    <col min="11" max="11" width="15.85546875" bestFit="1" customWidth="1"/>
    <col min="12" max="12" width="8.42578125" bestFit="1" customWidth="1"/>
    <col min="13" max="13" width="12.7109375" bestFit="1" customWidth="1"/>
    <col min="14" max="14" width="16.140625" bestFit="1" customWidth="1"/>
    <col min="15" max="15" width="8" bestFit="1" customWidth="1"/>
  </cols>
  <sheetData>
    <row r="1" spans="1:15" s="1" customFormat="1" x14ac:dyDescent="0.25">
      <c r="A1" s="1" t="s">
        <v>1</v>
      </c>
      <c r="B1" s="1" t="s">
        <v>2</v>
      </c>
      <c r="C1" s="1" t="s">
        <v>3</v>
      </c>
      <c r="D1" s="2" t="s">
        <v>4</v>
      </c>
      <c r="E1" s="2" t="s">
        <v>5</v>
      </c>
      <c r="F1" s="1" t="s">
        <v>6</v>
      </c>
      <c r="G1" s="1" t="s">
        <v>7</v>
      </c>
      <c r="H1" s="9" t="s">
        <v>8</v>
      </c>
      <c r="I1" s="2" t="s">
        <v>9</v>
      </c>
      <c r="J1" s="2" t="s">
        <v>10</v>
      </c>
      <c r="K1" s="2" t="s">
        <v>11</v>
      </c>
      <c r="L1" s="1" t="s">
        <v>124</v>
      </c>
      <c r="M1" s="1" t="s">
        <v>12</v>
      </c>
      <c r="N1" s="1" t="s">
        <v>184</v>
      </c>
      <c r="O1" s="1" t="s">
        <v>14</v>
      </c>
    </row>
    <row r="2" spans="1:15" x14ac:dyDescent="0.25">
      <c r="A2">
        <v>1</v>
      </c>
      <c r="B2" t="s">
        <v>29</v>
      </c>
      <c r="C2">
        <v>34</v>
      </c>
      <c r="D2" s="5">
        <v>12.794117647058824</v>
      </c>
      <c r="E2" s="5">
        <v>3.5508491545660865</v>
      </c>
      <c r="F2">
        <v>30</v>
      </c>
      <c r="G2">
        <v>32</v>
      </c>
      <c r="H2" s="8">
        <v>0.94117647058823528</v>
      </c>
      <c r="I2" s="5">
        <v>21.355934199667182</v>
      </c>
      <c r="J2" s="5">
        <v>70.735294117647058</v>
      </c>
      <c r="K2" s="5">
        <v>57.941176470588232</v>
      </c>
      <c r="L2">
        <v>2</v>
      </c>
      <c r="M2">
        <v>3</v>
      </c>
      <c r="N2">
        <v>1</v>
      </c>
      <c r="O2" t="s">
        <v>19</v>
      </c>
    </row>
    <row r="3" spans="1:15" x14ac:dyDescent="0.25">
      <c r="A3">
        <v>2</v>
      </c>
      <c r="B3" t="s">
        <v>25</v>
      </c>
      <c r="C3">
        <v>34</v>
      </c>
      <c r="D3" s="5">
        <v>11.970588235294118</v>
      </c>
      <c r="E3" s="5">
        <v>4.4588254939288117</v>
      </c>
      <c r="F3">
        <v>5</v>
      </c>
      <c r="G3">
        <v>29</v>
      </c>
      <c r="H3" s="8">
        <v>0.8529411764705882</v>
      </c>
      <c r="I3" s="5">
        <v>18.389244693013843</v>
      </c>
      <c r="J3" s="5">
        <v>73.058823529411768</v>
      </c>
      <c r="K3" s="5">
        <v>61.088235294117645</v>
      </c>
      <c r="L3">
        <v>1</v>
      </c>
      <c r="M3">
        <v>1</v>
      </c>
      <c r="N3">
        <v>1</v>
      </c>
      <c r="O3" t="s">
        <v>26</v>
      </c>
    </row>
    <row r="4" spans="1:15" x14ac:dyDescent="0.25">
      <c r="A4">
        <v>3</v>
      </c>
      <c r="B4" t="s">
        <v>161</v>
      </c>
      <c r="C4">
        <v>34</v>
      </c>
      <c r="D4" s="5">
        <v>15.882352941176471</v>
      </c>
      <c r="E4" s="5">
        <v>1.3110257651016246</v>
      </c>
      <c r="F4">
        <v>162</v>
      </c>
      <c r="G4">
        <v>34</v>
      </c>
      <c r="H4" s="8">
        <v>1</v>
      </c>
      <c r="I4" s="5">
        <v>18.18529942402796</v>
      </c>
      <c r="J4" s="5">
        <v>75.470588235294116</v>
      </c>
      <c r="K4" s="5">
        <v>59.588235294117645</v>
      </c>
      <c r="L4">
        <v>3</v>
      </c>
      <c r="M4">
        <v>5</v>
      </c>
      <c r="N4">
        <v>1</v>
      </c>
      <c r="O4" t="s">
        <v>24</v>
      </c>
    </row>
    <row r="5" spans="1:15" x14ac:dyDescent="0.25">
      <c r="A5">
        <v>4</v>
      </c>
      <c r="B5" t="s">
        <v>28</v>
      </c>
      <c r="C5">
        <v>34</v>
      </c>
      <c r="D5" s="5">
        <v>21.147058823529413</v>
      </c>
      <c r="E5" s="5">
        <v>1.1112447113570285</v>
      </c>
      <c r="F5">
        <v>175</v>
      </c>
      <c r="G5">
        <v>29</v>
      </c>
      <c r="H5" s="8">
        <v>0.8529411764705882</v>
      </c>
      <c r="I5" s="5">
        <v>16.217839144974427</v>
      </c>
      <c r="J5" s="5">
        <v>82.117647058823536</v>
      </c>
      <c r="K5" s="5">
        <v>60.970588235294116</v>
      </c>
      <c r="L5">
        <v>4</v>
      </c>
      <c r="M5">
        <v>2</v>
      </c>
      <c r="N5">
        <v>4</v>
      </c>
      <c r="O5" t="s">
        <v>24</v>
      </c>
    </row>
    <row r="6" spans="1:15" x14ac:dyDescent="0.25">
      <c r="A6">
        <v>5</v>
      </c>
      <c r="B6" t="s">
        <v>155</v>
      </c>
      <c r="C6">
        <v>33</v>
      </c>
      <c r="D6" s="5">
        <v>13.969696969696969</v>
      </c>
      <c r="E6" s="5">
        <v>1.9625358622720515</v>
      </c>
      <c r="F6">
        <v>113</v>
      </c>
      <c r="G6">
        <v>29</v>
      </c>
      <c r="H6" s="8">
        <v>0.87878787878787878</v>
      </c>
      <c r="I6" s="5">
        <v>15.113460048543091</v>
      </c>
      <c r="J6" s="5">
        <v>70.606060606060609</v>
      </c>
      <c r="K6" s="5">
        <v>56.636363636363633</v>
      </c>
      <c r="L6">
        <v>23</v>
      </c>
      <c r="M6">
        <v>21</v>
      </c>
      <c r="N6">
        <v>4</v>
      </c>
      <c r="O6" t="s">
        <v>26</v>
      </c>
    </row>
    <row r="7" spans="1:15" x14ac:dyDescent="0.25">
      <c r="A7">
        <v>6</v>
      </c>
      <c r="B7" t="s">
        <v>20</v>
      </c>
      <c r="C7">
        <v>32</v>
      </c>
      <c r="D7" s="5">
        <v>11.9375</v>
      </c>
      <c r="E7" s="5">
        <v>2.5410889692662253</v>
      </c>
      <c r="F7">
        <v>80</v>
      </c>
      <c r="G7">
        <v>28</v>
      </c>
      <c r="H7" s="8">
        <v>0.875</v>
      </c>
      <c r="I7" s="5">
        <v>14.569324826631556</v>
      </c>
      <c r="J7" s="5">
        <v>78.53125</v>
      </c>
      <c r="K7" s="5">
        <v>66.59375</v>
      </c>
      <c r="L7">
        <v>7</v>
      </c>
      <c r="M7">
        <v>6</v>
      </c>
      <c r="N7">
        <v>2</v>
      </c>
      <c r="O7" t="s">
        <v>21</v>
      </c>
    </row>
    <row r="8" spans="1:15" x14ac:dyDescent="0.25">
      <c r="A8">
        <v>7</v>
      </c>
      <c r="B8" t="s">
        <v>38</v>
      </c>
      <c r="C8">
        <v>34</v>
      </c>
      <c r="D8" s="5">
        <v>10.647058823529411</v>
      </c>
      <c r="E8" s="5">
        <v>3.8248830531004887</v>
      </c>
      <c r="F8">
        <v>19</v>
      </c>
      <c r="G8">
        <v>28</v>
      </c>
      <c r="H8" s="8">
        <v>0.82352941176470584</v>
      </c>
      <c r="I8" s="5">
        <v>14.12202456471333</v>
      </c>
      <c r="J8" s="5">
        <v>65.941176470588232</v>
      </c>
      <c r="K8" s="5">
        <v>55.294117647058826</v>
      </c>
      <c r="L8">
        <v>6</v>
      </c>
      <c r="M8">
        <v>4</v>
      </c>
      <c r="N8">
        <v>1</v>
      </c>
      <c r="O8" t="s">
        <v>21</v>
      </c>
    </row>
    <row r="9" spans="1:15" x14ac:dyDescent="0.25">
      <c r="A9">
        <v>8</v>
      </c>
      <c r="B9" t="s">
        <v>27</v>
      </c>
      <c r="C9">
        <v>34</v>
      </c>
      <c r="D9" s="5">
        <v>11.558823529411764</v>
      </c>
      <c r="E9" s="5">
        <v>4.3644093791993246</v>
      </c>
      <c r="F9">
        <v>6</v>
      </c>
      <c r="G9">
        <v>26</v>
      </c>
      <c r="H9" s="8">
        <v>0.76470588235294112</v>
      </c>
      <c r="I9" s="5">
        <v>14.120992923781683</v>
      </c>
      <c r="J9" s="5">
        <v>78.647058823529406</v>
      </c>
      <c r="K9" s="5">
        <v>67.088235294117652</v>
      </c>
      <c r="L9">
        <v>8</v>
      </c>
      <c r="M9">
        <v>7</v>
      </c>
      <c r="N9">
        <v>3</v>
      </c>
      <c r="O9" t="s">
        <v>24</v>
      </c>
    </row>
    <row r="10" spans="1:15" x14ac:dyDescent="0.25">
      <c r="A10">
        <v>9</v>
      </c>
      <c r="B10" t="s">
        <v>39</v>
      </c>
      <c r="C10">
        <v>34</v>
      </c>
      <c r="D10" s="5">
        <v>11.882352941176471</v>
      </c>
      <c r="E10" s="5">
        <v>2.3293221715544932</v>
      </c>
      <c r="F10">
        <v>91</v>
      </c>
      <c r="G10">
        <v>28</v>
      </c>
      <c r="H10" s="8">
        <v>0.82352941176470584</v>
      </c>
      <c r="I10" s="5">
        <v>12.29916015962775</v>
      </c>
      <c r="J10" s="5">
        <v>76.911764705882348</v>
      </c>
      <c r="K10" s="5">
        <v>65.029411764705884</v>
      </c>
      <c r="L10">
        <v>25</v>
      </c>
      <c r="M10">
        <v>20</v>
      </c>
      <c r="N10">
        <v>8</v>
      </c>
      <c r="O10" t="s">
        <v>26</v>
      </c>
    </row>
    <row r="11" spans="1:15" x14ac:dyDescent="0.25">
      <c r="A11">
        <v>10</v>
      </c>
      <c r="B11" t="s">
        <v>43</v>
      </c>
      <c r="C11">
        <v>33</v>
      </c>
      <c r="D11" s="5">
        <v>8.9696969696969688</v>
      </c>
      <c r="E11" s="5">
        <v>4.5870999215024151</v>
      </c>
      <c r="F11">
        <v>2</v>
      </c>
      <c r="G11">
        <v>26</v>
      </c>
      <c r="H11" s="8">
        <v>0.78787878787878785</v>
      </c>
      <c r="I11" s="5">
        <v>11.925200445386212</v>
      </c>
      <c r="J11" s="5">
        <v>73.545454545454547</v>
      </c>
      <c r="K11" s="5">
        <v>64.575757575757578</v>
      </c>
      <c r="L11">
        <v>9</v>
      </c>
      <c r="M11">
        <v>11</v>
      </c>
      <c r="N11">
        <v>2</v>
      </c>
      <c r="O11" t="s">
        <v>26</v>
      </c>
    </row>
    <row r="12" spans="1:15" x14ac:dyDescent="0.25">
      <c r="A12">
        <v>11</v>
      </c>
      <c r="B12" t="s">
        <v>44</v>
      </c>
      <c r="C12">
        <v>34</v>
      </c>
      <c r="D12" s="5">
        <v>11.058823529411764</v>
      </c>
      <c r="E12" s="5">
        <v>3.2805599139345234</v>
      </c>
      <c r="F12">
        <v>41</v>
      </c>
      <c r="G12">
        <v>26</v>
      </c>
      <c r="H12" s="8">
        <v>0.76470588235294112</v>
      </c>
      <c r="I12" s="5">
        <v>11.713097993058378</v>
      </c>
      <c r="J12" s="5">
        <v>81.82352941176471</v>
      </c>
      <c r="K12" s="5">
        <v>70.764705882352942</v>
      </c>
      <c r="L12">
        <v>17</v>
      </c>
      <c r="M12">
        <v>16</v>
      </c>
      <c r="N12">
        <v>4</v>
      </c>
      <c r="O12" t="s">
        <v>19</v>
      </c>
    </row>
    <row r="13" spans="1:15" x14ac:dyDescent="0.25">
      <c r="A13">
        <v>12</v>
      </c>
      <c r="B13" t="s">
        <v>46</v>
      </c>
      <c r="C13">
        <v>33</v>
      </c>
      <c r="D13" s="5">
        <v>12.121212121212121</v>
      </c>
      <c r="E13" s="5">
        <v>2.3642687658018864</v>
      </c>
      <c r="F13">
        <v>87</v>
      </c>
      <c r="G13">
        <v>26</v>
      </c>
      <c r="H13" s="8">
        <v>0.78787878787878785</v>
      </c>
      <c r="I13" s="5">
        <v>11.569465358550914</v>
      </c>
      <c r="J13" s="5">
        <v>79.545454545454547</v>
      </c>
      <c r="K13" s="5">
        <v>67.424242424242422</v>
      </c>
      <c r="L13">
        <v>15</v>
      </c>
      <c r="M13">
        <v>8</v>
      </c>
      <c r="N13">
        <v>3</v>
      </c>
      <c r="O13" t="s">
        <v>26</v>
      </c>
    </row>
    <row r="14" spans="1:15" x14ac:dyDescent="0.25">
      <c r="A14">
        <v>13</v>
      </c>
      <c r="B14" t="s">
        <v>183</v>
      </c>
      <c r="C14">
        <v>33</v>
      </c>
      <c r="D14" s="5">
        <v>8.2727272727272734</v>
      </c>
      <c r="E14" s="5">
        <v>4.2669203920027021</v>
      </c>
      <c r="F14">
        <v>8</v>
      </c>
      <c r="G14">
        <v>27</v>
      </c>
      <c r="H14" s="8">
        <v>0.81818181818181823</v>
      </c>
      <c r="I14" s="5">
        <v>11.439462681825228</v>
      </c>
      <c r="J14" s="5">
        <v>74.63636363636364</v>
      </c>
      <c r="K14" s="5">
        <v>66.36363636363636</v>
      </c>
      <c r="L14">
        <v>26</v>
      </c>
      <c r="M14">
        <v>28</v>
      </c>
      <c r="N14">
        <v>7</v>
      </c>
      <c r="O14" t="s">
        <v>19</v>
      </c>
    </row>
    <row r="15" spans="1:15" x14ac:dyDescent="0.25">
      <c r="A15">
        <v>14</v>
      </c>
      <c r="B15" t="s">
        <v>35</v>
      </c>
      <c r="C15">
        <v>33</v>
      </c>
      <c r="D15" s="5">
        <v>10.393939393939394</v>
      </c>
      <c r="E15" s="5">
        <v>2.6761542518011381</v>
      </c>
      <c r="F15">
        <v>70</v>
      </c>
      <c r="G15">
        <v>27</v>
      </c>
      <c r="H15" s="8">
        <v>0.81818181818181823</v>
      </c>
      <c r="I15" s="5">
        <v>11.382440790537345</v>
      </c>
      <c r="J15" s="5">
        <v>68.727272727272734</v>
      </c>
      <c r="K15" s="5">
        <v>58.333333333333336</v>
      </c>
      <c r="L15">
        <v>24</v>
      </c>
      <c r="M15">
        <v>24</v>
      </c>
      <c r="N15">
        <v>5</v>
      </c>
      <c r="O15" t="s">
        <v>21</v>
      </c>
    </row>
    <row r="16" spans="1:15" x14ac:dyDescent="0.25">
      <c r="A16">
        <v>15</v>
      </c>
      <c r="B16" t="s">
        <v>154</v>
      </c>
      <c r="C16">
        <v>34</v>
      </c>
      <c r="D16" s="5">
        <v>10.617647058823529</v>
      </c>
      <c r="E16" s="5">
        <v>3.301632431777398</v>
      </c>
      <c r="F16">
        <v>39</v>
      </c>
      <c r="G16">
        <v>26</v>
      </c>
      <c r="H16" s="8">
        <v>0.76470588235294112</v>
      </c>
      <c r="I16" s="5">
        <v>11.281880822521769</v>
      </c>
      <c r="J16" s="5">
        <v>75.941176470588232</v>
      </c>
      <c r="K16" s="5">
        <v>65.32352941176471</v>
      </c>
      <c r="L16">
        <v>11</v>
      </c>
      <c r="M16">
        <v>14</v>
      </c>
      <c r="N16">
        <v>4</v>
      </c>
      <c r="O16" t="s">
        <v>21</v>
      </c>
    </row>
    <row r="17" spans="1:15" x14ac:dyDescent="0.25">
      <c r="A17">
        <v>16</v>
      </c>
      <c r="B17" t="s">
        <v>23</v>
      </c>
      <c r="C17">
        <v>33</v>
      </c>
      <c r="D17" s="5">
        <v>9.1515151515151523</v>
      </c>
      <c r="E17" s="5">
        <v>5.341518574781829</v>
      </c>
      <c r="F17">
        <v>1</v>
      </c>
      <c r="G17">
        <v>24</v>
      </c>
      <c r="H17" s="8">
        <v>0.72727272727272729</v>
      </c>
      <c r="I17" s="5">
        <v>11.187163317170999</v>
      </c>
      <c r="J17" s="5">
        <v>79.606060606060609</v>
      </c>
      <c r="K17" s="5">
        <v>70.454545454545453</v>
      </c>
      <c r="L17">
        <v>5</v>
      </c>
      <c r="M17">
        <v>9</v>
      </c>
      <c r="N17">
        <v>2</v>
      </c>
      <c r="O17" t="s">
        <v>19</v>
      </c>
    </row>
    <row r="18" spans="1:15" x14ac:dyDescent="0.25">
      <c r="A18">
        <v>17</v>
      </c>
      <c r="B18" t="s">
        <v>158</v>
      </c>
      <c r="C18">
        <v>33</v>
      </c>
      <c r="D18" s="5">
        <v>8.9696969696969688</v>
      </c>
      <c r="E18" s="5">
        <v>3.6205484326495192</v>
      </c>
      <c r="F18">
        <v>26</v>
      </c>
      <c r="G18">
        <v>26</v>
      </c>
      <c r="H18" s="8">
        <v>0.78787878787878785</v>
      </c>
      <c r="I18" s="5">
        <v>10.594580571265828</v>
      </c>
      <c r="J18" s="5">
        <v>82.878787878787875</v>
      </c>
      <c r="K18" s="5">
        <v>73.909090909090907</v>
      </c>
      <c r="L18">
        <v>12</v>
      </c>
      <c r="M18">
        <v>23</v>
      </c>
      <c r="N18">
        <v>3</v>
      </c>
      <c r="O18" t="s">
        <v>21</v>
      </c>
    </row>
    <row r="19" spans="1:15" x14ac:dyDescent="0.25">
      <c r="A19">
        <v>18</v>
      </c>
      <c r="B19" t="s">
        <v>128</v>
      </c>
      <c r="C19">
        <v>31</v>
      </c>
      <c r="D19" s="5">
        <v>11.03225806451613</v>
      </c>
      <c r="E19" s="5">
        <v>2.0280974493666539</v>
      </c>
      <c r="F19">
        <v>108</v>
      </c>
      <c r="G19">
        <v>25</v>
      </c>
      <c r="H19" s="8">
        <v>0.80645161290322576</v>
      </c>
      <c r="I19" s="5">
        <v>10.217989482619778</v>
      </c>
      <c r="J19" s="5">
        <v>76.387096774193552</v>
      </c>
      <c r="K19" s="5">
        <v>65.354838709677423</v>
      </c>
      <c r="L19">
        <v>18</v>
      </c>
      <c r="M19">
        <v>18</v>
      </c>
      <c r="N19">
        <v>12</v>
      </c>
      <c r="O19" t="s">
        <v>26</v>
      </c>
    </row>
    <row r="20" spans="1:15" x14ac:dyDescent="0.25">
      <c r="A20">
        <v>19</v>
      </c>
      <c r="B20" t="s">
        <v>45</v>
      </c>
      <c r="C20">
        <v>33</v>
      </c>
      <c r="D20" s="5">
        <v>9.0303030303030312</v>
      </c>
      <c r="E20" s="5">
        <v>3.8502718945038246</v>
      </c>
      <c r="F20">
        <v>17</v>
      </c>
      <c r="G20">
        <v>25</v>
      </c>
      <c r="H20" s="8">
        <v>0.75757575757575757</v>
      </c>
      <c r="I20" s="5">
        <v>10.169513129611097</v>
      </c>
      <c r="J20" s="5">
        <v>74.393939393939391</v>
      </c>
      <c r="K20" s="5">
        <v>65.36363636363636</v>
      </c>
      <c r="L20">
        <v>21</v>
      </c>
      <c r="M20">
        <v>10</v>
      </c>
      <c r="N20">
        <v>2</v>
      </c>
      <c r="O20" t="s">
        <v>24</v>
      </c>
    </row>
    <row r="21" spans="1:15" x14ac:dyDescent="0.25">
      <c r="A21">
        <v>20</v>
      </c>
      <c r="B21" t="s">
        <v>159</v>
      </c>
      <c r="C21">
        <v>34</v>
      </c>
      <c r="D21" s="5">
        <v>10.029411764705882</v>
      </c>
      <c r="E21" s="5">
        <v>3.4836083986044919</v>
      </c>
      <c r="F21">
        <v>36</v>
      </c>
      <c r="G21">
        <v>25</v>
      </c>
      <c r="H21" s="8">
        <v>0.73529411764705888</v>
      </c>
      <c r="I21" s="5">
        <v>10.120740969785491</v>
      </c>
      <c r="J21" s="5">
        <v>69.794117647058826</v>
      </c>
      <c r="K21" s="5">
        <v>59.764705882352942</v>
      </c>
      <c r="L21">
        <v>18</v>
      </c>
      <c r="M21">
        <v>18</v>
      </c>
      <c r="N21">
        <v>6</v>
      </c>
      <c r="O21" t="s">
        <v>19</v>
      </c>
    </row>
    <row r="22" spans="1:15" x14ac:dyDescent="0.25">
      <c r="A22">
        <v>21</v>
      </c>
      <c r="B22" t="s">
        <v>22</v>
      </c>
      <c r="C22">
        <v>34</v>
      </c>
      <c r="D22" s="5">
        <v>9.264705882352942</v>
      </c>
      <c r="E22" s="5">
        <v>4.4954232943824408</v>
      </c>
      <c r="F22">
        <v>3</v>
      </c>
      <c r="G22">
        <v>24</v>
      </c>
      <c r="H22" s="8">
        <v>0.70588235294117652</v>
      </c>
      <c r="I22" s="5">
        <v>9.7877210152749665</v>
      </c>
      <c r="J22" s="5">
        <v>75.911764705882348</v>
      </c>
      <c r="K22" s="5">
        <v>66.647058823529406</v>
      </c>
      <c r="L22">
        <v>10</v>
      </c>
      <c r="M22">
        <v>19</v>
      </c>
      <c r="N22">
        <v>8</v>
      </c>
      <c r="O22" t="s">
        <v>24</v>
      </c>
    </row>
    <row r="23" spans="1:15" x14ac:dyDescent="0.25">
      <c r="A23">
        <v>22</v>
      </c>
      <c r="B23" t="s">
        <v>108</v>
      </c>
      <c r="C23">
        <v>32</v>
      </c>
      <c r="D23" s="5">
        <v>8.65625</v>
      </c>
      <c r="E23" s="5">
        <v>2.4905831914418988</v>
      </c>
      <c r="F23">
        <v>82</v>
      </c>
      <c r="G23">
        <v>27</v>
      </c>
      <c r="H23" s="8">
        <v>0.84375</v>
      </c>
      <c r="I23" s="5">
        <v>9.7254093196070581</v>
      </c>
      <c r="J23" s="5">
        <v>68.15625</v>
      </c>
      <c r="K23" s="5">
        <v>59.5</v>
      </c>
      <c r="L23">
        <v>13</v>
      </c>
      <c r="M23">
        <v>15</v>
      </c>
      <c r="N23">
        <v>3</v>
      </c>
      <c r="O23" t="s">
        <v>19</v>
      </c>
    </row>
    <row r="24" spans="1:15" x14ac:dyDescent="0.25">
      <c r="A24">
        <v>23</v>
      </c>
      <c r="B24" t="s">
        <v>119</v>
      </c>
      <c r="C24">
        <v>34</v>
      </c>
      <c r="D24" s="5">
        <v>8.735294117647058</v>
      </c>
      <c r="E24" s="5">
        <v>3.5945968283767078</v>
      </c>
      <c r="F24">
        <v>27</v>
      </c>
      <c r="G24">
        <v>26</v>
      </c>
      <c r="H24" s="8">
        <v>0.76470588235294112</v>
      </c>
      <c r="I24" s="5">
        <v>9.6848185303776564</v>
      </c>
      <c r="J24" s="5">
        <v>71.852941176470594</v>
      </c>
      <c r="K24" s="5">
        <v>63.117647058823529</v>
      </c>
      <c r="L24">
        <v>28</v>
      </c>
      <c r="M24">
        <v>25</v>
      </c>
      <c r="N24">
        <v>7</v>
      </c>
      <c r="O24" t="s">
        <v>21</v>
      </c>
    </row>
    <row r="25" spans="1:15" x14ac:dyDescent="0.25">
      <c r="A25">
        <v>24</v>
      </c>
      <c r="B25" t="s">
        <v>153</v>
      </c>
      <c r="C25">
        <v>34</v>
      </c>
      <c r="D25" s="5">
        <v>10.117647058823529</v>
      </c>
      <c r="E25" s="5">
        <v>2.4528526946831857</v>
      </c>
      <c r="F25">
        <v>85</v>
      </c>
      <c r="G25">
        <v>26</v>
      </c>
      <c r="H25" s="8">
        <v>0.76470588235294112</v>
      </c>
      <c r="I25" s="5">
        <v>9.2662523051848531</v>
      </c>
      <c r="J25" s="5">
        <v>74.970588235294116</v>
      </c>
      <c r="K25" s="5">
        <v>64.852941176470594</v>
      </c>
      <c r="L25">
        <v>24</v>
      </c>
      <c r="M25">
        <v>24</v>
      </c>
      <c r="N25">
        <v>5</v>
      </c>
      <c r="O25" t="s">
        <v>19</v>
      </c>
    </row>
    <row r="26" spans="1:15" x14ac:dyDescent="0.25">
      <c r="A26">
        <v>26</v>
      </c>
      <c r="B26" t="s">
        <v>182</v>
      </c>
      <c r="C26">
        <v>32</v>
      </c>
      <c r="D26" s="5">
        <v>8.78125</v>
      </c>
      <c r="E26" s="5">
        <v>2.2920119967891845</v>
      </c>
      <c r="F26">
        <v>93</v>
      </c>
      <c r="G26">
        <v>26</v>
      </c>
      <c r="H26" s="8">
        <v>0.8125</v>
      </c>
      <c r="I26" s="5">
        <v>8.7763012898556312</v>
      </c>
      <c r="J26" s="5">
        <v>70</v>
      </c>
      <c r="K26" s="5">
        <v>61.21875</v>
      </c>
      <c r="L26">
        <v>30</v>
      </c>
      <c r="M26">
        <v>34</v>
      </c>
      <c r="N26">
        <v>5</v>
      </c>
      <c r="O26" t="s">
        <v>24</v>
      </c>
    </row>
    <row r="27" spans="1:15" x14ac:dyDescent="0.25">
      <c r="A27">
        <v>27</v>
      </c>
      <c r="B27" t="s">
        <v>116</v>
      </c>
      <c r="C27">
        <v>34</v>
      </c>
      <c r="D27" s="5">
        <v>10.117647058823529</v>
      </c>
      <c r="E27" s="5">
        <v>2.4700759372664014</v>
      </c>
      <c r="F27">
        <v>83</v>
      </c>
      <c r="G27">
        <v>25</v>
      </c>
      <c r="H27" s="8">
        <v>0.73529411764705888</v>
      </c>
      <c r="I27" s="5">
        <v>8.5971966592169338</v>
      </c>
      <c r="J27" s="5">
        <v>72.470588235294116</v>
      </c>
      <c r="K27" s="5">
        <v>62.352941176470587</v>
      </c>
      <c r="L27">
        <v>14</v>
      </c>
      <c r="M27">
        <v>17</v>
      </c>
      <c r="N27">
        <v>9</v>
      </c>
      <c r="O27" t="s">
        <v>19</v>
      </c>
    </row>
    <row r="28" spans="1:15" x14ac:dyDescent="0.25">
      <c r="A28">
        <v>28</v>
      </c>
      <c r="B28" t="s">
        <v>120</v>
      </c>
      <c r="C28">
        <v>32</v>
      </c>
      <c r="D28" s="5">
        <v>11.90625</v>
      </c>
      <c r="E28" s="5">
        <v>2.7206175441217546</v>
      </c>
      <c r="F28">
        <v>64</v>
      </c>
      <c r="G28">
        <v>20</v>
      </c>
      <c r="H28" s="8">
        <v>0.625</v>
      </c>
      <c r="I28" s="5">
        <v>7.6712966837155001</v>
      </c>
      <c r="J28" s="5">
        <v>82</v>
      </c>
      <c r="K28" s="5">
        <v>70.09375</v>
      </c>
      <c r="L28">
        <v>22</v>
      </c>
      <c r="M28">
        <v>27</v>
      </c>
      <c r="N28">
        <v>11</v>
      </c>
      <c r="O28" t="s">
        <v>24</v>
      </c>
    </row>
    <row r="29" spans="1:15" x14ac:dyDescent="0.25">
      <c r="A29">
        <v>30</v>
      </c>
      <c r="B29" t="s">
        <v>142</v>
      </c>
      <c r="C29">
        <v>33</v>
      </c>
      <c r="D29" s="5">
        <v>11.242424242424242</v>
      </c>
      <c r="E29" s="5">
        <v>2.7440494237328812</v>
      </c>
      <c r="F29">
        <v>62</v>
      </c>
      <c r="G29">
        <v>21</v>
      </c>
      <c r="H29" s="8">
        <v>0.63636363636363635</v>
      </c>
      <c r="I29" s="5">
        <v>7.5416547008408745</v>
      </c>
      <c r="J29" s="5">
        <v>80.333333333333329</v>
      </c>
      <c r="K29" s="5">
        <v>69.090909090909093</v>
      </c>
      <c r="L29">
        <v>19</v>
      </c>
      <c r="M29">
        <v>22</v>
      </c>
      <c r="N29">
        <v>9</v>
      </c>
      <c r="O29" t="s">
        <v>26</v>
      </c>
    </row>
    <row r="30" spans="1:15" x14ac:dyDescent="0.25">
      <c r="A30">
        <v>31</v>
      </c>
      <c r="B30" t="s">
        <v>31</v>
      </c>
      <c r="C30">
        <v>32</v>
      </c>
      <c r="D30" s="5">
        <v>7.84375</v>
      </c>
      <c r="E30" s="5">
        <v>3.3323876663935375</v>
      </c>
      <c r="F30">
        <v>38</v>
      </c>
      <c r="G30">
        <v>23</v>
      </c>
      <c r="H30" s="8">
        <v>0.71875</v>
      </c>
      <c r="I30" s="5">
        <v>7.3970272356704845</v>
      </c>
      <c r="J30" s="5">
        <v>81.84375</v>
      </c>
      <c r="K30" s="5">
        <v>74</v>
      </c>
      <c r="L30">
        <v>20</v>
      </c>
      <c r="M30">
        <v>30</v>
      </c>
      <c r="N30">
        <v>7</v>
      </c>
      <c r="O30" t="s">
        <v>26</v>
      </c>
    </row>
    <row r="31" spans="1:15" x14ac:dyDescent="0.25">
      <c r="A31">
        <v>32</v>
      </c>
      <c r="B31" t="s">
        <v>181</v>
      </c>
      <c r="C31">
        <v>33</v>
      </c>
      <c r="D31" s="5">
        <v>10.272727272727273</v>
      </c>
      <c r="E31" s="5">
        <v>3.1457182006366926</v>
      </c>
      <c r="F31">
        <v>46</v>
      </c>
      <c r="G31">
        <v>21</v>
      </c>
      <c r="H31" s="8">
        <v>0.63636363636363635</v>
      </c>
      <c r="I31" s="5">
        <v>7.3783011217692129</v>
      </c>
      <c r="J31" s="5">
        <v>71.333333333333329</v>
      </c>
      <c r="K31" s="5">
        <v>61.060606060606062</v>
      </c>
      <c r="L31">
        <v>31</v>
      </c>
      <c r="M31">
        <v>12</v>
      </c>
      <c r="N31">
        <v>11</v>
      </c>
      <c r="O31" t="s">
        <v>24</v>
      </c>
    </row>
    <row r="32" spans="1:15" x14ac:dyDescent="0.25">
      <c r="A32">
        <v>33</v>
      </c>
      <c r="B32" t="s">
        <v>18</v>
      </c>
      <c r="C32">
        <v>32</v>
      </c>
      <c r="D32" s="5">
        <v>7.25</v>
      </c>
      <c r="E32" s="5">
        <v>3.6430311251150025</v>
      </c>
      <c r="F32">
        <v>25</v>
      </c>
      <c r="G32">
        <v>23</v>
      </c>
      <c r="H32" s="8">
        <v>0.71875</v>
      </c>
      <c r="I32" s="5">
        <v>7.1486685746291281</v>
      </c>
      <c r="J32" s="5">
        <v>76.3125</v>
      </c>
      <c r="K32" s="5">
        <v>69.0625</v>
      </c>
      <c r="L32">
        <v>29</v>
      </c>
      <c r="M32">
        <v>26</v>
      </c>
      <c r="N32">
        <v>6</v>
      </c>
      <c r="O32" t="s">
        <v>21</v>
      </c>
    </row>
    <row r="33" spans="1:15" x14ac:dyDescent="0.25">
      <c r="A33">
        <v>34</v>
      </c>
      <c r="B33" t="s">
        <v>180</v>
      </c>
      <c r="C33">
        <v>32</v>
      </c>
      <c r="D33" s="5">
        <v>7.1875</v>
      </c>
      <c r="E33" s="5">
        <v>3.6499055036332209</v>
      </c>
      <c r="F33">
        <v>24</v>
      </c>
      <c r="G33">
        <v>23</v>
      </c>
      <c r="H33" s="8">
        <v>0.71875</v>
      </c>
      <c r="I33" s="5">
        <v>7.0937255735828622</v>
      </c>
      <c r="J33" s="5">
        <v>77.59375</v>
      </c>
      <c r="K33" s="5">
        <v>70.40625</v>
      </c>
      <c r="L33">
        <v>43</v>
      </c>
      <c r="M33">
        <v>45</v>
      </c>
      <c r="N33">
        <v>8</v>
      </c>
      <c r="O33" t="s">
        <v>21</v>
      </c>
    </row>
    <row r="34" spans="1:15" x14ac:dyDescent="0.25">
      <c r="A34">
        <v>36</v>
      </c>
      <c r="B34" t="s">
        <v>123</v>
      </c>
      <c r="C34">
        <v>32</v>
      </c>
      <c r="D34" s="5">
        <v>6.28125</v>
      </c>
      <c r="E34" s="5">
        <v>3.9304671231579142</v>
      </c>
      <c r="F34">
        <v>14</v>
      </c>
      <c r="G34">
        <v>23</v>
      </c>
      <c r="H34" s="8">
        <v>0.71875</v>
      </c>
      <c r="I34" s="5">
        <v>6.433152971646078</v>
      </c>
      <c r="J34" s="5">
        <v>82.15625</v>
      </c>
      <c r="K34" s="5">
        <v>75.875</v>
      </c>
      <c r="L34">
        <v>27</v>
      </c>
      <c r="M34">
        <v>29</v>
      </c>
      <c r="N34">
        <v>5</v>
      </c>
      <c r="O34" t="s">
        <v>26</v>
      </c>
    </row>
    <row r="35" spans="1:15" x14ac:dyDescent="0.25">
      <c r="A35">
        <v>37</v>
      </c>
      <c r="B35" t="s">
        <v>30</v>
      </c>
      <c r="C35">
        <v>35</v>
      </c>
      <c r="D35" s="5">
        <v>6.8285714285714283</v>
      </c>
      <c r="E35" s="5">
        <v>3.9088188574550053</v>
      </c>
      <c r="F35">
        <v>15</v>
      </c>
      <c r="G35">
        <v>24</v>
      </c>
      <c r="H35" s="8">
        <v>0.68571428571428572</v>
      </c>
      <c r="I35" s="5">
        <v>6.3480307779045644</v>
      </c>
      <c r="J35" s="5">
        <v>75.2</v>
      </c>
      <c r="K35" s="5">
        <v>68.371428571428567</v>
      </c>
      <c r="L35">
        <v>36</v>
      </c>
      <c r="M35">
        <v>31</v>
      </c>
      <c r="N35">
        <v>6</v>
      </c>
      <c r="O35" t="s">
        <v>26</v>
      </c>
    </row>
    <row r="36" spans="1:15" x14ac:dyDescent="0.25">
      <c r="A36">
        <v>39</v>
      </c>
      <c r="B36" t="s">
        <v>157</v>
      </c>
      <c r="C36">
        <v>34</v>
      </c>
      <c r="D36" s="5">
        <v>7.1764705882352944</v>
      </c>
      <c r="E36" s="5">
        <v>3.1779229220151053</v>
      </c>
      <c r="F36">
        <v>45</v>
      </c>
      <c r="G36">
        <v>23</v>
      </c>
      <c r="H36" s="8">
        <v>0.67647058823529416</v>
      </c>
      <c r="I36" s="5">
        <v>5.8543735096228033</v>
      </c>
      <c r="J36" s="5">
        <v>84.205882352941174</v>
      </c>
      <c r="K36" s="5">
        <v>77.029411764705884</v>
      </c>
      <c r="L36">
        <v>42</v>
      </c>
      <c r="M36">
        <v>50</v>
      </c>
      <c r="N36">
        <v>10</v>
      </c>
      <c r="O36" t="s">
        <v>26</v>
      </c>
    </row>
    <row r="37" spans="1:15" x14ac:dyDescent="0.25">
      <c r="A37">
        <v>42</v>
      </c>
      <c r="B37" t="s">
        <v>179</v>
      </c>
      <c r="C37">
        <v>32</v>
      </c>
      <c r="D37" s="5">
        <v>6.53125</v>
      </c>
      <c r="E37" s="5">
        <v>1.7888161898234622</v>
      </c>
      <c r="F37">
        <v>126</v>
      </c>
      <c r="G37">
        <v>24</v>
      </c>
      <c r="H37" s="8">
        <v>0.75</v>
      </c>
      <c r="I37" s="5">
        <v>4.9136214275524113</v>
      </c>
      <c r="J37" s="5">
        <v>73.40625</v>
      </c>
      <c r="K37" s="5">
        <v>66.875</v>
      </c>
      <c r="L37">
        <v>42</v>
      </c>
      <c r="M37">
        <v>42</v>
      </c>
      <c r="N37">
        <v>9</v>
      </c>
      <c r="O37" t="s">
        <v>21</v>
      </c>
    </row>
    <row r="38" spans="1:15" x14ac:dyDescent="0.25">
      <c r="A38">
        <v>44</v>
      </c>
      <c r="B38" t="s">
        <v>178</v>
      </c>
      <c r="C38">
        <v>32</v>
      </c>
      <c r="D38" s="5">
        <v>5.34375</v>
      </c>
      <c r="E38" s="5">
        <v>2.5603270989022446</v>
      </c>
      <c r="F38">
        <v>79</v>
      </c>
      <c r="G38">
        <v>24</v>
      </c>
      <c r="H38" s="8">
        <v>0.75</v>
      </c>
      <c r="I38" s="5">
        <v>4.8096822443427634</v>
      </c>
      <c r="J38" s="5">
        <v>76.09375</v>
      </c>
      <c r="K38" s="5">
        <v>70.75</v>
      </c>
      <c r="L38">
        <v>32</v>
      </c>
      <c r="M38">
        <v>52</v>
      </c>
      <c r="N38">
        <v>6</v>
      </c>
      <c r="O38" t="s">
        <v>24</v>
      </c>
    </row>
    <row r="39" spans="1:15" x14ac:dyDescent="0.25">
      <c r="A39">
        <v>47</v>
      </c>
      <c r="B39" t="s">
        <v>177</v>
      </c>
      <c r="C39">
        <v>32</v>
      </c>
      <c r="D39" s="5">
        <v>6.15625</v>
      </c>
      <c r="E39" s="5">
        <v>2.8587492250066422</v>
      </c>
      <c r="F39">
        <v>55</v>
      </c>
      <c r="G39">
        <v>21</v>
      </c>
      <c r="H39" s="8">
        <v>0.65625</v>
      </c>
      <c r="I39" s="5">
        <v>4.4827333960374247</v>
      </c>
      <c r="J39" s="5">
        <v>75.03125</v>
      </c>
      <c r="K39" s="5">
        <v>68.875</v>
      </c>
      <c r="L39">
        <v>39</v>
      </c>
      <c r="M39">
        <v>47</v>
      </c>
      <c r="N39">
        <v>10</v>
      </c>
      <c r="O39" t="s">
        <v>24</v>
      </c>
    </row>
    <row r="40" spans="1:15" x14ac:dyDescent="0.25">
      <c r="A40">
        <v>50</v>
      </c>
      <c r="B40" t="s">
        <v>50</v>
      </c>
      <c r="C40">
        <v>33</v>
      </c>
      <c r="D40" s="5">
        <v>5.7575757575757578</v>
      </c>
      <c r="E40" s="5">
        <v>2.1424842251946266</v>
      </c>
      <c r="F40">
        <v>102</v>
      </c>
      <c r="G40">
        <v>23</v>
      </c>
      <c r="H40" s="8">
        <v>0.69696969696969702</v>
      </c>
      <c r="I40" s="5">
        <v>4.0937966835398978</v>
      </c>
      <c r="J40" s="5">
        <v>73.393939393939391</v>
      </c>
      <c r="K40" s="5">
        <v>67.63636363636364</v>
      </c>
      <c r="L40">
        <v>48</v>
      </c>
      <c r="M40">
        <v>53</v>
      </c>
      <c r="N40">
        <v>11</v>
      </c>
      <c r="O40" t="s">
        <v>19</v>
      </c>
    </row>
    <row r="41" spans="1:15" x14ac:dyDescent="0.25">
      <c r="A41">
        <v>52</v>
      </c>
      <c r="B41" t="s">
        <v>137</v>
      </c>
      <c r="C41">
        <v>35</v>
      </c>
      <c r="D41" s="5">
        <v>10.314285714285715</v>
      </c>
      <c r="E41" s="5">
        <v>0.46064128988636627</v>
      </c>
      <c r="F41">
        <v>219</v>
      </c>
      <c r="G41">
        <v>26</v>
      </c>
      <c r="H41" s="8">
        <v>0.74285714285714288</v>
      </c>
      <c r="I41" s="5">
        <v>3.8630577146740324</v>
      </c>
      <c r="J41" s="5">
        <v>77.228571428571428</v>
      </c>
      <c r="K41" s="5">
        <v>66.914285714285711</v>
      </c>
      <c r="L41">
        <v>77</v>
      </c>
      <c r="M41">
        <v>72</v>
      </c>
      <c r="N41">
        <v>13</v>
      </c>
      <c r="O41" t="s">
        <v>26</v>
      </c>
    </row>
    <row r="42" spans="1:15" x14ac:dyDescent="0.25">
      <c r="A42">
        <v>53</v>
      </c>
      <c r="B42" t="s">
        <v>176</v>
      </c>
      <c r="C42">
        <v>33</v>
      </c>
      <c r="D42" s="5">
        <v>4.8787878787878789</v>
      </c>
      <c r="E42" s="5">
        <v>3.6613696042711052</v>
      </c>
      <c r="F42">
        <v>23</v>
      </c>
      <c r="G42">
        <v>21</v>
      </c>
      <c r="H42" s="8">
        <v>0.63636363636363635</v>
      </c>
      <c r="I42" s="5">
        <v>3.7804581241309805</v>
      </c>
      <c r="J42" s="5">
        <v>73.515151515151516</v>
      </c>
      <c r="K42" s="5">
        <v>68.63636363636364</v>
      </c>
      <c r="L42">
        <v>35</v>
      </c>
      <c r="M42">
        <v>36</v>
      </c>
      <c r="N42">
        <v>10</v>
      </c>
      <c r="O42" t="s">
        <v>19</v>
      </c>
    </row>
    <row r="43" spans="1:15" x14ac:dyDescent="0.25">
      <c r="A43">
        <v>55</v>
      </c>
      <c r="B43" t="s">
        <v>109</v>
      </c>
      <c r="C43">
        <v>33</v>
      </c>
      <c r="D43" s="5">
        <v>4.0909090909090908</v>
      </c>
      <c r="E43" s="5">
        <v>3.370385589364155</v>
      </c>
      <c r="F43">
        <v>37</v>
      </c>
      <c r="G43">
        <v>23</v>
      </c>
      <c r="H43" s="8">
        <v>0.69696969696969702</v>
      </c>
      <c r="I43" s="5">
        <v>3.6482737259075422</v>
      </c>
      <c r="J43" s="5">
        <v>74.121212121212125</v>
      </c>
      <c r="K43" s="5">
        <v>70.030303030303031</v>
      </c>
      <c r="L43">
        <v>45</v>
      </c>
      <c r="M43">
        <v>39</v>
      </c>
      <c r="N43">
        <v>7</v>
      </c>
      <c r="O43" t="s">
        <v>24</v>
      </c>
    </row>
    <row r="44" spans="1:15" x14ac:dyDescent="0.25">
      <c r="A44">
        <v>57</v>
      </c>
      <c r="B44" t="s">
        <v>76</v>
      </c>
      <c r="C44">
        <v>33</v>
      </c>
      <c r="D44" s="5">
        <v>4.2727272727272725</v>
      </c>
      <c r="E44" s="5">
        <v>3.8365493602577438</v>
      </c>
      <c r="F44">
        <v>18</v>
      </c>
      <c r="G44">
        <v>21</v>
      </c>
      <c r="H44" s="8">
        <v>0.63636363636363635</v>
      </c>
      <c r="I44" s="5">
        <v>3.3891147807900661</v>
      </c>
      <c r="J44" s="5">
        <v>72.212121212121218</v>
      </c>
      <c r="K44" s="5">
        <v>67.939393939393938</v>
      </c>
      <c r="L44">
        <v>47</v>
      </c>
      <c r="M44">
        <v>42</v>
      </c>
      <c r="N44">
        <v>12</v>
      </c>
      <c r="O44" t="s">
        <v>24</v>
      </c>
    </row>
    <row r="45" spans="1:15" x14ac:dyDescent="0.25">
      <c r="A45">
        <v>58</v>
      </c>
      <c r="B45" t="s">
        <v>175</v>
      </c>
      <c r="C45">
        <v>33</v>
      </c>
      <c r="D45" s="5">
        <v>4.333333333333333</v>
      </c>
      <c r="E45" s="5">
        <v>2.1778620441333914</v>
      </c>
      <c r="F45">
        <v>99</v>
      </c>
      <c r="G45">
        <v>24</v>
      </c>
      <c r="H45" s="8">
        <v>0.72727272727272729</v>
      </c>
      <c r="I45" s="5">
        <v>3.3824538847866528</v>
      </c>
      <c r="J45" s="5">
        <v>71.272727272727266</v>
      </c>
      <c r="K45" s="5">
        <v>66.939393939393938</v>
      </c>
      <c r="L45">
        <v>58</v>
      </c>
      <c r="M45">
        <v>58</v>
      </c>
      <c r="N45">
        <v>10</v>
      </c>
      <c r="O45" t="s">
        <v>21</v>
      </c>
    </row>
    <row r="46" spans="1:15" x14ac:dyDescent="0.25">
      <c r="A46">
        <v>60</v>
      </c>
      <c r="B46" t="s">
        <v>107</v>
      </c>
      <c r="C46">
        <v>33</v>
      </c>
      <c r="D46" s="5">
        <v>5.7272727272727275</v>
      </c>
      <c r="E46" s="5">
        <v>1.9428745851080087</v>
      </c>
      <c r="F46">
        <v>116</v>
      </c>
      <c r="G46">
        <v>21</v>
      </c>
      <c r="H46" s="8">
        <v>0.63636363636363635</v>
      </c>
      <c r="I46" s="5">
        <v>3.232815782447473</v>
      </c>
      <c r="J46" s="5">
        <v>73.090909090909093</v>
      </c>
      <c r="K46" s="5">
        <v>67.36363636363636</v>
      </c>
      <c r="L46">
        <v>84</v>
      </c>
      <c r="M46">
        <v>68</v>
      </c>
      <c r="N46">
        <v>13</v>
      </c>
      <c r="O46" t="s">
        <v>19</v>
      </c>
    </row>
    <row r="47" spans="1:15" x14ac:dyDescent="0.25">
      <c r="A47">
        <v>61</v>
      </c>
      <c r="B47" t="s">
        <v>174</v>
      </c>
      <c r="C47">
        <v>33</v>
      </c>
      <c r="D47" s="5">
        <v>6.3939393939393936</v>
      </c>
      <c r="E47" s="5">
        <v>1.2870566970431843</v>
      </c>
      <c r="F47">
        <v>164</v>
      </c>
      <c r="G47">
        <v>22</v>
      </c>
      <c r="H47" s="8">
        <v>0.66666666666666663</v>
      </c>
      <c r="I47" s="5">
        <v>3.2239243071524504</v>
      </c>
      <c r="J47" s="5">
        <v>81.424242424242422</v>
      </c>
      <c r="K47" s="5">
        <v>75.030303030303031</v>
      </c>
      <c r="L47">
        <v>61</v>
      </c>
      <c r="M47">
        <v>61</v>
      </c>
      <c r="N47">
        <v>14</v>
      </c>
      <c r="O47" t="s">
        <v>26</v>
      </c>
    </row>
    <row r="48" spans="1:15" x14ac:dyDescent="0.25">
      <c r="A48">
        <v>64</v>
      </c>
      <c r="B48" t="s">
        <v>72</v>
      </c>
      <c r="C48">
        <v>34</v>
      </c>
      <c r="D48" s="5">
        <v>3.6764705882352939</v>
      </c>
      <c r="E48" s="5">
        <v>2.98547064404926</v>
      </c>
      <c r="F48">
        <v>51</v>
      </c>
      <c r="G48">
        <v>23</v>
      </c>
      <c r="H48" s="8">
        <v>0.67647058823529416</v>
      </c>
      <c r="I48" s="5">
        <v>2.9069351042531801</v>
      </c>
      <c r="J48" s="5">
        <v>73.205882352941174</v>
      </c>
      <c r="K48" s="5">
        <v>69.529411764705884</v>
      </c>
      <c r="L48">
        <v>46</v>
      </c>
      <c r="M48">
        <v>40</v>
      </c>
      <c r="N48">
        <v>11</v>
      </c>
      <c r="O48" t="s">
        <v>21</v>
      </c>
    </row>
    <row r="49" spans="1:15" x14ac:dyDescent="0.25">
      <c r="A49">
        <v>65</v>
      </c>
      <c r="B49" t="s">
        <v>173</v>
      </c>
      <c r="C49">
        <v>32</v>
      </c>
      <c r="D49" s="5">
        <v>4</v>
      </c>
      <c r="E49" s="5">
        <v>3.2835381490784581</v>
      </c>
      <c r="F49">
        <v>40</v>
      </c>
      <c r="G49">
        <v>20</v>
      </c>
      <c r="H49" s="8">
        <v>0.625</v>
      </c>
      <c r="I49" s="5">
        <v>2.8313337068020754</v>
      </c>
      <c r="J49" s="5">
        <v>69.71875</v>
      </c>
      <c r="K49" s="5">
        <v>65.71875</v>
      </c>
      <c r="L49">
        <v>50</v>
      </c>
      <c r="M49">
        <v>44</v>
      </c>
      <c r="N49">
        <v>9</v>
      </c>
      <c r="O49" t="s">
        <v>24</v>
      </c>
    </row>
    <row r="50" spans="1:15" x14ac:dyDescent="0.25">
      <c r="A50">
        <v>67</v>
      </c>
      <c r="B50" t="s">
        <v>113</v>
      </c>
      <c r="C50">
        <v>34</v>
      </c>
      <c r="D50" s="5">
        <v>2.9117647058823528</v>
      </c>
      <c r="E50" s="5">
        <v>4.2529193780323933</v>
      </c>
      <c r="F50">
        <v>9</v>
      </c>
      <c r="G50">
        <v>23</v>
      </c>
      <c r="H50" s="8">
        <v>0.67647058823529416</v>
      </c>
      <c r="I50" s="5">
        <v>2.747879540167395</v>
      </c>
      <c r="J50" s="5">
        <v>70.852941176470594</v>
      </c>
      <c r="K50" s="5">
        <v>67.941176470588232</v>
      </c>
      <c r="L50">
        <v>51</v>
      </c>
      <c r="M50">
        <v>64</v>
      </c>
      <c r="N50">
        <v>8</v>
      </c>
      <c r="O50" t="s">
        <v>19</v>
      </c>
    </row>
    <row r="51" spans="1:15" x14ac:dyDescent="0.25">
      <c r="A51">
        <v>73</v>
      </c>
      <c r="B51" t="s">
        <v>172</v>
      </c>
      <c r="C51">
        <v>34</v>
      </c>
      <c r="D51" s="5">
        <v>4.382352941176471</v>
      </c>
      <c r="E51" s="5">
        <v>0.90597566523590645</v>
      </c>
      <c r="F51">
        <v>185</v>
      </c>
      <c r="G51">
        <v>25</v>
      </c>
      <c r="H51" s="8">
        <v>0.73529411764705888</v>
      </c>
      <c r="I51" s="5">
        <v>2.2552142181430201</v>
      </c>
      <c r="J51" s="5">
        <v>79.529411764705884</v>
      </c>
      <c r="K51" s="5">
        <v>75.147058823529406</v>
      </c>
      <c r="L51">
        <v>97</v>
      </c>
      <c r="M51">
        <v>105</v>
      </c>
      <c r="N51">
        <v>13</v>
      </c>
      <c r="O51" t="s">
        <v>21</v>
      </c>
    </row>
    <row r="52" spans="1:15" x14ac:dyDescent="0.25">
      <c r="A52">
        <v>86</v>
      </c>
      <c r="B52" t="s">
        <v>171</v>
      </c>
      <c r="C52">
        <v>32</v>
      </c>
      <c r="D52" s="5">
        <v>5.0625</v>
      </c>
      <c r="E52" s="5">
        <v>0.37598757093089041</v>
      </c>
      <c r="F52">
        <v>228</v>
      </c>
      <c r="G52">
        <v>23</v>
      </c>
      <c r="H52" s="8">
        <v>0.71875</v>
      </c>
      <c r="I52" s="5">
        <v>1.603642272765802</v>
      </c>
      <c r="J52" s="5">
        <v>72.5</v>
      </c>
      <c r="K52" s="5">
        <v>67.4375</v>
      </c>
      <c r="L52">
        <v>120</v>
      </c>
      <c r="M52">
        <v>86</v>
      </c>
      <c r="N52">
        <v>14</v>
      </c>
      <c r="O52" t="s">
        <v>19</v>
      </c>
    </row>
    <row r="53" spans="1:15" x14ac:dyDescent="0.25">
      <c r="A53">
        <v>90</v>
      </c>
      <c r="B53" t="s">
        <v>170</v>
      </c>
      <c r="C53">
        <v>31</v>
      </c>
      <c r="D53" s="5">
        <v>2.129032258064516</v>
      </c>
      <c r="E53" s="5">
        <v>3.7446285481366894</v>
      </c>
      <c r="F53">
        <v>22</v>
      </c>
      <c r="G53">
        <v>19</v>
      </c>
      <c r="H53" s="8">
        <v>0.61290322580645162</v>
      </c>
      <c r="I53" s="5">
        <v>1.5476417177382018</v>
      </c>
      <c r="J53" s="5">
        <v>67</v>
      </c>
      <c r="K53" s="5">
        <v>64.870967741935488</v>
      </c>
      <c r="L53">
        <v>57</v>
      </c>
      <c r="M53">
        <v>48</v>
      </c>
      <c r="N53">
        <v>11</v>
      </c>
      <c r="O53" t="s">
        <v>26</v>
      </c>
    </row>
    <row r="54" spans="1:15" x14ac:dyDescent="0.25">
      <c r="A54">
        <v>100</v>
      </c>
      <c r="B54" t="s">
        <v>169</v>
      </c>
      <c r="C54">
        <v>33</v>
      </c>
      <c r="D54" s="5">
        <v>8.3939393939393945</v>
      </c>
      <c r="E54" s="5">
        <v>7.5146152146220571E-2</v>
      </c>
      <c r="F54">
        <v>249</v>
      </c>
      <c r="G54">
        <v>24</v>
      </c>
      <c r="H54" s="8">
        <v>0.72727272727272729</v>
      </c>
      <c r="I54" s="5">
        <v>1.2170650933206257</v>
      </c>
      <c r="J54" s="5">
        <v>79.030303030303031</v>
      </c>
      <c r="K54" s="5">
        <v>70.63636363636364</v>
      </c>
      <c r="L54">
        <v>139</v>
      </c>
      <c r="M54">
        <v>100</v>
      </c>
      <c r="N54">
        <v>15</v>
      </c>
      <c r="O54" t="s">
        <v>19</v>
      </c>
    </row>
    <row r="55" spans="1:15" x14ac:dyDescent="0.25">
      <c r="A55">
        <v>102</v>
      </c>
      <c r="B55" t="s">
        <v>134</v>
      </c>
      <c r="C55">
        <v>33</v>
      </c>
      <c r="D55" s="5">
        <v>4.333333333333333</v>
      </c>
      <c r="E55" s="5">
        <v>0.46131632871757061</v>
      </c>
      <c r="F55">
        <v>218</v>
      </c>
      <c r="G55">
        <v>21</v>
      </c>
      <c r="H55" s="8">
        <v>0.63636363636363635</v>
      </c>
      <c r="I55" s="5">
        <v>1.1918791453492426</v>
      </c>
      <c r="J55" s="5">
        <v>72.696969696969703</v>
      </c>
      <c r="K55" s="5">
        <v>68.36363636363636</v>
      </c>
      <c r="L55">
        <v>102</v>
      </c>
      <c r="M55">
        <v>102</v>
      </c>
      <c r="N55">
        <v>16</v>
      </c>
      <c r="O55" t="s">
        <v>21</v>
      </c>
    </row>
    <row r="56" spans="1:15" x14ac:dyDescent="0.25">
      <c r="A56">
        <v>107</v>
      </c>
      <c r="B56" t="s">
        <v>146</v>
      </c>
      <c r="C56">
        <v>34</v>
      </c>
      <c r="D56" s="5">
        <v>1.3235294117647058</v>
      </c>
      <c r="E56" s="5">
        <v>3.9580048588350292</v>
      </c>
      <c r="F56">
        <v>12</v>
      </c>
      <c r="G56">
        <v>21</v>
      </c>
      <c r="H56" s="8">
        <v>0.61764705882352944</v>
      </c>
      <c r="I56" s="5">
        <v>1.0045059501582156</v>
      </c>
      <c r="J56" s="5">
        <v>70.794117647058826</v>
      </c>
      <c r="K56" s="5">
        <v>69.470588235294116</v>
      </c>
      <c r="L56">
        <v>107</v>
      </c>
      <c r="M56">
        <v>107</v>
      </c>
      <c r="N56">
        <v>12</v>
      </c>
      <c r="O56" t="s">
        <v>24</v>
      </c>
    </row>
    <row r="57" spans="1:15" x14ac:dyDescent="0.25">
      <c r="A57">
        <v>120</v>
      </c>
      <c r="B57" t="s">
        <v>148</v>
      </c>
      <c r="C57">
        <v>32</v>
      </c>
      <c r="D57" s="5">
        <v>5.25</v>
      </c>
      <c r="E57" s="5">
        <v>-1.5610029523172544E-2</v>
      </c>
      <c r="F57">
        <v>256</v>
      </c>
      <c r="G57">
        <v>20</v>
      </c>
      <c r="H57" s="8">
        <v>0.625</v>
      </c>
      <c r="I57" s="5">
        <v>0.73608608959830379</v>
      </c>
      <c r="J57" s="5">
        <v>67.65625</v>
      </c>
      <c r="K57" s="5">
        <v>62.40625</v>
      </c>
      <c r="L57">
        <v>174</v>
      </c>
      <c r="M57">
        <v>183</v>
      </c>
      <c r="N57">
        <v>15</v>
      </c>
      <c r="O57" t="s">
        <v>24</v>
      </c>
    </row>
    <row r="58" spans="1:15" x14ac:dyDescent="0.25">
      <c r="A58">
        <v>126</v>
      </c>
      <c r="B58" t="s">
        <v>168</v>
      </c>
      <c r="C58">
        <v>32</v>
      </c>
      <c r="D58" s="5">
        <v>5.3125</v>
      </c>
      <c r="E58" s="5">
        <v>-0.45966546190507013</v>
      </c>
      <c r="F58">
        <v>293</v>
      </c>
      <c r="G58">
        <v>20</v>
      </c>
      <c r="H58" s="8">
        <v>0.625</v>
      </c>
      <c r="I58" s="5">
        <v>0.68242985691959956</v>
      </c>
      <c r="J58" s="5">
        <v>63.9375</v>
      </c>
      <c r="K58" s="5">
        <v>58.625</v>
      </c>
      <c r="L58">
        <v>126</v>
      </c>
      <c r="M58">
        <v>126</v>
      </c>
      <c r="N58">
        <v>15</v>
      </c>
      <c r="O58" t="s">
        <v>26</v>
      </c>
    </row>
    <row r="59" spans="1:15" x14ac:dyDescent="0.25">
      <c r="A59">
        <v>130</v>
      </c>
      <c r="B59" t="s">
        <v>167</v>
      </c>
      <c r="C59">
        <v>34</v>
      </c>
      <c r="D59" s="5">
        <v>12.911764705882353</v>
      </c>
      <c r="E59" s="5">
        <v>-0.779327205912553</v>
      </c>
      <c r="F59">
        <v>307</v>
      </c>
      <c r="G59">
        <v>26</v>
      </c>
      <c r="H59" s="8">
        <v>0.76470588235294112</v>
      </c>
      <c r="I59" s="5">
        <v>0.67169204152081963</v>
      </c>
      <c r="J59" s="5">
        <v>79.264705882352942</v>
      </c>
      <c r="K59" s="5">
        <v>66.352941176470594</v>
      </c>
      <c r="L59">
        <v>104</v>
      </c>
      <c r="M59">
        <v>99</v>
      </c>
      <c r="N59">
        <v>14</v>
      </c>
      <c r="O59" t="s">
        <v>24</v>
      </c>
    </row>
    <row r="60" spans="1:15" x14ac:dyDescent="0.25">
      <c r="A60">
        <v>140</v>
      </c>
      <c r="B60" t="s">
        <v>166</v>
      </c>
      <c r="C60">
        <v>32</v>
      </c>
      <c r="D60" s="5">
        <v>-0.21875</v>
      </c>
      <c r="E60" s="5">
        <v>1.7243606125551394</v>
      </c>
      <c r="F60">
        <v>135</v>
      </c>
      <c r="G60">
        <v>13</v>
      </c>
      <c r="H60" s="8">
        <v>0.40625</v>
      </c>
      <c r="I60" s="5">
        <v>0.53078655384023954</v>
      </c>
      <c r="J60" s="5">
        <v>63.21875</v>
      </c>
      <c r="K60" s="5">
        <v>63.4375</v>
      </c>
      <c r="L60">
        <v>140</v>
      </c>
      <c r="M60">
        <v>140</v>
      </c>
      <c r="N60">
        <v>16</v>
      </c>
      <c r="O60" t="s">
        <v>24</v>
      </c>
    </row>
    <row r="61" spans="1:15" x14ac:dyDescent="0.25">
      <c r="A61">
        <v>157</v>
      </c>
      <c r="B61" t="s">
        <v>165</v>
      </c>
      <c r="C61">
        <v>30</v>
      </c>
      <c r="D61" s="5">
        <v>6.7333333333333334</v>
      </c>
      <c r="E61" s="5">
        <v>2.5567109457461587E-2</v>
      </c>
      <c r="F61">
        <v>253</v>
      </c>
      <c r="G61">
        <v>19</v>
      </c>
      <c r="H61" s="8">
        <v>0.6333333333333333</v>
      </c>
      <c r="I61" s="5">
        <v>0.43185268344784483</v>
      </c>
      <c r="J61" s="5">
        <v>73.166666666666671</v>
      </c>
      <c r="K61" s="5">
        <v>66.433333333333337</v>
      </c>
      <c r="L61">
        <v>158</v>
      </c>
      <c r="M61">
        <v>169</v>
      </c>
      <c r="N61">
        <v>16</v>
      </c>
      <c r="O61" t="s">
        <v>26</v>
      </c>
    </row>
    <row r="62" spans="1:15" x14ac:dyDescent="0.25">
      <c r="A62">
        <v>172</v>
      </c>
      <c r="B62" t="s">
        <v>127</v>
      </c>
      <c r="C62">
        <v>32</v>
      </c>
      <c r="D62" s="5">
        <v>7.375</v>
      </c>
      <c r="E62" s="5">
        <v>-0.90323695772771351</v>
      </c>
      <c r="F62">
        <v>310</v>
      </c>
      <c r="G62">
        <v>25</v>
      </c>
      <c r="H62" s="8">
        <v>0.78125</v>
      </c>
      <c r="I62" s="5">
        <v>0.30968397370248246</v>
      </c>
      <c r="J62" s="5">
        <v>77.375</v>
      </c>
      <c r="K62" s="5">
        <v>70</v>
      </c>
      <c r="L62">
        <v>74</v>
      </c>
      <c r="M62">
        <v>67</v>
      </c>
      <c r="N62">
        <v>13</v>
      </c>
      <c r="O62" t="s">
        <v>24</v>
      </c>
    </row>
    <row r="63" spans="1:15" x14ac:dyDescent="0.25">
      <c r="A63">
        <v>173</v>
      </c>
      <c r="B63" t="s">
        <v>164</v>
      </c>
      <c r="C63">
        <v>33</v>
      </c>
      <c r="D63" s="5">
        <v>15.393939393939394</v>
      </c>
      <c r="E63" s="5">
        <v>-2.242032853293062</v>
      </c>
      <c r="F63">
        <v>345</v>
      </c>
      <c r="G63">
        <v>28</v>
      </c>
      <c r="H63" s="8">
        <v>0.84848484848484851</v>
      </c>
      <c r="I63" s="5">
        <v>0.30192622912411221</v>
      </c>
      <c r="J63" s="5">
        <v>73.878787878787875</v>
      </c>
      <c r="K63" s="5">
        <v>58.484848484848484</v>
      </c>
      <c r="L63">
        <v>173</v>
      </c>
      <c r="M63">
        <v>173</v>
      </c>
      <c r="N63">
        <v>14</v>
      </c>
      <c r="O63" t="s">
        <v>21</v>
      </c>
    </row>
    <row r="64" spans="1:15" x14ac:dyDescent="0.25">
      <c r="A64">
        <v>175</v>
      </c>
      <c r="B64" t="s">
        <v>131</v>
      </c>
      <c r="C64">
        <v>32</v>
      </c>
      <c r="D64" s="5">
        <v>2.1875</v>
      </c>
      <c r="E64" s="5">
        <v>-0.72894520967579046</v>
      </c>
      <c r="F64">
        <v>305</v>
      </c>
      <c r="G64">
        <v>18</v>
      </c>
      <c r="H64" s="8">
        <v>0.5625</v>
      </c>
      <c r="I64" s="5">
        <v>0.27917650283549322</v>
      </c>
      <c r="J64" s="5">
        <v>66.03125</v>
      </c>
      <c r="K64" s="5">
        <v>63.84375</v>
      </c>
      <c r="L64">
        <v>175</v>
      </c>
      <c r="M64">
        <v>175</v>
      </c>
      <c r="N64">
        <v>16</v>
      </c>
      <c r="O64" t="s">
        <v>19</v>
      </c>
    </row>
    <row r="65" spans="1:15" x14ac:dyDescent="0.25">
      <c r="A65">
        <v>183</v>
      </c>
      <c r="B65" t="s">
        <v>147</v>
      </c>
      <c r="C65">
        <v>30</v>
      </c>
      <c r="D65" s="5">
        <v>13.133333333333333</v>
      </c>
      <c r="E65" s="5">
        <v>-0.19331789533995417</v>
      </c>
      <c r="F65">
        <v>272</v>
      </c>
      <c r="G65">
        <v>26</v>
      </c>
      <c r="H65" s="8">
        <v>0.8666666666666667</v>
      </c>
      <c r="I65" s="5">
        <v>0.23004471889765998</v>
      </c>
      <c r="J65" s="5">
        <v>73.63333333333334</v>
      </c>
      <c r="K65" s="5">
        <v>60.5</v>
      </c>
      <c r="L65">
        <v>38</v>
      </c>
      <c r="M65">
        <v>33</v>
      </c>
      <c r="N65">
        <v>12</v>
      </c>
      <c r="O65" t="s">
        <v>21</v>
      </c>
    </row>
    <row r="66" spans="1:15" x14ac:dyDescent="0.25">
      <c r="A66">
        <v>184</v>
      </c>
      <c r="B66" t="s">
        <v>163</v>
      </c>
      <c r="C66">
        <v>34</v>
      </c>
      <c r="D66" s="5">
        <v>0.47058823529411764</v>
      </c>
      <c r="E66" s="5">
        <v>1.4873457620067172</v>
      </c>
      <c r="F66">
        <v>148</v>
      </c>
      <c r="G66">
        <v>21</v>
      </c>
      <c r="H66" s="8">
        <v>0.61764705882352944</v>
      </c>
      <c r="I66" s="5">
        <v>0.21894134976291335</v>
      </c>
      <c r="J66" s="5">
        <v>70.941176470588232</v>
      </c>
      <c r="K66" s="5">
        <v>70.470588235294116</v>
      </c>
      <c r="L66">
        <v>184</v>
      </c>
      <c r="M66">
        <v>184</v>
      </c>
      <c r="N66">
        <v>15</v>
      </c>
      <c r="O66" t="s">
        <v>21</v>
      </c>
    </row>
    <row r="67" spans="1:15" x14ac:dyDescent="0.25">
      <c r="A67">
        <v>215</v>
      </c>
      <c r="B67" t="s">
        <v>160</v>
      </c>
      <c r="C67">
        <v>33</v>
      </c>
      <c r="D67" s="5">
        <v>13.848484848484848</v>
      </c>
      <c r="E67" s="5">
        <v>-1.1739737481251624</v>
      </c>
      <c r="F67">
        <v>321</v>
      </c>
      <c r="G67">
        <v>31</v>
      </c>
      <c r="H67" s="8">
        <v>0.93939393939393945</v>
      </c>
      <c r="I67" s="5">
        <v>4.6554678054580946E-2</v>
      </c>
      <c r="J67" s="5">
        <v>76.484848484848484</v>
      </c>
      <c r="K67" s="5">
        <v>62.636363636363633</v>
      </c>
      <c r="L67">
        <v>73</v>
      </c>
      <c r="M67">
        <v>215</v>
      </c>
      <c r="N67">
        <v>12</v>
      </c>
      <c r="O67" t="s">
        <v>19</v>
      </c>
    </row>
    <row r="68" spans="1:15" x14ac:dyDescent="0.25">
      <c r="A68">
        <v>233</v>
      </c>
      <c r="B68" t="s">
        <v>125</v>
      </c>
      <c r="C68">
        <v>33</v>
      </c>
      <c r="D68" s="5">
        <v>2.5454545454545454</v>
      </c>
      <c r="E68" s="5">
        <v>-3.5590118587263362</v>
      </c>
      <c r="F68">
        <v>351</v>
      </c>
      <c r="G68">
        <v>19</v>
      </c>
      <c r="H68" s="8">
        <v>0.5757575757575758</v>
      </c>
      <c r="I68" s="5">
        <v>-0.18242170192954174</v>
      </c>
      <c r="J68" s="5">
        <v>76.212121212121218</v>
      </c>
      <c r="K68" s="5">
        <v>73.666666666666671</v>
      </c>
      <c r="L68">
        <v>233</v>
      </c>
      <c r="M68">
        <v>233</v>
      </c>
      <c r="N68">
        <v>16</v>
      </c>
      <c r="O68" t="s">
        <v>24</v>
      </c>
    </row>
    <row r="69" spans="1:15" x14ac:dyDescent="0.25">
      <c r="A69">
        <v>259</v>
      </c>
      <c r="B69" t="s">
        <v>162</v>
      </c>
      <c r="C69">
        <v>32</v>
      </c>
      <c r="D69" s="5">
        <v>-1.71875</v>
      </c>
      <c r="E69" s="5">
        <v>-1.1664163920652826</v>
      </c>
      <c r="F69">
        <v>319</v>
      </c>
      <c r="G69">
        <v>16</v>
      </c>
      <c r="H69" s="8">
        <v>0.5</v>
      </c>
      <c r="I69" s="5">
        <v>-0.72129159801632059</v>
      </c>
      <c r="J69" s="5">
        <v>76.25</v>
      </c>
      <c r="K69" s="5">
        <v>77.96875</v>
      </c>
      <c r="L69">
        <v>259</v>
      </c>
      <c r="M69">
        <v>259</v>
      </c>
      <c r="N69">
        <v>16</v>
      </c>
      <c r="O69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25" sqref="F25:F33"/>
    </sheetView>
  </sheetViews>
  <sheetFormatPr defaultRowHeight="15" x14ac:dyDescent="0.25"/>
  <cols>
    <col min="1" max="1" width="13.140625" customWidth="1"/>
    <col min="2" max="2" width="17.85546875" customWidth="1"/>
  </cols>
  <sheetData>
    <row r="1" spans="1:6" x14ac:dyDescent="0.25">
      <c r="A1" s="12" t="s">
        <v>13</v>
      </c>
      <c r="B1" t="s">
        <v>190</v>
      </c>
    </row>
    <row r="3" spans="1:6" x14ac:dyDescent="0.25">
      <c r="A3" s="12" t="s">
        <v>189</v>
      </c>
      <c r="B3" t="s">
        <v>188</v>
      </c>
    </row>
    <row r="4" spans="1:6" x14ac:dyDescent="0.25">
      <c r="A4" s="11">
        <v>20</v>
      </c>
      <c r="B4" s="10">
        <v>4</v>
      </c>
      <c r="E4" t="s">
        <v>191</v>
      </c>
      <c r="F4" t="s">
        <v>186</v>
      </c>
    </row>
    <row r="5" spans="1:6" x14ac:dyDescent="0.25">
      <c r="A5" s="11">
        <v>20.2</v>
      </c>
      <c r="B5" s="10">
        <v>7</v>
      </c>
      <c r="E5">
        <v>20</v>
      </c>
      <c r="F5">
        <f>IF(ISNA(VLOOKUP(E5,$A$4:$B$10,2,FALSE)),0,VLOOKUP(E5,$A$4:$B$10,2,FALSE))</f>
        <v>4</v>
      </c>
    </row>
    <row r="6" spans="1:6" x14ac:dyDescent="0.25">
      <c r="A6" s="11">
        <v>20.399999999999999</v>
      </c>
      <c r="B6" s="10">
        <v>20</v>
      </c>
      <c r="E6">
        <v>20.2</v>
      </c>
      <c r="F6">
        <f>IF(ISNA(VLOOKUP(E6,$A$4:$B$10,2,FALSE)),0,VLOOKUP(E6,$A$4:$B$10,2,FALSE))</f>
        <v>7</v>
      </c>
    </row>
    <row r="7" spans="1:6" x14ac:dyDescent="0.25">
      <c r="A7" s="11">
        <v>20.6</v>
      </c>
      <c r="B7" s="10">
        <v>13</v>
      </c>
      <c r="E7">
        <v>20.399999999999999</v>
      </c>
      <c r="F7">
        <f>IF(ISNA(VLOOKUP(E7,$A$4:$B$10,2,FALSE)),0,VLOOKUP(E7,$A$4:$B$10,2,FALSE))</f>
        <v>20</v>
      </c>
    </row>
    <row r="8" spans="1:6" x14ac:dyDescent="0.25">
      <c r="A8" s="11">
        <v>20.8</v>
      </c>
      <c r="B8" s="10">
        <v>13</v>
      </c>
      <c r="E8">
        <v>20.6</v>
      </c>
      <c r="F8">
        <f>IF(ISNA(VLOOKUP(E8,$A$4:$B$10,2,FALSE)),0,VLOOKUP(E8,$A$4:$B$10,2,FALSE))</f>
        <v>13</v>
      </c>
    </row>
    <row r="9" spans="1:6" x14ac:dyDescent="0.25">
      <c r="A9" s="11">
        <v>21</v>
      </c>
      <c r="B9" s="10">
        <v>6</v>
      </c>
      <c r="E9">
        <v>20.8</v>
      </c>
      <c r="F9">
        <f>IF(ISNA(VLOOKUP(E9,$A$4:$B$10,2,FALSE)),0,VLOOKUP(E9,$A$4:$B$10,2,FALSE))</f>
        <v>13</v>
      </c>
    </row>
    <row r="10" spans="1:6" x14ac:dyDescent="0.25">
      <c r="A10" s="11">
        <v>21.4</v>
      </c>
      <c r="B10" s="10">
        <v>1</v>
      </c>
      <c r="E10">
        <v>21</v>
      </c>
      <c r="F10">
        <f>IF(ISNA(VLOOKUP(E10,$A$4:$B$10,2,FALSE)),0,VLOOKUP(E10,$A$4:$B$10,2,FALSE))</f>
        <v>6</v>
      </c>
    </row>
    <row r="11" spans="1:6" x14ac:dyDescent="0.25">
      <c r="A11" s="11" t="s">
        <v>185</v>
      </c>
      <c r="B11" s="10">
        <v>64</v>
      </c>
      <c r="E11">
        <v>21.2</v>
      </c>
      <c r="F11">
        <f>IF(ISNA(VLOOKUP(E11,$A$4:$B$10,2,FALSE)),0,VLOOKUP(E11,$A$4:$B$10,2,FALSE))</f>
        <v>0</v>
      </c>
    </row>
    <row r="12" spans="1:6" x14ac:dyDescent="0.25">
      <c r="E12">
        <v>21.4</v>
      </c>
      <c r="F12">
        <f>IF(ISNA(VLOOKUP(E12,$A$4:$B$10,2,FALSE)),0,VLOOKUP(E12,$A$4:$B$10,2,FALSE))</f>
        <v>1</v>
      </c>
    </row>
    <row r="20" spans="1:6" x14ac:dyDescent="0.25">
      <c r="A20" s="12" t="s">
        <v>13</v>
      </c>
      <c r="B20" t="s">
        <v>190</v>
      </c>
    </row>
    <row r="22" spans="1:6" x14ac:dyDescent="0.25">
      <c r="A22" s="12" t="s">
        <v>189</v>
      </c>
      <c r="B22" t="s">
        <v>188</v>
      </c>
    </row>
    <row r="23" spans="1:6" x14ac:dyDescent="0.25">
      <c r="A23" s="11">
        <v>9</v>
      </c>
      <c r="B23" s="10">
        <v>2</v>
      </c>
      <c r="E23" t="s">
        <v>187</v>
      </c>
      <c r="F23" t="s">
        <v>186</v>
      </c>
    </row>
    <row r="24" spans="1:6" x14ac:dyDescent="0.25">
      <c r="A24" s="11">
        <v>10</v>
      </c>
      <c r="B24" s="10">
        <v>5</v>
      </c>
      <c r="E24">
        <v>9</v>
      </c>
      <c r="F24">
        <f>IF(ISNA(VLOOKUP(E24,$A$23:$B$31,2,FALSE)),0,VLOOKUP(E24,$A$23:$B$31,2,FALSE))</f>
        <v>2</v>
      </c>
    </row>
    <row r="25" spans="1:6" x14ac:dyDescent="0.25">
      <c r="A25" s="11">
        <v>11</v>
      </c>
      <c r="B25" s="10">
        <v>13</v>
      </c>
      <c r="E25">
        <v>10</v>
      </c>
      <c r="F25">
        <f>IF(ISNA(VLOOKUP(E25,$A$23:$B$31,2,FALSE)),0,VLOOKUP(E25,$A$23:$B$31,2,FALSE))</f>
        <v>5</v>
      </c>
    </row>
    <row r="26" spans="1:6" x14ac:dyDescent="0.25">
      <c r="A26" s="11">
        <v>12</v>
      </c>
      <c r="B26" s="10">
        <v>17</v>
      </c>
      <c r="E26">
        <v>11</v>
      </c>
      <c r="F26">
        <f>IF(ISNA(VLOOKUP(E26,$A$23:$B$31,2,FALSE)),0,VLOOKUP(E26,$A$23:$B$31,2,FALSE))</f>
        <v>13</v>
      </c>
    </row>
    <row r="27" spans="1:6" x14ac:dyDescent="0.25">
      <c r="A27" s="11">
        <v>13</v>
      </c>
      <c r="B27" s="10">
        <v>11</v>
      </c>
      <c r="E27">
        <v>12</v>
      </c>
      <c r="F27">
        <f>IF(ISNA(VLOOKUP(E27,$A$23:$B$31,2,FALSE)),0,VLOOKUP(E27,$A$23:$B$31,2,FALSE))</f>
        <v>17</v>
      </c>
    </row>
    <row r="28" spans="1:6" x14ac:dyDescent="0.25">
      <c r="A28" s="11">
        <v>14</v>
      </c>
      <c r="B28" s="10">
        <v>12</v>
      </c>
      <c r="E28">
        <v>13</v>
      </c>
      <c r="F28">
        <f>IF(ISNA(VLOOKUP(E28,$A$23:$B$31,2,FALSE)),0,VLOOKUP(E28,$A$23:$B$31,2,FALSE))</f>
        <v>11</v>
      </c>
    </row>
    <row r="29" spans="1:6" x14ac:dyDescent="0.25">
      <c r="A29" s="11">
        <v>15</v>
      </c>
      <c r="B29" s="10">
        <v>2</v>
      </c>
      <c r="E29">
        <v>14</v>
      </c>
      <c r="F29">
        <f>IF(ISNA(VLOOKUP(E29,$A$23:$B$31,2,FALSE)),0,VLOOKUP(E29,$A$23:$B$31,2,FALSE))</f>
        <v>12</v>
      </c>
    </row>
    <row r="30" spans="1:6" x14ac:dyDescent="0.25">
      <c r="A30" s="11">
        <v>16</v>
      </c>
      <c r="B30" s="10">
        <v>1</v>
      </c>
      <c r="E30">
        <v>15</v>
      </c>
      <c r="F30">
        <f>IF(ISNA(VLOOKUP(E30,$A$23:$B$31,2,FALSE)),0,VLOOKUP(E30,$A$23:$B$31,2,FALSE))</f>
        <v>2</v>
      </c>
    </row>
    <row r="31" spans="1:6" x14ac:dyDescent="0.25">
      <c r="A31" s="11">
        <v>18</v>
      </c>
      <c r="B31" s="10">
        <v>1</v>
      </c>
      <c r="E31">
        <v>16</v>
      </c>
      <c r="F31">
        <f>IF(ISNA(VLOOKUP(E31,$A$23:$B$31,2,FALSE)),0,VLOOKUP(E31,$A$23:$B$31,2,FALSE))</f>
        <v>1</v>
      </c>
    </row>
    <row r="32" spans="1:6" x14ac:dyDescent="0.25">
      <c r="A32" s="11" t="s">
        <v>185</v>
      </c>
      <c r="B32" s="10">
        <v>64</v>
      </c>
      <c r="E32">
        <v>17</v>
      </c>
      <c r="F32">
        <f>IF(ISNA(VLOOKUP(E32,$A$23:$B$31,2,FALSE)),0,VLOOKUP(E32,$A$23:$B$31,2,FALSE))</f>
        <v>0</v>
      </c>
    </row>
    <row r="33" spans="5:6" x14ac:dyDescent="0.25">
      <c r="E33">
        <v>18</v>
      </c>
      <c r="F33">
        <f>IF(ISNA(VLOOKUP(E33,$A$23:$B$31,2,FALSE)),0,VLOOKUP(E33,$A$23:$B$31,2,FALSE))</f>
        <v>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1"/>
  <sheetViews>
    <sheetView tabSelected="1" workbookViewId="0"/>
  </sheetViews>
  <sheetFormatPr defaultRowHeight="15" x14ac:dyDescent="0.25"/>
  <cols>
    <col min="1" max="1" width="28.140625" bestFit="1" customWidth="1"/>
    <col min="2" max="2" width="9.140625" style="5"/>
  </cols>
  <sheetData>
    <row r="1" spans="1:3" x14ac:dyDescent="0.25">
      <c r="A1" t="s">
        <v>418</v>
      </c>
      <c r="B1" s="5">
        <v>20.083333333333332</v>
      </c>
      <c r="C1">
        <v>12</v>
      </c>
    </row>
    <row r="2" spans="1:3" x14ac:dyDescent="0.25">
      <c r="A2" t="s">
        <v>417</v>
      </c>
      <c r="B2" s="5">
        <v>20.352941176470587</v>
      </c>
      <c r="C2">
        <v>17</v>
      </c>
    </row>
    <row r="3" spans="1:3" x14ac:dyDescent="0.25">
      <c r="A3" t="s">
        <v>416</v>
      </c>
      <c r="B3" s="5">
        <v>20.46153846153846</v>
      </c>
      <c r="C3">
        <v>13</v>
      </c>
    </row>
    <row r="4" spans="1:3" x14ac:dyDescent="0.25">
      <c r="A4" t="s">
        <v>415</v>
      </c>
      <c r="B4" s="5">
        <v>20.692307692307693</v>
      </c>
      <c r="C4">
        <v>13</v>
      </c>
    </row>
    <row r="5" spans="1:3" x14ac:dyDescent="0.25">
      <c r="A5" t="s">
        <v>414</v>
      </c>
      <c r="B5" s="5">
        <v>20.846153846153847</v>
      </c>
      <c r="C5">
        <v>13</v>
      </c>
    </row>
    <row r="6" spans="1:3" x14ac:dyDescent="0.25">
      <c r="A6" t="s">
        <v>413</v>
      </c>
      <c r="B6" s="5">
        <v>20.928571428571427</v>
      </c>
      <c r="C6">
        <v>14</v>
      </c>
    </row>
    <row r="7" spans="1:3" x14ac:dyDescent="0.25">
      <c r="A7" t="s">
        <v>412</v>
      </c>
      <c r="B7" s="5">
        <v>20.90909090909091</v>
      </c>
      <c r="C7">
        <v>11</v>
      </c>
    </row>
    <row r="8" spans="1:3" x14ac:dyDescent="0.25">
      <c r="A8" t="s">
        <v>411</v>
      </c>
      <c r="B8" s="5">
        <v>20.846153846153847</v>
      </c>
      <c r="C8">
        <v>13</v>
      </c>
    </row>
    <row r="9" spans="1:3" x14ac:dyDescent="0.25">
      <c r="A9" t="s">
        <v>410</v>
      </c>
      <c r="B9" s="5">
        <v>20.46153846153846</v>
      </c>
      <c r="C9">
        <v>13</v>
      </c>
    </row>
    <row r="10" spans="1:3" x14ac:dyDescent="0.25">
      <c r="A10" t="s">
        <v>409</v>
      </c>
      <c r="B10" s="5">
        <v>20.545454545454547</v>
      </c>
      <c r="C10">
        <v>11</v>
      </c>
    </row>
    <row r="11" spans="1:3" x14ac:dyDescent="0.25">
      <c r="A11" t="s">
        <v>408</v>
      </c>
      <c r="B11" s="5">
        <v>20.066666666666666</v>
      </c>
      <c r="C11">
        <v>15</v>
      </c>
    </row>
    <row r="12" spans="1:3" x14ac:dyDescent="0.25">
      <c r="A12" t="s">
        <v>25</v>
      </c>
      <c r="B12" s="5">
        <v>20.25</v>
      </c>
      <c r="C12">
        <v>9</v>
      </c>
    </row>
    <row r="13" spans="1:3" x14ac:dyDescent="0.25">
      <c r="A13" t="s">
        <v>407</v>
      </c>
      <c r="B13" s="5">
        <v>20.5</v>
      </c>
      <c r="C13">
        <v>10</v>
      </c>
    </row>
    <row r="14" spans="1:3" x14ac:dyDescent="0.25">
      <c r="A14" t="s">
        <v>59</v>
      </c>
      <c r="B14" s="5">
        <v>20.73076923076923</v>
      </c>
      <c r="C14">
        <v>12</v>
      </c>
    </row>
    <row r="15" spans="1:3" x14ac:dyDescent="0.25">
      <c r="A15" t="s">
        <v>406</v>
      </c>
      <c r="B15" s="5">
        <v>20.53846153846154</v>
      </c>
      <c r="C15">
        <v>13</v>
      </c>
    </row>
    <row r="16" spans="1:3" x14ac:dyDescent="0.25">
      <c r="A16" t="s">
        <v>94</v>
      </c>
      <c r="B16" s="5">
        <v>20.76923076923077</v>
      </c>
      <c r="C16">
        <v>13</v>
      </c>
    </row>
    <row r="17" spans="1:3" x14ac:dyDescent="0.25">
      <c r="A17" t="s">
        <v>405</v>
      </c>
      <c r="B17" s="5">
        <v>20.7</v>
      </c>
      <c r="C17">
        <v>14</v>
      </c>
    </row>
    <row r="18" spans="1:3" x14ac:dyDescent="0.25">
      <c r="A18" t="s">
        <v>404</v>
      </c>
      <c r="B18" s="5">
        <v>20.399999999999999</v>
      </c>
      <c r="C18">
        <v>15</v>
      </c>
    </row>
    <row r="19" spans="1:3" x14ac:dyDescent="0.25">
      <c r="A19" t="s">
        <v>403</v>
      </c>
      <c r="B19" s="5">
        <v>20.392857142857142</v>
      </c>
      <c r="C19">
        <v>13</v>
      </c>
    </row>
    <row r="20" spans="1:3" x14ac:dyDescent="0.25">
      <c r="A20" t="s">
        <v>93</v>
      </c>
      <c r="B20" s="5">
        <v>20.75</v>
      </c>
      <c r="C20">
        <v>12</v>
      </c>
    </row>
    <row r="21" spans="1:3" x14ac:dyDescent="0.25">
      <c r="A21" t="s">
        <v>402</v>
      </c>
      <c r="B21" s="5">
        <v>20.7</v>
      </c>
      <c r="C21">
        <v>10</v>
      </c>
    </row>
    <row r="22" spans="1:3" x14ac:dyDescent="0.25">
      <c r="A22" t="s">
        <v>30</v>
      </c>
      <c r="B22" s="5">
        <v>20.636363636363637</v>
      </c>
      <c r="C22">
        <v>11</v>
      </c>
    </row>
    <row r="23" spans="1:3" x14ac:dyDescent="0.25">
      <c r="A23" t="s">
        <v>136</v>
      </c>
      <c r="B23" s="5">
        <v>20.75</v>
      </c>
      <c r="C23">
        <v>12</v>
      </c>
    </row>
    <row r="24" spans="1:3" x14ac:dyDescent="0.25">
      <c r="A24" t="s">
        <v>401</v>
      </c>
      <c r="B24" s="5">
        <v>20.545454545454547</v>
      </c>
      <c r="C24">
        <v>9</v>
      </c>
    </row>
    <row r="25" spans="1:3" x14ac:dyDescent="0.25">
      <c r="A25" t="s">
        <v>400</v>
      </c>
      <c r="B25" s="5">
        <v>20.571428571428573</v>
      </c>
      <c r="C25">
        <v>14</v>
      </c>
    </row>
    <row r="26" spans="1:3" x14ac:dyDescent="0.25">
      <c r="A26" t="s">
        <v>399</v>
      </c>
      <c r="B26" s="5">
        <v>20.083333333333332</v>
      </c>
      <c r="C26">
        <v>12</v>
      </c>
    </row>
    <row r="27" spans="1:3" x14ac:dyDescent="0.25">
      <c r="A27" t="s">
        <v>398</v>
      </c>
      <c r="B27" s="5">
        <v>20.083333333333332</v>
      </c>
      <c r="C27">
        <v>12</v>
      </c>
    </row>
    <row r="28" spans="1:3" x14ac:dyDescent="0.25">
      <c r="A28" t="s">
        <v>397</v>
      </c>
      <c r="B28" s="5">
        <v>20.75</v>
      </c>
      <c r="C28">
        <v>16</v>
      </c>
    </row>
    <row r="29" spans="1:3" x14ac:dyDescent="0.25">
      <c r="A29" t="s">
        <v>396</v>
      </c>
      <c r="B29" s="5">
        <v>20.333333333333332</v>
      </c>
      <c r="C29">
        <v>13</v>
      </c>
    </row>
    <row r="30" spans="1:3" x14ac:dyDescent="0.25">
      <c r="A30" t="s">
        <v>395</v>
      </c>
      <c r="B30" s="5">
        <v>19.923076923076923</v>
      </c>
      <c r="C30">
        <v>13</v>
      </c>
    </row>
    <row r="31" spans="1:3" x14ac:dyDescent="0.25">
      <c r="A31" t="s">
        <v>394</v>
      </c>
      <c r="B31" s="5">
        <v>20.142857142857142</v>
      </c>
      <c r="C31">
        <v>14</v>
      </c>
    </row>
    <row r="32" spans="1:3" x14ac:dyDescent="0.25">
      <c r="A32" t="s">
        <v>393</v>
      </c>
      <c r="B32" s="5">
        <v>20.399999999999999</v>
      </c>
      <c r="C32">
        <v>15</v>
      </c>
    </row>
    <row r="33" spans="1:3" x14ac:dyDescent="0.25">
      <c r="A33" t="s">
        <v>392</v>
      </c>
      <c r="B33" s="5">
        <v>20.384615384615383</v>
      </c>
      <c r="C33">
        <v>13</v>
      </c>
    </row>
    <row r="34" spans="1:3" x14ac:dyDescent="0.25">
      <c r="A34" t="s">
        <v>75</v>
      </c>
      <c r="B34" s="5">
        <v>20.333333333333332</v>
      </c>
      <c r="C34">
        <v>12</v>
      </c>
    </row>
    <row r="35" spans="1:3" x14ac:dyDescent="0.25">
      <c r="A35" t="s">
        <v>103</v>
      </c>
      <c r="B35" s="5">
        <v>20.46153846153846</v>
      </c>
      <c r="C35">
        <v>13</v>
      </c>
    </row>
    <row r="36" spans="1:3" x14ac:dyDescent="0.25">
      <c r="A36" t="s">
        <v>42</v>
      </c>
      <c r="B36" s="5">
        <v>20.76923076923077</v>
      </c>
      <c r="C36">
        <v>13</v>
      </c>
    </row>
    <row r="37" spans="1:3" x14ac:dyDescent="0.25">
      <c r="A37" t="s">
        <v>391</v>
      </c>
      <c r="B37" s="5">
        <v>20.666666666666668</v>
      </c>
      <c r="C37">
        <v>15</v>
      </c>
    </row>
    <row r="38" spans="1:3" x14ac:dyDescent="0.25">
      <c r="A38" t="s">
        <v>100</v>
      </c>
      <c r="B38" s="5">
        <v>21</v>
      </c>
      <c r="C38">
        <v>12</v>
      </c>
    </row>
    <row r="39" spans="1:3" x14ac:dyDescent="0.25">
      <c r="A39" t="s">
        <v>390</v>
      </c>
      <c r="B39" s="5">
        <v>20.333333333333332</v>
      </c>
      <c r="C39">
        <v>15</v>
      </c>
    </row>
    <row r="40" spans="1:3" x14ac:dyDescent="0.25">
      <c r="A40" t="s">
        <v>389</v>
      </c>
      <c r="B40" s="5">
        <v>20.583333333333332</v>
      </c>
      <c r="C40">
        <v>12</v>
      </c>
    </row>
    <row r="41" spans="1:3" x14ac:dyDescent="0.25">
      <c r="A41" t="s">
        <v>388</v>
      </c>
      <c r="B41" s="5">
        <v>20.357142857142858</v>
      </c>
      <c r="C41">
        <v>14</v>
      </c>
    </row>
    <row r="42" spans="1:3" x14ac:dyDescent="0.25">
      <c r="A42" t="s">
        <v>387</v>
      </c>
      <c r="B42" s="5">
        <v>20.46153846153846</v>
      </c>
      <c r="C42">
        <v>13</v>
      </c>
    </row>
    <row r="43" spans="1:3" x14ac:dyDescent="0.25">
      <c r="A43" t="s">
        <v>386</v>
      </c>
      <c r="B43" s="5">
        <v>20.545454545454547</v>
      </c>
      <c r="C43">
        <v>11</v>
      </c>
    </row>
    <row r="44" spans="1:3" x14ac:dyDescent="0.25">
      <c r="A44" t="s">
        <v>385</v>
      </c>
      <c r="B44" s="5">
        <v>20.25</v>
      </c>
      <c r="C44">
        <v>12</v>
      </c>
    </row>
    <row r="45" spans="1:3" x14ac:dyDescent="0.25">
      <c r="A45" t="s">
        <v>384</v>
      </c>
      <c r="B45" s="5">
        <v>20.95</v>
      </c>
      <c r="C45">
        <v>9</v>
      </c>
    </row>
    <row r="46" spans="1:3" x14ac:dyDescent="0.25">
      <c r="A46" t="s">
        <v>383</v>
      </c>
      <c r="B46" s="5">
        <v>20.615384615384617</v>
      </c>
      <c r="C46">
        <v>13</v>
      </c>
    </row>
    <row r="47" spans="1:3" x14ac:dyDescent="0.25">
      <c r="A47" t="s">
        <v>382</v>
      </c>
      <c r="B47" s="5">
        <v>20.5</v>
      </c>
      <c r="C47">
        <v>14</v>
      </c>
    </row>
    <row r="48" spans="1:3" x14ac:dyDescent="0.25">
      <c r="A48" t="s">
        <v>381</v>
      </c>
      <c r="B48" s="5">
        <v>20.727272727272727</v>
      </c>
      <c r="C48">
        <v>11</v>
      </c>
    </row>
    <row r="49" spans="1:3" x14ac:dyDescent="0.25">
      <c r="A49" t="s">
        <v>106</v>
      </c>
      <c r="B49" s="5">
        <v>20.75</v>
      </c>
      <c r="C49">
        <v>12</v>
      </c>
    </row>
    <row r="50" spans="1:3" x14ac:dyDescent="0.25">
      <c r="A50" t="s">
        <v>380</v>
      </c>
      <c r="B50" s="5">
        <v>20.923076923076923</v>
      </c>
      <c r="C50">
        <v>13</v>
      </c>
    </row>
    <row r="51" spans="1:3" x14ac:dyDescent="0.25">
      <c r="A51" t="s">
        <v>35</v>
      </c>
      <c r="B51" s="5">
        <v>20.545454545454547</v>
      </c>
      <c r="C51">
        <v>11</v>
      </c>
    </row>
    <row r="52" spans="1:3" x14ac:dyDescent="0.25">
      <c r="A52" t="s">
        <v>379</v>
      </c>
      <c r="B52" s="5">
        <v>19.9375</v>
      </c>
      <c r="C52">
        <v>16</v>
      </c>
    </row>
    <row r="53" spans="1:3" x14ac:dyDescent="0.25">
      <c r="A53" t="s">
        <v>378</v>
      </c>
      <c r="B53" s="5">
        <v>20.571428571428573</v>
      </c>
      <c r="C53">
        <v>14</v>
      </c>
    </row>
    <row r="54" spans="1:3" x14ac:dyDescent="0.25">
      <c r="A54" t="s">
        <v>377</v>
      </c>
      <c r="B54" s="5">
        <v>20.5</v>
      </c>
      <c r="C54">
        <v>14</v>
      </c>
    </row>
    <row r="55" spans="1:3" x14ac:dyDescent="0.25">
      <c r="A55" t="s">
        <v>376</v>
      </c>
      <c r="B55" s="5">
        <v>20.653846153846153</v>
      </c>
      <c r="C55">
        <v>12</v>
      </c>
    </row>
    <row r="56" spans="1:3" x14ac:dyDescent="0.25">
      <c r="A56" t="s">
        <v>375</v>
      </c>
      <c r="B56" s="5">
        <v>20.53846153846154</v>
      </c>
      <c r="C56">
        <v>13</v>
      </c>
    </row>
    <row r="57" spans="1:3" x14ac:dyDescent="0.25">
      <c r="A57" t="s">
        <v>374</v>
      </c>
      <c r="B57" s="5">
        <v>20.363636363636363</v>
      </c>
      <c r="C57">
        <v>11</v>
      </c>
    </row>
    <row r="58" spans="1:3" x14ac:dyDescent="0.25">
      <c r="A58" t="s">
        <v>113</v>
      </c>
      <c r="B58" s="5">
        <v>20.727272727272727</v>
      </c>
      <c r="C58">
        <v>11</v>
      </c>
    </row>
    <row r="59" spans="1:3" x14ac:dyDescent="0.25">
      <c r="A59" t="s">
        <v>373</v>
      </c>
      <c r="B59" s="5">
        <v>20.5</v>
      </c>
      <c r="C59">
        <v>10</v>
      </c>
    </row>
    <row r="60" spans="1:3" x14ac:dyDescent="0.25">
      <c r="A60" t="s">
        <v>372</v>
      </c>
      <c r="B60" s="5">
        <v>20.466666666666665</v>
      </c>
      <c r="C60">
        <v>15</v>
      </c>
    </row>
    <row r="61" spans="1:3" x14ac:dyDescent="0.25">
      <c r="A61" t="s">
        <v>119</v>
      </c>
      <c r="B61" s="5">
        <v>20.363636363636363</v>
      </c>
      <c r="C61">
        <v>11</v>
      </c>
    </row>
    <row r="62" spans="1:3" x14ac:dyDescent="0.25">
      <c r="A62" t="s">
        <v>371</v>
      </c>
      <c r="B62" s="5">
        <v>21</v>
      </c>
      <c r="C62">
        <v>13</v>
      </c>
    </row>
    <row r="63" spans="1:3" x14ac:dyDescent="0.25">
      <c r="A63" t="s">
        <v>370</v>
      </c>
      <c r="B63" s="5">
        <v>20.733333333333334</v>
      </c>
      <c r="C63">
        <v>15</v>
      </c>
    </row>
    <row r="64" spans="1:3" x14ac:dyDescent="0.25">
      <c r="A64" t="s">
        <v>46</v>
      </c>
      <c r="B64" s="5">
        <v>20.428571428571427</v>
      </c>
      <c r="C64">
        <v>14</v>
      </c>
    </row>
    <row r="65" spans="1:3" x14ac:dyDescent="0.25">
      <c r="A65" t="s">
        <v>369</v>
      </c>
      <c r="B65" s="5">
        <v>20.214285714285715</v>
      </c>
      <c r="C65">
        <v>14</v>
      </c>
    </row>
    <row r="66" spans="1:3" x14ac:dyDescent="0.25">
      <c r="A66" t="s">
        <v>152</v>
      </c>
      <c r="B66" s="5">
        <v>20.636363636363637</v>
      </c>
      <c r="C66">
        <v>11</v>
      </c>
    </row>
    <row r="67" spans="1:3" x14ac:dyDescent="0.25">
      <c r="A67" t="s">
        <v>50</v>
      </c>
      <c r="B67" s="5">
        <v>20.727272727272727</v>
      </c>
      <c r="C67">
        <v>11</v>
      </c>
    </row>
    <row r="68" spans="1:3" x14ac:dyDescent="0.25">
      <c r="A68" t="s">
        <v>172</v>
      </c>
      <c r="B68" s="5">
        <v>20.545454545454547</v>
      </c>
      <c r="C68">
        <v>11</v>
      </c>
    </row>
    <row r="69" spans="1:3" x14ac:dyDescent="0.25">
      <c r="A69" t="s">
        <v>368</v>
      </c>
      <c r="B69" s="5">
        <v>20.535714285714285</v>
      </c>
      <c r="C69">
        <v>13</v>
      </c>
    </row>
    <row r="70" spans="1:3" x14ac:dyDescent="0.25">
      <c r="A70" t="s">
        <v>367</v>
      </c>
      <c r="B70" s="5">
        <v>20.23076923076923</v>
      </c>
      <c r="C70">
        <v>13</v>
      </c>
    </row>
    <row r="71" spans="1:3" x14ac:dyDescent="0.25">
      <c r="A71" t="s">
        <v>366</v>
      </c>
      <c r="B71" s="5">
        <v>20.5</v>
      </c>
      <c r="C71">
        <v>12</v>
      </c>
    </row>
    <row r="72" spans="1:3" x14ac:dyDescent="0.25">
      <c r="A72" t="s">
        <v>365</v>
      </c>
      <c r="B72" s="5">
        <v>20.46153846153846</v>
      </c>
      <c r="C72">
        <v>13</v>
      </c>
    </row>
    <row r="73" spans="1:3" x14ac:dyDescent="0.25">
      <c r="A73" t="s">
        <v>364</v>
      </c>
      <c r="B73" s="5">
        <v>20.615384615384617</v>
      </c>
      <c r="C73">
        <v>13</v>
      </c>
    </row>
    <row r="74" spans="1:3" x14ac:dyDescent="0.25">
      <c r="A74" t="s">
        <v>363</v>
      </c>
      <c r="B74" s="5">
        <v>20.533333333333335</v>
      </c>
      <c r="C74">
        <v>15</v>
      </c>
    </row>
    <row r="75" spans="1:3" x14ac:dyDescent="0.25">
      <c r="A75" t="s">
        <v>27</v>
      </c>
      <c r="B75" s="5">
        <v>19.916666666666668</v>
      </c>
      <c r="C75">
        <v>12</v>
      </c>
    </row>
    <row r="76" spans="1:3" x14ac:dyDescent="0.25">
      <c r="A76" t="s">
        <v>362</v>
      </c>
      <c r="B76" s="5">
        <v>20.285714285714285</v>
      </c>
      <c r="C76">
        <v>14</v>
      </c>
    </row>
    <row r="77" spans="1:3" x14ac:dyDescent="0.25">
      <c r="A77" t="s">
        <v>361</v>
      </c>
      <c r="B77" s="5">
        <v>20.5</v>
      </c>
      <c r="C77">
        <v>12</v>
      </c>
    </row>
    <row r="78" spans="1:3" x14ac:dyDescent="0.25">
      <c r="A78" t="s">
        <v>60</v>
      </c>
      <c r="B78" s="5">
        <v>21.307692307692307</v>
      </c>
      <c r="C78">
        <v>13</v>
      </c>
    </row>
    <row r="79" spans="1:3" x14ac:dyDescent="0.25">
      <c r="A79" t="s">
        <v>360</v>
      </c>
      <c r="B79" s="5">
        <v>20.576923076923077</v>
      </c>
      <c r="C79">
        <v>12</v>
      </c>
    </row>
    <row r="80" spans="1:3" x14ac:dyDescent="0.25">
      <c r="A80" t="s">
        <v>359</v>
      </c>
      <c r="B80" s="5">
        <v>20.09090909090909</v>
      </c>
      <c r="C80">
        <v>11</v>
      </c>
    </row>
    <row r="81" spans="1:3" x14ac:dyDescent="0.25">
      <c r="A81" t="s">
        <v>358</v>
      </c>
      <c r="B81" s="5">
        <v>20.75</v>
      </c>
      <c r="C81">
        <v>12</v>
      </c>
    </row>
    <row r="82" spans="1:3" x14ac:dyDescent="0.25">
      <c r="A82" t="s">
        <v>357</v>
      </c>
      <c r="B82" s="5">
        <v>20.384615384615383</v>
      </c>
      <c r="C82">
        <v>13</v>
      </c>
    </row>
    <row r="83" spans="1:3" x14ac:dyDescent="0.25">
      <c r="A83" t="s">
        <v>356</v>
      </c>
      <c r="B83" s="5">
        <v>20.833333333333332</v>
      </c>
      <c r="C83">
        <v>12</v>
      </c>
    </row>
    <row r="84" spans="1:3" x14ac:dyDescent="0.25">
      <c r="A84" t="s">
        <v>355</v>
      </c>
      <c r="B84" s="5">
        <v>21</v>
      </c>
      <c r="C84">
        <v>11</v>
      </c>
    </row>
    <row r="85" spans="1:3" x14ac:dyDescent="0.25">
      <c r="A85" t="s">
        <v>354</v>
      </c>
      <c r="B85" s="5">
        <v>20.416666666666668</v>
      </c>
      <c r="C85">
        <v>12</v>
      </c>
    </row>
    <row r="86" spans="1:3" x14ac:dyDescent="0.25">
      <c r="A86" t="s">
        <v>91</v>
      </c>
      <c r="B86" s="5">
        <v>20.428571428571427</v>
      </c>
      <c r="C86">
        <v>14</v>
      </c>
    </row>
    <row r="87" spans="1:3" x14ac:dyDescent="0.25">
      <c r="A87" t="s">
        <v>29</v>
      </c>
      <c r="B87" s="5">
        <v>20.666666666666668</v>
      </c>
      <c r="C87">
        <v>12</v>
      </c>
    </row>
    <row r="88" spans="1:3" x14ac:dyDescent="0.25">
      <c r="A88" t="s">
        <v>353</v>
      </c>
      <c r="B88" s="5">
        <v>20.384615384615383</v>
      </c>
      <c r="C88">
        <v>13</v>
      </c>
    </row>
    <row r="89" spans="1:3" x14ac:dyDescent="0.25">
      <c r="A89" t="s">
        <v>352</v>
      </c>
      <c r="B89" s="5">
        <v>20.454545454545453</v>
      </c>
      <c r="C89">
        <v>11</v>
      </c>
    </row>
    <row r="90" spans="1:3" x14ac:dyDescent="0.25">
      <c r="A90" t="s">
        <v>58</v>
      </c>
      <c r="B90" s="5">
        <v>20.399999999999999</v>
      </c>
      <c r="C90">
        <v>15</v>
      </c>
    </row>
    <row r="91" spans="1:3" x14ac:dyDescent="0.25">
      <c r="A91" t="s">
        <v>351</v>
      </c>
      <c r="B91" s="5">
        <v>21.03846153846154</v>
      </c>
      <c r="C91">
        <v>12</v>
      </c>
    </row>
    <row r="92" spans="1:3" x14ac:dyDescent="0.25">
      <c r="A92" t="s">
        <v>33</v>
      </c>
      <c r="B92" s="5">
        <v>20.384615384615383</v>
      </c>
      <c r="C92">
        <v>13</v>
      </c>
    </row>
    <row r="93" spans="1:3" x14ac:dyDescent="0.25">
      <c r="A93" t="s">
        <v>350</v>
      </c>
      <c r="B93" s="5">
        <v>20.307692307692307</v>
      </c>
      <c r="C93">
        <v>13</v>
      </c>
    </row>
    <row r="94" spans="1:3" x14ac:dyDescent="0.25">
      <c r="A94" t="s">
        <v>110</v>
      </c>
      <c r="B94" s="5">
        <v>20.307692307692307</v>
      </c>
      <c r="C94">
        <v>13</v>
      </c>
    </row>
    <row r="95" spans="1:3" x14ac:dyDescent="0.25">
      <c r="A95" t="s">
        <v>349</v>
      </c>
      <c r="B95" s="5">
        <v>20.333333333333332</v>
      </c>
      <c r="C95">
        <v>12</v>
      </c>
    </row>
    <row r="96" spans="1:3" x14ac:dyDescent="0.25">
      <c r="A96" t="s">
        <v>348</v>
      </c>
      <c r="B96" s="5">
        <v>20.26923076923077</v>
      </c>
      <c r="C96">
        <v>12</v>
      </c>
    </row>
    <row r="97" spans="1:3" x14ac:dyDescent="0.25">
      <c r="A97" t="s">
        <v>347</v>
      </c>
      <c r="B97" s="5">
        <v>19.916666666666668</v>
      </c>
      <c r="C97">
        <v>12</v>
      </c>
    </row>
    <row r="98" spans="1:3" x14ac:dyDescent="0.25">
      <c r="A98" t="s">
        <v>346</v>
      </c>
      <c r="B98" s="5">
        <v>20.25</v>
      </c>
      <c r="C98">
        <v>12</v>
      </c>
    </row>
    <row r="99" spans="1:3" x14ac:dyDescent="0.25">
      <c r="A99" t="s">
        <v>149</v>
      </c>
      <c r="B99" s="5">
        <v>20.846153846153847</v>
      </c>
      <c r="C99">
        <v>13</v>
      </c>
    </row>
    <row r="100" spans="1:3" x14ac:dyDescent="0.25">
      <c r="A100" t="s">
        <v>144</v>
      </c>
      <c r="B100" s="5">
        <v>20.583333333333332</v>
      </c>
      <c r="C100">
        <v>12</v>
      </c>
    </row>
    <row r="101" spans="1:3" x14ac:dyDescent="0.25">
      <c r="A101" t="s">
        <v>345</v>
      </c>
      <c r="B101" s="5">
        <v>20.642857142857142</v>
      </c>
      <c r="C101">
        <v>14</v>
      </c>
    </row>
    <row r="102" spans="1:3" x14ac:dyDescent="0.25">
      <c r="A102" t="s">
        <v>344</v>
      </c>
      <c r="B102" s="5">
        <v>20.692307692307693</v>
      </c>
      <c r="C102">
        <v>13</v>
      </c>
    </row>
    <row r="103" spans="1:3" x14ac:dyDescent="0.25">
      <c r="A103" t="s">
        <v>343</v>
      </c>
      <c r="B103" s="5">
        <v>20.6</v>
      </c>
      <c r="C103">
        <v>15</v>
      </c>
    </row>
    <row r="104" spans="1:3" x14ac:dyDescent="0.25">
      <c r="A104" t="s">
        <v>39</v>
      </c>
      <c r="B104" s="5">
        <v>20.46153846153846</v>
      </c>
      <c r="C104">
        <v>13</v>
      </c>
    </row>
    <row r="105" spans="1:3" x14ac:dyDescent="0.25">
      <c r="A105" t="s">
        <v>342</v>
      </c>
      <c r="B105" s="5">
        <v>20.466666666666665</v>
      </c>
      <c r="C105">
        <v>15</v>
      </c>
    </row>
    <row r="106" spans="1:3" x14ac:dyDescent="0.25">
      <c r="A106" t="s">
        <v>341</v>
      </c>
      <c r="B106" s="5">
        <v>20.266666666666666</v>
      </c>
      <c r="C106">
        <v>13</v>
      </c>
    </row>
    <row r="107" spans="1:3" x14ac:dyDescent="0.25">
      <c r="A107" t="s">
        <v>105</v>
      </c>
      <c r="B107" s="5">
        <v>21.125</v>
      </c>
      <c r="C107">
        <v>11</v>
      </c>
    </row>
    <row r="108" spans="1:3" x14ac:dyDescent="0.25">
      <c r="A108" t="s">
        <v>92</v>
      </c>
      <c r="B108" s="5">
        <v>20.25</v>
      </c>
      <c r="C108">
        <v>13</v>
      </c>
    </row>
    <row r="109" spans="1:3" x14ac:dyDescent="0.25">
      <c r="A109" t="s">
        <v>340</v>
      </c>
      <c r="B109" s="5">
        <v>20.333333333333332</v>
      </c>
      <c r="C109">
        <v>12</v>
      </c>
    </row>
    <row r="110" spans="1:3" x14ac:dyDescent="0.25">
      <c r="A110" t="s">
        <v>147</v>
      </c>
      <c r="B110" s="5">
        <v>20.176470588235293</v>
      </c>
      <c r="C110">
        <v>17</v>
      </c>
    </row>
    <row r="111" spans="1:3" x14ac:dyDescent="0.25">
      <c r="A111" t="s">
        <v>96</v>
      </c>
      <c r="B111" s="5">
        <v>20.083333333333332</v>
      </c>
      <c r="C111">
        <v>12</v>
      </c>
    </row>
    <row r="112" spans="1:3" x14ac:dyDescent="0.25">
      <c r="A112" t="s">
        <v>339</v>
      </c>
      <c r="B112" s="5">
        <v>20.545454545454547</v>
      </c>
      <c r="C112">
        <v>11</v>
      </c>
    </row>
    <row r="113" spans="1:3" x14ac:dyDescent="0.25">
      <c r="A113" t="s">
        <v>338</v>
      </c>
      <c r="B113" s="5">
        <v>20.636363636363637</v>
      </c>
      <c r="C113">
        <v>11</v>
      </c>
    </row>
    <row r="114" spans="1:3" x14ac:dyDescent="0.25">
      <c r="A114" t="s">
        <v>90</v>
      </c>
      <c r="B114" s="5">
        <v>20.9</v>
      </c>
      <c r="C114">
        <v>10</v>
      </c>
    </row>
    <row r="115" spans="1:3" x14ac:dyDescent="0.25">
      <c r="A115" t="s">
        <v>337</v>
      </c>
      <c r="B115" s="5">
        <v>21</v>
      </c>
      <c r="C115">
        <v>12</v>
      </c>
    </row>
    <row r="116" spans="1:3" x14ac:dyDescent="0.25">
      <c r="A116" t="s">
        <v>336</v>
      </c>
      <c r="B116" s="5">
        <v>20.5</v>
      </c>
      <c r="C116">
        <v>14</v>
      </c>
    </row>
    <row r="117" spans="1:3" x14ac:dyDescent="0.25">
      <c r="A117" t="s">
        <v>335</v>
      </c>
      <c r="B117" s="5">
        <v>21.266666666666666</v>
      </c>
      <c r="C117">
        <v>15</v>
      </c>
    </row>
    <row r="118" spans="1:3" x14ac:dyDescent="0.25">
      <c r="A118" t="s">
        <v>334</v>
      </c>
      <c r="B118" s="5">
        <v>20.571428571428573</v>
      </c>
      <c r="C118">
        <v>14</v>
      </c>
    </row>
    <row r="119" spans="1:3" x14ac:dyDescent="0.25">
      <c r="A119" t="s">
        <v>333</v>
      </c>
      <c r="B119" s="5">
        <v>20.416666666666668</v>
      </c>
      <c r="C119">
        <v>12</v>
      </c>
    </row>
    <row r="120" spans="1:3" x14ac:dyDescent="0.25">
      <c r="A120" t="s">
        <v>332</v>
      </c>
      <c r="B120" s="5">
        <v>20.76923076923077</v>
      </c>
      <c r="C120">
        <v>13</v>
      </c>
    </row>
    <row r="121" spans="1:3" x14ac:dyDescent="0.25">
      <c r="A121" t="s">
        <v>331</v>
      </c>
      <c r="B121" s="5">
        <v>20.583333333333332</v>
      </c>
      <c r="C121">
        <v>12</v>
      </c>
    </row>
    <row r="122" spans="1:3" x14ac:dyDescent="0.25">
      <c r="A122" t="s">
        <v>330</v>
      </c>
      <c r="B122" s="5">
        <v>19.916666666666668</v>
      </c>
      <c r="C122">
        <v>12</v>
      </c>
    </row>
    <row r="123" spans="1:3" x14ac:dyDescent="0.25">
      <c r="A123" t="s">
        <v>329</v>
      </c>
      <c r="B123" s="5">
        <v>20.583333333333332</v>
      </c>
      <c r="C123">
        <v>12</v>
      </c>
    </row>
    <row r="124" spans="1:3" x14ac:dyDescent="0.25">
      <c r="A124" t="s">
        <v>121</v>
      </c>
      <c r="B124" s="5">
        <v>20.071428571428573</v>
      </c>
      <c r="C124">
        <v>14</v>
      </c>
    </row>
    <row r="125" spans="1:3" x14ac:dyDescent="0.25">
      <c r="A125" t="s">
        <v>328</v>
      </c>
      <c r="B125" s="5">
        <v>20.615384615384617</v>
      </c>
      <c r="C125">
        <v>13</v>
      </c>
    </row>
    <row r="126" spans="1:3" x14ac:dyDescent="0.25">
      <c r="A126" t="s">
        <v>83</v>
      </c>
      <c r="B126" s="5">
        <v>20.90909090909091</v>
      </c>
      <c r="C126">
        <v>11</v>
      </c>
    </row>
    <row r="127" spans="1:3" x14ac:dyDescent="0.25">
      <c r="A127" t="s">
        <v>120</v>
      </c>
      <c r="B127" s="5">
        <v>20</v>
      </c>
      <c r="C127">
        <v>14</v>
      </c>
    </row>
    <row r="128" spans="1:3" x14ac:dyDescent="0.25">
      <c r="A128" t="s">
        <v>40</v>
      </c>
      <c r="B128" s="5">
        <v>21.083333333333332</v>
      </c>
      <c r="C128">
        <v>12</v>
      </c>
    </row>
    <row r="129" spans="1:3" x14ac:dyDescent="0.25">
      <c r="A129" t="s">
        <v>327</v>
      </c>
      <c r="B129" s="5">
        <v>20.916666666666668</v>
      </c>
      <c r="C129">
        <v>12</v>
      </c>
    </row>
    <row r="130" spans="1:3" x14ac:dyDescent="0.25">
      <c r="A130" t="s">
        <v>326</v>
      </c>
      <c r="B130" s="5">
        <v>20.53846153846154</v>
      </c>
      <c r="C130">
        <v>13</v>
      </c>
    </row>
    <row r="131" spans="1:3" x14ac:dyDescent="0.25">
      <c r="A131" t="s">
        <v>325</v>
      </c>
      <c r="B131" s="5">
        <v>20.833333333333332</v>
      </c>
      <c r="C131">
        <v>14</v>
      </c>
    </row>
    <row r="132" spans="1:3" x14ac:dyDescent="0.25">
      <c r="A132" t="s">
        <v>324</v>
      </c>
      <c r="B132" s="5">
        <v>21.25</v>
      </c>
      <c r="C132">
        <v>12</v>
      </c>
    </row>
    <row r="133" spans="1:3" x14ac:dyDescent="0.25">
      <c r="A133" t="s">
        <v>85</v>
      </c>
      <c r="B133" s="5">
        <v>20.192307692307693</v>
      </c>
      <c r="C133">
        <v>12</v>
      </c>
    </row>
    <row r="134" spans="1:3" x14ac:dyDescent="0.25">
      <c r="A134" t="s">
        <v>323</v>
      </c>
      <c r="B134" s="5">
        <v>21.454545454545453</v>
      </c>
      <c r="C134">
        <v>11</v>
      </c>
    </row>
    <row r="135" spans="1:3" x14ac:dyDescent="0.25">
      <c r="A135" t="s">
        <v>23</v>
      </c>
      <c r="B135" s="5">
        <v>20.545454545454547</v>
      </c>
      <c r="C135">
        <v>11</v>
      </c>
    </row>
    <row r="136" spans="1:3" x14ac:dyDescent="0.25">
      <c r="A136" t="s">
        <v>70</v>
      </c>
      <c r="B136" s="5">
        <v>20.428571428571427</v>
      </c>
      <c r="C136">
        <v>14</v>
      </c>
    </row>
    <row r="137" spans="1:3" x14ac:dyDescent="0.25">
      <c r="A137" t="s">
        <v>322</v>
      </c>
      <c r="B137" s="5">
        <v>20</v>
      </c>
      <c r="C137">
        <v>13</v>
      </c>
    </row>
    <row r="138" spans="1:3" x14ac:dyDescent="0.25">
      <c r="A138" t="s">
        <v>82</v>
      </c>
      <c r="B138" s="5">
        <v>20.428571428571427</v>
      </c>
      <c r="C138">
        <v>14</v>
      </c>
    </row>
    <row r="139" spans="1:3" x14ac:dyDescent="0.25">
      <c r="A139" t="s">
        <v>22</v>
      </c>
      <c r="B139" s="5">
        <v>19.923076923076923</v>
      </c>
      <c r="C139">
        <v>13</v>
      </c>
    </row>
    <row r="140" spans="1:3" x14ac:dyDescent="0.25">
      <c r="A140" t="s">
        <v>321</v>
      </c>
      <c r="B140" s="5">
        <v>20.833333333333332</v>
      </c>
      <c r="C140">
        <v>12</v>
      </c>
    </row>
    <row r="141" spans="1:3" x14ac:dyDescent="0.25">
      <c r="A141" t="s">
        <v>129</v>
      </c>
      <c r="B141" s="5">
        <v>20</v>
      </c>
      <c r="C141">
        <v>12</v>
      </c>
    </row>
    <row r="142" spans="1:3" x14ac:dyDescent="0.25">
      <c r="A142" t="s">
        <v>320</v>
      </c>
      <c r="B142" s="5">
        <v>20.53846153846154</v>
      </c>
      <c r="C142">
        <v>13</v>
      </c>
    </row>
    <row r="143" spans="1:3" x14ac:dyDescent="0.25">
      <c r="A143" t="s">
        <v>319</v>
      </c>
      <c r="B143" s="5">
        <v>20.545454545454547</v>
      </c>
      <c r="C143">
        <v>11</v>
      </c>
    </row>
    <row r="144" spans="1:3" x14ac:dyDescent="0.25">
      <c r="A144" t="s">
        <v>318</v>
      </c>
      <c r="B144" s="5">
        <v>20.071428571428573</v>
      </c>
      <c r="C144">
        <v>14</v>
      </c>
    </row>
    <row r="145" spans="1:3" x14ac:dyDescent="0.25">
      <c r="A145" t="s">
        <v>317</v>
      </c>
      <c r="B145" s="5">
        <v>20.636363636363637</v>
      </c>
      <c r="C145">
        <v>11</v>
      </c>
    </row>
    <row r="146" spans="1:3" x14ac:dyDescent="0.25">
      <c r="A146" t="s">
        <v>316</v>
      </c>
      <c r="B146" s="5">
        <v>20.266666666666666</v>
      </c>
      <c r="C146">
        <v>15</v>
      </c>
    </row>
    <row r="147" spans="1:3" x14ac:dyDescent="0.25">
      <c r="A147" t="s">
        <v>315</v>
      </c>
      <c r="B147" s="5">
        <v>20.285714285714285</v>
      </c>
      <c r="C147">
        <v>14</v>
      </c>
    </row>
    <row r="148" spans="1:3" x14ac:dyDescent="0.25">
      <c r="A148" t="s">
        <v>314</v>
      </c>
      <c r="B148" s="5">
        <v>20.545454545454547</v>
      </c>
      <c r="C148">
        <v>11</v>
      </c>
    </row>
    <row r="149" spans="1:3" x14ac:dyDescent="0.25">
      <c r="A149" t="s">
        <v>313</v>
      </c>
      <c r="B149" s="5">
        <v>20.428571428571427</v>
      </c>
      <c r="C149">
        <v>14</v>
      </c>
    </row>
    <row r="150" spans="1:3" x14ac:dyDescent="0.25">
      <c r="A150" t="s">
        <v>312</v>
      </c>
      <c r="B150" s="5">
        <v>20.416666666666668</v>
      </c>
      <c r="C150">
        <v>12</v>
      </c>
    </row>
    <row r="151" spans="1:3" x14ac:dyDescent="0.25">
      <c r="A151" t="s">
        <v>311</v>
      </c>
      <c r="B151" s="5">
        <v>20.076923076923077</v>
      </c>
      <c r="C151">
        <v>13</v>
      </c>
    </row>
    <row r="152" spans="1:3" x14ac:dyDescent="0.25">
      <c r="A152" t="s">
        <v>310</v>
      </c>
      <c r="B152" s="5">
        <v>20.666666666666668</v>
      </c>
      <c r="C152">
        <v>12</v>
      </c>
    </row>
    <row r="153" spans="1:3" x14ac:dyDescent="0.25">
      <c r="A153" t="s">
        <v>28</v>
      </c>
      <c r="B153" s="5">
        <v>20.5</v>
      </c>
      <c r="C153">
        <v>14</v>
      </c>
    </row>
    <row r="154" spans="1:3" x14ac:dyDescent="0.25">
      <c r="A154" t="s">
        <v>309</v>
      </c>
      <c r="B154" s="5">
        <v>20.411764705882351</v>
      </c>
      <c r="C154">
        <v>17</v>
      </c>
    </row>
    <row r="155" spans="1:3" x14ac:dyDescent="0.25">
      <c r="A155" t="s">
        <v>308</v>
      </c>
      <c r="B155" s="5">
        <v>20.214285714285715</v>
      </c>
      <c r="C155">
        <v>14</v>
      </c>
    </row>
    <row r="156" spans="1:3" x14ac:dyDescent="0.25">
      <c r="A156" t="s">
        <v>307</v>
      </c>
      <c r="B156" s="5">
        <v>20.692307692307693</v>
      </c>
      <c r="C156">
        <v>13</v>
      </c>
    </row>
    <row r="157" spans="1:3" x14ac:dyDescent="0.25">
      <c r="A157" t="s">
        <v>306</v>
      </c>
      <c r="B157" s="5">
        <v>20.285714285714285</v>
      </c>
      <c r="C157">
        <v>14</v>
      </c>
    </row>
    <row r="158" spans="1:3" x14ac:dyDescent="0.25">
      <c r="A158" t="s">
        <v>127</v>
      </c>
      <c r="B158" s="5">
        <v>20.333333333333332</v>
      </c>
      <c r="C158">
        <v>12</v>
      </c>
    </row>
    <row r="159" spans="1:3" x14ac:dyDescent="0.25">
      <c r="A159" t="s">
        <v>305</v>
      </c>
      <c r="B159" s="5">
        <v>20.454545454545453</v>
      </c>
      <c r="C159">
        <v>11</v>
      </c>
    </row>
    <row r="160" spans="1:3" x14ac:dyDescent="0.25">
      <c r="A160" t="s">
        <v>67</v>
      </c>
      <c r="B160" s="5">
        <v>20.545454545454547</v>
      </c>
      <c r="C160">
        <v>11</v>
      </c>
    </row>
    <row r="161" spans="1:3" x14ac:dyDescent="0.25">
      <c r="A161" t="s">
        <v>304</v>
      </c>
      <c r="B161" s="5">
        <v>20.5</v>
      </c>
      <c r="C161">
        <v>14</v>
      </c>
    </row>
    <row r="162" spans="1:3" x14ac:dyDescent="0.25">
      <c r="A162" t="s">
        <v>55</v>
      </c>
      <c r="B162" s="5">
        <v>20.454545454545453</v>
      </c>
      <c r="C162">
        <v>11</v>
      </c>
    </row>
    <row r="163" spans="1:3" x14ac:dyDescent="0.25">
      <c r="A163" t="s">
        <v>303</v>
      </c>
      <c r="B163" s="5">
        <v>20.5</v>
      </c>
      <c r="C163">
        <v>14</v>
      </c>
    </row>
    <row r="164" spans="1:3" x14ac:dyDescent="0.25">
      <c r="A164" t="s">
        <v>302</v>
      </c>
      <c r="B164" s="5">
        <v>20.916666666666668</v>
      </c>
      <c r="C164">
        <v>12</v>
      </c>
    </row>
    <row r="165" spans="1:3" x14ac:dyDescent="0.25">
      <c r="A165" t="s">
        <v>178</v>
      </c>
      <c r="B165" s="5">
        <v>20</v>
      </c>
      <c r="C165">
        <v>13</v>
      </c>
    </row>
    <row r="166" spans="1:3" x14ac:dyDescent="0.25">
      <c r="A166" t="s">
        <v>301</v>
      </c>
      <c r="B166" s="5">
        <v>20</v>
      </c>
      <c r="C166">
        <v>12</v>
      </c>
    </row>
    <row r="167" spans="1:3" x14ac:dyDescent="0.25">
      <c r="A167" t="s">
        <v>300</v>
      </c>
      <c r="B167" s="5">
        <v>20.363636363636363</v>
      </c>
      <c r="C167">
        <v>11</v>
      </c>
    </row>
    <row r="168" spans="1:3" x14ac:dyDescent="0.25">
      <c r="A168" t="s">
        <v>180</v>
      </c>
      <c r="B168" s="5">
        <v>20.46153846153846</v>
      </c>
      <c r="C168">
        <v>13</v>
      </c>
    </row>
    <row r="169" spans="1:3" x14ac:dyDescent="0.25">
      <c r="A169" t="s">
        <v>167</v>
      </c>
      <c r="B169" s="5">
        <v>20.615384615384617</v>
      </c>
      <c r="C169">
        <v>13</v>
      </c>
    </row>
    <row r="170" spans="1:3" x14ac:dyDescent="0.25">
      <c r="A170" t="s">
        <v>63</v>
      </c>
      <c r="B170" s="5">
        <v>20.111111111111111</v>
      </c>
      <c r="C170">
        <v>9</v>
      </c>
    </row>
    <row r="171" spans="1:3" x14ac:dyDescent="0.25">
      <c r="A171" t="s">
        <v>299</v>
      </c>
      <c r="B171" s="5">
        <v>20.076923076923077</v>
      </c>
      <c r="C171">
        <v>13</v>
      </c>
    </row>
    <row r="172" spans="1:3" x14ac:dyDescent="0.25">
      <c r="A172" t="s">
        <v>45</v>
      </c>
      <c r="B172" s="5">
        <v>20.692307692307693</v>
      </c>
      <c r="C172">
        <v>13</v>
      </c>
    </row>
    <row r="173" spans="1:3" x14ac:dyDescent="0.25">
      <c r="A173" t="s">
        <v>78</v>
      </c>
      <c r="B173" s="5">
        <v>20.23076923076923</v>
      </c>
      <c r="C173">
        <v>13</v>
      </c>
    </row>
    <row r="174" spans="1:3" x14ac:dyDescent="0.25">
      <c r="A174" t="s">
        <v>47</v>
      </c>
      <c r="B174" s="5">
        <v>21</v>
      </c>
      <c r="C174">
        <v>11</v>
      </c>
    </row>
    <row r="175" spans="1:3" x14ac:dyDescent="0.25">
      <c r="A175" t="s">
        <v>298</v>
      </c>
      <c r="B175" s="5">
        <v>20.272727272727273</v>
      </c>
      <c r="C175">
        <v>11</v>
      </c>
    </row>
    <row r="176" spans="1:3" x14ac:dyDescent="0.25">
      <c r="A176" t="s">
        <v>49</v>
      </c>
      <c r="B176" s="5">
        <v>20.166666666666668</v>
      </c>
      <c r="C176">
        <v>12</v>
      </c>
    </row>
    <row r="177" spans="1:3" x14ac:dyDescent="0.25">
      <c r="A177" t="s">
        <v>145</v>
      </c>
      <c r="B177" s="5">
        <v>20.636363636363637</v>
      </c>
      <c r="C177">
        <v>11</v>
      </c>
    </row>
    <row r="178" spans="1:3" x14ac:dyDescent="0.25">
      <c r="A178" t="s">
        <v>297</v>
      </c>
      <c r="B178" s="5">
        <v>19.642857142857142</v>
      </c>
      <c r="C178">
        <v>14</v>
      </c>
    </row>
    <row r="179" spans="1:3" x14ac:dyDescent="0.25">
      <c r="A179" t="s">
        <v>296</v>
      </c>
      <c r="B179" s="5">
        <v>20.8125</v>
      </c>
      <c r="C179">
        <v>16</v>
      </c>
    </row>
    <row r="180" spans="1:3" x14ac:dyDescent="0.25">
      <c r="A180" t="s">
        <v>295</v>
      </c>
      <c r="B180" s="5">
        <v>19.916666666666668</v>
      </c>
      <c r="C180">
        <v>12</v>
      </c>
    </row>
    <row r="181" spans="1:3" x14ac:dyDescent="0.25">
      <c r="A181" t="s">
        <v>294</v>
      </c>
      <c r="B181" s="5">
        <v>20.75</v>
      </c>
      <c r="C181">
        <v>13</v>
      </c>
    </row>
    <row r="182" spans="1:3" x14ac:dyDescent="0.25">
      <c r="A182" t="s">
        <v>293</v>
      </c>
      <c r="B182" s="5">
        <v>20.642857142857142</v>
      </c>
      <c r="C182">
        <v>14</v>
      </c>
    </row>
    <row r="183" spans="1:3" x14ac:dyDescent="0.25">
      <c r="A183" t="s">
        <v>292</v>
      </c>
      <c r="B183" s="5">
        <v>20.846153846153847</v>
      </c>
      <c r="C183">
        <v>13</v>
      </c>
    </row>
    <row r="184" spans="1:3" x14ac:dyDescent="0.25">
      <c r="A184" t="s">
        <v>291</v>
      </c>
      <c r="B184" s="5">
        <v>20.545454545454547</v>
      </c>
      <c r="C184">
        <v>11</v>
      </c>
    </row>
    <row r="185" spans="1:3" x14ac:dyDescent="0.25">
      <c r="A185" t="s">
        <v>290</v>
      </c>
      <c r="B185" s="5">
        <v>20.25</v>
      </c>
      <c r="C185">
        <v>12</v>
      </c>
    </row>
    <row r="186" spans="1:3" x14ac:dyDescent="0.25">
      <c r="A186" t="s">
        <v>289</v>
      </c>
      <c r="B186" s="5">
        <v>20.714285714285715</v>
      </c>
      <c r="C186">
        <v>14</v>
      </c>
    </row>
    <row r="187" spans="1:3" x14ac:dyDescent="0.25">
      <c r="A187" t="s">
        <v>288</v>
      </c>
      <c r="B187" s="5">
        <v>20.166666666666668</v>
      </c>
      <c r="C187">
        <v>12</v>
      </c>
    </row>
    <row r="188" spans="1:3" x14ac:dyDescent="0.25">
      <c r="A188" t="s">
        <v>89</v>
      </c>
      <c r="B188" s="5">
        <v>20.333333333333332</v>
      </c>
      <c r="C188">
        <v>12</v>
      </c>
    </row>
    <row r="189" spans="1:3" x14ac:dyDescent="0.25">
      <c r="A189" t="s">
        <v>287</v>
      </c>
      <c r="B189" s="5">
        <v>20.363636363636363</v>
      </c>
      <c r="C189">
        <v>11</v>
      </c>
    </row>
    <row r="190" spans="1:3" x14ac:dyDescent="0.25">
      <c r="A190" t="s">
        <v>286</v>
      </c>
      <c r="B190" s="5">
        <v>20.647058823529413</v>
      </c>
      <c r="C190">
        <v>17</v>
      </c>
    </row>
    <row r="191" spans="1:3" x14ac:dyDescent="0.25">
      <c r="A191" t="s">
        <v>170</v>
      </c>
      <c r="B191" s="5">
        <v>20.23076923076923</v>
      </c>
      <c r="C191">
        <v>11</v>
      </c>
    </row>
    <row r="192" spans="1:3" x14ac:dyDescent="0.25">
      <c r="A192" t="s">
        <v>285</v>
      </c>
      <c r="B192" s="5">
        <v>20.666666666666668</v>
      </c>
      <c r="C192">
        <v>12</v>
      </c>
    </row>
    <row r="193" spans="1:3" x14ac:dyDescent="0.25">
      <c r="A193" t="s">
        <v>51</v>
      </c>
      <c r="B193" s="5">
        <v>20.3</v>
      </c>
      <c r="C193">
        <v>10</v>
      </c>
    </row>
    <row r="194" spans="1:3" x14ac:dyDescent="0.25">
      <c r="A194" t="s">
        <v>284</v>
      </c>
      <c r="B194" s="5">
        <v>20.214285714285715</v>
      </c>
      <c r="C194">
        <v>14</v>
      </c>
    </row>
    <row r="195" spans="1:3" x14ac:dyDescent="0.25">
      <c r="A195" t="s">
        <v>283</v>
      </c>
      <c r="B195" s="5">
        <v>20.363636363636363</v>
      </c>
      <c r="C195">
        <v>11</v>
      </c>
    </row>
    <row r="196" spans="1:3" x14ac:dyDescent="0.25">
      <c r="A196" t="s">
        <v>183</v>
      </c>
      <c r="B196" s="5">
        <v>20.384615384615383</v>
      </c>
      <c r="C196">
        <v>13</v>
      </c>
    </row>
    <row r="197" spans="1:3" x14ac:dyDescent="0.25">
      <c r="A197" t="s">
        <v>69</v>
      </c>
      <c r="B197" s="5">
        <v>20.692307692307693</v>
      </c>
      <c r="C197">
        <v>13</v>
      </c>
    </row>
    <row r="198" spans="1:3" x14ac:dyDescent="0.25">
      <c r="A198" t="s">
        <v>84</v>
      </c>
      <c r="B198" s="5">
        <v>20.666666666666668</v>
      </c>
      <c r="C198">
        <v>15</v>
      </c>
    </row>
    <row r="199" spans="1:3" x14ac:dyDescent="0.25">
      <c r="A199" t="s">
        <v>282</v>
      </c>
      <c r="B199" s="5">
        <v>20.272727272727273</v>
      </c>
      <c r="C199">
        <v>11</v>
      </c>
    </row>
    <row r="200" spans="1:3" x14ac:dyDescent="0.25">
      <c r="A200" t="s">
        <v>281</v>
      </c>
      <c r="B200" s="5">
        <v>21.5</v>
      </c>
      <c r="C200">
        <v>12</v>
      </c>
    </row>
    <row r="201" spans="1:3" x14ac:dyDescent="0.25">
      <c r="A201" t="s">
        <v>280</v>
      </c>
      <c r="B201" s="5">
        <v>20.428571428571427</v>
      </c>
      <c r="C201">
        <v>14</v>
      </c>
    </row>
    <row r="202" spans="1:3" x14ac:dyDescent="0.25">
      <c r="A202" t="s">
        <v>279</v>
      </c>
      <c r="B202" s="5">
        <v>21.166666666666668</v>
      </c>
      <c r="C202">
        <v>12</v>
      </c>
    </row>
    <row r="203" spans="1:3" x14ac:dyDescent="0.25">
      <c r="A203" t="s">
        <v>18</v>
      </c>
      <c r="B203" s="5">
        <v>20.642857142857142</v>
      </c>
      <c r="C203">
        <v>14</v>
      </c>
    </row>
    <row r="204" spans="1:3" x14ac:dyDescent="0.25">
      <c r="A204" t="s">
        <v>278</v>
      </c>
      <c r="B204" s="5">
        <v>20.846153846153847</v>
      </c>
      <c r="C204">
        <v>13</v>
      </c>
    </row>
    <row r="205" spans="1:3" x14ac:dyDescent="0.25">
      <c r="A205" t="s">
        <v>74</v>
      </c>
      <c r="B205" s="5">
        <v>21.333333333333332</v>
      </c>
      <c r="C205">
        <v>12</v>
      </c>
    </row>
    <row r="206" spans="1:3" x14ac:dyDescent="0.25">
      <c r="A206" t="s">
        <v>277</v>
      </c>
      <c r="B206" s="5">
        <v>20.153846153846153</v>
      </c>
      <c r="C206">
        <v>13</v>
      </c>
    </row>
    <row r="207" spans="1:3" x14ac:dyDescent="0.25">
      <c r="A207" t="s">
        <v>112</v>
      </c>
      <c r="B207" s="5">
        <v>20.307692307692307</v>
      </c>
      <c r="C207">
        <v>13</v>
      </c>
    </row>
    <row r="208" spans="1:3" x14ac:dyDescent="0.25">
      <c r="A208" t="s">
        <v>276</v>
      </c>
      <c r="B208" s="5">
        <v>20.285714285714285</v>
      </c>
      <c r="C208">
        <v>14</v>
      </c>
    </row>
    <row r="209" spans="1:3" x14ac:dyDescent="0.25">
      <c r="A209" t="s">
        <v>53</v>
      </c>
      <c r="B209" s="5">
        <v>20.75</v>
      </c>
      <c r="C209">
        <v>12</v>
      </c>
    </row>
    <row r="210" spans="1:3" x14ac:dyDescent="0.25">
      <c r="A210" t="s">
        <v>77</v>
      </c>
      <c r="B210" s="5">
        <v>20.666666666666668</v>
      </c>
      <c r="C210">
        <v>12</v>
      </c>
    </row>
    <row r="211" spans="1:3" x14ac:dyDescent="0.25">
      <c r="A211" t="s">
        <v>275</v>
      </c>
      <c r="B211" s="5">
        <v>20.166666666666668</v>
      </c>
      <c r="C211">
        <v>12</v>
      </c>
    </row>
    <row r="212" spans="1:3" x14ac:dyDescent="0.25">
      <c r="A212" t="s">
        <v>135</v>
      </c>
      <c r="B212" s="5">
        <v>20.5</v>
      </c>
      <c r="C212">
        <v>12</v>
      </c>
    </row>
    <row r="213" spans="1:3" x14ac:dyDescent="0.25">
      <c r="A213" t="s">
        <v>274</v>
      </c>
      <c r="B213" s="5">
        <v>20.642857142857142</v>
      </c>
      <c r="C213">
        <v>14</v>
      </c>
    </row>
    <row r="214" spans="1:3" x14ac:dyDescent="0.25">
      <c r="A214" t="s">
        <v>133</v>
      </c>
      <c r="B214" s="5">
        <v>20.363636363636363</v>
      </c>
      <c r="C214">
        <v>11</v>
      </c>
    </row>
    <row r="215" spans="1:3" x14ac:dyDescent="0.25">
      <c r="A215" t="s">
        <v>273</v>
      </c>
      <c r="B215" s="5">
        <v>20.2</v>
      </c>
      <c r="C215">
        <v>15</v>
      </c>
    </row>
    <row r="216" spans="1:3" x14ac:dyDescent="0.25">
      <c r="A216" t="s">
        <v>272</v>
      </c>
      <c r="B216" s="5">
        <v>20</v>
      </c>
      <c r="C216">
        <v>12</v>
      </c>
    </row>
    <row r="217" spans="1:3" x14ac:dyDescent="0.25">
      <c r="A217" t="s">
        <v>271</v>
      </c>
      <c r="B217" s="5">
        <v>20.384615384615383</v>
      </c>
      <c r="C217">
        <v>13</v>
      </c>
    </row>
    <row r="218" spans="1:3" x14ac:dyDescent="0.25">
      <c r="A218" t="s">
        <v>111</v>
      </c>
      <c r="B218" s="5">
        <v>20.285714285714285</v>
      </c>
      <c r="C218">
        <v>14</v>
      </c>
    </row>
    <row r="219" spans="1:3" x14ac:dyDescent="0.25">
      <c r="A219" t="s">
        <v>79</v>
      </c>
      <c r="B219" s="5">
        <v>20</v>
      </c>
      <c r="C219">
        <v>14</v>
      </c>
    </row>
    <row r="220" spans="1:3" x14ac:dyDescent="0.25">
      <c r="A220" t="s">
        <v>64</v>
      </c>
      <c r="B220" s="5">
        <v>20.5</v>
      </c>
      <c r="C220">
        <v>10</v>
      </c>
    </row>
    <row r="221" spans="1:3" x14ac:dyDescent="0.25">
      <c r="A221" t="s">
        <v>270</v>
      </c>
      <c r="B221" s="5">
        <v>20.285714285714285</v>
      </c>
      <c r="C221">
        <v>14</v>
      </c>
    </row>
    <row r="222" spans="1:3" x14ac:dyDescent="0.25">
      <c r="A222" t="s">
        <v>41</v>
      </c>
      <c r="B222" s="5">
        <v>20.75</v>
      </c>
      <c r="C222">
        <v>12</v>
      </c>
    </row>
    <row r="223" spans="1:3" x14ac:dyDescent="0.25">
      <c r="A223" t="s">
        <v>269</v>
      </c>
      <c r="B223" s="5">
        <v>20.272727272727273</v>
      </c>
      <c r="C223">
        <v>11</v>
      </c>
    </row>
    <row r="224" spans="1:3" x14ac:dyDescent="0.25">
      <c r="A224" t="s">
        <v>268</v>
      </c>
      <c r="B224" s="5">
        <v>20.5</v>
      </c>
      <c r="C224">
        <v>14</v>
      </c>
    </row>
    <row r="225" spans="1:3" x14ac:dyDescent="0.25">
      <c r="A225" t="s">
        <v>267</v>
      </c>
      <c r="B225" s="5">
        <v>20.333333333333332</v>
      </c>
      <c r="C225">
        <v>12</v>
      </c>
    </row>
    <row r="226" spans="1:3" x14ac:dyDescent="0.25">
      <c r="A226" t="s">
        <v>123</v>
      </c>
      <c r="B226" s="5">
        <v>20.166666666666668</v>
      </c>
      <c r="C226">
        <v>12</v>
      </c>
    </row>
    <row r="227" spans="1:3" x14ac:dyDescent="0.25">
      <c r="A227" t="s">
        <v>56</v>
      </c>
      <c r="B227" s="5">
        <v>20.071428571428573</v>
      </c>
      <c r="C227">
        <v>14</v>
      </c>
    </row>
    <row r="228" spans="1:3" x14ac:dyDescent="0.25">
      <c r="A228" t="s">
        <v>266</v>
      </c>
      <c r="B228" s="5">
        <v>20.5</v>
      </c>
      <c r="C228">
        <v>12</v>
      </c>
    </row>
    <row r="229" spans="1:3" x14ac:dyDescent="0.25">
      <c r="A229" t="s">
        <v>265</v>
      </c>
      <c r="B229" s="5">
        <v>20.636363636363637</v>
      </c>
      <c r="C229">
        <v>11</v>
      </c>
    </row>
    <row r="230" spans="1:3" x14ac:dyDescent="0.25">
      <c r="A230" t="s">
        <v>31</v>
      </c>
      <c r="B230" s="5">
        <v>20.791666666666668</v>
      </c>
      <c r="C230">
        <v>11</v>
      </c>
    </row>
    <row r="231" spans="1:3" x14ac:dyDescent="0.25">
      <c r="A231" t="s">
        <v>104</v>
      </c>
      <c r="B231" s="5">
        <v>20.23076923076923</v>
      </c>
      <c r="C231">
        <v>13</v>
      </c>
    </row>
    <row r="232" spans="1:3" x14ac:dyDescent="0.25">
      <c r="A232" t="s">
        <v>264</v>
      </c>
      <c r="B232" s="5">
        <v>20.785714285714285</v>
      </c>
      <c r="C232">
        <v>14</v>
      </c>
    </row>
    <row r="233" spans="1:3" x14ac:dyDescent="0.25">
      <c r="A233" t="s">
        <v>263</v>
      </c>
      <c r="B233" s="5">
        <v>19.916666666666668</v>
      </c>
      <c r="C233">
        <v>12</v>
      </c>
    </row>
    <row r="234" spans="1:3" x14ac:dyDescent="0.25">
      <c r="A234" t="s">
        <v>262</v>
      </c>
      <c r="B234" s="5">
        <v>20.2</v>
      </c>
      <c r="C234">
        <v>15</v>
      </c>
    </row>
    <row r="235" spans="1:3" x14ac:dyDescent="0.25">
      <c r="A235" t="s">
        <v>261</v>
      </c>
      <c r="B235" s="5">
        <v>20.53846153846154</v>
      </c>
      <c r="C235">
        <v>13</v>
      </c>
    </row>
    <row r="236" spans="1:3" x14ac:dyDescent="0.25">
      <c r="A236" t="s">
        <v>116</v>
      </c>
      <c r="B236" s="5">
        <v>20.75</v>
      </c>
      <c r="C236">
        <v>12</v>
      </c>
    </row>
    <row r="237" spans="1:3" x14ac:dyDescent="0.25">
      <c r="A237" t="s">
        <v>260</v>
      </c>
      <c r="B237" s="5">
        <v>20.384615384615383</v>
      </c>
      <c r="C237">
        <v>13</v>
      </c>
    </row>
    <row r="238" spans="1:3" x14ac:dyDescent="0.25">
      <c r="A238" t="s">
        <v>259</v>
      </c>
      <c r="B238" s="5">
        <v>21</v>
      </c>
      <c r="C238">
        <v>13</v>
      </c>
    </row>
    <row r="239" spans="1:3" x14ac:dyDescent="0.25">
      <c r="A239" t="s">
        <v>258</v>
      </c>
      <c r="B239" s="5">
        <v>21.176470588235293</v>
      </c>
      <c r="C239">
        <v>17</v>
      </c>
    </row>
    <row r="240" spans="1:3" x14ac:dyDescent="0.25">
      <c r="A240" t="s">
        <v>257</v>
      </c>
      <c r="B240" s="5">
        <v>20.384615384615383</v>
      </c>
      <c r="C240">
        <v>13</v>
      </c>
    </row>
    <row r="241" spans="1:3" x14ac:dyDescent="0.25">
      <c r="A241" t="s">
        <v>61</v>
      </c>
      <c r="B241" s="5">
        <v>20.710526315789473</v>
      </c>
      <c r="C241">
        <v>18</v>
      </c>
    </row>
    <row r="242" spans="1:3" x14ac:dyDescent="0.25">
      <c r="A242" t="s">
        <v>72</v>
      </c>
      <c r="B242" s="5">
        <v>20.25</v>
      </c>
      <c r="C242">
        <v>12</v>
      </c>
    </row>
    <row r="243" spans="1:3" x14ac:dyDescent="0.25">
      <c r="A243" t="s">
        <v>32</v>
      </c>
      <c r="B243" s="5">
        <v>20.727272727272727</v>
      </c>
      <c r="C243">
        <v>11</v>
      </c>
    </row>
    <row r="244" spans="1:3" x14ac:dyDescent="0.25">
      <c r="A244" t="s">
        <v>256</v>
      </c>
      <c r="B244" s="5">
        <v>20.615384615384617</v>
      </c>
      <c r="C244">
        <v>13</v>
      </c>
    </row>
    <row r="245" spans="1:3" x14ac:dyDescent="0.25">
      <c r="A245" t="s">
        <v>255</v>
      </c>
      <c r="B245" s="5">
        <v>20.25</v>
      </c>
      <c r="C245">
        <v>12</v>
      </c>
    </row>
    <row r="246" spans="1:3" x14ac:dyDescent="0.25">
      <c r="A246" t="s">
        <v>52</v>
      </c>
      <c r="B246" s="5">
        <v>20.5</v>
      </c>
      <c r="C246">
        <v>12</v>
      </c>
    </row>
    <row r="247" spans="1:3" x14ac:dyDescent="0.25">
      <c r="A247" t="s">
        <v>254</v>
      </c>
      <c r="B247" s="5">
        <v>19.866666666666667</v>
      </c>
      <c r="C247">
        <v>15</v>
      </c>
    </row>
    <row r="248" spans="1:3" x14ac:dyDescent="0.25">
      <c r="A248" t="s">
        <v>253</v>
      </c>
      <c r="B248" s="5">
        <v>20.545454545454547</v>
      </c>
      <c r="C248">
        <v>11</v>
      </c>
    </row>
    <row r="249" spans="1:3" x14ac:dyDescent="0.25">
      <c r="A249" t="s">
        <v>252</v>
      </c>
      <c r="B249" s="5">
        <v>20.5</v>
      </c>
      <c r="C249">
        <v>10</v>
      </c>
    </row>
    <row r="250" spans="1:3" x14ac:dyDescent="0.25">
      <c r="A250" t="s">
        <v>126</v>
      </c>
      <c r="B250" s="5">
        <v>20.583333333333332</v>
      </c>
      <c r="C250">
        <v>12</v>
      </c>
    </row>
    <row r="251" spans="1:3" x14ac:dyDescent="0.25">
      <c r="A251" t="s">
        <v>251</v>
      </c>
      <c r="B251" s="5">
        <v>20.53846153846154</v>
      </c>
      <c r="C251">
        <v>13</v>
      </c>
    </row>
    <row r="252" spans="1:3" x14ac:dyDescent="0.25">
      <c r="A252" t="s">
        <v>250</v>
      </c>
      <c r="B252" s="5">
        <v>20.46153846153846</v>
      </c>
      <c r="C252">
        <v>13</v>
      </c>
    </row>
    <row r="253" spans="1:3" x14ac:dyDescent="0.25">
      <c r="A253" t="s">
        <v>249</v>
      </c>
      <c r="B253" s="5">
        <v>20.636363636363637</v>
      </c>
      <c r="C253">
        <v>11</v>
      </c>
    </row>
    <row r="254" spans="1:3" x14ac:dyDescent="0.25">
      <c r="A254" t="s">
        <v>248</v>
      </c>
      <c r="B254" s="5">
        <v>20.25</v>
      </c>
      <c r="C254">
        <v>16</v>
      </c>
    </row>
    <row r="255" spans="1:3" x14ac:dyDescent="0.25">
      <c r="A255" t="s">
        <v>115</v>
      </c>
      <c r="B255" s="5">
        <v>20.545454545454547</v>
      </c>
      <c r="C255">
        <v>11</v>
      </c>
    </row>
    <row r="256" spans="1:3" x14ac:dyDescent="0.25">
      <c r="A256" t="s">
        <v>247</v>
      </c>
      <c r="B256" s="5">
        <v>20.399999999999999</v>
      </c>
      <c r="C256">
        <v>10</v>
      </c>
    </row>
    <row r="257" spans="1:3" x14ac:dyDescent="0.25">
      <c r="A257" t="s">
        <v>36</v>
      </c>
      <c r="B257" s="5">
        <v>20.454545454545453</v>
      </c>
      <c r="C257">
        <v>11</v>
      </c>
    </row>
    <row r="258" spans="1:3" x14ac:dyDescent="0.25">
      <c r="A258" t="s">
        <v>246</v>
      </c>
      <c r="B258" s="5">
        <v>20.9</v>
      </c>
      <c r="C258">
        <v>10</v>
      </c>
    </row>
    <row r="259" spans="1:3" x14ac:dyDescent="0.25">
      <c r="A259" t="s">
        <v>245</v>
      </c>
      <c r="B259" s="5">
        <v>21.153846153846153</v>
      </c>
      <c r="C259">
        <v>13</v>
      </c>
    </row>
    <row r="260" spans="1:3" x14ac:dyDescent="0.25">
      <c r="A260" t="s">
        <v>244</v>
      </c>
      <c r="B260" s="5">
        <v>20.23076923076923</v>
      </c>
      <c r="C260">
        <v>13</v>
      </c>
    </row>
    <row r="261" spans="1:3" x14ac:dyDescent="0.25">
      <c r="A261" t="s">
        <v>243</v>
      </c>
      <c r="B261" s="5">
        <v>19.777777777777779</v>
      </c>
      <c r="C261">
        <v>9</v>
      </c>
    </row>
    <row r="262" spans="1:3" x14ac:dyDescent="0.25">
      <c r="A262" t="s">
        <v>242</v>
      </c>
      <c r="B262" s="5">
        <v>20.818181818181817</v>
      </c>
      <c r="C262">
        <v>11</v>
      </c>
    </row>
    <row r="263" spans="1:3" x14ac:dyDescent="0.25">
      <c r="A263" t="s">
        <v>241</v>
      </c>
      <c r="B263" s="5">
        <v>19.833333333333332</v>
      </c>
      <c r="C263">
        <v>12</v>
      </c>
    </row>
    <row r="264" spans="1:3" x14ac:dyDescent="0.25">
      <c r="A264" t="s">
        <v>240</v>
      </c>
      <c r="B264" s="5">
        <v>20.23076923076923</v>
      </c>
      <c r="C264">
        <v>13</v>
      </c>
    </row>
    <row r="265" spans="1:3" x14ac:dyDescent="0.25">
      <c r="A265" t="s">
        <v>239</v>
      </c>
      <c r="B265" s="5">
        <v>20.615384615384617</v>
      </c>
      <c r="C265">
        <v>13</v>
      </c>
    </row>
    <row r="266" spans="1:3" x14ac:dyDescent="0.25">
      <c r="A266" t="s">
        <v>238</v>
      </c>
      <c r="B266" s="5">
        <v>20.423076923076923</v>
      </c>
      <c r="C266">
        <v>12</v>
      </c>
    </row>
    <row r="267" spans="1:3" x14ac:dyDescent="0.25">
      <c r="A267" t="s">
        <v>237</v>
      </c>
      <c r="B267" s="5">
        <v>20.333333333333332</v>
      </c>
      <c r="C267">
        <v>12</v>
      </c>
    </row>
    <row r="268" spans="1:3" x14ac:dyDescent="0.25">
      <c r="A268" t="s">
        <v>73</v>
      </c>
      <c r="B268" s="5">
        <v>20.46153846153846</v>
      </c>
      <c r="C268">
        <v>13</v>
      </c>
    </row>
    <row r="269" spans="1:3" x14ac:dyDescent="0.25">
      <c r="A269" t="s">
        <v>236</v>
      </c>
      <c r="B269" s="5">
        <v>20.333333333333332</v>
      </c>
      <c r="C269">
        <v>12</v>
      </c>
    </row>
    <row r="270" spans="1:3" x14ac:dyDescent="0.25">
      <c r="A270" t="s">
        <v>235</v>
      </c>
      <c r="B270" s="5">
        <v>20.46153846153846</v>
      </c>
      <c r="C270">
        <v>13</v>
      </c>
    </row>
    <row r="271" spans="1:3" x14ac:dyDescent="0.25">
      <c r="A271" t="s">
        <v>54</v>
      </c>
      <c r="B271" s="5">
        <v>20.214285714285715</v>
      </c>
      <c r="C271">
        <v>14</v>
      </c>
    </row>
    <row r="272" spans="1:3" x14ac:dyDescent="0.25">
      <c r="A272" t="s">
        <v>234</v>
      </c>
      <c r="B272" s="5">
        <v>20.392857142857142</v>
      </c>
      <c r="C272">
        <v>13</v>
      </c>
    </row>
    <row r="273" spans="1:3" x14ac:dyDescent="0.25">
      <c r="A273" t="s">
        <v>233</v>
      </c>
      <c r="B273" s="5">
        <v>20.333333333333332</v>
      </c>
      <c r="C273">
        <v>12</v>
      </c>
    </row>
    <row r="274" spans="1:3" x14ac:dyDescent="0.25">
      <c r="A274" t="s">
        <v>232</v>
      </c>
      <c r="B274" s="5">
        <v>20.23076923076923</v>
      </c>
      <c r="C274">
        <v>13</v>
      </c>
    </row>
    <row r="275" spans="1:3" x14ac:dyDescent="0.25">
      <c r="A275" t="s">
        <v>88</v>
      </c>
      <c r="B275" s="5">
        <v>20.357142857142858</v>
      </c>
      <c r="C275">
        <v>14</v>
      </c>
    </row>
    <row r="276" spans="1:3" x14ac:dyDescent="0.25">
      <c r="A276" t="s">
        <v>231</v>
      </c>
      <c r="B276" s="5">
        <v>20.083333333333332</v>
      </c>
      <c r="C276">
        <v>12</v>
      </c>
    </row>
    <row r="277" spans="1:3" x14ac:dyDescent="0.25">
      <c r="A277" t="s">
        <v>230</v>
      </c>
      <c r="B277" s="5">
        <v>21</v>
      </c>
      <c r="C277">
        <v>13</v>
      </c>
    </row>
    <row r="278" spans="1:3" x14ac:dyDescent="0.25">
      <c r="A278" t="s">
        <v>229</v>
      </c>
      <c r="B278" s="5">
        <v>20.666666666666668</v>
      </c>
      <c r="C278">
        <v>12</v>
      </c>
    </row>
    <row r="279" spans="1:3" x14ac:dyDescent="0.25">
      <c r="A279" t="s">
        <v>95</v>
      </c>
      <c r="B279" s="5">
        <v>20.857142857142858</v>
      </c>
      <c r="C279">
        <v>14</v>
      </c>
    </row>
    <row r="280" spans="1:3" x14ac:dyDescent="0.25">
      <c r="A280" t="s">
        <v>66</v>
      </c>
      <c r="B280" s="5">
        <v>20.25</v>
      </c>
      <c r="C280">
        <v>12</v>
      </c>
    </row>
    <row r="281" spans="1:3" x14ac:dyDescent="0.25">
      <c r="A281" t="s">
        <v>228</v>
      </c>
      <c r="B281" s="5">
        <v>20.6</v>
      </c>
      <c r="C281">
        <v>10</v>
      </c>
    </row>
    <row r="282" spans="1:3" x14ac:dyDescent="0.25">
      <c r="A282" t="s">
        <v>227</v>
      </c>
      <c r="B282" s="5">
        <v>20.545454545454547</v>
      </c>
      <c r="C282">
        <v>11</v>
      </c>
    </row>
    <row r="283" spans="1:3" x14ac:dyDescent="0.25">
      <c r="A283" t="s">
        <v>37</v>
      </c>
      <c r="B283" s="5">
        <v>20.375</v>
      </c>
      <c r="C283">
        <v>11</v>
      </c>
    </row>
    <row r="284" spans="1:3" x14ac:dyDescent="0.25">
      <c r="A284" t="s">
        <v>226</v>
      </c>
      <c r="B284" s="5">
        <v>20.357142857142858</v>
      </c>
      <c r="C284">
        <v>14</v>
      </c>
    </row>
    <row r="285" spans="1:3" x14ac:dyDescent="0.25">
      <c r="A285" t="s">
        <v>225</v>
      </c>
      <c r="B285" s="5">
        <v>20.333333333333332</v>
      </c>
      <c r="C285">
        <v>12</v>
      </c>
    </row>
    <row r="286" spans="1:3" x14ac:dyDescent="0.25">
      <c r="A286" t="s">
        <v>224</v>
      </c>
      <c r="B286" s="5">
        <v>20.545454545454547</v>
      </c>
      <c r="C286">
        <v>11</v>
      </c>
    </row>
    <row r="287" spans="1:3" x14ac:dyDescent="0.25">
      <c r="A287" t="s">
        <v>223</v>
      </c>
      <c r="B287" s="5">
        <v>20.181818181818183</v>
      </c>
      <c r="C287">
        <v>11</v>
      </c>
    </row>
    <row r="288" spans="1:3" x14ac:dyDescent="0.25">
      <c r="A288" t="s">
        <v>222</v>
      </c>
      <c r="B288" s="5">
        <v>20.115384615384617</v>
      </c>
      <c r="C288">
        <v>12</v>
      </c>
    </row>
    <row r="289" spans="1:3" x14ac:dyDescent="0.25">
      <c r="A289" t="s">
        <v>176</v>
      </c>
      <c r="B289" s="5">
        <v>20.615384615384617</v>
      </c>
      <c r="C289">
        <v>13</v>
      </c>
    </row>
    <row r="290" spans="1:3" x14ac:dyDescent="0.25">
      <c r="A290" t="s">
        <v>97</v>
      </c>
      <c r="B290" s="5">
        <v>20.142857142857142</v>
      </c>
      <c r="C290">
        <v>14</v>
      </c>
    </row>
    <row r="291" spans="1:3" x14ac:dyDescent="0.25">
      <c r="A291" t="s">
        <v>221</v>
      </c>
      <c r="B291" s="5">
        <v>20.666666666666668</v>
      </c>
      <c r="C291">
        <v>12</v>
      </c>
    </row>
    <row r="292" spans="1:3" x14ac:dyDescent="0.25">
      <c r="A292" t="s">
        <v>98</v>
      </c>
      <c r="B292" s="5">
        <v>20.666666666666668</v>
      </c>
      <c r="C292">
        <v>12</v>
      </c>
    </row>
    <row r="293" spans="1:3" x14ac:dyDescent="0.25">
      <c r="A293" t="s">
        <v>108</v>
      </c>
      <c r="B293" s="5">
        <v>20.5</v>
      </c>
      <c r="C293">
        <v>14</v>
      </c>
    </row>
    <row r="294" spans="1:3" x14ac:dyDescent="0.25">
      <c r="A294" t="s">
        <v>101</v>
      </c>
      <c r="B294" s="5">
        <v>20.583333333333332</v>
      </c>
      <c r="C294">
        <v>12</v>
      </c>
    </row>
    <row r="295" spans="1:3" x14ac:dyDescent="0.25">
      <c r="A295" t="s">
        <v>181</v>
      </c>
      <c r="B295" s="5">
        <v>19.923076923076923</v>
      </c>
      <c r="C295">
        <v>13</v>
      </c>
    </row>
    <row r="296" spans="1:3" x14ac:dyDescent="0.25">
      <c r="A296" t="s">
        <v>220</v>
      </c>
      <c r="B296" s="5">
        <v>20.5</v>
      </c>
      <c r="C296">
        <v>14</v>
      </c>
    </row>
    <row r="297" spans="1:3" x14ac:dyDescent="0.25">
      <c r="A297" t="s">
        <v>219</v>
      </c>
      <c r="B297" s="5">
        <v>20.583333333333332</v>
      </c>
      <c r="C297">
        <v>12</v>
      </c>
    </row>
    <row r="298" spans="1:3" x14ac:dyDescent="0.25">
      <c r="A298" t="s">
        <v>218</v>
      </c>
      <c r="B298" s="5">
        <v>21</v>
      </c>
      <c r="C298">
        <v>13</v>
      </c>
    </row>
    <row r="299" spans="1:3" x14ac:dyDescent="0.25">
      <c r="A299" t="s">
        <v>109</v>
      </c>
      <c r="B299" s="5">
        <v>20.2</v>
      </c>
      <c r="C299">
        <v>10</v>
      </c>
    </row>
    <row r="300" spans="1:3" x14ac:dyDescent="0.25">
      <c r="A300" t="s">
        <v>122</v>
      </c>
      <c r="B300" s="5">
        <v>20.076923076923077</v>
      </c>
      <c r="C300">
        <v>13</v>
      </c>
    </row>
    <row r="301" spans="1:3" x14ac:dyDescent="0.25">
      <c r="A301" t="s">
        <v>217</v>
      </c>
      <c r="B301" s="5">
        <v>20.25</v>
      </c>
      <c r="C301">
        <v>12</v>
      </c>
    </row>
    <row r="302" spans="1:3" x14ac:dyDescent="0.25">
      <c r="A302" t="s">
        <v>216</v>
      </c>
      <c r="B302" s="5">
        <v>20.714285714285715</v>
      </c>
      <c r="C302">
        <v>14</v>
      </c>
    </row>
    <row r="303" spans="1:3" x14ac:dyDescent="0.25">
      <c r="A303" t="s">
        <v>86</v>
      </c>
      <c r="B303" s="5">
        <v>21</v>
      </c>
      <c r="C303">
        <v>13</v>
      </c>
    </row>
    <row r="304" spans="1:3" x14ac:dyDescent="0.25">
      <c r="A304" t="s">
        <v>215</v>
      </c>
      <c r="B304" s="5">
        <v>20.53846153846154</v>
      </c>
      <c r="C304">
        <v>13</v>
      </c>
    </row>
    <row r="305" spans="1:3" x14ac:dyDescent="0.25">
      <c r="A305" t="s">
        <v>102</v>
      </c>
      <c r="B305" s="5">
        <v>21.5</v>
      </c>
      <c r="C305">
        <v>12</v>
      </c>
    </row>
    <row r="306" spans="1:3" x14ac:dyDescent="0.25">
      <c r="A306" t="s">
        <v>214</v>
      </c>
      <c r="B306" s="5">
        <v>20.714285714285715</v>
      </c>
      <c r="C306">
        <v>14</v>
      </c>
    </row>
    <row r="307" spans="1:3" x14ac:dyDescent="0.25">
      <c r="A307" t="s">
        <v>213</v>
      </c>
      <c r="B307" s="5">
        <v>20.083333333333332</v>
      </c>
      <c r="C307">
        <v>12</v>
      </c>
    </row>
    <row r="308" spans="1:3" x14ac:dyDescent="0.25">
      <c r="A308" t="s">
        <v>212</v>
      </c>
      <c r="B308" s="5">
        <v>20.307692307692307</v>
      </c>
      <c r="C308">
        <v>13</v>
      </c>
    </row>
    <row r="309" spans="1:3" x14ac:dyDescent="0.25">
      <c r="A309" t="s">
        <v>211</v>
      </c>
      <c r="B309" s="5">
        <v>20.46153846153846</v>
      </c>
      <c r="C309">
        <v>13</v>
      </c>
    </row>
    <row r="310" spans="1:3" x14ac:dyDescent="0.25">
      <c r="A310" t="s">
        <v>210</v>
      </c>
      <c r="B310" s="5">
        <v>20.708333333333332</v>
      </c>
      <c r="C310">
        <v>11</v>
      </c>
    </row>
    <row r="311" spans="1:3" x14ac:dyDescent="0.25">
      <c r="A311" t="s">
        <v>209</v>
      </c>
      <c r="B311" s="5">
        <v>20.416666666666668</v>
      </c>
      <c r="C311">
        <v>12</v>
      </c>
    </row>
    <row r="312" spans="1:3" x14ac:dyDescent="0.25">
      <c r="A312" t="s">
        <v>81</v>
      </c>
      <c r="B312" s="5">
        <v>20.76923076923077</v>
      </c>
      <c r="C312">
        <v>13</v>
      </c>
    </row>
    <row r="313" spans="1:3" x14ac:dyDescent="0.25">
      <c r="A313" t="s">
        <v>208</v>
      </c>
      <c r="B313" s="5">
        <v>20.181818181818183</v>
      </c>
      <c r="C313">
        <v>11</v>
      </c>
    </row>
    <row r="314" spans="1:3" x14ac:dyDescent="0.25">
      <c r="A314" t="s">
        <v>107</v>
      </c>
      <c r="B314" s="5">
        <v>20.23076923076923</v>
      </c>
      <c r="C314">
        <v>13</v>
      </c>
    </row>
    <row r="315" spans="1:3" x14ac:dyDescent="0.25">
      <c r="A315" t="s">
        <v>87</v>
      </c>
      <c r="B315" s="5">
        <v>20.884615384615383</v>
      </c>
      <c r="C315">
        <v>12</v>
      </c>
    </row>
    <row r="316" spans="1:3" x14ac:dyDescent="0.25">
      <c r="A316" t="s">
        <v>207</v>
      </c>
      <c r="B316" s="5">
        <v>19.923076923076923</v>
      </c>
      <c r="C316">
        <v>13</v>
      </c>
    </row>
    <row r="317" spans="1:3" x14ac:dyDescent="0.25">
      <c r="A317" t="s">
        <v>44</v>
      </c>
      <c r="B317" s="5">
        <v>20.333333333333332</v>
      </c>
      <c r="C317">
        <v>12</v>
      </c>
    </row>
    <row r="318" spans="1:3" x14ac:dyDescent="0.25">
      <c r="A318" t="s">
        <v>206</v>
      </c>
      <c r="B318" s="5">
        <v>20.75</v>
      </c>
      <c r="C318">
        <v>12</v>
      </c>
    </row>
    <row r="319" spans="1:3" x14ac:dyDescent="0.25">
      <c r="A319" t="s">
        <v>205</v>
      </c>
      <c r="B319" s="5">
        <v>20.071428571428573</v>
      </c>
      <c r="C319">
        <v>14</v>
      </c>
    </row>
    <row r="320" spans="1:3" x14ac:dyDescent="0.25">
      <c r="A320" t="s">
        <v>117</v>
      </c>
      <c r="B320" s="5">
        <v>20.923076923076923</v>
      </c>
      <c r="C320">
        <v>13</v>
      </c>
    </row>
    <row r="321" spans="1:3" x14ac:dyDescent="0.25">
      <c r="A321" t="s">
        <v>118</v>
      </c>
      <c r="B321" s="5">
        <v>20.214285714285715</v>
      </c>
      <c r="C321">
        <v>14</v>
      </c>
    </row>
    <row r="322" spans="1:3" x14ac:dyDescent="0.25">
      <c r="A322" t="s">
        <v>204</v>
      </c>
      <c r="B322" s="5">
        <v>20.333333333333332</v>
      </c>
      <c r="C322">
        <v>12</v>
      </c>
    </row>
    <row r="323" spans="1:3" x14ac:dyDescent="0.25">
      <c r="A323" t="s">
        <v>203</v>
      </c>
      <c r="B323" s="5">
        <v>20.583333333333332</v>
      </c>
      <c r="C323">
        <v>12</v>
      </c>
    </row>
    <row r="324" spans="1:3" x14ac:dyDescent="0.25">
      <c r="A324" t="s">
        <v>130</v>
      </c>
      <c r="B324" s="5">
        <v>20.76923076923077</v>
      </c>
      <c r="C324">
        <v>13</v>
      </c>
    </row>
    <row r="325" spans="1:3" x14ac:dyDescent="0.25">
      <c r="A325" t="s">
        <v>80</v>
      </c>
      <c r="B325" s="5">
        <v>20.399999999999999</v>
      </c>
      <c r="C325">
        <v>10</v>
      </c>
    </row>
    <row r="326" spans="1:3" x14ac:dyDescent="0.25">
      <c r="A326" t="s">
        <v>62</v>
      </c>
      <c r="B326" s="5">
        <v>21</v>
      </c>
      <c r="C326">
        <v>12</v>
      </c>
    </row>
    <row r="327" spans="1:3" x14ac:dyDescent="0.25">
      <c r="A327" t="s">
        <v>20</v>
      </c>
      <c r="B327" s="5">
        <v>20.399999999999999</v>
      </c>
      <c r="C327">
        <v>10</v>
      </c>
    </row>
    <row r="328" spans="1:3" x14ac:dyDescent="0.25">
      <c r="A328" t="s">
        <v>38</v>
      </c>
      <c r="B328" s="5">
        <v>20.428571428571427</v>
      </c>
      <c r="C328">
        <v>14</v>
      </c>
    </row>
    <row r="329" spans="1:3" x14ac:dyDescent="0.25">
      <c r="A329" t="s">
        <v>48</v>
      </c>
      <c r="B329" s="5">
        <v>20.833333333333332</v>
      </c>
      <c r="C329">
        <v>12</v>
      </c>
    </row>
    <row r="330" spans="1:3" x14ac:dyDescent="0.25">
      <c r="A330" t="s">
        <v>202</v>
      </c>
      <c r="B330" s="5">
        <v>20.25</v>
      </c>
      <c r="C330">
        <v>12</v>
      </c>
    </row>
    <row r="331" spans="1:3" x14ac:dyDescent="0.25">
      <c r="A331" t="s">
        <v>65</v>
      </c>
      <c r="B331" s="5">
        <v>21</v>
      </c>
      <c r="C331">
        <v>11</v>
      </c>
    </row>
    <row r="332" spans="1:3" x14ac:dyDescent="0.25">
      <c r="A332" t="s">
        <v>201</v>
      </c>
      <c r="B332" s="5">
        <v>20.571428571428573</v>
      </c>
      <c r="C332">
        <v>14</v>
      </c>
    </row>
    <row r="333" spans="1:3" x14ac:dyDescent="0.25">
      <c r="A333" t="s">
        <v>71</v>
      </c>
      <c r="B333" s="5">
        <v>20.285714285714285</v>
      </c>
      <c r="C333">
        <v>14</v>
      </c>
    </row>
    <row r="334" spans="1:3" x14ac:dyDescent="0.25">
      <c r="A334" t="s">
        <v>200</v>
      </c>
      <c r="B334" s="5">
        <v>20</v>
      </c>
      <c r="C334">
        <v>14</v>
      </c>
    </row>
    <row r="335" spans="1:3" x14ac:dyDescent="0.25">
      <c r="A335" t="s">
        <v>199</v>
      </c>
      <c r="B335" s="5">
        <v>20.727272727272727</v>
      </c>
      <c r="C335">
        <v>11</v>
      </c>
    </row>
    <row r="336" spans="1:3" x14ac:dyDescent="0.25">
      <c r="A336" t="s">
        <v>99</v>
      </c>
      <c r="B336" s="5">
        <v>20.454545454545453</v>
      </c>
      <c r="C336">
        <v>11</v>
      </c>
    </row>
    <row r="337" spans="1:3" x14ac:dyDescent="0.25">
      <c r="A337" t="s">
        <v>34</v>
      </c>
      <c r="B337" s="5">
        <v>20.466666666666665</v>
      </c>
      <c r="C337">
        <v>15</v>
      </c>
    </row>
    <row r="338" spans="1:3" x14ac:dyDescent="0.25">
      <c r="A338" t="s">
        <v>198</v>
      </c>
      <c r="B338" s="5">
        <v>20.2</v>
      </c>
      <c r="C338">
        <v>15</v>
      </c>
    </row>
    <row r="339" spans="1:3" x14ac:dyDescent="0.25">
      <c r="A339" t="s">
        <v>197</v>
      </c>
      <c r="B339" s="5">
        <v>20.5</v>
      </c>
      <c r="C339">
        <v>14</v>
      </c>
    </row>
    <row r="340" spans="1:3" x14ac:dyDescent="0.25">
      <c r="A340" t="s">
        <v>196</v>
      </c>
      <c r="B340" s="5">
        <v>20.75</v>
      </c>
      <c r="C340">
        <v>12</v>
      </c>
    </row>
    <row r="341" spans="1:3" x14ac:dyDescent="0.25">
      <c r="A341" t="s">
        <v>195</v>
      </c>
      <c r="B341" s="5">
        <v>19.76923076923077</v>
      </c>
      <c r="C341">
        <v>13</v>
      </c>
    </row>
    <row r="342" spans="1:3" x14ac:dyDescent="0.25">
      <c r="A342" t="s">
        <v>57</v>
      </c>
      <c r="B342" s="5">
        <v>20.4375</v>
      </c>
      <c r="C342">
        <v>16</v>
      </c>
    </row>
    <row r="343" spans="1:3" x14ac:dyDescent="0.25">
      <c r="A343" t="s">
        <v>194</v>
      </c>
      <c r="B343" s="5">
        <v>20.615384615384617</v>
      </c>
      <c r="C343">
        <v>13</v>
      </c>
    </row>
    <row r="344" spans="1:3" x14ac:dyDescent="0.25">
      <c r="A344" t="s">
        <v>68</v>
      </c>
      <c r="B344" s="5">
        <v>20.785714285714285</v>
      </c>
      <c r="C344">
        <v>14</v>
      </c>
    </row>
    <row r="345" spans="1:3" x14ac:dyDescent="0.25">
      <c r="A345" t="s">
        <v>43</v>
      </c>
      <c r="B345" s="5">
        <v>20.571428571428573</v>
      </c>
      <c r="C345">
        <v>14</v>
      </c>
    </row>
    <row r="346" spans="1:3" x14ac:dyDescent="0.25">
      <c r="A346" t="s">
        <v>148</v>
      </c>
      <c r="B346" s="5">
        <v>20.153846153846153</v>
      </c>
      <c r="C346">
        <v>13</v>
      </c>
    </row>
    <row r="347" spans="1:3" x14ac:dyDescent="0.25">
      <c r="A347" t="s">
        <v>193</v>
      </c>
      <c r="B347" s="5">
        <v>20.666666666666668</v>
      </c>
      <c r="C347">
        <v>12</v>
      </c>
    </row>
    <row r="348" spans="1:3" x14ac:dyDescent="0.25">
      <c r="A348" t="s">
        <v>138</v>
      </c>
      <c r="B348" s="5">
        <v>20.53846153846154</v>
      </c>
      <c r="C348">
        <v>13</v>
      </c>
    </row>
    <row r="349" spans="1:3" x14ac:dyDescent="0.25">
      <c r="A349" t="s">
        <v>76</v>
      </c>
      <c r="B349" s="5">
        <v>20.7</v>
      </c>
      <c r="C349">
        <v>10</v>
      </c>
    </row>
    <row r="350" spans="1:3" x14ac:dyDescent="0.25">
      <c r="A350" t="s">
        <v>114</v>
      </c>
      <c r="B350" s="5">
        <v>20.23076923076923</v>
      </c>
      <c r="C350">
        <v>13</v>
      </c>
    </row>
    <row r="351" spans="1:3" x14ac:dyDescent="0.25">
      <c r="A351" t="s">
        <v>192</v>
      </c>
      <c r="B351" s="5">
        <v>20.846153846153847</v>
      </c>
      <c r="C351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2016</vt:lpstr>
      <vt:lpstr>2015</vt:lpstr>
      <vt:lpstr>2014</vt:lpstr>
      <vt:lpstr>Age Distribution</vt:lpstr>
      <vt:lpstr>Team Age and 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2018-04-17T03:22:06Z</dcterms:created>
  <dcterms:modified xsi:type="dcterms:W3CDTF">2018-04-17T03:23:49Z</dcterms:modified>
</cp:coreProperties>
</file>