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8_{88F03CE5-7896-4B08-AF4B-53E3AFF606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EW BILL" sheetId="9" r:id="rId1"/>
    <sheet name=" HSBC FULL" sheetId="13" r:id="rId2"/>
    <sheet name="HSBC " sheetId="14" r:id="rId3"/>
  </sheets>
  <definedNames>
    <definedName name="_xlnm._FilterDatabase" localSheetId="1" hidden="1">' HSBC FULL'!$A$1:$Q$126</definedName>
    <definedName name="_xlnm._FilterDatabase" localSheetId="0" hidden="1">'NEW BILL'!$A$50:$H$233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9" l="1"/>
  <c r="D52" i="9" l="1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D51" i="9"/>
  <c r="F56" i="14"/>
  <c r="F51" i="14"/>
  <c r="F45" i="14"/>
  <c r="F33" i="14"/>
  <c r="F4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2" i="13"/>
  <c r="D27" i="9" l="1"/>
  <c r="G265" i="9"/>
  <c r="G233" i="9"/>
  <c r="B233" i="9" l="1"/>
  <c r="B265" i="9" l="1"/>
  <c r="C15" i="9" s="1"/>
  <c r="E264" i="9"/>
  <c r="D264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51" i="9"/>
  <c r="D20" i="9"/>
  <c r="D265" i="9" l="1"/>
  <c r="D15" i="9" s="1"/>
  <c r="D233" i="9"/>
  <c r="C16" i="9"/>
  <c r="E265" i="9"/>
  <c r="D22" i="9" l="1"/>
  <c r="D16" i="9"/>
  <c r="E233" i="9"/>
  <c r="D25" i="9" s="1"/>
  <c r="D28" i="9" l="1"/>
  <c r="D29" i="9" s="1"/>
  <c r="D31" i="9" s="1"/>
</calcChain>
</file>

<file path=xl/sharedStrings.xml><?xml version="1.0" encoding="utf-8"?>
<sst xmlns="http://schemas.openxmlformats.org/spreadsheetml/2006/main" count="1266" uniqueCount="124">
  <si>
    <t>The Manager</t>
  </si>
  <si>
    <t>Chennai 600 002</t>
  </si>
  <si>
    <t>ACCOUNTANT</t>
  </si>
  <si>
    <t>BPC Anna Road</t>
  </si>
  <si>
    <t xml:space="preserve">Total </t>
  </si>
  <si>
    <t xml:space="preserve">TO </t>
  </si>
  <si>
    <t>CAMS (HSBC) Mutual Fund</t>
  </si>
  <si>
    <t>No of Articles</t>
  </si>
  <si>
    <t>SC</t>
  </si>
  <si>
    <t xml:space="preserve">    DEPARTMENT OF POSTS, INDIA</t>
  </si>
  <si>
    <t>Terms &amp; Conditions:</t>
  </si>
  <si>
    <t>Business Post Centre, Anna Road, Chennai 600 002</t>
  </si>
  <si>
    <t>Dc Date</t>
  </si>
  <si>
    <t>No of articles</t>
  </si>
  <si>
    <t>Rate</t>
  </si>
  <si>
    <t>Rate- SC</t>
  </si>
  <si>
    <t>Name of the customer: CAMS (HSBC) Mutual Fund</t>
  </si>
  <si>
    <t>SPEED</t>
  </si>
  <si>
    <t>GST NO: 33AAACC3035G1ZA</t>
  </si>
  <si>
    <t>PAN:   AAACC3035G</t>
  </si>
  <si>
    <t>HSA</t>
  </si>
  <si>
    <t>DATE</t>
  </si>
  <si>
    <t>FM.NO</t>
  </si>
  <si>
    <t>PRODUCT</t>
  </si>
  <si>
    <t>Customer</t>
  </si>
  <si>
    <t>RATE</t>
  </si>
  <si>
    <t>Postage</t>
  </si>
  <si>
    <t>TOTAL</t>
  </si>
  <si>
    <t>Count</t>
  </si>
  <si>
    <t>Ordinary Articles Posted:</t>
  </si>
  <si>
    <t>Registered Articles Posted:</t>
  </si>
  <si>
    <t>Speed Articles Posted:</t>
  </si>
  <si>
    <t>TOTAL NO: OF ARTICLES</t>
  </si>
  <si>
    <t>A</t>
  </si>
  <si>
    <t>Total amount @ credit</t>
  </si>
  <si>
    <t>Service Charge  (Fkg, Spl Handling, Processing - As per Annexure)</t>
  </si>
  <si>
    <t>B</t>
  </si>
  <si>
    <t>R/O TOTAL</t>
  </si>
  <si>
    <t>CLOSING BALANCE ( A-B)</t>
  </si>
  <si>
    <t xml:space="preserve">3. Advance payment may be made by ECS/NEFT with relevant details to the </t>
  </si>
  <si>
    <t xml:space="preserve">   e-mail id: cs.aspbpc@gmail.com &amp; bpcannaroad@indiapost.gov.in</t>
  </si>
  <si>
    <t>* E&amp;OE</t>
  </si>
  <si>
    <t>Chennai-600002</t>
  </si>
  <si>
    <r>
      <t xml:space="preserve">        </t>
    </r>
    <r>
      <rPr>
        <b/>
        <sz val="10"/>
        <color indexed="8"/>
        <rFont val="Arial"/>
        <family val="2"/>
      </rPr>
      <t xml:space="preserve">Business Post Centre, Anna Road, Chennai-600 002.    </t>
    </r>
  </si>
  <si>
    <r>
      <t xml:space="preserve">1. </t>
    </r>
    <r>
      <rPr>
        <b/>
        <sz val="9"/>
        <rFont val="Arial"/>
        <family val="2"/>
      </rPr>
      <t xml:space="preserve">Sufficient advance amount </t>
    </r>
    <r>
      <rPr>
        <sz val="9"/>
        <rFont val="Arial"/>
        <family val="2"/>
      </rPr>
      <t>should be paid to pick up/process your mails without break.</t>
    </r>
  </si>
  <si>
    <r>
      <t xml:space="preserve">2. Kindly issue Cheques/DD for the above amount in favour of </t>
    </r>
    <r>
      <rPr>
        <b/>
        <sz val="9"/>
        <color indexed="8"/>
        <rFont val="Arial"/>
        <family val="2"/>
      </rPr>
      <t xml:space="preserve">"The Chief Postmaster Anna Road HPO, </t>
    </r>
  </si>
  <si>
    <r>
      <t xml:space="preserve">    </t>
    </r>
    <r>
      <rPr>
        <b/>
        <sz val="9"/>
        <rFont val="Arial"/>
        <family val="2"/>
      </rPr>
      <t>Chennai-2</t>
    </r>
    <r>
      <rPr>
        <sz val="9"/>
        <rFont val="Arial"/>
        <family val="2"/>
      </rPr>
      <t>" and forward the same  to Business Post Centre, Anna Road, Chennai-600 002.</t>
    </r>
  </si>
  <si>
    <r>
      <t xml:space="preserve">4. </t>
    </r>
    <r>
      <rPr>
        <b/>
        <u/>
        <sz val="9"/>
        <color indexed="8"/>
        <rFont val="Arial"/>
        <family val="2"/>
      </rPr>
      <t>No mails will be accepted without sufficient balance.</t>
    </r>
  </si>
  <si>
    <t xml:space="preserve">                  DETAILS      </t>
  </si>
  <si>
    <t>S.charge</t>
  </si>
  <si>
    <t>P850642</t>
  </si>
  <si>
    <t>ORD</t>
  </si>
  <si>
    <t>CAMS HSBC</t>
  </si>
  <si>
    <t>DPDA</t>
  </si>
  <si>
    <t>P850855</t>
  </si>
  <si>
    <t>P850864</t>
  </si>
  <si>
    <t>P850478</t>
  </si>
  <si>
    <t>FREG</t>
  </si>
  <si>
    <t>GST:33AAAGH0873D1ZV   PAN:AAAGH0873D</t>
  </si>
  <si>
    <t>CGST @ 9% for Service charge</t>
  </si>
  <si>
    <t>P850944</t>
  </si>
  <si>
    <t>REG</t>
  </si>
  <si>
    <t>P850968</t>
  </si>
  <si>
    <t>DC Date</t>
  </si>
  <si>
    <t>SGST @ 9% for Service charge</t>
  </si>
  <si>
    <t>Postage (Ord+Reg+Speed)</t>
  </si>
  <si>
    <t>Rate /SC</t>
  </si>
  <si>
    <t xml:space="preserve">              Business Post Centre, Anna Road, Chennai 600 002</t>
  </si>
  <si>
    <t xml:space="preserve"> Name of the customer: CAMS (HSBC) Mutual Fund</t>
  </si>
  <si>
    <t>ANNEXURE</t>
  </si>
  <si>
    <t>Claim Bill No: A/640/01-24</t>
  </si>
  <si>
    <t>Dated:08.01.2024</t>
  </si>
  <si>
    <t>BILL FOR THE MONTH OF : DEC-23</t>
  </si>
  <si>
    <t>Amount</t>
  </si>
  <si>
    <t>ORD &amp;REG</t>
  </si>
  <si>
    <t>Tax on PO</t>
  </si>
  <si>
    <t>DC</t>
  </si>
  <si>
    <t>AIR SUR</t>
  </si>
  <si>
    <t>TAX RATE</t>
  </si>
  <si>
    <t>Postage Franked</t>
  </si>
  <si>
    <t>ST</t>
  </si>
  <si>
    <t>Tax 18%</t>
  </si>
  <si>
    <t>TAX ON SC18%</t>
  </si>
  <si>
    <t>SC Per article</t>
  </si>
  <si>
    <t>01.12.2023</t>
  </si>
  <si>
    <t>P850983</t>
  </si>
  <si>
    <t>02.12.2023</t>
  </si>
  <si>
    <t>06.12.2023</t>
  </si>
  <si>
    <t>07.12.2023</t>
  </si>
  <si>
    <t>08.12.2023</t>
  </si>
  <si>
    <t>09.12.2023</t>
  </si>
  <si>
    <t>11.12.2023</t>
  </si>
  <si>
    <t>12.12.2023</t>
  </si>
  <si>
    <t>13.12.2023</t>
  </si>
  <si>
    <t>14.12.2023</t>
  </si>
  <si>
    <t>DA FR</t>
  </si>
  <si>
    <t>15.12.2023</t>
  </si>
  <si>
    <t>16.12.2023</t>
  </si>
  <si>
    <t>18.12.2023</t>
  </si>
  <si>
    <t>19.12.2023</t>
  </si>
  <si>
    <t>20.12.2023</t>
  </si>
  <si>
    <t>21.12.2023</t>
  </si>
  <si>
    <t>22.12.2023</t>
  </si>
  <si>
    <t>23.12.2023</t>
  </si>
  <si>
    <t>25.12.2023</t>
  </si>
  <si>
    <t>26.12.2023</t>
  </si>
  <si>
    <t>27.12.2023</t>
  </si>
  <si>
    <t>28.12.2023</t>
  </si>
  <si>
    <t>29.12.2023</t>
  </si>
  <si>
    <t>actual</t>
  </si>
  <si>
    <t>05.12.2023</t>
  </si>
  <si>
    <t>DC DATE</t>
  </si>
  <si>
    <t>26.12.2024</t>
  </si>
  <si>
    <t>27.12.2024</t>
  </si>
  <si>
    <t>22.12.2024</t>
  </si>
  <si>
    <t>DA</t>
  </si>
  <si>
    <t>Type</t>
  </si>
  <si>
    <t>Advance received vide CHQ/NEFT DT:05.01.2024</t>
  </si>
  <si>
    <t>R.NO:</t>
  </si>
  <si>
    <t>CGST @ 9%(As per Annexure)</t>
  </si>
  <si>
    <t>SGST @ 9%(As per Annexure)</t>
  </si>
  <si>
    <t>NOTE: Book post, ILC,Ordinary post (Less than 10 gms) are exempted from GST</t>
  </si>
  <si>
    <t>No of art</t>
  </si>
  <si>
    <t>Opening Balance vide Bill/Invoice No:A/606/12-23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</si>
</sst>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Arial"/>
      <family val="2"/>
    </font>
    <font>
      <b/>
      <sz val="9"/>
      <color theme="1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b/>
      <u/>
      <sz val="9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2" fontId="3" fillId="0" borderId="1" xfId="0" applyNumberFormat="1" applyFont="1" applyBorder="1" applyAlignment="1">
      <alignment readingOrder="1"/>
    </xf>
    <xf numFmtId="0" fontId="2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readingOrder="1"/>
    </xf>
    <xf numFmtId="0" fontId="2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2" xfId="0" applyFont="1" applyBorder="1"/>
    <xf numFmtId="0" fontId="6" fillId="0" borderId="3" xfId="0" applyFont="1" applyBorder="1"/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9" fillId="2" borderId="0" xfId="0" applyFont="1" applyFill="1"/>
    <xf numFmtId="0" fontId="10" fillId="0" borderId="0" xfId="0" applyFont="1"/>
    <xf numFmtId="0" fontId="10" fillId="2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/>
    <xf numFmtId="0" fontId="12" fillId="0" borderId="0" xfId="0" applyFont="1" applyAlignment="1">
      <alignment horizontal="left" vertical="top" wrapText="1"/>
    </xf>
    <xf numFmtId="2" fontId="12" fillId="0" borderId="0" xfId="0" applyNumberFormat="1" applyFont="1" applyAlignment="1">
      <alignment horizontal="right" vertical="top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1" fillId="0" borderId="0" xfId="0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1" fillId="0" borderId="0" xfId="0" applyFont="1" applyAlignment="1">
      <alignment horizontal="left" vertical="center"/>
    </xf>
    <xf numFmtId="0" fontId="20" fillId="0" borderId="0" xfId="0" applyFont="1"/>
    <xf numFmtId="0" fontId="11" fillId="0" borderId="1" xfId="0" applyFont="1" applyBorder="1"/>
    <xf numFmtId="0" fontId="22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3" fillId="0" borderId="1" xfId="0" applyFont="1" applyBorder="1" applyAlignment="1">
      <alignment horizontal="right" readingOrder="1"/>
    </xf>
    <xf numFmtId="0" fontId="23" fillId="0" borderId="1" xfId="0" applyFont="1" applyBorder="1" applyAlignment="1">
      <alignment readingOrder="1"/>
    </xf>
    <xf numFmtId="0" fontId="24" fillId="0" borderId="1" xfId="0" applyFont="1" applyBorder="1" applyAlignment="1">
      <alignment horizontal="right" readingOrder="1"/>
    </xf>
    <xf numFmtId="14" fontId="24" fillId="0" borderId="1" xfId="0" applyNumberFormat="1" applyFont="1" applyBorder="1" applyAlignment="1">
      <alignment horizontal="center" readingOrder="1"/>
    </xf>
    <xf numFmtId="0" fontId="24" fillId="0" borderId="1" xfId="0" applyFont="1" applyBorder="1" applyAlignment="1">
      <alignment readingOrder="1"/>
    </xf>
    <xf numFmtId="2" fontId="24" fillId="0" borderId="1" xfId="0" applyNumberFormat="1" applyFont="1" applyBorder="1" applyAlignment="1">
      <alignment readingOrder="1"/>
    </xf>
    <xf numFmtId="2" fontId="23" fillId="0" borderId="1" xfId="0" applyNumberFormat="1" applyFont="1" applyBorder="1" applyAlignment="1">
      <alignment readingOrder="1"/>
    </xf>
    <xf numFmtId="2" fontId="25" fillId="0" borderId="1" xfId="0" applyNumberFormat="1" applyFont="1" applyBorder="1" applyAlignment="1">
      <alignment readingOrder="1"/>
    </xf>
    <xf numFmtId="0" fontId="6" fillId="0" borderId="2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26" fillId="0" borderId="0" xfId="0" applyFont="1"/>
    <xf numFmtId="0" fontId="27" fillId="0" borderId="0" xfId="0" applyFont="1"/>
    <xf numFmtId="2" fontId="3" fillId="0" borderId="5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28" fillId="2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 vertical="top" wrapText="1"/>
    </xf>
    <xf numFmtId="2" fontId="6" fillId="0" borderId="1" xfId="0" applyNumberFormat="1" applyFont="1" applyBorder="1" applyAlignment="1">
      <alignment horizontal="right" wrapText="1"/>
    </xf>
    <xf numFmtId="2" fontId="6" fillId="0" borderId="1" xfId="0" applyNumberFormat="1" applyFont="1" applyBorder="1" applyAlignment="1">
      <alignment horizontal="right" vertical="top"/>
    </xf>
    <xf numFmtId="0" fontId="6" fillId="0" borderId="4" xfId="0" applyFont="1" applyBorder="1" applyAlignment="1">
      <alignment horizontal="center"/>
    </xf>
    <xf numFmtId="0" fontId="2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right" wrapText="1" readingOrder="1"/>
    </xf>
    <xf numFmtId="0" fontId="23" fillId="0" borderId="1" xfId="0" applyFont="1" applyBorder="1" applyAlignment="1">
      <alignment wrapText="1" readingOrder="1"/>
    </xf>
    <xf numFmtId="0" fontId="23" fillId="0" borderId="1" xfId="0" applyFont="1" applyBorder="1" applyAlignment="1">
      <alignment horizontal="center" wrapText="1" readingOrder="1"/>
    </xf>
    <xf numFmtId="0" fontId="23" fillId="0" borderId="8" xfId="0" applyFont="1" applyBorder="1" applyAlignment="1">
      <alignment horizontal="center" wrapText="1" readingOrder="1"/>
    </xf>
    <xf numFmtId="2" fontId="23" fillId="0" borderId="2" xfId="0" applyNumberFormat="1" applyFont="1" applyBorder="1" applyAlignment="1">
      <alignment readingOrder="1"/>
    </xf>
    <xf numFmtId="0" fontId="24" fillId="3" borderId="1" xfId="0" applyFont="1" applyFill="1" applyBorder="1" applyAlignment="1">
      <alignment readingOrder="1"/>
    </xf>
    <xf numFmtId="0" fontId="24" fillId="2" borderId="1" xfId="0" applyFont="1" applyFill="1" applyBorder="1" applyAlignment="1">
      <alignment readingOrder="1"/>
    </xf>
    <xf numFmtId="2" fontId="30" fillId="0" borderId="1" xfId="0" applyNumberFormat="1" applyFont="1" applyBorder="1" applyAlignment="1">
      <alignment readingOrder="1"/>
    </xf>
    <xf numFmtId="1" fontId="24" fillId="2" borderId="1" xfId="0" applyNumberFormat="1" applyFont="1" applyFill="1" applyBorder="1" applyAlignment="1">
      <alignment readingOrder="1"/>
    </xf>
    <xf numFmtId="2" fontId="23" fillId="2" borderId="1" xfId="0" applyNumberFormat="1" applyFont="1" applyFill="1" applyBorder="1" applyAlignment="1">
      <alignment readingOrder="1"/>
    </xf>
    <xf numFmtId="1" fontId="24" fillId="0" borderId="1" xfId="0" applyNumberFormat="1" applyFont="1" applyBorder="1" applyAlignment="1">
      <alignment readingOrder="1"/>
    </xf>
    <xf numFmtId="1" fontId="24" fillId="3" borderId="1" xfId="0" applyNumberFormat="1" applyFont="1" applyFill="1" applyBorder="1" applyAlignment="1">
      <alignment readingOrder="1"/>
    </xf>
    <xf numFmtId="0" fontId="26" fillId="2" borderId="0" xfId="0" applyFont="1" applyFill="1"/>
    <xf numFmtId="0" fontId="26" fillId="0" borderId="1" xfId="0" applyFont="1" applyBorder="1"/>
    <xf numFmtId="0" fontId="0" fillId="0" borderId="1" xfId="0" applyBorder="1"/>
    <xf numFmtId="2" fontId="26" fillId="2" borderId="3" xfId="0" applyNumberFormat="1" applyFont="1" applyFill="1" applyBorder="1"/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3" fillId="0" borderId="10" xfId="0" applyFont="1" applyBorder="1" applyAlignment="1">
      <alignment horizontal="right"/>
    </xf>
    <xf numFmtId="0" fontId="26" fillId="0" borderId="10" xfId="0" applyFont="1" applyBorder="1" applyAlignment="1">
      <alignment horizontal="right"/>
    </xf>
    <xf numFmtId="0" fontId="0" fillId="0" borderId="6" xfId="0" applyBorder="1"/>
    <xf numFmtId="0" fontId="24" fillId="0" borderId="7" xfId="0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0" fontId="0" fillId="0" borderId="3" xfId="0" applyBorder="1"/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 readingOrder="1"/>
    </xf>
    <xf numFmtId="0" fontId="2" fillId="0" borderId="10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4" fontId="3" fillId="0" borderId="1" xfId="0" applyNumberFormat="1" applyFont="1" applyBorder="1" applyAlignment="1">
      <alignment horizontal="right" readingOrder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1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3" fillId="0" borderId="7" xfId="0" applyFont="1" applyBorder="1" applyAlignment="1">
      <alignment horizontal="right"/>
    </xf>
    <xf numFmtId="0" fontId="23" fillId="0" borderId="10" xfId="0" applyFont="1" applyBorder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.aspbp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3"/>
  <sheetViews>
    <sheetView topLeftCell="A4" workbookViewId="0">
      <selection activeCell="J15" sqref="J15"/>
    </sheetView>
  </sheetViews>
  <sheetFormatPr defaultRowHeight="14.4" x14ac:dyDescent="0.3"/>
  <cols>
    <col min="1" max="1" width="12.109375" customWidth="1"/>
    <col min="2" max="2" width="29.88671875" customWidth="1"/>
    <col min="3" max="3" width="18.33203125" customWidth="1"/>
    <col min="4" max="4" width="13.44140625" customWidth="1"/>
    <col min="5" max="5" width="10.88671875" customWidth="1"/>
    <col min="6" max="6" width="10.109375" customWidth="1"/>
    <col min="7" max="7" width="9.6640625" customWidth="1"/>
  </cols>
  <sheetData>
    <row r="1" spans="1:6" x14ac:dyDescent="0.3">
      <c r="A1" s="115" t="s">
        <v>9</v>
      </c>
      <c r="B1" s="115"/>
      <c r="C1" s="115"/>
      <c r="D1" s="115"/>
      <c r="E1" s="14"/>
    </row>
    <row r="2" spans="1:6" x14ac:dyDescent="0.3">
      <c r="A2" s="115" t="s">
        <v>43</v>
      </c>
      <c r="B2" s="115"/>
      <c r="C2" s="115"/>
      <c r="D2" s="115"/>
      <c r="E2" s="14"/>
    </row>
    <row r="3" spans="1:6" x14ac:dyDescent="0.3">
      <c r="A3" s="115" t="s">
        <v>58</v>
      </c>
      <c r="B3" s="115"/>
      <c r="C3" s="115"/>
      <c r="D3" s="115"/>
      <c r="E3" s="14"/>
    </row>
    <row r="4" spans="1:6" ht="15.6" x14ac:dyDescent="0.3">
      <c r="A4" s="15" t="s">
        <v>5</v>
      </c>
      <c r="B4" s="16"/>
      <c r="C4" s="15" t="s">
        <v>70</v>
      </c>
      <c r="D4" s="15"/>
      <c r="F4" s="2"/>
    </row>
    <row r="5" spans="1:6" ht="15.6" x14ac:dyDescent="0.3">
      <c r="A5" s="15" t="s">
        <v>0</v>
      </c>
      <c r="B5" s="16"/>
      <c r="C5" s="15" t="s">
        <v>71</v>
      </c>
      <c r="D5" s="15"/>
      <c r="F5" s="3"/>
    </row>
    <row r="6" spans="1:6" ht="15.6" x14ac:dyDescent="0.3">
      <c r="A6" s="15" t="s">
        <v>6</v>
      </c>
      <c r="B6" s="16"/>
      <c r="C6" s="15"/>
      <c r="D6" s="15"/>
      <c r="E6" s="17"/>
      <c r="F6" s="3"/>
    </row>
    <row r="7" spans="1:6" ht="15.6" x14ac:dyDescent="0.3">
      <c r="A7" s="15" t="s">
        <v>1</v>
      </c>
      <c r="B7" s="16"/>
      <c r="C7" s="15"/>
      <c r="D7" s="15"/>
      <c r="E7" s="15"/>
      <c r="F7" s="3"/>
    </row>
    <row r="8" spans="1:6" ht="15.6" x14ac:dyDescent="0.3">
      <c r="A8" s="15" t="s">
        <v>18</v>
      </c>
      <c r="B8" s="18"/>
      <c r="C8" s="15"/>
      <c r="D8" s="15"/>
      <c r="E8" s="15"/>
      <c r="F8" s="3"/>
    </row>
    <row r="9" spans="1:6" ht="15.6" x14ac:dyDescent="0.3">
      <c r="A9" s="15" t="s">
        <v>19</v>
      </c>
      <c r="B9" s="16"/>
      <c r="C9" s="15"/>
      <c r="D9" s="15"/>
      <c r="E9" s="15"/>
      <c r="F9" s="3"/>
    </row>
    <row r="10" spans="1:6" x14ac:dyDescent="0.3">
      <c r="A10" s="19"/>
      <c r="B10" s="21" t="s">
        <v>72</v>
      </c>
      <c r="C10" s="21"/>
      <c r="D10" s="13"/>
      <c r="E10" s="14"/>
    </row>
    <row r="11" spans="1:6" x14ac:dyDescent="0.3">
      <c r="A11" s="19"/>
      <c r="B11" s="21"/>
      <c r="C11" s="21"/>
      <c r="D11" s="13"/>
      <c r="E11" s="14"/>
    </row>
    <row r="12" spans="1:6" x14ac:dyDescent="0.3">
      <c r="A12" s="22"/>
      <c r="B12" s="7" t="s">
        <v>48</v>
      </c>
      <c r="C12" s="74" t="s">
        <v>28</v>
      </c>
      <c r="D12" s="68" t="s">
        <v>73</v>
      </c>
      <c r="E12" s="14"/>
    </row>
    <row r="13" spans="1:6" x14ac:dyDescent="0.3">
      <c r="A13" s="22"/>
      <c r="B13" s="7" t="s">
        <v>29</v>
      </c>
      <c r="C13" s="8">
        <v>64396</v>
      </c>
      <c r="D13" s="69">
        <v>472923</v>
      </c>
      <c r="E13" s="14"/>
    </row>
    <row r="14" spans="1:6" x14ac:dyDescent="0.3">
      <c r="A14" s="22"/>
      <c r="B14" s="7" t="s">
        <v>30</v>
      </c>
      <c r="C14" s="8">
        <v>49</v>
      </c>
      <c r="D14" s="8">
        <v>8983</v>
      </c>
      <c r="E14" s="14"/>
    </row>
    <row r="15" spans="1:6" x14ac:dyDescent="0.3">
      <c r="A15" s="22"/>
      <c r="B15" s="7" t="s">
        <v>31</v>
      </c>
      <c r="C15" s="8">
        <f>B265</f>
        <v>94</v>
      </c>
      <c r="D15" s="69">
        <f>D265</f>
        <v>3250</v>
      </c>
      <c r="E15" s="14"/>
    </row>
    <row r="16" spans="1:6" x14ac:dyDescent="0.3">
      <c r="A16" s="22"/>
      <c r="B16" s="7" t="s">
        <v>32</v>
      </c>
      <c r="C16" s="8">
        <f>SUM(C13:C15)</f>
        <v>64539</v>
      </c>
      <c r="D16" s="69">
        <f>SUM(D13:D15)</f>
        <v>485156</v>
      </c>
      <c r="E16" s="14"/>
    </row>
    <row r="17" spans="1:7" x14ac:dyDescent="0.3">
      <c r="A17" s="22"/>
      <c r="B17" s="116"/>
      <c r="C17" s="117"/>
      <c r="D17" s="70"/>
      <c r="E17" s="14"/>
    </row>
    <row r="18" spans="1:7" ht="20.25" customHeight="1" x14ac:dyDescent="0.3">
      <c r="A18" s="22"/>
      <c r="B18" s="110" t="s">
        <v>123</v>
      </c>
      <c r="C18" s="111"/>
      <c r="D18" s="69">
        <v>210094</v>
      </c>
      <c r="E18" s="14"/>
    </row>
    <row r="19" spans="1:7" ht="27.75" customHeight="1" x14ac:dyDescent="0.3">
      <c r="A19" s="22" t="s">
        <v>118</v>
      </c>
      <c r="B19" s="47" t="s">
        <v>117</v>
      </c>
      <c r="C19" s="10"/>
      <c r="D19" s="69">
        <v>1000000</v>
      </c>
      <c r="E19" s="14"/>
    </row>
    <row r="20" spans="1:7" x14ac:dyDescent="0.3">
      <c r="A20" s="22" t="s">
        <v>33</v>
      </c>
      <c r="B20" s="9" t="s">
        <v>34</v>
      </c>
      <c r="C20" s="10"/>
      <c r="D20" s="69">
        <f>SUM(D18+D19)</f>
        <v>1210094</v>
      </c>
      <c r="E20" s="14"/>
    </row>
    <row r="21" spans="1:7" x14ac:dyDescent="0.3">
      <c r="A21" s="22"/>
      <c r="B21" s="9"/>
      <c r="C21" s="10"/>
      <c r="D21" s="8"/>
      <c r="E21" s="14"/>
    </row>
    <row r="22" spans="1:7" x14ac:dyDescent="0.3">
      <c r="A22" s="22"/>
      <c r="B22" s="11" t="s">
        <v>65</v>
      </c>
      <c r="C22" s="12"/>
      <c r="D22" s="71">
        <f>D233+D265</f>
        <v>485156</v>
      </c>
      <c r="E22" s="14"/>
    </row>
    <row r="23" spans="1:7" ht="17.25" customHeight="1" x14ac:dyDescent="0.3">
      <c r="A23" s="22"/>
      <c r="B23" s="11" t="s">
        <v>119</v>
      </c>
      <c r="C23" s="12"/>
      <c r="D23" s="71">
        <v>48271</v>
      </c>
      <c r="E23" s="14"/>
    </row>
    <row r="24" spans="1:7" ht="17.25" customHeight="1" x14ac:dyDescent="0.3">
      <c r="A24" s="22"/>
      <c r="B24" s="11" t="s">
        <v>120</v>
      </c>
      <c r="C24" s="12"/>
      <c r="D24" s="71">
        <f>D23</f>
        <v>48271</v>
      </c>
      <c r="E24" s="14"/>
    </row>
    <row r="25" spans="1:7" ht="39" customHeight="1" x14ac:dyDescent="0.3">
      <c r="A25" s="22"/>
      <c r="B25" s="11" t="s">
        <v>35</v>
      </c>
      <c r="C25" s="12"/>
      <c r="D25" s="72">
        <f>E233+E265</f>
        <v>45278.51999999999</v>
      </c>
      <c r="E25" s="14"/>
    </row>
    <row r="26" spans="1:7" ht="19.5" customHeight="1" x14ac:dyDescent="0.3">
      <c r="A26" s="22"/>
      <c r="B26" s="48" t="s">
        <v>59</v>
      </c>
      <c r="C26" s="12"/>
      <c r="D26" s="72">
        <v>4075</v>
      </c>
      <c r="E26" s="14"/>
    </row>
    <row r="27" spans="1:7" ht="19.5" customHeight="1" x14ac:dyDescent="0.3">
      <c r="A27" s="22"/>
      <c r="B27" s="48" t="s">
        <v>64</v>
      </c>
      <c r="C27" s="12"/>
      <c r="D27" s="72">
        <f>D26</f>
        <v>4075</v>
      </c>
      <c r="E27" s="14"/>
    </row>
    <row r="28" spans="1:7" x14ac:dyDescent="0.3">
      <c r="A28" s="22"/>
      <c r="B28" s="11" t="s">
        <v>27</v>
      </c>
      <c r="C28" s="12"/>
      <c r="D28" s="71">
        <f>SUM(D22:D27)</f>
        <v>635126.52</v>
      </c>
      <c r="E28" s="14"/>
    </row>
    <row r="29" spans="1:7" x14ac:dyDescent="0.3">
      <c r="A29" s="22" t="s">
        <v>36</v>
      </c>
      <c r="B29" s="11" t="s">
        <v>37</v>
      </c>
      <c r="C29" s="12"/>
      <c r="D29" s="73">
        <f>ROUND(D28,0)</f>
        <v>635127</v>
      </c>
      <c r="E29" s="14"/>
    </row>
    <row r="30" spans="1:7" x14ac:dyDescent="0.3">
      <c r="A30" s="22"/>
      <c r="B30" s="11"/>
      <c r="C30" s="12"/>
      <c r="D30" s="73"/>
      <c r="E30" s="14"/>
    </row>
    <row r="31" spans="1:7" ht="15" customHeight="1" x14ac:dyDescent="0.3">
      <c r="A31" s="22"/>
      <c r="B31" s="11" t="s">
        <v>38</v>
      </c>
      <c r="C31" s="12"/>
      <c r="D31" s="73">
        <f>SUM(D20-D29)</f>
        <v>574967</v>
      </c>
      <c r="E31" s="14"/>
    </row>
    <row r="32" spans="1:7" x14ac:dyDescent="0.3">
      <c r="A32" s="27" t="s">
        <v>10</v>
      </c>
      <c r="B32" s="28"/>
      <c r="C32" s="28"/>
      <c r="D32" s="28"/>
      <c r="E32" s="28"/>
      <c r="F32" s="29"/>
      <c r="G32" s="29"/>
    </row>
    <row r="33" spans="1:8" x14ac:dyDescent="0.3">
      <c r="A33" s="30" t="s">
        <v>44</v>
      </c>
      <c r="B33" s="31"/>
      <c r="C33" s="31"/>
      <c r="D33" s="31"/>
      <c r="E33" s="31"/>
      <c r="F33" s="32"/>
      <c r="G33" s="32"/>
    </row>
    <row r="34" spans="1:8" x14ac:dyDescent="0.3">
      <c r="A34" s="30" t="s">
        <v>45</v>
      </c>
      <c r="B34" s="31"/>
      <c r="C34" s="31"/>
      <c r="D34" s="31"/>
      <c r="E34" s="31"/>
      <c r="F34" s="32"/>
      <c r="G34" s="32"/>
    </row>
    <row r="35" spans="1:8" x14ac:dyDescent="0.3">
      <c r="A35" s="30" t="s">
        <v>46</v>
      </c>
      <c r="B35" s="31"/>
      <c r="C35" s="31"/>
      <c r="D35" s="31"/>
      <c r="E35" s="31"/>
      <c r="F35" s="32"/>
      <c r="G35" s="32"/>
    </row>
    <row r="36" spans="1:8" x14ac:dyDescent="0.3">
      <c r="A36" s="30" t="s">
        <v>39</v>
      </c>
      <c r="B36" s="31"/>
      <c r="C36" s="31"/>
      <c r="D36" s="31"/>
      <c r="E36" s="31"/>
      <c r="F36" s="32"/>
      <c r="G36" s="32"/>
    </row>
    <row r="37" spans="1:8" x14ac:dyDescent="0.3">
      <c r="A37" s="33" t="s">
        <v>40</v>
      </c>
      <c r="B37" s="28"/>
      <c r="C37" s="28"/>
      <c r="D37" s="28"/>
      <c r="E37" s="28"/>
      <c r="F37" s="34"/>
      <c r="G37" s="34"/>
    </row>
    <row r="38" spans="1:8" x14ac:dyDescent="0.3">
      <c r="A38" s="25" t="s">
        <v>47</v>
      </c>
      <c r="B38" s="23"/>
      <c r="C38" s="23"/>
      <c r="D38" s="24"/>
      <c r="E38" s="25"/>
      <c r="F38" s="26"/>
      <c r="G38" s="26"/>
    </row>
    <row r="39" spans="1:8" x14ac:dyDescent="0.3">
      <c r="A39" s="35" t="s">
        <v>41</v>
      </c>
      <c r="B39" s="23"/>
      <c r="C39" s="23"/>
      <c r="D39" s="24"/>
      <c r="E39" s="25"/>
      <c r="F39" s="26"/>
      <c r="G39" s="26"/>
    </row>
    <row r="40" spans="1:8" x14ac:dyDescent="0.3">
      <c r="A40" s="19"/>
      <c r="B40" s="37"/>
      <c r="C40" s="37"/>
      <c r="D40" s="13"/>
      <c r="E40" s="14"/>
      <c r="F40" s="36"/>
    </row>
    <row r="41" spans="1:8" x14ac:dyDescent="0.3">
      <c r="A41" s="20" t="s">
        <v>2</v>
      </c>
      <c r="B41" s="14"/>
      <c r="C41" s="14"/>
      <c r="D41" s="38" t="s">
        <v>20</v>
      </c>
      <c r="E41" s="14"/>
      <c r="F41" s="36"/>
    </row>
    <row r="42" spans="1:8" x14ac:dyDescent="0.3">
      <c r="A42" s="20" t="s">
        <v>3</v>
      </c>
      <c r="B42" s="14"/>
      <c r="C42" s="14"/>
      <c r="D42" s="38" t="s">
        <v>3</v>
      </c>
      <c r="E42" s="14"/>
      <c r="F42" s="36"/>
    </row>
    <row r="43" spans="1:8" x14ac:dyDescent="0.3">
      <c r="A43" s="20" t="s">
        <v>42</v>
      </c>
      <c r="B43" s="14"/>
      <c r="C43" s="14"/>
      <c r="D43" s="38" t="s">
        <v>42</v>
      </c>
      <c r="E43" s="14"/>
      <c r="F43" s="36"/>
    </row>
    <row r="44" spans="1:8" x14ac:dyDescent="0.3">
      <c r="A44" s="20"/>
      <c r="B44" s="14"/>
      <c r="C44" s="14"/>
      <c r="D44" s="38"/>
      <c r="E44" s="14"/>
      <c r="F44" s="36"/>
    </row>
    <row r="45" spans="1:8" x14ac:dyDescent="0.3">
      <c r="A45" s="20"/>
      <c r="B45" s="14"/>
      <c r="C45" s="14"/>
      <c r="D45" s="38"/>
      <c r="E45" s="14"/>
      <c r="F45" s="36"/>
    </row>
    <row r="46" spans="1:8" x14ac:dyDescent="0.3">
      <c r="B46" s="14"/>
      <c r="C46" s="14"/>
      <c r="D46" s="38"/>
      <c r="E46" s="14"/>
      <c r="F46" s="36"/>
    </row>
    <row r="47" spans="1:8" x14ac:dyDescent="0.3">
      <c r="A47" s="20" t="s">
        <v>69</v>
      </c>
      <c r="B47" s="14"/>
      <c r="C47" s="14"/>
      <c r="D47" s="38"/>
      <c r="E47" s="14"/>
      <c r="F47" s="36"/>
    </row>
    <row r="48" spans="1:8" ht="18" x14ac:dyDescent="0.35">
      <c r="A48" s="112" t="s">
        <v>74</v>
      </c>
      <c r="B48" s="118" t="s">
        <v>67</v>
      </c>
      <c r="C48" s="118"/>
      <c r="D48" s="118"/>
      <c r="E48" s="118"/>
      <c r="F48" s="99"/>
      <c r="G48" s="100"/>
      <c r="H48" s="101"/>
    </row>
    <row r="49" spans="1:8" ht="18" x14ac:dyDescent="0.35">
      <c r="A49" s="75"/>
      <c r="B49" s="119" t="s">
        <v>68</v>
      </c>
      <c r="C49" s="119"/>
      <c r="D49" s="119"/>
      <c r="E49" s="119"/>
      <c r="F49" s="96"/>
      <c r="G49" s="97"/>
      <c r="H49" s="98"/>
    </row>
    <row r="50" spans="1:8" ht="15.6" x14ac:dyDescent="0.3">
      <c r="A50" s="4" t="s">
        <v>12</v>
      </c>
      <c r="B50" s="102" t="s">
        <v>122</v>
      </c>
      <c r="C50" s="94" t="s">
        <v>14</v>
      </c>
      <c r="D50" s="94" t="s">
        <v>4</v>
      </c>
      <c r="E50" s="94" t="s">
        <v>8</v>
      </c>
      <c r="F50" s="95" t="s">
        <v>66</v>
      </c>
      <c r="G50" s="94" t="s">
        <v>75</v>
      </c>
      <c r="H50" s="94" t="s">
        <v>116</v>
      </c>
    </row>
    <row r="51" spans="1:8" ht="15.6" x14ac:dyDescent="0.3">
      <c r="A51" s="54" t="s">
        <v>84</v>
      </c>
      <c r="B51" s="55">
        <v>771</v>
      </c>
      <c r="C51" s="56">
        <v>10</v>
      </c>
      <c r="D51" s="51">
        <f>C51*B51</f>
        <v>7710</v>
      </c>
      <c r="E51" s="51">
        <f>B51*F51</f>
        <v>539.69999999999993</v>
      </c>
      <c r="F51" s="57">
        <v>0.7</v>
      </c>
      <c r="G51" s="1">
        <v>1542</v>
      </c>
      <c r="H51" s="5" t="s">
        <v>51</v>
      </c>
    </row>
    <row r="52" spans="1:8" ht="15.6" x14ac:dyDescent="0.3">
      <c r="A52" s="54" t="s">
        <v>84</v>
      </c>
      <c r="B52" s="58">
        <v>50</v>
      </c>
      <c r="C52" s="59">
        <v>5</v>
      </c>
      <c r="D52" s="51">
        <f t="shared" ref="D52:D115" si="0">C52*B52</f>
        <v>250</v>
      </c>
      <c r="E52" s="51">
        <f t="shared" ref="E52:E115" si="1">B52*F52</f>
        <v>35</v>
      </c>
      <c r="F52" s="60">
        <v>0.7</v>
      </c>
      <c r="G52" s="1">
        <v>50</v>
      </c>
      <c r="H52" s="5" t="s">
        <v>51</v>
      </c>
    </row>
    <row r="53" spans="1:8" ht="15.6" x14ac:dyDescent="0.3">
      <c r="A53" s="54" t="s">
        <v>84</v>
      </c>
      <c r="B53" s="58">
        <v>624</v>
      </c>
      <c r="C53" s="59">
        <v>10</v>
      </c>
      <c r="D53" s="51">
        <f t="shared" si="0"/>
        <v>6240</v>
      </c>
      <c r="E53" s="51">
        <f t="shared" si="1"/>
        <v>436.79999999999995</v>
      </c>
      <c r="F53" s="60">
        <v>0.7</v>
      </c>
      <c r="G53" s="1">
        <v>1268</v>
      </c>
      <c r="H53" s="5" t="s">
        <v>51</v>
      </c>
    </row>
    <row r="54" spans="1:8" ht="15.6" x14ac:dyDescent="0.3">
      <c r="A54" s="54" t="s">
        <v>84</v>
      </c>
      <c r="B54" s="58">
        <v>4</v>
      </c>
      <c r="C54" s="59">
        <v>46</v>
      </c>
      <c r="D54" s="51">
        <f t="shared" si="0"/>
        <v>184</v>
      </c>
      <c r="E54" s="51">
        <f t="shared" si="1"/>
        <v>2.8</v>
      </c>
      <c r="F54" s="60">
        <v>0.7</v>
      </c>
      <c r="G54" s="1">
        <v>28</v>
      </c>
      <c r="H54" s="5" t="s">
        <v>51</v>
      </c>
    </row>
    <row r="55" spans="1:8" ht="15.6" x14ac:dyDescent="0.3">
      <c r="A55" s="54" t="s">
        <v>84</v>
      </c>
      <c r="B55" s="54">
        <v>2</v>
      </c>
      <c r="C55" s="54">
        <v>48</v>
      </c>
      <c r="D55" s="51">
        <f t="shared" si="0"/>
        <v>96</v>
      </c>
      <c r="E55" s="51">
        <f t="shared" si="1"/>
        <v>1.4</v>
      </c>
      <c r="F55" s="60">
        <v>0.7</v>
      </c>
      <c r="G55" s="1">
        <v>14</v>
      </c>
      <c r="H55" s="5" t="s">
        <v>51</v>
      </c>
    </row>
    <row r="56" spans="1:8" ht="15.6" x14ac:dyDescent="0.3">
      <c r="A56" s="54" t="s">
        <v>84</v>
      </c>
      <c r="B56" s="54">
        <v>1</v>
      </c>
      <c r="C56" s="54">
        <v>53</v>
      </c>
      <c r="D56" s="51">
        <f t="shared" si="0"/>
        <v>53</v>
      </c>
      <c r="E56" s="51">
        <f t="shared" si="1"/>
        <v>0.7</v>
      </c>
      <c r="F56" s="60">
        <v>0.7</v>
      </c>
      <c r="G56" s="1">
        <v>8</v>
      </c>
      <c r="H56" s="5" t="s">
        <v>51</v>
      </c>
    </row>
    <row r="57" spans="1:8" ht="15.6" x14ac:dyDescent="0.3">
      <c r="A57" s="54" t="s">
        <v>84</v>
      </c>
      <c r="B57" s="54">
        <v>3</v>
      </c>
      <c r="C57" s="54">
        <v>68</v>
      </c>
      <c r="D57" s="51">
        <f t="shared" si="0"/>
        <v>204</v>
      </c>
      <c r="E57" s="51">
        <f t="shared" si="1"/>
        <v>2.0999999999999996</v>
      </c>
      <c r="F57" s="60">
        <v>0.7</v>
      </c>
      <c r="G57" s="1">
        <v>30</v>
      </c>
      <c r="H57" s="5" t="s">
        <v>51</v>
      </c>
    </row>
    <row r="58" spans="1:8" ht="15.6" x14ac:dyDescent="0.3">
      <c r="A58" s="54" t="s">
        <v>86</v>
      </c>
      <c r="B58" s="54">
        <v>4</v>
      </c>
      <c r="C58" s="54">
        <v>10</v>
      </c>
      <c r="D58" s="51">
        <f t="shared" si="0"/>
        <v>40</v>
      </c>
      <c r="E58" s="51">
        <f t="shared" si="1"/>
        <v>2.8</v>
      </c>
      <c r="F58" s="60">
        <v>0.7</v>
      </c>
      <c r="G58" s="1">
        <v>8</v>
      </c>
      <c r="H58" s="5" t="s">
        <v>51</v>
      </c>
    </row>
    <row r="59" spans="1:8" ht="15.6" x14ac:dyDescent="0.3">
      <c r="A59" s="54" t="s">
        <v>86</v>
      </c>
      <c r="B59" s="54">
        <v>1</v>
      </c>
      <c r="C59" s="54">
        <v>15</v>
      </c>
      <c r="D59" s="51">
        <f t="shared" si="0"/>
        <v>15</v>
      </c>
      <c r="E59" s="51">
        <f t="shared" si="1"/>
        <v>0.7</v>
      </c>
      <c r="F59" s="60">
        <v>0.7</v>
      </c>
      <c r="G59" s="1">
        <v>3</v>
      </c>
      <c r="H59" s="5" t="s">
        <v>51</v>
      </c>
    </row>
    <row r="60" spans="1:8" ht="15.6" x14ac:dyDescent="0.3">
      <c r="A60" s="54" t="s">
        <v>86</v>
      </c>
      <c r="B60" s="54">
        <v>7</v>
      </c>
      <c r="C60" s="54">
        <v>5</v>
      </c>
      <c r="D60" s="51">
        <f t="shared" si="0"/>
        <v>35</v>
      </c>
      <c r="E60" s="51">
        <f t="shared" si="1"/>
        <v>4.8999999999999995</v>
      </c>
      <c r="F60" s="60">
        <v>0.7</v>
      </c>
      <c r="G60" s="1">
        <v>7</v>
      </c>
      <c r="H60" s="5" t="s">
        <v>51</v>
      </c>
    </row>
    <row r="61" spans="1:8" ht="15.6" x14ac:dyDescent="0.3">
      <c r="A61" s="54" t="s">
        <v>86</v>
      </c>
      <c r="B61" s="54">
        <v>2410</v>
      </c>
      <c r="C61" s="54">
        <v>10</v>
      </c>
      <c r="D61" s="51">
        <f t="shared" si="0"/>
        <v>24100</v>
      </c>
      <c r="E61" s="51">
        <f t="shared" si="1"/>
        <v>1687</v>
      </c>
      <c r="F61" s="60">
        <v>0.7</v>
      </c>
      <c r="G61" s="1">
        <v>4820</v>
      </c>
      <c r="H61" s="5" t="s">
        <v>51</v>
      </c>
    </row>
    <row r="62" spans="1:8" ht="15.6" x14ac:dyDescent="0.3">
      <c r="A62" s="54" t="s">
        <v>110</v>
      </c>
      <c r="B62" s="54">
        <v>65</v>
      </c>
      <c r="C62" s="54">
        <v>5</v>
      </c>
      <c r="D62" s="51">
        <f t="shared" si="0"/>
        <v>325</v>
      </c>
      <c r="E62" s="51">
        <f t="shared" si="1"/>
        <v>45.5</v>
      </c>
      <c r="F62" s="60">
        <v>0.7</v>
      </c>
      <c r="G62" s="1">
        <v>65</v>
      </c>
      <c r="H62" s="5" t="s">
        <v>51</v>
      </c>
    </row>
    <row r="63" spans="1:8" ht="15.6" x14ac:dyDescent="0.3">
      <c r="A63" s="54" t="s">
        <v>110</v>
      </c>
      <c r="B63" s="54">
        <v>80</v>
      </c>
      <c r="C63" s="54">
        <v>5</v>
      </c>
      <c r="D63" s="51">
        <f t="shared" si="0"/>
        <v>400</v>
      </c>
      <c r="E63" s="51">
        <f t="shared" si="1"/>
        <v>56</v>
      </c>
      <c r="F63" s="60">
        <v>0.7</v>
      </c>
      <c r="G63" s="1">
        <v>80</v>
      </c>
      <c r="H63" s="5" t="s">
        <v>51</v>
      </c>
    </row>
    <row r="64" spans="1:8" ht="15.6" x14ac:dyDescent="0.3">
      <c r="A64" s="54" t="s">
        <v>87</v>
      </c>
      <c r="B64" s="59">
        <v>8</v>
      </c>
      <c r="C64" s="59">
        <v>179</v>
      </c>
      <c r="D64" s="51">
        <f t="shared" si="0"/>
        <v>1432</v>
      </c>
      <c r="E64" s="51">
        <f t="shared" si="1"/>
        <v>11.2</v>
      </c>
      <c r="F64" s="60">
        <v>1.4</v>
      </c>
      <c r="G64" s="1">
        <v>252</v>
      </c>
      <c r="H64" s="5" t="s">
        <v>57</v>
      </c>
    </row>
    <row r="65" spans="1:8" ht="15.6" x14ac:dyDescent="0.3">
      <c r="A65" s="54" t="s">
        <v>87</v>
      </c>
      <c r="B65" s="59">
        <v>2</v>
      </c>
      <c r="C65" s="59">
        <v>180</v>
      </c>
      <c r="D65" s="51">
        <f t="shared" si="0"/>
        <v>360</v>
      </c>
      <c r="E65" s="51">
        <f t="shared" si="1"/>
        <v>2.8</v>
      </c>
      <c r="F65" s="60">
        <v>1.4</v>
      </c>
      <c r="G65" s="1">
        <v>63</v>
      </c>
      <c r="H65" s="5" t="s">
        <v>57</v>
      </c>
    </row>
    <row r="66" spans="1:8" ht="15.6" x14ac:dyDescent="0.3">
      <c r="A66" s="54" t="s">
        <v>87</v>
      </c>
      <c r="B66" s="59">
        <v>9</v>
      </c>
      <c r="C66" s="59">
        <v>190</v>
      </c>
      <c r="D66" s="51">
        <f t="shared" si="0"/>
        <v>1710</v>
      </c>
      <c r="E66" s="51">
        <f t="shared" si="1"/>
        <v>12.6</v>
      </c>
      <c r="F66" s="60">
        <v>1.4</v>
      </c>
      <c r="G66" s="1">
        <v>297</v>
      </c>
      <c r="H66" s="5" t="s">
        <v>57</v>
      </c>
    </row>
    <row r="67" spans="1:8" ht="15.6" x14ac:dyDescent="0.3">
      <c r="A67" s="54" t="s">
        <v>88</v>
      </c>
      <c r="B67" s="58">
        <v>259</v>
      </c>
      <c r="C67" s="59">
        <v>5</v>
      </c>
      <c r="D67" s="51">
        <f t="shared" si="0"/>
        <v>1295</v>
      </c>
      <c r="E67" s="51">
        <f t="shared" si="1"/>
        <v>181.29999999999998</v>
      </c>
      <c r="F67" s="60">
        <v>0.7</v>
      </c>
      <c r="G67" s="1">
        <v>259</v>
      </c>
      <c r="H67" s="5" t="s">
        <v>51</v>
      </c>
    </row>
    <row r="68" spans="1:8" ht="15.6" x14ac:dyDescent="0.3">
      <c r="A68" s="54" t="s">
        <v>88</v>
      </c>
      <c r="B68" s="59">
        <v>25</v>
      </c>
      <c r="C68" s="59">
        <v>5</v>
      </c>
      <c r="D68" s="51">
        <f t="shared" si="0"/>
        <v>125</v>
      </c>
      <c r="E68" s="51">
        <f t="shared" si="1"/>
        <v>17.5</v>
      </c>
      <c r="F68" s="60">
        <v>0.7</v>
      </c>
      <c r="G68" s="1">
        <v>25</v>
      </c>
      <c r="H68" s="5" t="s">
        <v>51</v>
      </c>
    </row>
    <row r="69" spans="1:8" ht="15.6" x14ac:dyDescent="0.3">
      <c r="A69" s="54" t="s">
        <v>88</v>
      </c>
      <c r="B69" s="59">
        <v>852</v>
      </c>
      <c r="C69" s="59">
        <v>5</v>
      </c>
      <c r="D69" s="51">
        <f t="shared" si="0"/>
        <v>4260</v>
      </c>
      <c r="E69" s="51">
        <f t="shared" si="1"/>
        <v>596.4</v>
      </c>
      <c r="F69" s="60">
        <v>0.7</v>
      </c>
      <c r="G69" s="1">
        <v>852</v>
      </c>
      <c r="H69" s="5" t="s">
        <v>51</v>
      </c>
    </row>
    <row r="70" spans="1:8" ht="15.6" x14ac:dyDescent="0.3">
      <c r="A70" s="54" t="s">
        <v>89</v>
      </c>
      <c r="B70" s="54">
        <v>5894</v>
      </c>
      <c r="C70" s="59">
        <v>5</v>
      </c>
      <c r="D70" s="51">
        <f t="shared" si="0"/>
        <v>29470</v>
      </c>
      <c r="E70" s="51">
        <f t="shared" si="1"/>
        <v>4125.8</v>
      </c>
      <c r="F70" s="60">
        <v>0.7</v>
      </c>
      <c r="G70" s="1">
        <v>5894</v>
      </c>
      <c r="H70" s="5" t="s">
        <v>51</v>
      </c>
    </row>
    <row r="71" spans="1:8" ht="15.6" x14ac:dyDescent="0.3">
      <c r="A71" s="54" t="s">
        <v>89</v>
      </c>
      <c r="B71" s="59">
        <v>1000</v>
      </c>
      <c r="C71" s="59">
        <v>5</v>
      </c>
      <c r="D71" s="51">
        <f t="shared" si="0"/>
        <v>5000</v>
      </c>
      <c r="E71" s="51">
        <f t="shared" si="1"/>
        <v>700</v>
      </c>
      <c r="F71" s="60">
        <v>0.7</v>
      </c>
      <c r="G71" s="1">
        <v>1000</v>
      </c>
      <c r="H71" s="5" t="s">
        <v>51</v>
      </c>
    </row>
    <row r="72" spans="1:8" ht="15.6" x14ac:dyDescent="0.3">
      <c r="A72" s="54" t="s">
        <v>89</v>
      </c>
      <c r="B72" s="54">
        <v>8</v>
      </c>
      <c r="C72" s="59">
        <v>5</v>
      </c>
      <c r="D72" s="51">
        <f t="shared" si="0"/>
        <v>40</v>
      </c>
      <c r="E72" s="51">
        <f t="shared" si="1"/>
        <v>5.6</v>
      </c>
      <c r="F72" s="60">
        <v>0.7</v>
      </c>
      <c r="G72" s="1">
        <v>8</v>
      </c>
      <c r="H72" s="5" t="s">
        <v>51</v>
      </c>
    </row>
    <row r="73" spans="1:8" ht="15.6" x14ac:dyDescent="0.3">
      <c r="A73" s="54" t="s">
        <v>89</v>
      </c>
      <c r="B73" s="59">
        <v>1</v>
      </c>
      <c r="C73" s="59">
        <v>10</v>
      </c>
      <c r="D73" s="51">
        <f t="shared" si="0"/>
        <v>10</v>
      </c>
      <c r="E73" s="51">
        <f t="shared" si="1"/>
        <v>0.7</v>
      </c>
      <c r="F73" s="60">
        <v>0.7</v>
      </c>
      <c r="G73" s="1">
        <v>2</v>
      </c>
      <c r="H73" s="5" t="s">
        <v>51</v>
      </c>
    </row>
    <row r="74" spans="1:8" ht="15.6" x14ac:dyDescent="0.3">
      <c r="A74" s="54" t="s">
        <v>90</v>
      </c>
      <c r="B74" s="59">
        <v>1</v>
      </c>
      <c r="C74" s="59">
        <v>10</v>
      </c>
      <c r="D74" s="51">
        <f t="shared" si="0"/>
        <v>10</v>
      </c>
      <c r="E74" s="51">
        <f t="shared" si="1"/>
        <v>0.7</v>
      </c>
      <c r="F74" s="60">
        <v>0.7</v>
      </c>
      <c r="G74" s="1">
        <v>2</v>
      </c>
      <c r="H74" s="5" t="s">
        <v>51</v>
      </c>
    </row>
    <row r="75" spans="1:8" ht="15.6" x14ac:dyDescent="0.3">
      <c r="A75" s="54" t="s">
        <v>89</v>
      </c>
      <c r="B75" s="59">
        <v>2189</v>
      </c>
      <c r="C75" s="59">
        <v>5</v>
      </c>
      <c r="D75" s="51">
        <f t="shared" si="0"/>
        <v>10945</v>
      </c>
      <c r="E75" s="51">
        <f t="shared" si="1"/>
        <v>1532.3</v>
      </c>
      <c r="F75" s="60">
        <v>0.7</v>
      </c>
      <c r="G75" s="1">
        <v>2189</v>
      </c>
      <c r="H75" s="5" t="s">
        <v>51</v>
      </c>
    </row>
    <row r="76" spans="1:8" ht="15.6" x14ac:dyDescent="0.3">
      <c r="A76" s="54" t="s">
        <v>89</v>
      </c>
      <c r="B76" s="59">
        <v>1817</v>
      </c>
      <c r="C76" s="59">
        <v>5</v>
      </c>
      <c r="D76" s="51">
        <f t="shared" si="0"/>
        <v>9085</v>
      </c>
      <c r="E76" s="51">
        <f t="shared" si="1"/>
        <v>1271.8999999999999</v>
      </c>
      <c r="F76" s="60">
        <v>0.7</v>
      </c>
      <c r="G76" s="1">
        <v>1817</v>
      </c>
      <c r="H76" s="5" t="s">
        <v>51</v>
      </c>
    </row>
    <row r="77" spans="1:8" ht="15.6" x14ac:dyDescent="0.3">
      <c r="A77" s="54" t="s">
        <v>91</v>
      </c>
      <c r="B77" s="54">
        <v>4</v>
      </c>
      <c r="C77" s="59">
        <v>190</v>
      </c>
      <c r="D77" s="51">
        <f t="shared" si="0"/>
        <v>760</v>
      </c>
      <c r="E77" s="51">
        <f t="shared" si="1"/>
        <v>5.6</v>
      </c>
      <c r="F77" s="60">
        <v>1.4</v>
      </c>
      <c r="G77" s="1">
        <v>132</v>
      </c>
      <c r="H77" s="5" t="s">
        <v>57</v>
      </c>
    </row>
    <row r="78" spans="1:8" ht="15.6" x14ac:dyDescent="0.3">
      <c r="A78" s="54" t="s">
        <v>91</v>
      </c>
      <c r="B78" s="54">
        <v>9</v>
      </c>
      <c r="C78" s="59">
        <v>179</v>
      </c>
      <c r="D78" s="51">
        <f t="shared" si="0"/>
        <v>1611</v>
      </c>
      <c r="E78" s="51">
        <f t="shared" si="1"/>
        <v>12.6</v>
      </c>
      <c r="F78" s="60">
        <v>1.4</v>
      </c>
      <c r="G78" s="1">
        <v>283.5</v>
      </c>
      <c r="H78" s="5" t="s">
        <v>57</v>
      </c>
    </row>
    <row r="79" spans="1:8" ht="15.6" x14ac:dyDescent="0.3">
      <c r="A79" s="54" t="s">
        <v>91</v>
      </c>
      <c r="B79" s="54">
        <v>2</v>
      </c>
      <c r="C79" s="59">
        <v>198</v>
      </c>
      <c r="D79" s="51">
        <f t="shared" si="0"/>
        <v>396</v>
      </c>
      <c r="E79" s="51">
        <f t="shared" si="1"/>
        <v>2.8</v>
      </c>
      <c r="F79" s="60">
        <v>1.4</v>
      </c>
      <c r="G79" s="1">
        <v>70</v>
      </c>
      <c r="H79" s="5" t="s">
        <v>57</v>
      </c>
    </row>
    <row r="80" spans="1:8" ht="15.6" x14ac:dyDescent="0.3">
      <c r="A80" s="54" t="s">
        <v>91</v>
      </c>
      <c r="B80" s="54">
        <v>9</v>
      </c>
      <c r="C80" s="59">
        <v>180</v>
      </c>
      <c r="D80" s="51">
        <f t="shared" si="0"/>
        <v>1620</v>
      </c>
      <c r="E80" s="51">
        <f t="shared" si="1"/>
        <v>12.6</v>
      </c>
      <c r="F80" s="60">
        <v>1.4</v>
      </c>
      <c r="G80" s="1">
        <v>283.5</v>
      </c>
      <c r="H80" s="5" t="s">
        <v>57</v>
      </c>
    </row>
    <row r="81" spans="1:8" ht="15.6" x14ac:dyDescent="0.3">
      <c r="A81" s="54" t="s">
        <v>91</v>
      </c>
      <c r="B81" s="54">
        <v>1</v>
      </c>
      <c r="C81" s="59">
        <v>183</v>
      </c>
      <c r="D81" s="51">
        <f t="shared" si="0"/>
        <v>183</v>
      </c>
      <c r="E81" s="51">
        <f t="shared" si="1"/>
        <v>1.4</v>
      </c>
      <c r="F81" s="60">
        <v>1.4</v>
      </c>
      <c r="G81" s="1">
        <v>31.5</v>
      </c>
      <c r="H81" s="5" t="s">
        <v>57</v>
      </c>
    </row>
    <row r="82" spans="1:8" ht="15.6" x14ac:dyDescent="0.3">
      <c r="A82" s="62" t="s">
        <v>91</v>
      </c>
      <c r="B82" s="58">
        <v>1</v>
      </c>
      <c r="C82" s="52">
        <v>179</v>
      </c>
      <c r="D82" s="51">
        <f t="shared" si="0"/>
        <v>179</v>
      </c>
      <c r="E82" s="51">
        <f t="shared" si="1"/>
        <v>1.4</v>
      </c>
      <c r="F82" s="60">
        <v>1.4</v>
      </c>
      <c r="G82" s="1">
        <v>35.5</v>
      </c>
      <c r="H82" s="5" t="s">
        <v>57</v>
      </c>
    </row>
    <row r="83" spans="1:8" ht="15.6" x14ac:dyDescent="0.3">
      <c r="A83" s="62" t="s">
        <v>91</v>
      </c>
      <c r="B83" s="58">
        <v>3</v>
      </c>
      <c r="C83" s="52">
        <v>5</v>
      </c>
      <c r="D83" s="51">
        <f t="shared" si="0"/>
        <v>15</v>
      </c>
      <c r="E83" s="51">
        <f t="shared" si="1"/>
        <v>2.0999999999999996</v>
      </c>
      <c r="F83" s="60">
        <v>0.7</v>
      </c>
      <c r="G83" s="1">
        <v>3</v>
      </c>
      <c r="H83" s="5" t="s">
        <v>51</v>
      </c>
    </row>
    <row r="84" spans="1:8" ht="15.6" x14ac:dyDescent="0.3">
      <c r="A84" s="54" t="s">
        <v>92</v>
      </c>
      <c r="B84" s="59">
        <v>540</v>
      </c>
      <c r="C84" s="59">
        <v>5</v>
      </c>
      <c r="D84" s="51">
        <f t="shared" si="0"/>
        <v>2700</v>
      </c>
      <c r="E84" s="51">
        <f t="shared" si="1"/>
        <v>378</v>
      </c>
      <c r="F84" s="60">
        <v>0.7</v>
      </c>
      <c r="G84" s="1">
        <v>621</v>
      </c>
      <c r="H84" s="5" t="s">
        <v>51</v>
      </c>
    </row>
    <row r="85" spans="1:8" ht="15.6" x14ac:dyDescent="0.3">
      <c r="A85" s="54" t="s">
        <v>92</v>
      </c>
      <c r="B85" s="59">
        <v>47</v>
      </c>
      <c r="C85" s="59">
        <v>29</v>
      </c>
      <c r="D85" s="51">
        <f t="shared" si="0"/>
        <v>1363</v>
      </c>
      <c r="E85" s="51">
        <f t="shared" si="1"/>
        <v>32.9</v>
      </c>
      <c r="F85" s="60">
        <v>0.7</v>
      </c>
      <c r="G85" s="1">
        <v>188</v>
      </c>
      <c r="H85" s="5" t="s">
        <v>51</v>
      </c>
    </row>
    <row r="86" spans="1:8" ht="15.6" x14ac:dyDescent="0.3">
      <c r="A86" s="54" t="s">
        <v>92</v>
      </c>
      <c r="B86" s="59">
        <v>16</v>
      </c>
      <c r="C86" s="59">
        <v>30</v>
      </c>
      <c r="D86" s="51">
        <f t="shared" si="0"/>
        <v>480</v>
      </c>
      <c r="E86" s="51">
        <f t="shared" si="1"/>
        <v>11.2</v>
      </c>
      <c r="F86" s="60">
        <v>0.7</v>
      </c>
      <c r="G86" s="1">
        <v>64</v>
      </c>
      <c r="H86" s="5" t="s">
        <v>51</v>
      </c>
    </row>
    <row r="87" spans="1:8" ht="15.6" x14ac:dyDescent="0.3">
      <c r="A87" s="54" t="s">
        <v>92</v>
      </c>
      <c r="B87" s="59">
        <v>4</v>
      </c>
      <c r="C87" s="59">
        <v>32</v>
      </c>
      <c r="D87" s="51">
        <f t="shared" si="0"/>
        <v>128</v>
      </c>
      <c r="E87" s="51">
        <f t="shared" si="1"/>
        <v>2.8</v>
      </c>
      <c r="F87" s="60">
        <v>0.7</v>
      </c>
      <c r="G87" s="1">
        <v>20</v>
      </c>
      <c r="H87" s="5" t="s">
        <v>51</v>
      </c>
    </row>
    <row r="88" spans="1:8" ht="15.6" x14ac:dyDescent="0.3">
      <c r="A88" s="54" t="s">
        <v>92</v>
      </c>
      <c r="B88" s="59">
        <v>14</v>
      </c>
      <c r="C88" s="59">
        <v>39</v>
      </c>
      <c r="D88" s="51">
        <f t="shared" si="0"/>
        <v>546</v>
      </c>
      <c r="E88" s="51">
        <f t="shared" si="1"/>
        <v>9.7999999999999989</v>
      </c>
      <c r="F88" s="60">
        <v>0.7</v>
      </c>
      <c r="G88" s="1">
        <v>84</v>
      </c>
      <c r="H88" s="5" t="s">
        <v>51</v>
      </c>
    </row>
    <row r="89" spans="1:8" ht="15.6" x14ac:dyDescent="0.3">
      <c r="A89" s="54" t="s">
        <v>92</v>
      </c>
      <c r="B89" s="59">
        <v>2</v>
      </c>
      <c r="C89" s="59">
        <v>5</v>
      </c>
      <c r="D89" s="51">
        <f t="shared" si="0"/>
        <v>10</v>
      </c>
      <c r="E89" s="51">
        <f t="shared" si="1"/>
        <v>1.4</v>
      </c>
      <c r="F89" s="60">
        <v>0.7</v>
      </c>
      <c r="G89" s="1">
        <v>2</v>
      </c>
      <c r="H89" s="5" t="s">
        <v>51</v>
      </c>
    </row>
    <row r="90" spans="1:8" ht="15.6" x14ac:dyDescent="0.3">
      <c r="A90" s="54" t="s">
        <v>92</v>
      </c>
      <c r="B90" s="59">
        <v>10</v>
      </c>
      <c r="C90" s="59">
        <v>5</v>
      </c>
      <c r="D90" s="51">
        <f t="shared" si="0"/>
        <v>50</v>
      </c>
      <c r="E90" s="51">
        <f t="shared" si="1"/>
        <v>7</v>
      </c>
      <c r="F90" s="60">
        <v>0.7</v>
      </c>
      <c r="G90" s="1">
        <v>10</v>
      </c>
      <c r="H90" s="5" t="s">
        <v>51</v>
      </c>
    </row>
    <row r="91" spans="1:8" ht="15.6" x14ac:dyDescent="0.3">
      <c r="A91" s="54" t="s">
        <v>93</v>
      </c>
      <c r="B91" s="59">
        <v>6</v>
      </c>
      <c r="C91" s="59">
        <v>5</v>
      </c>
      <c r="D91" s="51">
        <f t="shared" si="0"/>
        <v>30</v>
      </c>
      <c r="E91" s="51">
        <f t="shared" si="1"/>
        <v>4.1999999999999993</v>
      </c>
      <c r="F91" s="60">
        <v>0.7</v>
      </c>
      <c r="G91" s="1">
        <v>6</v>
      </c>
      <c r="H91" s="5" t="s">
        <v>51</v>
      </c>
    </row>
    <row r="92" spans="1:8" ht="15.6" x14ac:dyDescent="0.3">
      <c r="A92" s="54" t="s">
        <v>93</v>
      </c>
      <c r="B92" s="59">
        <v>10</v>
      </c>
      <c r="C92" s="59">
        <v>5</v>
      </c>
      <c r="D92" s="51">
        <f t="shared" si="0"/>
        <v>50</v>
      </c>
      <c r="E92" s="51">
        <f t="shared" si="1"/>
        <v>7</v>
      </c>
      <c r="F92" s="60">
        <v>0.7</v>
      </c>
      <c r="G92" s="1">
        <v>10</v>
      </c>
      <c r="H92" s="5" t="s">
        <v>51</v>
      </c>
    </row>
    <row r="93" spans="1:8" ht="15.6" x14ac:dyDescent="0.3">
      <c r="A93" s="54" t="s">
        <v>93</v>
      </c>
      <c r="B93" s="59">
        <v>1784</v>
      </c>
      <c r="C93" s="59">
        <v>10</v>
      </c>
      <c r="D93" s="51">
        <f t="shared" si="0"/>
        <v>17840</v>
      </c>
      <c r="E93" s="51">
        <f t="shared" si="1"/>
        <v>1248.8</v>
      </c>
      <c r="F93" s="61">
        <v>0.7</v>
      </c>
      <c r="G93" s="1">
        <v>3784</v>
      </c>
      <c r="H93" s="5" t="s">
        <v>51</v>
      </c>
    </row>
    <row r="94" spans="1:8" ht="15.6" x14ac:dyDescent="0.3">
      <c r="A94" s="54" t="s">
        <v>93</v>
      </c>
      <c r="B94" s="59">
        <v>53</v>
      </c>
      <c r="C94" s="59">
        <v>46</v>
      </c>
      <c r="D94" s="51">
        <f t="shared" si="0"/>
        <v>2438</v>
      </c>
      <c r="E94" s="51">
        <f t="shared" si="1"/>
        <v>37.099999999999994</v>
      </c>
      <c r="F94" s="61">
        <v>0.7</v>
      </c>
      <c r="G94" s="1">
        <v>371</v>
      </c>
      <c r="H94" s="5" t="s">
        <v>51</v>
      </c>
    </row>
    <row r="95" spans="1:8" ht="15.6" x14ac:dyDescent="0.3">
      <c r="A95" s="54" t="s">
        <v>93</v>
      </c>
      <c r="B95" s="59">
        <v>29</v>
      </c>
      <c r="C95" s="59">
        <v>48</v>
      </c>
      <c r="D95" s="51">
        <f t="shared" si="0"/>
        <v>1392</v>
      </c>
      <c r="E95" s="51">
        <f t="shared" si="1"/>
        <v>20.299999999999997</v>
      </c>
      <c r="F95" s="61">
        <v>0.7</v>
      </c>
      <c r="G95" s="1">
        <v>203</v>
      </c>
      <c r="H95" s="5" t="s">
        <v>51</v>
      </c>
    </row>
    <row r="96" spans="1:8" ht="15.6" x14ac:dyDescent="0.3">
      <c r="A96" s="54" t="s">
        <v>93</v>
      </c>
      <c r="B96" s="59">
        <v>4</v>
      </c>
      <c r="C96" s="59">
        <v>53</v>
      </c>
      <c r="D96" s="51">
        <f t="shared" si="0"/>
        <v>212</v>
      </c>
      <c r="E96" s="51">
        <f t="shared" si="1"/>
        <v>2.8</v>
      </c>
      <c r="F96" s="61">
        <v>0.7</v>
      </c>
      <c r="G96" s="1">
        <v>32</v>
      </c>
      <c r="H96" s="5" t="s">
        <v>51</v>
      </c>
    </row>
    <row r="97" spans="1:8" ht="15.6" x14ac:dyDescent="0.3">
      <c r="A97" s="54" t="s">
        <v>93</v>
      </c>
      <c r="B97" s="59">
        <v>22</v>
      </c>
      <c r="C97" s="59">
        <v>68</v>
      </c>
      <c r="D97" s="51">
        <f t="shared" si="0"/>
        <v>1496</v>
      </c>
      <c r="E97" s="51">
        <f t="shared" si="1"/>
        <v>15.399999999999999</v>
      </c>
      <c r="F97" s="61">
        <v>0.7</v>
      </c>
      <c r="G97" s="1">
        <v>220</v>
      </c>
      <c r="H97" s="5" t="s">
        <v>51</v>
      </c>
    </row>
    <row r="98" spans="1:8" ht="15.6" x14ac:dyDescent="0.3">
      <c r="A98" s="54" t="s">
        <v>94</v>
      </c>
      <c r="B98" s="59">
        <v>12</v>
      </c>
      <c r="C98" s="59">
        <v>5</v>
      </c>
      <c r="D98" s="51">
        <f t="shared" si="0"/>
        <v>60</v>
      </c>
      <c r="E98" s="51">
        <f t="shared" si="1"/>
        <v>8.3999999999999986</v>
      </c>
      <c r="F98" s="60">
        <v>0.7</v>
      </c>
      <c r="G98" s="1">
        <v>12</v>
      </c>
      <c r="H98" s="5" t="s">
        <v>51</v>
      </c>
    </row>
    <row r="99" spans="1:8" ht="15.6" x14ac:dyDescent="0.3">
      <c r="A99" s="54" t="s">
        <v>94</v>
      </c>
      <c r="B99" s="59">
        <v>1</v>
      </c>
      <c r="C99" s="59">
        <v>10</v>
      </c>
      <c r="D99" s="51">
        <f t="shared" si="0"/>
        <v>10</v>
      </c>
      <c r="E99" s="51">
        <f t="shared" si="1"/>
        <v>0.7</v>
      </c>
      <c r="F99" s="60">
        <v>0.7</v>
      </c>
      <c r="G99" s="1">
        <v>2</v>
      </c>
      <c r="H99" s="5" t="s">
        <v>51</v>
      </c>
    </row>
    <row r="100" spans="1:8" ht="15.6" x14ac:dyDescent="0.3">
      <c r="A100" s="54" t="s">
        <v>94</v>
      </c>
      <c r="B100" s="59">
        <v>1</v>
      </c>
      <c r="C100" s="59">
        <v>190</v>
      </c>
      <c r="D100" s="51">
        <f t="shared" si="0"/>
        <v>190</v>
      </c>
      <c r="E100" s="51">
        <f t="shared" si="1"/>
        <v>1.4</v>
      </c>
      <c r="F100" s="61">
        <v>1.4</v>
      </c>
      <c r="G100" s="1">
        <v>41</v>
      </c>
      <c r="H100" s="5" t="s">
        <v>57</v>
      </c>
    </row>
    <row r="101" spans="1:8" ht="15.6" x14ac:dyDescent="0.3">
      <c r="A101" s="54" t="s">
        <v>94</v>
      </c>
      <c r="B101" s="59">
        <v>823</v>
      </c>
      <c r="C101" s="59">
        <v>10</v>
      </c>
      <c r="D101" s="51">
        <f t="shared" si="0"/>
        <v>8230</v>
      </c>
      <c r="E101" s="51">
        <f t="shared" si="1"/>
        <v>576.09999999999991</v>
      </c>
      <c r="F101" s="60">
        <v>0.7</v>
      </c>
      <c r="G101" s="1">
        <v>1646</v>
      </c>
      <c r="H101" s="5" t="s">
        <v>51</v>
      </c>
    </row>
    <row r="102" spans="1:8" ht="15.6" x14ac:dyDescent="0.3">
      <c r="A102" s="54" t="s">
        <v>94</v>
      </c>
      <c r="B102" s="59">
        <v>1188</v>
      </c>
      <c r="C102" s="59">
        <v>10</v>
      </c>
      <c r="D102" s="51">
        <f t="shared" si="0"/>
        <v>11880</v>
      </c>
      <c r="E102" s="51">
        <f t="shared" si="1"/>
        <v>831.59999999999991</v>
      </c>
      <c r="F102" s="60">
        <v>0.7</v>
      </c>
      <c r="G102" s="1">
        <v>2442</v>
      </c>
      <c r="H102" s="5" t="s">
        <v>51</v>
      </c>
    </row>
    <row r="103" spans="1:8" ht="15.6" x14ac:dyDescent="0.3">
      <c r="A103" s="54" t="s">
        <v>94</v>
      </c>
      <c r="B103" s="59">
        <v>19</v>
      </c>
      <c r="C103" s="59">
        <v>46</v>
      </c>
      <c r="D103" s="51">
        <f t="shared" si="0"/>
        <v>874</v>
      </c>
      <c r="E103" s="51">
        <f t="shared" si="1"/>
        <v>13.299999999999999</v>
      </c>
      <c r="F103" s="60">
        <v>0.7</v>
      </c>
      <c r="G103" s="1">
        <v>133</v>
      </c>
      <c r="H103" s="5" t="s">
        <v>51</v>
      </c>
    </row>
    <row r="104" spans="1:8" ht="15.6" x14ac:dyDescent="0.3">
      <c r="A104" s="54" t="s">
        <v>94</v>
      </c>
      <c r="B104" s="59">
        <v>6</v>
      </c>
      <c r="C104" s="59">
        <v>48</v>
      </c>
      <c r="D104" s="51">
        <f t="shared" si="0"/>
        <v>288</v>
      </c>
      <c r="E104" s="51">
        <f t="shared" si="1"/>
        <v>4.1999999999999993</v>
      </c>
      <c r="F104" s="60">
        <v>0.7</v>
      </c>
      <c r="G104" s="1">
        <v>42</v>
      </c>
      <c r="H104" s="5" t="s">
        <v>51</v>
      </c>
    </row>
    <row r="105" spans="1:8" ht="15.6" x14ac:dyDescent="0.3">
      <c r="A105" s="54" t="s">
        <v>94</v>
      </c>
      <c r="B105" s="59">
        <v>1</v>
      </c>
      <c r="C105" s="59">
        <v>53</v>
      </c>
      <c r="D105" s="51">
        <f t="shared" si="0"/>
        <v>53</v>
      </c>
      <c r="E105" s="51">
        <f t="shared" si="1"/>
        <v>0.7</v>
      </c>
      <c r="F105" s="60">
        <v>0.7</v>
      </c>
      <c r="G105" s="1">
        <v>8</v>
      </c>
      <c r="H105" s="5" t="s">
        <v>51</v>
      </c>
    </row>
    <row r="106" spans="1:8" ht="15.6" x14ac:dyDescent="0.3">
      <c r="A106" s="54" t="s">
        <v>94</v>
      </c>
      <c r="B106" s="59">
        <v>7</v>
      </c>
      <c r="C106" s="59">
        <v>68</v>
      </c>
      <c r="D106" s="51">
        <f t="shared" si="0"/>
        <v>476</v>
      </c>
      <c r="E106" s="51">
        <f t="shared" si="1"/>
        <v>4.8999999999999995</v>
      </c>
      <c r="F106" s="60">
        <v>0.7</v>
      </c>
      <c r="G106" s="1">
        <v>70</v>
      </c>
      <c r="H106" s="5" t="s">
        <v>51</v>
      </c>
    </row>
    <row r="107" spans="1:8" ht="15.6" x14ac:dyDescent="0.3">
      <c r="A107" s="54" t="s">
        <v>94</v>
      </c>
      <c r="B107" s="59">
        <v>171</v>
      </c>
      <c r="C107" s="59">
        <v>5</v>
      </c>
      <c r="D107" s="51">
        <f t="shared" si="0"/>
        <v>855</v>
      </c>
      <c r="E107" s="51">
        <f t="shared" si="1"/>
        <v>119.69999999999999</v>
      </c>
      <c r="F107" s="60">
        <v>0.7</v>
      </c>
      <c r="G107" s="1">
        <v>206</v>
      </c>
      <c r="H107" s="5" t="s">
        <v>51</v>
      </c>
    </row>
    <row r="108" spans="1:8" ht="15.6" x14ac:dyDescent="0.3">
      <c r="A108" s="54" t="s">
        <v>94</v>
      </c>
      <c r="B108" s="59">
        <v>9</v>
      </c>
      <c r="C108" s="59">
        <v>29</v>
      </c>
      <c r="D108" s="51">
        <f t="shared" si="0"/>
        <v>261</v>
      </c>
      <c r="E108" s="51">
        <f t="shared" si="1"/>
        <v>6.3</v>
      </c>
      <c r="F108" s="60">
        <v>0.7</v>
      </c>
      <c r="G108" s="1">
        <v>36</v>
      </c>
      <c r="H108" s="5" t="s">
        <v>51</v>
      </c>
    </row>
    <row r="109" spans="1:8" ht="15.6" x14ac:dyDescent="0.3">
      <c r="A109" s="54" t="s">
        <v>94</v>
      </c>
      <c r="B109" s="59">
        <v>5</v>
      </c>
      <c r="C109" s="59">
        <v>30</v>
      </c>
      <c r="D109" s="51">
        <f t="shared" si="0"/>
        <v>150</v>
      </c>
      <c r="E109" s="51">
        <f t="shared" si="1"/>
        <v>3.5</v>
      </c>
      <c r="F109" s="60">
        <v>0.7</v>
      </c>
      <c r="G109" s="1">
        <v>20</v>
      </c>
      <c r="H109" s="5" t="s">
        <v>51</v>
      </c>
    </row>
    <row r="110" spans="1:8" ht="15.6" x14ac:dyDescent="0.3">
      <c r="A110" s="54" t="s">
        <v>94</v>
      </c>
      <c r="B110" s="59">
        <v>8</v>
      </c>
      <c r="C110" s="59">
        <v>32</v>
      </c>
      <c r="D110" s="51">
        <f t="shared" si="0"/>
        <v>256</v>
      </c>
      <c r="E110" s="51">
        <f t="shared" si="1"/>
        <v>5.6</v>
      </c>
      <c r="F110" s="60">
        <v>0.7</v>
      </c>
      <c r="G110" s="1">
        <v>40</v>
      </c>
      <c r="H110" s="5" t="s">
        <v>51</v>
      </c>
    </row>
    <row r="111" spans="1:8" ht="15.6" x14ac:dyDescent="0.3">
      <c r="A111" s="54" t="s">
        <v>94</v>
      </c>
      <c r="B111" s="59">
        <v>8</v>
      </c>
      <c r="C111" s="59">
        <v>29</v>
      </c>
      <c r="D111" s="51">
        <f t="shared" si="0"/>
        <v>232</v>
      </c>
      <c r="E111" s="51">
        <f t="shared" si="1"/>
        <v>5.6</v>
      </c>
      <c r="F111" s="60">
        <v>0.7</v>
      </c>
      <c r="G111" s="1">
        <v>32</v>
      </c>
      <c r="H111" s="5" t="s">
        <v>51</v>
      </c>
    </row>
    <row r="112" spans="1:8" ht="15.6" x14ac:dyDescent="0.3">
      <c r="A112" s="54" t="s">
        <v>94</v>
      </c>
      <c r="B112" s="59">
        <v>5</v>
      </c>
      <c r="C112" s="59">
        <v>39</v>
      </c>
      <c r="D112" s="51">
        <f t="shared" si="0"/>
        <v>195</v>
      </c>
      <c r="E112" s="51">
        <f t="shared" si="1"/>
        <v>3.5</v>
      </c>
      <c r="F112" s="60">
        <v>0.7</v>
      </c>
      <c r="G112" s="1">
        <v>30</v>
      </c>
      <c r="H112" s="5" t="s">
        <v>51</v>
      </c>
    </row>
    <row r="113" spans="1:8" ht="15.6" x14ac:dyDescent="0.3">
      <c r="A113" s="54" t="s">
        <v>94</v>
      </c>
      <c r="B113" s="59">
        <v>150</v>
      </c>
      <c r="C113" s="59">
        <v>5</v>
      </c>
      <c r="D113" s="51">
        <f t="shared" si="0"/>
        <v>750</v>
      </c>
      <c r="E113" s="51">
        <f t="shared" si="1"/>
        <v>105</v>
      </c>
      <c r="F113" s="60">
        <v>0.7</v>
      </c>
      <c r="G113" s="1">
        <v>150</v>
      </c>
      <c r="H113" s="5" t="s">
        <v>51</v>
      </c>
    </row>
    <row r="114" spans="1:8" ht="15.6" x14ac:dyDescent="0.3">
      <c r="A114" s="54" t="s">
        <v>96</v>
      </c>
      <c r="B114" s="59">
        <v>2</v>
      </c>
      <c r="C114" s="59">
        <v>5</v>
      </c>
      <c r="D114" s="51">
        <f t="shared" si="0"/>
        <v>10</v>
      </c>
      <c r="E114" s="51">
        <f t="shared" si="1"/>
        <v>1.4</v>
      </c>
      <c r="F114" s="60">
        <v>0.7</v>
      </c>
      <c r="G114" s="1">
        <v>2</v>
      </c>
      <c r="H114" s="5" t="s">
        <v>51</v>
      </c>
    </row>
    <row r="115" spans="1:8" ht="15.6" x14ac:dyDescent="0.3">
      <c r="A115" s="54" t="s">
        <v>97</v>
      </c>
      <c r="B115" s="59">
        <v>7</v>
      </c>
      <c r="C115" s="59">
        <v>5</v>
      </c>
      <c r="D115" s="51">
        <f t="shared" si="0"/>
        <v>35</v>
      </c>
      <c r="E115" s="51">
        <f t="shared" si="1"/>
        <v>4.8999999999999995</v>
      </c>
      <c r="F115" s="60">
        <v>0.7</v>
      </c>
      <c r="G115" s="1">
        <v>7</v>
      </c>
      <c r="H115" s="5" t="s">
        <v>51</v>
      </c>
    </row>
    <row r="116" spans="1:8" ht="15.6" x14ac:dyDescent="0.3">
      <c r="A116" s="54" t="s">
        <v>98</v>
      </c>
      <c r="B116" s="59">
        <v>3600</v>
      </c>
      <c r="C116" s="59">
        <v>10</v>
      </c>
      <c r="D116" s="51">
        <f t="shared" ref="D116:D179" si="2">C116*B116</f>
        <v>36000</v>
      </c>
      <c r="E116" s="51">
        <f t="shared" ref="E116:E179" si="3">B116*F116</f>
        <v>2520</v>
      </c>
      <c r="F116" s="60">
        <v>0.7</v>
      </c>
      <c r="G116" s="1">
        <v>7200</v>
      </c>
      <c r="H116" s="5" t="s">
        <v>51</v>
      </c>
    </row>
    <row r="117" spans="1:8" ht="15.6" x14ac:dyDescent="0.3">
      <c r="A117" s="54" t="s">
        <v>98</v>
      </c>
      <c r="B117" s="59">
        <v>2236</v>
      </c>
      <c r="C117" s="59">
        <v>10</v>
      </c>
      <c r="D117" s="51">
        <f t="shared" si="2"/>
        <v>22360</v>
      </c>
      <c r="E117" s="51">
        <f t="shared" si="3"/>
        <v>1565.1999999999998</v>
      </c>
      <c r="F117" s="60">
        <v>0.7</v>
      </c>
      <c r="G117" s="1">
        <v>4472</v>
      </c>
      <c r="H117" s="5" t="s">
        <v>51</v>
      </c>
    </row>
    <row r="118" spans="1:8" ht="15.6" x14ac:dyDescent="0.3">
      <c r="A118" s="54" t="s">
        <v>98</v>
      </c>
      <c r="B118" s="59">
        <v>351</v>
      </c>
      <c r="C118" s="59">
        <v>5</v>
      </c>
      <c r="D118" s="51">
        <f t="shared" si="2"/>
        <v>1755</v>
      </c>
      <c r="E118" s="51">
        <f t="shared" si="3"/>
        <v>245.7</v>
      </c>
      <c r="F118" s="60">
        <v>0.7</v>
      </c>
      <c r="G118" s="1">
        <v>351</v>
      </c>
      <c r="H118" s="5" t="s">
        <v>51</v>
      </c>
    </row>
    <row r="119" spans="1:8" ht="15.6" x14ac:dyDescent="0.3">
      <c r="A119" s="54" t="s">
        <v>98</v>
      </c>
      <c r="B119" s="59">
        <v>8</v>
      </c>
      <c r="C119" s="59">
        <v>15</v>
      </c>
      <c r="D119" s="51">
        <f t="shared" si="2"/>
        <v>120</v>
      </c>
      <c r="E119" s="51">
        <f t="shared" si="3"/>
        <v>5.6</v>
      </c>
      <c r="F119" s="60">
        <v>0.7</v>
      </c>
      <c r="G119" s="1">
        <v>24</v>
      </c>
      <c r="H119" s="5" t="s">
        <v>51</v>
      </c>
    </row>
    <row r="120" spans="1:8" ht="15.6" x14ac:dyDescent="0.3">
      <c r="A120" s="54" t="s">
        <v>98</v>
      </c>
      <c r="B120" s="59">
        <v>18</v>
      </c>
      <c r="C120" s="59">
        <v>20</v>
      </c>
      <c r="D120" s="51">
        <f t="shared" si="2"/>
        <v>360</v>
      </c>
      <c r="E120" s="51">
        <f t="shared" si="3"/>
        <v>12.6</v>
      </c>
      <c r="F120" s="60">
        <v>0.7</v>
      </c>
      <c r="G120" s="1">
        <v>72</v>
      </c>
      <c r="H120" s="5" t="s">
        <v>51</v>
      </c>
    </row>
    <row r="121" spans="1:8" ht="15.6" x14ac:dyDescent="0.3">
      <c r="A121" s="54" t="s">
        <v>98</v>
      </c>
      <c r="B121" s="59">
        <v>4</v>
      </c>
      <c r="C121" s="59">
        <v>25</v>
      </c>
      <c r="D121" s="51">
        <f t="shared" si="2"/>
        <v>100</v>
      </c>
      <c r="E121" s="51">
        <f t="shared" si="3"/>
        <v>2.8</v>
      </c>
      <c r="F121" s="60">
        <v>0.7</v>
      </c>
      <c r="G121" s="1">
        <v>20</v>
      </c>
      <c r="H121" s="103" t="s">
        <v>51</v>
      </c>
    </row>
    <row r="122" spans="1:8" ht="15.6" x14ac:dyDescent="0.3">
      <c r="A122" s="54" t="s">
        <v>98</v>
      </c>
      <c r="B122" s="59">
        <v>1200</v>
      </c>
      <c r="C122" s="59">
        <v>10</v>
      </c>
      <c r="D122" s="51">
        <f t="shared" si="2"/>
        <v>12000</v>
      </c>
      <c r="E122" s="51">
        <f t="shared" si="3"/>
        <v>840</v>
      </c>
      <c r="F122" s="60">
        <v>0.7</v>
      </c>
      <c r="G122" s="1">
        <v>2400</v>
      </c>
      <c r="H122" s="103" t="s">
        <v>51</v>
      </c>
    </row>
    <row r="123" spans="1:8" ht="15.6" x14ac:dyDescent="0.3">
      <c r="A123" s="54" t="s">
        <v>99</v>
      </c>
      <c r="B123" s="59">
        <v>2634</v>
      </c>
      <c r="C123" s="59">
        <v>10</v>
      </c>
      <c r="D123" s="51">
        <f t="shared" si="2"/>
        <v>26340</v>
      </c>
      <c r="E123" s="51">
        <f t="shared" si="3"/>
        <v>1843.8</v>
      </c>
      <c r="F123" s="60">
        <v>0.7</v>
      </c>
      <c r="G123" s="1">
        <v>5268</v>
      </c>
      <c r="H123" s="5" t="s">
        <v>51</v>
      </c>
    </row>
    <row r="124" spans="1:8" ht="15.6" x14ac:dyDescent="0.3">
      <c r="A124" s="54" t="s">
        <v>99</v>
      </c>
      <c r="B124" s="59">
        <v>10</v>
      </c>
      <c r="C124" s="59">
        <v>5</v>
      </c>
      <c r="D124" s="51">
        <f t="shared" si="2"/>
        <v>50</v>
      </c>
      <c r="E124" s="51">
        <f t="shared" si="3"/>
        <v>7</v>
      </c>
      <c r="F124" s="60">
        <v>0.7</v>
      </c>
      <c r="G124" s="1">
        <v>10</v>
      </c>
      <c r="H124" s="5" t="s">
        <v>51</v>
      </c>
    </row>
    <row r="125" spans="1:8" ht="15.6" x14ac:dyDescent="0.3">
      <c r="A125" s="54" t="s">
        <v>99</v>
      </c>
      <c r="B125" s="59">
        <v>557</v>
      </c>
      <c r="C125" s="59">
        <v>5</v>
      </c>
      <c r="D125" s="51">
        <f t="shared" si="2"/>
        <v>2785</v>
      </c>
      <c r="E125" s="51">
        <f t="shared" si="3"/>
        <v>389.9</v>
      </c>
      <c r="F125" s="60">
        <v>0.7</v>
      </c>
      <c r="G125" s="1">
        <v>557</v>
      </c>
      <c r="H125" s="103" t="s">
        <v>51</v>
      </c>
    </row>
    <row r="126" spans="1:8" ht="15.6" x14ac:dyDescent="0.3">
      <c r="A126" s="54" t="s">
        <v>100</v>
      </c>
      <c r="B126" s="59">
        <v>1</v>
      </c>
      <c r="C126" s="59">
        <v>96</v>
      </c>
      <c r="D126" s="51">
        <f t="shared" si="2"/>
        <v>96</v>
      </c>
      <c r="E126" s="51">
        <f t="shared" si="3"/>
        <v>0.7</v>
      </c>
      <c r="F126" s="60">
        <v>0.7</v>
      </c>
      <c r="G126" s="1">
        <v>18</v>
      </c>
      <c r="H126" s="103" t="s">
        <v>51</v>
      </c>
    </row>
    <row r="127" spans="1:8" ht="15.6" x14ac:dyDescent="0.3">
      <c r="A127" s="54" t="s">
        <v>100</v>
      </c>
      <c r="B127" s="59">
        <v>34</v>
      </c>
      <c r="C127" s="59">
        <v>5</v>
      </c>
      <c r="D127" s="51">
        <f t="shared" si="2"/>
        <v>170</v>
      </c>
      <c r="E127" s="51">
        <f t="shared" si="3"/>
        <v>23.799999999999997</v>
      </c>
      <c r="F127" s="60">
        <v>0.7</v>
      </c>
      <c r="G127" s="1">
        <v>34</v>
      </c>
      <c r="H127" s="5" t="s">
        <v>51</v>
      </c>
    </row>
    <row r="128" spans="1:8" ht="15.6" x14ac:dyDescent="0.3">
      <c r="A128" s="54" t="s">
        <v>100</v>
      </c>
      <c r="B128" s="59">
        <v>435</v>
      </c>
      <c r="C128" s="59">
        <v>5</v>
      </c>
      <c r="D128" s="51">
        <f t="shared" si="2"/>
        <v>2175</v>
      </c>
      <c r="E128" s="51">
        <f t="shared" si="3"/>
        <v>304.5</v>
      </c>
      <c r="F128" s="60">
        <v>0.7</v>
      </c>
      <c r="G128" s="1">
        <v>435</v>
      </c>
      <c r="H128" s="5" t="s">
        <v>51</v>
      </c>
    </row>
    <row r="129" spans="1:8" ht="15.6" x14ac:dyDescent="0.3">
      <c r="A129" s="54" t="s">
        <v>100</v>
      </c>
      <c r="B129" s="59">
        <v>5014</v>
      </c>
      <c r="C129" s="59">
        <v>10</v>
      </c>
      <c r="D129" s="51">
        <f t="shared" si="2"/>
        <v>50140</v>
      </c>
      <c r="E129" s="51">
        <f t="shared" si="3"/>
        <v>3509.7999999999997</v>
      </c>
      <c r="F129" s="60">
        <v>0.7</v>
      </c>
      <c r="G129" s="1">
        <v>10028</v>
      </c>
      <c r="H129" s="5" t="s">
        <v>51</v>
      </c>
    </row>
    <row r="130" spans="1:8" ht="15.6" x14ac:dyDescent="0.3">
      <c r="A130" s="54" t="s">
        <v>100</v>
      </c>
      <c r="B130" s="59">
        <v>1801</v>
      </c>
      <c r="C130" s="59">
        <v>10</v>
      </c>
      <c r="D130" s="51">
        <f t="shared" si="2"/>
        <v>18010</v>
      </c>
      <c r="E130" s="51">
        <f t="shared" si="3"/>
        <v>1260.6999999999998</v>
      </c>
      <c r="F130" s="60">
        <v>0.7</v>
      </c>
      <c r="G130" s="1">
        <v>3602</v>
      </c>
      <c r="H130" s="5" t="s">
        <v>51</v>
      </c>
    </row>
    <row r="131" spans="1:8" ht="15.6" x14ac:dyDescent="0.3">
      <c r="A131" s="54" t="s">
        <v>101</v>
      </c>
      <c r="B131" s="59">
        <v>21</v>
      </c>
      <c r="C131" s="59">
        <v>5</v>
      </c>
      <c r="D131" s="51">
        <f t="shared" si="2"/>
        <v>105</v>
      </c>
      <c r="E131" s="51">
        <f t="shared" si="3"/>
        <v>14.7</v>
      </c>
      <c r="F131" s="61">
        <v>0.7</v>
      </c>
      <c r="G131" s="1">
        <v>21</v>
      </c>
      <c r="H131" s="5" t="s">
        <v>51</v>
      </c>
    </row>
    <row r="132" spans="1:8" ht="15.6" x14ac:dyDescent="0.3">
      <c r="A132" s="54" t="s">
        <v>101</v>
      </c>
      <c r="B132" s="59">
        <v>55</v>
      </c>
      <c r="C132" s="59">
        <v>5</v>
      </c>
      <c r="D132" s="51">
        <f t="shared" si="2"/>
        <v>275</v>
      </c>
      <c r="E132" s="51">
        <f t="shared" si="3"/>
        <v>38.5</v>
      </c>
      <c r="F132" s="60">
        <v>0.7</v>
      </c>
      <c r="G132" s="1">
        <v>55</v>
      </c>
      <c r="H132" s="5" t="s">
        <v>51</v>
      </c>
    </row>
    <row r="133" spans="1:8" ht="15.6" x14ac:dyDescent="0.3">
      <c r="A133" s="54" t="s">
        <v>101</v>
      </c>
      <c r="B133" s="54">
        <v>3953</v>
      </c>
      <c r="C133" s="54">
        <v>10</v>
      </c>
      <c r="D133" s="51">
        <f t="shared" si="2"/>
        <v>39530</v>
      </c>
      <c r="E133" s="51">
        <f t="shared" si="3"/>
        <v>2767.1</v>
      </c>
      <c r="F133" s="60">
        <v>0.7</v>
      </c>
      <c r="G133" s="1">
        <v>7906</v>
      </c>
      <c r="H133" s="5" t="s">
        <v>51</v>
      </c>
    </row>
    <row r="134" spans="1:8" ht="15.6" x14ac:dyDescent="0.3">
      <c r="A134" s="54" t="s">
        <v>102</v>
      </c>
      <c r="B134" s="59">
        <v>1</v>
      </c>
      <c r="C134" s="59">
        <v>183</v>
      </c>
      <c r="D134" s="51">
        <f t="shared" si="2"/>
        <v>183</v>
      </c>
      <c r="E134" s="51">
        <f t="shared" si="3"/>
        <v>1.4</v>
      </c>
      <c r="F134" s="60">
        <v>1.4</v>
      </c>
      <c r="G134" s="1">
        <v>33</v>
      </c>
      <c r="H134" s="5" t="s">
        <v>57</v>
      </c>
    </row>
    <row r="135" spans="1:8" ht="15.6" x14ac:dyDescent="0.3">
      <c r="A135" s="54" t="s">
        <v>102</v>
      </c>
      <c r="B135" s="59">
        <v>8</v>
      </c>
      <c r="C135" s="59">
        <v>5</v>
      </c>
      <c r="D135" s="51">
        <f t="shared" si="2"/>
        <v>40</v>
      </c>
      <c r="E135" s="51">
        <f t="shared" si="3"/>
        <v>5.6</v>
      </c>
      <c r="F135" s="60">
        <v>0.7</v>
      </c>
      <c r="G135" s="1">
        <v>8</v>
      </c>
      <c r="H135" s="5" t="s">
        <v>51</v>
      </c>
    </row>
    <row r="136" spans="1:8" ht="15.6" x14ac:dyDescent="0.3">
      <c r="A136" s="54" t="s">
        <v>102</v>
      </c>
      <c r="B136" s="59">
        <v>1</v>
      </c>
      <c r="C136" s="59">
        <v>10</v>
      </c>
      <c r="D136" s="51">
        <f t="shared" si="2"/>
        <v>10</v>
      </c>
      <c r="E136" s="51">
        <f t="shared" si="3"/>
        <v>0.7</v>
      </c>
      <c r="F136" s="60">
        <v>0.7</v>
      </c>
      <c r="G136" s="1">
        <v>2</v>
      </c>
      <c r="H136" s="5" t="s">
        <v>51</v>
      </c>
    </row>
    <row r="137" spans="1:8" ht="15.6" x14ac:dyDescent="0.3">
      <c r="A137" s="54" t="s">
        <v>102</v>
      </c>
      <c r="B137" s="59">
        <v>1</v>
      </c>
      <c r="C137" s="59">
        <v>15</v>
      </c>
      <c r="D137" s="51">
        <f t="shared" si="2"/>
        <v>15</v>
      </c>
      <c r="E137" s="51">
        <f t="shared" si="3"/>
        <v>0.7</v>
      </c>
      <c r="F137" s="60">
        <v>0.7</v>
      </c>
      <c r="G137" s="1">
        <v>3</v>
      </c>
      <c r="H137" s="5" t="s">
        <v>51</v>
      </c>
    </row>
    <row r="138" spans="1:8" ht="15.6" x14ac:dyDescent="0.3">
      <c r="A138" s="54" t="s">
        <v>102</v>
      </c>
      <c r="B138" s="59">
        <v>1</v>
      </c>
      <c r="C138" s="59">
        <v>20</v>
      </c>
      <c r="D138" s="51">
        <f t="shared" si="2"/>
        <v>20</v>
      </c>
      <c r="E138" s="51">
        <f t="shared" si="3"/>
        <v>0.7</v>
      </c>
      <c r="F138" s="60">
        <v>0.7</v>
      </c>
      <c r="G138" s="1">
        <v>4</v>
      </c>
      <c r="H138" s="5" t="s">
        <v>51</v>
      </c>
    </row>
    <row r="139" spans="1:8" ht="15.6" x14ac:dyDescent="0.3">
      <c r="A139" s="54" t="s">
        <v>102</v>
      </c>
      <c r="B139" s="59">
        <v>1</v>
      </c>
      <c r="C139" s="59">
        <v>45</v>
      </c>
      <c r="D139" s="51">
        <f t="shared" si="2"/>
        <v>45</v>
      </c>
      <c r="E139" s="51">
        <f t="shared" si="3"/>
        <v>1.1599999999999999</v>
      </c>
      <c r="F139" s="60">
        <v>1.1599999999999999</v>
      </c>
      <c r="G139" s="1">
        <v>8</v>
      </c>
      <c r="H139" s="5" t="s">
        <v>51</v>
      </c>
    </row>
    <row r="140" spans="1:8" ht="15.6" x14ac:dyDescent="0.3">
      <c r="A140" s="54" t="s">
        <v>102</v>
      </c>
      <c r="B140" s="54">
        <v>1</v>
      </c>
      <c r="C140" s="54">
        <v>65</v>
      </c>
      <c r="D140" s="51">
        <f t="shared" si="2"/>
        <v>65</v>
      </c>
      <c r="E140" s="51">
        <f t="shared" si="3"/>
        <v>1.36</v>
      </c>
      <c r="F140" s="60">
        <v>1.36</v>
      </c>
      <c r="G140" s="1">
        <v>12</v>
      </c>
      <c r="H140" s="5" t="s">
        <v>51</v>
      </c>
    </row>
    <row r="141" spans="1:8" ht="15.6" x14ac:dyDescent="0.3">
      <c r="A141" s="54" t="s">
        <v>102</v>
      </c>
      <c r="B141" s="54">
        <v>3018</v>
      </c>
      <c r="C141" s="54">
        <v>5</v>
      </c>
      <c r="D141" s="51">
        <f t="shared" si="2"/>
        <v>15090</v>
      </c>
      <c r="E141" s="51">
        <f t="shared" si="3"/>
        <v>2112.6</v>
      </c>
      <c r="F141" s="60">
        <v>0.7</v>
      </c>
      <c r="G141" s="1">
        <v>3018</v>
      </c>
      <c r="H141" s="5" t="s">
        <v>51</v>
      </c>
    </row>
    <row r="142" spans="1:8" ht="15.6" x14ac:dyDescent="0.3">
      <c r="A142" s="54" t="s">
        <v>102</v>
      </c>
      <c r="B142" s="59">
        <v>6000</v>
      </c>
      <c r="C142" s="59">
        <v>5</v>
      </c>
      <c r="D142" s="51">
        <f t="shared" si="2"/>
        <v>30000</v>
      </c>
      <c r="E142" s="51">
        <f t="shared" si="3"/>
        <v>4200</v>
      </c>
      <c r="F142" s="60">
        <v>0.7</v>
      </c>
      <c r="G142" s="1">
        <v>6000</v>
      </c>
      <c r="H142" s="5" t="s">
        <v>51</v>
      </c>
    </row>
    <row r="143" spans="1:8" ht="15.6" x14ac:dyDescent="0.3">
      <c r="A143" s="54" t="s">
        <v>102</v>
      </c>
      <c r="B143" s="59">
        <v>1000</v>
      </c>
      <c r="C143" s="59">
        <v>5</v>
      </c>
      <c r="D143" s="51">
        <f t="shared" si="2"/>
        <v>5000</v>
      </c>
      <c r="E143" s="51">
        <f t="shared" si="3"/>
        <v>700</v>
      </c>
      <c r="F143" s="60">
        <v>0.7</v>
      </c>
      <c r="G143" s="1">
        <v>1000</v>
      </c>
      <c r="H143" s="5" t="s">
        <v>51</v>
      </c>
    </row>
    <row r="144" spans="1:8" ht="15.6" x14ac:dyDescent="0.3">
      <c r="A144" s="54" t="s">
        <v>114</v>
      </c>
      <c r="B144" s="59">
        <v>3824</v>
      </c>
      <c r="C144" s="59">
        <v>5</v>
      </c>
      <c r="D144" s="51">
        <f t="shared" si="2"/>
        <v>19120</v>
      </c>
      <c r="E144" s="51">
        <f t="shared" si="3"/>
        <v>2676.7999999999997</v>
      </c>
      <c r="F144" s="60">
        <v>0.7</v>
      </c>
      <c r="G144" s="1">
        <v>3824</v>
      </c>
      <c r="H144" s="5" t="s">
        <v>51</v>
      </c>
    </row>
    <row r="145" spans="1:8" ht="15.6" x14ac:dyDescent="0.3">
      <c r="A145" s="54" t="s">
        <v>105</v>
      </c>
      <c r="B145" s="59">
        <v>3</v>
      </c>
      <c r="C145" s="59">
        <v>10</v>
      </c>
      <c r="D145" s="51">
        <f t="shared" si="2"/>
        <v>30</v>
      </c>
      <c r="E145" s="51">
        <f t="shared" si="3"/>
        <v>2.0999999999999996</v>
      </c>
      <c r="F145" s="60">
        <v>0.7</v>
      </c>
      <c r="G145" s="1">
        <v>6</v>
      </c>
      <c r="H145" s="5" t="s">
        <v>51</v>
      </c>
    </row>
    <row r="146" spans="1:8" ht="15.6" x14ac:dyDescent="0.3">
      <c r="A146" s="54" t="s">
        <v>105</v>
      </c>
      <c r="B146" s="59">
        <v>1</v>
      </c>
      <c r="C146" s="59">
        <v>180</v>
      </c>
      <c r="D146" s="51">
        <f t="shared" si="2"/>
        <v>180</v>
      </c>
      <c r="E146" s="51">
        <f t="shared" si="3"/>
        <v>1.4</v>
      </c>
      <c r="F146" s="60">
        <v>1.4</v>
      </c>
      <c r="G146" s="1">
        <v>32.5</v>
      </c>
      <c r="H146" s="5" t="s">
        <v>57</v>
      </c>
    </row>
    <row r="147" spans="1:8" ht="15.6" x14ac:dyDescent="0.3">
      <c r="A147" s="54" t="s">
        <v>112</v>
      </c>
      <c r="B147" s="59">
        <v>7</v>
      </c>
      <c r="C147" s="59">
        <v>5</v>
      </c>
      <c r="D147" s="51">
        <f t="shared" si="2"/>
        <v>35</v>
      </c>
      <c r="E147" s="51">
        <f t="shared" si="3"/>
        <v>4.8999999999999995</v>
      </c>
      <c r="F147" s="60">
        <v>0.7</v>
      </c>
      <c r="G147" s="1">
        <v>7</v>
      </c>
      <c r="H147" s="5" t="s">
        <v>51</v>
      </c>
    </row>
    <row r="148" spans="1:8" ht="15.6" x14ac:dyDescent="0.3">
      <c r="A148" s="54" t="s">
        <v>106</v>
      </c>
      <c r="B148" s="59">
        <v>2607</v>
      </c>
      <c r="C148" s="59">
        <v>5</v>
      </c>
      <c r="D148" s="51">
        <f t="shared" si="2"/>
        <v>13035</v>
      </c>
      <c r="E148" s="51">
        <f t="shared" si="3"/>
        <v>1824.8999999999999</v>
      </c>
      <c r="F148" s="60">
        <v>0.7</v>
      </c>
      <c r="G148" s="1">
        <v>2607</v>
      </c>
      <c r="H148" s="5" t="s">
        <v>51</v>
      </c>
    </row>
    <row r="149" spans="1:8" s="50" customFormat="1" ht="16.5" customHeight="1" x14ac:dyDescent="0.3">
      <c r="A149" s="54" t="s">
        <v>113</v>
      </c>
      <c r="B149" s="59">
        <v>96</v>
      </c>
      <c r="C149" s="59">
        <v>5</v>
      </c>
      <c r="D149" s="51">
        <f t="shared" si="2"/>
        <v>480</v>
      </c>
      <c r="E149" s="51">
        <f t="shared" si="3"/>
        <v>67.199999999999989</v>
      </c>
      <c r="F149" s="60">
        <v>0.7</v>
      </c>
      <c r="G149" s="1">
        <v>96</v>
      </c>
      <c r="H149" s="5" t="s">
        <v>51</v>
      </c>
    </row>
    <row r="150" spans="1:8" ht="15.6" x14ac:dyDescent="0.3">
      <c r="A150" s="54" t="s">
        <v>113</v>
      </c>
      <c r="B150" s="59">
        <v>2533</v>
      </c>
      <c r="C150" s="59">
        <v>5</v>
      </c>
      <c r="D150" s="51">
        <f t="shared" si="2"/>
        <v>12665</v>
      </c>
      <c r="E150" s="51">
        <f t="shared" si="3"/>
        <v>1773.1</v>
      </c>
      <c r="F150" s="60">
        <v>0.7</v>
      </c>
      <c r="G150" s="1">
        <v>2533</v>
      </c>
      <c r="H150" s="5" t="s">
        <v>51</v>
      </c>
    </row>
    <row r="151" spans="1:8" ht="15.6" x14ac:dyDescent="0.3">
      <c r="A151" s="54" t="s">
        <v>113</v>
      </c>
      <c r="B151" s="59">
        <v>100</v>
      </c>
      <c r="C151" s="59">
        <v>5</v>
      </c>
      <c r="D151" s="51">
        <f t="shared" si="2"/>
        <v>500</v>
      </c>
      <c r="E151" s="51">
        <f t="shared" si="3"/>
        <v>70</v>
      </c>
      <c r="F151" s="60">
        <v>0.7</v>
      </c>
      <c r="G151" s="1">
        <v>100</v>
      </c>
      <c r="H151" s="5" t="s">
        <v>51</v>
      </c>
    </row>
    <row r="152" spans="1:8" ht="15.6" x14ac:dyDescent="0.3">
      <c r="A152" s="62" t="s">
        <v>107</v>
      </c>
      <c r="B152" s="58">
        <v>1826</v>
      </c>
      <c r="C152" s="52">
        <v>5</v>
      </c>
      <c r="D152" s="51">
        <f t="shared" si="2"/>
        <v>9130</v>
      </c>
      <c r="E152" s="51">
        <f t="shared" si="3"/>
        <v>1278.1999999999998</v>
      </c>
      <c r="F152" s="60">
        <v>0.7</v>
      </c>
      <c r="G152" s="1">
        <v>1826</v>
      </c>
      <c r="H152" s="5" t="s">
        <v>51</v>
      </c>
    </row>
    <row r="153" spans="1:8" ht="15.6" x14ac:dyDescent="0.3">
      <c r="A153" s="62" t="s">
        <v>107</v>
      </c>
      <c r="B153" s="58">
        <v>1</v>
      </c>
      <c r="C153" s="52">
        <v>179</v>
      </c>
      <c r="D153" s="51">
        <f t="shared" si="2"/>
        <v>179</v>
      </c>
      <c r="E153" s="51">
        <f t="shared" si="3"/>
        <v>1.4</v>
      </c>
      <c r="F153" s="60">
        <v>1.4</v>
      </c>
      <c r="G153" s="1">
        <v>32.5</v>
      </c>
      <c r="H153" s="5" t="s">
        <v>57</v>
      </c>
    </row>
    <row r="154" spans="1:8" ht="15.6" x14ac:dyDescent="0.3">
      <c r="A154" s="62" t="s">
        <v>107</v>
      </c>
      <c r="B154" s="58">
        <v>1</v>
      </c>
      <c r="C154" s="52">
        <v>5</v>
      </c>
      <c r="D154" s="51">
        <f t="shared" si="2"/>
        <v>5</v>
      </c>
      <c r="E154" s="51">
        <f t="shared" si="3"/>
        <v>0.7</v>
      </c>
      <c r="F154" s="60">
        <v>0.7</v>
      </c>
      <c r="G154" s="1">
        <v>1</v>
      </c>
      <c r="H154" s="5" t="s">
        <v>51</v>
      </c>
    </row>
    <row r="155" spans="1:8" ht="15.6" x14ac:dyDescent="0.3">
      <c r="A155" s="62" t="s">
        <v>107</v>
      </c>
      <c r="B155" s="58">
        <v>2</v>
      </c>
      <c r="C155" s="52">
        <v>5</v>
      </c>
      <c r="D155" s="51">
        <f t="shared" si="2"/>
        <v>10</v>
      </c>
      <c r="E155" s="51">
        <f t="shared" si="3"/>
        <v>1.4</v>
      </c>
      <c r="F155" s="60">
        <v>0.7</v>
      </c>
      <c r="G155" s="1">
        <v>2</v>
      </c>
      <c r="H155" s="5" t="s">
        <v>51</v>
      </c>
    </row>
    <row r="156" spans="1:8" ht="15.6" x14ac:dyDescent="0.3">
      <c r="A156" s="62" t="s">
        <v>108</v>
      </c>
      <c r="B156" s="58">
        <v>400</v>
      </c>
      <c r="C156" s="52">
        <v>5</v>
      </c>
      <c r="D156" s="51">
        <f t="shared" si="2"/>
        <v>2000</v>
      </c>
      <c r="E156" s="51">
        <f t="shared" si="3"/>
        <v>280</v>
      </c>
      <c r="F156" s="60">
        <v>0.7</v>
      </c>
      <c r="G156" s="1">
        <v>400</v>
      </c>
      <c r="H156" s="5" t="s">
        <v>51</v>
      </c>
    </row>
    <row r="157" spans="1:8" ht="15.6" hidden="1" x14ac:dyDescent="0.3">
      <c r="A157" s="62"/>
      <c r="B157" s="58"/>
      <c r="C157" s="52"/>
      <c r="D157" s="51">
        <f t="shared" si="2"/>
        <v>0</v>
      </c>
      <c r="E157" s="51">
        <f t="shared" si="3"/>
        <v>0</v>
      </c>
      <c r="F157" s="60"/>
      <c r="G157" s="54"/>
      <c r="H157" s="91"/>
    </row>
    <row r="158" spans="1:8" ht="15.6" hidden="1" x14ac:dyDescent="0.3">
      <c r="A158" s="62"/>
      <c r="B158" s="58"/>
      <c r="C158" s="52"/>
      <c r="D158" s="51">
        <f t="shared" si="2"/>
        <v>0</v>
      </c>
      <c r="E158" s="51">
        <f t="shared" si="3"/>
        <v>0</v>
      </c>
      <c r="F158" s="60"/>
      <c r="G158" s="54"/>
      <c r="H158" s="91"/>
    </row>
    <row r="159" spans="1:8" ht="15.6" hidden="1" x14ac:dyDescent="0.3">
      <c r="A159" s="62"/>
      <c r="B159" s="58"/>
      <c r="C159" s="52"/>
      <c r="D159" s="51">
        <f t="shared" si="2"/>
        <v>0</v>
      </c>
      <c r="E159" s="51">
        <f t="shared" si="3"/>
        <v>0</v>
      </c>
      <c r="F159" s="60"/>
      <c r="G159" s="54"/>
      <c r="H159" s="91"/>
    </row>
    <row r="160" spans="1:8" ht="15.6" hidden="1" x14ac:dyDescent="0.3">
      <c r="A160" s="62"/>
      <c r="B160" s="58"/>
      <c r="C160" s="52"/>
      <c r="D160" s="51">
        <f t="shared" si="2"/>
        <v>0</v>
      </c>
      <c r="E160" s="51">
        <f t="shared" si="3"/>
        <v>0</v>
      </c>
      <c r="F160" s="52"/>
      <c r="G160" s="54"/>
      <c r="H160" s="91"/>
    </row>
    <row r="161" spans="1:8" ht="15.6" hidden="1" x14ac:dyDescent="0.3">
      <c r="A161" s="62"/>
      <c r="B161" s="58"/>
      <c r="C161" s="52"/>
      <c r="D161" s="51">
        <f t="shared" si="2"/>
        <v>0</v>
      </c>
      <c r="E161" s="51">
        <f t="shared" si="3"/>
        <v>0</v>
      </c>
      <c r="F161" s="52"/>
      <c r="G161" s="54"/>
      <c r="H161" s="91"/>
    </row>
    <row r="162" spans="1:8" ht="15.6" hidden="1" x14ac:dyDescent="0.3">
      <c r="A162" s="62"/>
      <c r="B162" s="58"/>
      <c r="C162" s="52"/>
      <c r="D162" s="51">
        <f t="shared" si="2"/>
        <v>0</v>
      </c>
      <c r="E162" s="51">
        <f t="shared" si="3"/>
        <v>0</v>
      </c>
      <c r="F162" s="52"/>
      <c r="G162" s="54"/>
      <c r="H162" s="91"/>
    </row>
    <row r="163" spans="1:8" ht="15.6" hidden="1" x14ac:dyDescent="0.3">
      <c r="A163" s="62"/>
      <c r="B163" s="58"/>
      <c r="C163" s="52"/>
      <c r="D163" s="51">
        <f t="shared" si="2"/>
        <v>0</v>
      </c>
      <c r="E163" s="51">
        <f t="shared" si="3"/>
        <v>0</v>
      </c>
      <c r="F163" s="52"/>
      <c r="G163" s="54"/>
      <c r="H163" s="91"/>
    </row>
    <row r="164" spans="1:8" ht="15.6" hidden="1" x14ac:dyDescent="0.3">
      <c r="A164" s="62"/>
      <c r="B164" s="58"/>
      <c r="C164" s="52"/>
      <c r="D164" s="51">
        <f t="shared" si="2"/>
        <v>0</v>
      </c>
      <c r="E164" s="51">
        <f t="shared" si="3"/>
        <v>0</v>
      </c>
      <c r="F164" s="52"/>
      <c r="G164" s="54"/>
      <c r="H164" s="91"/>
    </row>
    <row r="165" spans="1:8" ht="15.6" hidden="1" x14ac:dyDescent="0.3">
      <c r="A165" s="62"/>
      <c r="B165" s="58"/>
      <c r="C165" s="52"/>
      <c r="D165" s="51">
        <f t="shared" si="2"/>
        <v>0</v>
      </c>
      <c r="E165" s="51">
        <f t="shared" si="3"/>
        <v>0</v>
      </c>
      <c r="F165" s="52"/>
      <c r="G165" s="54"/>
      <c r="H165" s="91"/>
    </row>
    <row r="166" spans="1:8" ht="15.6" hidden="1" x14ac:dyDescent="0.3">
      <c r="A166" s="62"/>
      <c r="B166" s="58"/>
      <c r="C166" s="52"/>
      <c r="D166" s="51">
        <f t="shared" si="2"/>
        <v>0</v>
      </c>
      <c r="E166" s="51">
        <f t="shared" si="3"/>
        <v>0</v>
      </c>
      <c r="F166" s="52"/>
      <c r="G166" s="54"/>
      <c r="H166" s="91"/>
    </row>
    <row r="167" spans="1:8" ht="15.6" hidden="1" x14ac:dyDescent="0.3">
      <c r="A167" s="62"/>
      <c r="B167" s="58"/>
      <c r="C167" s="52"/>
      <c r="D167" s="51">
        <f t="shared" si="2"/>
        <v>0</v>
      </c>
      <c r="E167" s="51">
        <f t="shared" si="3"/>
        <v>0</v>
      </c>
      <c r="F167" s="52"/>
      <c r="G167" s="54"/>
      <c r="H167" s="91"/>
    </row>
    <row r="168" spans="1:8" ht="15.6" hidden="1" x14ac:dyDescent="0.3">
      <c r="A168" s="62"/>
      <c r="B168" s="58"/>
      <c r="C168" s="52"/>
      <c r="D168" s="51">
        <f t="shared" si="2"/>
        <v>0</v>
      </c>
      <c r="E168" s="51">
        <f t="shared" si="3"/>
        <v>0</v>
      </c>
      <c r="F168" s="52"/>
      <c r="G168" s="54"/>
      <c r="H168" s="91"/>
    </row>
    <row r="169" spans="1:8" ht="15.6" hidden="1" x14ac:dyDescent="0.3">
      <c r="A169" s="62"/>
      <c r="B169" s="58"/>
      <c r="C169" s="52"/>
      <c r="D169" s="51">
        <f t="shared" si="2"/>
        <v>0</v>
      </c>
      <c r="E169" s="51">
        <f t="shared" si="3"/>
        <v>0</v>
      </c>
      <c r="F169" s="52"/>
      <c r="G169" s="54"/>
      <c r="H169" s="91"/>
    </row>
    <row r="170" spans="1:8" ht="15.6" hidden="1" x14ac:dyDescent="0.3">
      <c r="A170" s="62"/>
      <c r="B170" s="58"/>
      <c r="C170" s="52"/>
      <c r="D170" s="51">
        <f t="shared" si="2"/>
        <v>0</v>
      </c>
      <c r="E170" s="51">
        <f t="shared" si="3"/>
        <v>0</v>
      </c>
      <c r="F170" s="52"/>
      <c r="G170" s="54"/>
      <c r="H170" s="91"/>
    </row>
    <row r="171" spans="1:8" ht="15.6" hidden="1" x14ac:dyDescent="0.3">
      <c r="A171" s="62"/>
      <c r="B171" s="58"/>
      <c r="C171" s="52"/>
      <c r="D171" s="51">
        <f t="shared" si="2"/>
        <v>0</v>
      </c>
      <c r="E171" s="51">
        <f t="shared" si="3"/>
        <v>0</v>
      </c>
      <c r="F171" s="52"/>
      <c r="G171" s="54"/>
      <c r="H171" s="91"/>
    </row>
    <row r="172" spans="1:8" ht="15.6" hidden="1" x14ac:dyDescent="0.3">
      <c r="A172" s="62"/>
      <c r="B172" s="58"/>
      <c r="C172" s="52"/>
      <c r="D172" s="51">
        <f t="shared" si="2"/>
        <v>0</v>
      </c>
      <c r="E172" s="51">
        <f t="shared" si="3"/>
        <v>0</v>
      </c>
      <c r="F172" s="52"/>
      <c r="G172" s="54"/>
      <c r="H172" s="91"/>
    </row>
    <row r="173" spans="1:8" ht="15.6" hidden="1" x14ac:dyDescent="0.3">
      <c r="A173" s="62"/>
      <c r="B173" s="58"/>
      <c r="C173" s="52"/>
      <c r="D173" s="51">
        <f t="shared" si="2"/>
        <v>0</v>
      </c>
      <c r="E173" s="51">
        <f t="shared" si="3"/>
        <v>0</v>
      </c>
      <c r="F173" s="52"/>
      <c r="G173" s="54"/>
      <c r="H173" s="91"/>
    </row>
    <row r="174" spans="1:8" ht="15.6" hidden="1" x14ac:dyDescent="0.3">
      <c r="A174" s="62"/>
      <c r="B174" s="58"/>
      <c r="C174" s="52"/>
      <c r="D174" s="51">
        <f t="shared" si="2"/>
        <v>0</v>
      </c>
      <c r="E174" s="51">
        <f t="shared" si="3"/>
        <v>0</v>
      </c>
      <c r="F174" s="52"/>
      <c r="G174" s="54"/>
      <c r="H174" s="91"/>
    </row>
    <row r="175" spans="1:8" ht="15.6" hidden="1" x14ac:dyDescent="0.3">
      <c r="A175" s="62"/>
      <c r="B175" s="58"/>
      <c r="C175" s="52"/>
      <c r="D175" s="51">
        <f t="shared" si="2"/>
        <v>0</v>
      </c>
      <c r="E175" s="51">
        <f t="shared" si="3"/>
        <v>0</v>
      </c>
      <c r="F175" s="52"/>
      <c r="G175" s="54"/>
      <c r="H175" s="91"/>
    </row>
    <row r="176" spans="1:8" ht="15.6" hidden="1" x14ac:dyDescent="0.3">
      <c r="A176" s="62"/>
      <c r="B176" s="58"/>
      <c r="C176" s="52"/>
      <c r="D176" s="51">
        <f t="shared" si="2"/>
        <v>0</v>
      </c>
      <c r="E176" s="51">
        <f t="shared" si="3"/>
        <v>0</v>
      </c>
      <c r="F176" s="52"/>
      <c r="G176" s="54"/>
      <c r="H176" s="91"/>
    </row>
    <row r="177" spans="1:8" ht="15.6" hidden="1" x14ac:dyDescent="0.3">
      <c r="A177" s="62"/>
      <c r="B177" s="58"/>
      <c r="C177" s="52"/>
      <c r="D177" s="51">
        <f t="shared" si="2"/>
        <v>0</v>
      </c>
      <c r="E177" s="51">
        <f t="shared" si="3"/>
        <v>0</v>
      </c>
      <c r="F177" s="52"/>
      <c r="G177" s="54"/>
      <c r="H177" s="91"/>
    </row>
    <row r="178" spans="1:8" ht="15.6" hidden="1" x14ac:dyDescent="0.3">
      <c r="A178" s="62"/>
      <c r="B178" s="58"/>
      <c r="C178" s="52"/>
      <c r="D178" s="51">
        <f t="shared" si="2"/>
        <v>0</v>
      </c>
      <c r="E178" s="51">
        <f t="shared" si="3"/>
        <v>0</v>
      </c>
      <c r="F178" s="52"/>
      <c r="G178" s="54"/>
      <c r="H178" s="91"/>
    </row>
    <row r="179" spans="1:8" ht="15.6" hidden="1" x14ac:dyDescent="0.3">
      <c r="A179" s="62"/>
      <c r="B179" s="58"/>
      <c r="C179" s="52"/>
      <c r="D179" s="51">
        <f t="shared" si="2"/>
        <v>0</v>
      </c>
      <c r="E179" s="51">
        <f t="shared" si="3"/>
        <v>0</v>
      </c>
      <c r="F179" s="52"/>
      <c r="G179" s="54"/>
      <c r="H179" s="91"/>
    </row>
    <row r="180" spans="1:8" ht="15.6" hidden="1" x14ac:dyDescent="0.3">
      <c r="A180" s="62"/>
      <c r="B180" s="58"/>
      <c r="C180" s="52"/>
      <c r="D180" s="51">
        <f t="shared" ref="D180:D232" si="4">C180*B180</f>
        <v>0</v>
      </c>
      <c r="E180" s="51">
        <f t="shared" ref="E180:E232" si="5">B180*F180</f>
        <v>0</v>
      </c>
      <c r="F180" s="52"/>
      <c r="G180" s="54"/>
      <c r="H180" s="91"/>
    </row>
    <row r="181" spans="1:8" ht="15.6" hidden="1" x14ac:dyDescent="0.3">
      <c r="A181" s="62"/>
      <c r="B181" s="58"/>
      <c r="C181" s="52"/>
      <c r="D181" s="51">
        <f t="shared" si="4"/>
        <v>0</v>
      </c>
      <c r="E181" s="51">
        <f t="shared" si="5"/>
        <v>0</v>
      </c>
      <c r="F181" s="52"/>
      <c r="G181" s="54"/>
      <c r="H181" s="91"/>
    </row>
    <row r="182" spans="1:8" ht="15.6" hidden="1" x14ac:dyDescent="0.3">
      <c r="A182" s="62"/>
      <c r="B182" s="58"/>
      <c r="C182" s="52"/>
      <c r="D182" s="51">
        <f t="shared" si="4"/>
        <v>0</v>
      </c>
      <c r="E182" s="51">
        <f t="shared" si="5"/>
        <v>0</v>
      </c>
      <c r="F182" s="52"/>
      <c r="G182" s="54"/>
      <c r="H182" s="91"/>
    </row>
    <row r="183" spans="1:8" ht="15.6" hidden="1" x14ac:dyDescent="0.3">
      <c r="A183" s="62"/>
      <c r="B183" s="58"/>
      <c r="C183" s="52"/>
      <c r="D183" s="51">
        <f t="shared" si="4"/>
        <v>0</v>
      </c>
      <c r="E183" s="51">
        <f t="shared" si="5"/>
        <v>0</v>
      </c>
      <c r="F183" s="52"/>
      <c r="G183" s="54"/>
      <c r="H183" s="91"/>
    </row>
    <row r="184" spans="1:8" ht="15.6" hidden="1" x14ac:dyDescent="0.3">
      <c r="A184" s="62"/>
      <c r="B184" s="58"/>
      <c r="C184" s="52"/>
      <c r="D184" s="51">
        <f t="shared" si="4"/>
        <v>0</v>
      </c>
      <c r="E184" s="51">
        <f t="shared" si="5"/>
        <v>0</v>
      </c>
      <c r="F184" s="52"/>
      <c r="G184" s="54"/>
      <c r="H184" s="91"/>
    </row>
    <row r="185" spans="1:8" ht="15.6" hidden="1" x14ac:dyDescent="0.3">
      <c r="A185" s="62"/>
      <c r="B185" s="58"/>
      <c r="C185" s="52"/>
      <c r="D185" s="51">
        <f t="shared" si="4"/>
        <v>0</v>
      </c>
      <c r="E185" s="51">
        <f t="shared" si="5"/>
        <v>0</v>
      </c>
      <c r="F185" s="52"/>
      <c r="G185" s="54"/>
      <c r="H185" s="91"/>
    </row>
    <row r="186" spans="1:8" ht="15.6" hidden="1" x14ac:dyDescent="0.3">
      <c r="A186" s="62"/>
      <c r="B186" s="58"/>
      <c r="C186" s="52"/>
      <c r="D186" s="51">
        <f t="shared" si="4"/>
        <v>0</v>
      </c>
      <c r="E186" s="51">
        <f t="shared" si="5"/>
        <v>0</v>
      </c>
      <c r="F186" s="52"/>
      <c r="G186" s="54"/>
      <c r="H186" s="91"/>
    </row>
    <row r="187" spans="1:8" ht="15.6" hidden="1" x14ac:dyDescent="0.3">
      <c r="A187" s="62"/>
      <c r="B187" s="58"/>
      <c r="C187" s="52"/>
      <c r="D187" s="51">
        <f t="shared" si="4"/>
        <v>0</v>
      </c>
      <c r="E187" s="51">
        <f t="shared" si="5"/>
        <v>0</v>
      </c>
      <c r="F187" s="52"/>
      <c r="G187" s="54"/>
      <c r="H187" s="91"/>
    </row>
    <row r="188" spans="1:8" ht="15.6" hidden="1" x14ac:dyDescent="0.3">
      <c r="A188" s="62"/>
      <c r="B188" s="58"/>
      <c r="C188" s="52"/>
      <c r="D188" s="51">
        <f t="shared" si="4"/>
        <v>0</v>
      </c>
      <c r="E188" s="51">
        <f t="shared" si="5"/>
        <v>0</v>
      </c>
      <c r="F188" s="52"/>
      <c r="G188" s="54"/>
      <c r="H188" s="91"/>
    </row>
    <row r="189" spans="1:8" ht="15.6" hidden="1" x14ac:dyDescent="0.3">
      <c r="A189" s="62"/>
      <c r="B189" s="58"/>
      <c r="C189" s="52"/>
      <c r="D189" s="51">
        <f t="shared" si="4"/>
        <v>0</v>
      </c>
      <c r="E189" s="51">
        <f t="shared" si="5"/>
        <v>0</v>
      </c>
      <c r="F189" s="52"/>
      <c r="G189" s="54"/>
      <c r="H189" s="91"/>
    </row>
    <row r="190" spans="1:8" ht="15.6" hidden="1" x14ac:dyDescent="0.3">
      <c r="A190" s="62"/>
      <c r="B190" s="58"/>
      <c r="C190" s="52"/>
      <c r="D190" s="51">
        <f t="shared" si="4"/>
        <v>0</v>
      </c>
      <c r="E190" s="51">
        <f t="shared" si="5"/>
        <v>0</v>
      </c>
      <c r="F190" s="52"/>
      <c r="G190" s="54"/>
      <c r="H190" s="91"/>
    </row>
    <row r="191" spans="1:8" ht="15.6" hidden="1" x14ac:dyDescent="0.3">
      <c r="A191" s="62"/>
      <c r="B191" s="58"/>
      <c r="C191" s="52"/>
      <c r="D191" s="51">
        <f t="shared" si="4"/>
        <v>0</v>
      </c>
      <c r="E191" s="51">
        <f t="shared" si="5"/>
        <v>0</v>
      </c>
      <c r="F191" s="52"/>
      <c r="G191" s="54"/>
      <c r="H191" s="91"/>
    </row>
    <row r="192" spans="1:8" ht="15.6" hidden="1" x14ac:dyDescent="0.3">
      <c r="A192" s="62"/>
      <c r="B192" s="58"/>
      <c r="C192" s="52"/>
      <c r="D192" s="51">
        <f t="shared" si="4"/>
        <v>0</v>
      </c>
      <c r="E192" s="51">
        <f t="shared" si="5"/>
        <v>0</v>
      </c>
      <c r="F192" s="52"/>
      <c r="G192" s="54"/>
      <c r="H192" s="91"/>
    </row>
    <row r="193" spans="1:8" ht="15.6" hidden="1" x14ac:dyDescent="0.3">
      <c r="A193" s="62"/>
      <c r="B193" s="58"/>
      <c r="C193" s="52"/>
      <c r="D193" s="51">
        <f t="shared" si="4"/>
        <v>0</v>
      </c>
      <c r="E193" s="51">
        <f t="shared" si="5"/>
        <v>0</v>
      </c>
      <c r="F193" s="52"/>
      <c r="G193" s="54"/>
      <c r="H193" s="91"/>
    </row>
    <row r="194" spans="1:8" ht="15.6" hidden="1" x14ac:dyDescent="0.3">
      <c r="A194" s="62"/>
      <c r="B194" s="58"/>
      <c r="C194" s="52"/>
      <c r="D194" s="51">
        <f t="shared" si="4"/>
        <v>0</v>
      </c>
      <c r="E194" s="51">
        <f t="shared" si="5"/>
        <v>0</v>
      </c>
      <c r="F194" s="52"/>
      <c r="G194" s="54"/>
      <c r="H194" s="91"/>
    </row>
    <row r="195" spans="1:8" ht="15.6" hidden="1" x14ac:dyDescent="0.3">
      <c r="A195" s="62"/>
      <c r="B195" s="58"/>
      <c r="C195" s="52"/>
      <c r="D195" s="51">
        <f t="shared" si="4"/>
        <v>0</v>
      </c>
      <c r="E195" s="51">
        <f t="shared" si="5"/>
        <v>0</v>
      </c>
      <c r="F195" s="52"/>
      <c r="G195" s="54"/>
      <c r="H195" s="91"/>
    </row>
    <row r="196" spans="1:8" ht="15.6" hidden="1" x14ac:dyDescent="0.3">
      <c r="A196" s="62"/>
      <c r="B196" s="58"/>
      <c r="C196" s="52"/>
      <c r="D196" s="51">
        <f t="shared" si="4"/>
        <v>0</v>
      </c>
      <c r="E196" s="51">
        <f t="shared" si="5"/>
        <v>0</v>
      </c>
      <c r="F196" s="52"/>
      <c r="G196" s="54"/>
      <c r="H196" s="91"/>
    </row>
    <row r="197" spans="1:8" ht="15.6" hidden="1" x14ac:dyDescent="0.3">
      <c r="A197" s="62"/>
      <c r="B197" s="58"/>
      <c r="C197" s="52"/>
      <c r="D197" s="51">
        <f t="shared" si="4"/>
        <v>0</v>
      </c>
      <c r="E197" s="51">
        <f t="shared" si="5"/>
        <v>0</v>
      </c>
      <c r="F197" s="52"/>
      <c r="G197" s="54"/>
      <c r="H197" s="91"/>
    </row>
    <row r="198" spans="1:8" ht="15.6" hidden="1" x14ac:dyDescent="0.3">
      <c r="A198" s="62"/>
      <c r="B198" s="58"/>
      <c r="C198" s="52"/>
      <c r="D198" s="51">
        <f t="shared" si="4"/>
        <v>0</v>
      </c>
      <c r="E198" s="51">
        <f t="shared" si="5"/>
        <v>0</v>
      </c>
      <c r="F198" s="52"/>
      <c r="G198" s="54"/>
      <c r="H198" s="91"/>
    </row>
    <row r="199" spans="1:8" ht="15.6" hidden="1" x14ac:dyDescent="0.3">
      <c r="A199" s="62"/>
      <c r="B199" s="58"/>
      <c r="C199" s="52"/>
      <c r="D199" s="51">
        <f t="shared" si="4"/>
        <v>0</v>
      </c>
      <c r="E199" s="51">
        <f t="shared" si="5"/>
        <v>0</v>
      </c>
      <c r="F199" s="52"/>
      <c r="G199" s="54"/>
      <c r="H199" s="91"/>
    </row>
    <row r="200" spans="1:8" ht="15.6" hidden="1" x14ac:dyDescent="0.3">
      <c r="A200" s="62"/>
      <c r="B200" s="58"/>
      <c r="C200" s="52"/>
      <c r="D200" s="51">
        <f t="shared" si="4"/>
        <v>0</v>
      </c>
      <c r="E200" s="51">
        <f t="shared" si="5"/>
        <v>0</v>
      </c>
      <c r="F200" s="52"/>
      <c r="G200" s="54"/>
      <c r="H200" s="91"/>
    </row>
    <row r="201" spans="1:8" ht="15.6" hidden="1" x14ac:dyDescent="0.3">
      <c r="A201" s="62"/>
      <c r="B201" s="58"/>
      <c r="C201" s="52"/>
      <c r="D201" s="51">
        <f t="shared" si="4"/>
        <v>0</v>
      </c>
      <c r="E201" s="51">
        <f t="shared" si="5"/>
        <v>0</v>
      </c>
      <c r="F201" s="52"/>
      <c r="G201" s="54"/>
      <c r="H201" s="91"/>
    </row>
    <row r="202" spans="1:8" ht="15.6" hidden="1" x14ac:dyDescent="0.3">
      <c r="A202" s="62"/>
      <c r="B202" s="58"/>
      <c r="C202" s="52"/>
      <c r="D202" s="51">
        <f t="shared" si="4"/>
        <v>0</v>
      </c>
      <c r="E202" s="51">
        <f t="shared" si="5"/>
        <v>0</v>
      </c>
      <c r="F202" s="52"/>
      <c r="G202" s="54"/>
      <c r="H202" s="91"/>
    </row>
    <row r="203" spans="1:8" ht="15.6" hidden="1" x14ac:dyDescent="0.3">
      <c r="A203" s="62"/>
      <c r="B203" s="58"/>
      <c r="C203" s="52"/>
      <c r="D203" s="51">
        <f t="shared" si="4"/>
        <v>0</v>
      </c>
      <c r="E203" s="51">
        <f t="shared" si="5"/>
        <v>0</v>
      </c>
      <c r="F203" s="52"/>
      <c r="G203" s="54"/>
      <c r="H203" s="91"/>
    </row>
    <row r="204" spans="1:8" ht="15.6" hidden="1" x14ac:dyDescent="0.3">
      <c r="A204" s="62"/>
      <c r="B204" s="58"/>
      <c r="C204" s="52"/>
      <c r="D204" s="51">
        <f t="shared" si="4"/>
        <v>0</v>
      </c>
      <c r="E204" s="51">
        <f t="shared" si="5"/>
        <v>0</v>
      </c>
      <c r="F204" s="52"/>
      <c r="G204" s="54"/>
      <c r="H204" s="91"/>
    </row>
    <row r="205" spans="1:8" ht="15.6" hidden="1" x14ac:dyDescent="0.3">
      <c r="A205" s="62"/>
      <c r="B205" s="58"/>
      <c r="C205" s="52"/>
      <c r="D205" s="51">
        <f t="shared" si="4"/>
        <v>0</v>
      </c>
      <c r="E205" s="51">
        <f t="shared" si="5"/>
        <v>0</v>
      </c>
      <c r="F205" s="52"/>
      <c r="G205" s="54"/>
      <c r="H205" s="91"/>
    </row>
    <row r="206" spans="1:8" ht="15.6" hidden="1" x14ac:dyDescent="0.3">
      <c r="A206" s="62"/>
      <c r="B206" s="58"/>
      <c r="C206" s="52"/>
      <c r="D206" s="51">
        <f t="shared" si="4"/>
        <v>0</v>
      </c>
      <c r="E206" s="51">
        <f t="shared" si="5"/>
        <v>0</v>
      </c>
      <c r="F206" s="52"/>
      <c r="G206" s="54"/>
      <c r="H206" s="91"/>
    </row>
    <row r="207" spans="1:8" ht="15.6" hidden="1" x14ac:dyDescent="0.3">
      <c r="A207" s="62"/>
      <c r="B207" s="58"/>
      <c r="C207" s="52"/>
      <c r="D207" s="51">
        <f t="shared" si="4"/>
        <v>0</v>
      </c>
      <c r="E207" s="51">
        <f t="shared" si="5"/>
        <v>0</v>
      </c>
      <c r="F207" s="52"/>
      <c r="G207" s="54"/>
      <c r="H207" s="91"/>
    </row>
    <row r="208" spans="1:8" ht="15.6" hidden="1" x14ac:dyDescent="0.3">
      <c r="A208" s="62"/>
      <c r="B208" s="58"/>
      <c r="C208" s="52"/>
      <c r="D208" s="51">
        <f t="shared" si="4"/>
        <v>0</v>
      </c>
      <c r="E208" s="51">
        <f t="shared" si="5"/>
        <v>0</v>
      </c>
      <c r="F208" s="52"/>
      <c r="G208" s="54"/>
      <c r="H208" s="91"/>
    </row>
    <row r="209" spans="1:8" ht="15.6" hidden="1" x14ac:dyDescent="0.3">
      <c r="A209" s="62"/>
      <c r="B209" s="58"/>
      <c r="C209" s="52"/>
      <c r="D209" s="51">
        <f t="shared" si="4"/>
        <v>0</v>
      </c>
      <c r="E209" s="51">
        <f t="shared" si="5"/>
        <v>0</v>
      </c>
      <c r="F209" s="52"/>
      <c r="G209" s="54"/>
      <c r="H209" s="91"/>
    </row>
    <row r="210" spans="1:8" ht="15.6" hidden="1" x14ac:dyDescent="0.3">
      <c r="A210" s="62"/>
      <c r="B210" s="58"/>
      <c r="C210" s="52"/>
      <c r="D210" s="51">
        <f t="shared" si="4"/>
        <v>0</v>
      </c>
      <c r="E210" s="51">
        <f t="shared" si="5"/>
        <v>0</v>
      </c>
      <c r="F210" s="52"/>
      <c r="G210" s="54"/>
      <c r="H210" s="91"/>
    </row>
    <row r="211" spans="1:8" ht="15.6" hidden="1" x14ac:dyDescent="0.3">
      <c r="A211" s="62"/>
      <c r="B211" s="58"/>
      <c r="C211" s="52"/>
      <c r="D211" s="51">
        <f t="shared" si="4"/>
        <v>0</v>
      </c>
      <c r="E211" s="51">
        <f t="shared" si="5"/>
        <v>0</v>
      </c>
      <c r="F211" s="52"/>
      <c r="G211" s="54"/>
      <c r="H211" s="91"/>
    </row>
    <row r="212" spans="1:8" ht="15.6" hidden="1" x14ac:dyDescent="0.3">
      <c r="A212" s="62"/>
      <c r="B212" s="58"/>
      <c r="C212" s="52"/>
      <c r="D212" s="51">
        <f t="shared" si="4"/>
        <v>0</v>
      </c>
      <c r="E212" s="51">
        <f t="shared" si="5"/>
        <v>0</v>
      </c>
      <c r="F212" s="52"/>
      <c r="G212" s="54"/>
      <c r="H212" s="91"/>
    </row>
    <row r="213" spans="1:8" ht="15.6" hidden="1" x14ac:dyDescent="0.3">
      <c r="A213" s="62"/>
      <c r="B213" s="58"/>
      <c r="C213" s="52"/>
      <c r="D213" s="51">
        <f t="shared" si="4"/>
        <v>0</v>
      </c>
      <c r="E213" s="51">
        <f t="shared" si="5"/>
        <v>0</v>
      </c>
      <c r="F213" s="52"/>
      <c r="G213" s="54"/>
      <c r="H213" s="91"/>
    </row>
    <row r="214" spans="1:8" ht="15.6" hidden="1" x14ac:dyDescent="0.3">
      <c r="A214" s="62"/>
      <c r="B214" s="58"/>
      <c r="C214" s="52"/>
      <c r="D214" s="51">
        <f t="shared" si="4"/>
        <v>0</v>
      </c>
      <c r="E214" s="51">
        <f t="shared" si="5"/>
        <v>0</v>
      </c>
      <c r="F214" s="52"/>
      <c r="G214" s="54"/>
      <c r="H214" s="91"/>
    </row>
    <row r="215" spans="1:8" ht="15.6" hidden="1" x14ac:dyDescent="0.3">
      <c r="A215" s="62"/>
      <c r="B215" s="58"/>
      <c r="C215" s="52"/>
      <c r="D215" s="51">
        <f t="shared" si="4"/>
        <v>0</v>
      </c>
      <c r="E215" s="51">
        <f t="shared" si="5"/>
        <v>0</v>
      </c>
      <c r="F215" s="52"/>
      <c r="G215" s="54"/>
      <c r="H215" s="91"/>
    </row>
    <row r="216" spans="1:8" ht="15.6" hidden="1" x14ac:dyDescent="0.3">
      <c r="A216" s="62"/>
      <c r="B216" s="58"/>
      <c r="C216" s="52"/>
      <c r="D216" s="51">
        <f t="shared" si="4"/>
        <v>0</v>
      </c>
      <c r="E216" s="51">
        <f t="shared" si="5"/>
        <v>0</v>
      </c>
      <c r="F216" s="52"/>
      <c r="G216" s="54"/>
      <c r="H216" s="91"/>
    </row>
    <row r="217" spans="1:8" ht="15.6" hidden="1" x14ac:dyDescent="0.3">
      <c r="A217" s="62"/>
      <c r="B217" s="58"/>
      <c r="C217" s="52"/>
      <c r="D217" s="51">
        <f t="shared" si="4"/>
        <v>0</v>
      </c>
      <c r="E217" s="51">
        <f t="shared" si="5"/>
        <v>0</v>
      </c>
      <c r="F217" s="52"/>
      <c r="G217" s="54"/>
      <c r="H217" s="91"/>
    </row>
    <row r="218" spans="1:8" ht="15.6" hidden="1" x14ac:dyDescent="0.3">
      <c r="A218" s="62"/>
      <c r="B218" s="58"/>
      <c r="C218" s="52"/>
      <c r="D218" s="51">
        <f t="shared" si="4"/>
        <v>0</v>
      </c>
      <c r="E218" s="51">
        <f t="shared" si="5"/>
        <v>0</v>
      </c>
      <c r="F218" s="52"/>
      <c r="G218" s="54"/>
      <c r="H218" s="91"/>
    </row>
    <row r="219" spans="1:8" ht="15.6" hidden="1" x14ac:dyDescent="0.3">
      <c r="A219" s="62"/>
      <c r="B219" s="58"/>
      <c r="C219" s="52"/>
      <c r="D219" s="51">
        <f t="shared" si="4"/>
        <v>0</v>
      </c>
      <c r="E219" s="51">
        <f t="shared" si="5"/>
        <v>0</v>
      </c>
      <c r="F219" s="52"/>
      <c r="G219" s="54"/>
      <c r="H219" s="91"/>
    </row>
    <row r="220" spans="1:8" ht="15.6" hidden="1" x14ac:dyDescent="0.3">
      <c r="A220" s="62"/>
      <c r="B220" s="58"/>
      <c r="C220" s="52"/>
      <c r="D220" s="51">
        <f t="shared" si="4"/>
        <v>0</v>
      </c>
      <c r="E220" s="51">
        <f t="shared" si="5"/>
        <v>0</v>
      </c>
      <c r="F220" s="52"/>
      <c r="G220" s="54"/>
      <c r="H220" s="91"/>
    </row>
    <row r="221" spans="1:8" ht="15.6" hidden="1" x14ac:dyDescent="0.3">
      <c r="A221" s="62"/>
      <c r="B221" s="58"/>
      <c r="C221" s="52"/>
      <c r="D221" s="51">
        <f t="shared" si="4"/>
        <v>0</v>
      </c>
      <c r="E221" s="51">
        <f t="shared" si="5"/>
        <v>0</v>
      </c>
      <c r="F221" s="52"/>
      <c r="G221" s="54"/>
      <c r="H221" s="91"/>
    </row>
    <row r="222" spans="1:8" ht="15.6" hidden="1" x14ac:dyDescent="0.3">
      <c r="A222" s="62"/>
      <c r="B222" s="58"/>
      <c r="C222" s="52"/>
      <c r="D222" s="51">
        <f t="shared" si="4"/>
        <v>0</v>
      </c>
      <c r="E222" s="51">
        <f t="shared" si="5"/>
        <v>0</v>
      </c>
      <c r="F222" s="52"/>
      <c r="G222" s="54"/>
      <c r="H222" s="91"/>
    </row>
    <row r="223" spans="1:8" ht="15.6" hidden="1" x14ac:dyDescent="0.3">
      <c r="A223" s="62"/>
      <c r="B223" s="58"/>
      <c r="C223" s="52"/>
      <c r="D223" s="51">
        <f t="shared" si="4"/>
        <v>0</v>
      </c>
      <c r="E223" s="51">
        <f t="shared" si="5"/>
        <v>0</v>
      </c>
      <c r="F223" s="52"/>
      <c r="G223" s="54"/>
      <c r="H223" s="91"/>
    </row>
    <row r="224" spans="1:8" ht="15.6" hidden="1" x14ac:dyDescent="0.3">
      <c r="A224" s="62"/>
      <c r="B224" s="58"/>
      <c r="C224" s="52"/>
      <c r="D224" s="51">
        <f t="shared" si="4"/>
        <v>0</v>
      </c>
      <c r="E224" s="51">
        <f t="shared" si="5"/>
        <v>0</v>
      </c>
      <c r="F224" s="52"/>
      <c r="G224" s="54"/>
      <c r="H224" s="91"/>
    </row>
    <row r="225" spans="1:8" ht="15.6" hidden="1" x14ac:dyDescent="0.3">
      <c r="A225" s="62"/>
      <c r="B225" s="58"/>
      <c r="C225" s="52"/>
      <c r="D225" s="51">
        <f t="shared" si="4"/>
        <v>0</v>
      </c>
      <c r="E225" s="51">
        <f t="shared" si="5"/>
        <v>0</v>
      </c>
      <c r="F225" s="52"/>
      <c r="G225" s="54"/>
      <c r="H225" s="91"/>
    </row>
    <row r="226" spans="1:8" ht="15.6" hidden="1" x14ac:dyDescent="0.3">
      <c r="A226" s="62"/>
      <c r="B226" s="58"/>
      <c r="C226" s="52"/>
      <c r="D226" s="51">
        <f t="shared" si="4"/>
        <v>0</v>
      </c>
      <c r="E226" s="51">
        <f t="shared" si="5"/>
        <v>0</v>
      </c>
      <c r="F226" s="52"/>
      <c r="G226" s="54"/>
      <c r="H226" s="91"/>
    </row>
    <row r="227" spans="1:8" ht="15.6" hidden="1" x14ac:dyDescent="0.3">
      <c r="A227" s="62"/>
      <c r="B227" s="58"/>
      <c r="C227" s="52"/>
      <c r="D227" s="51">
        <f t="shared" si="4"/>
        <v>0</v>
      </c>
      <c r="E227" s="51">
        <f t="shared" si="5"/>
        <v>0</v>
      </c>
      <c r="F227" s="52"/>
      <c r="G227" s="54"/>
      <c r="H227" s="91"/>
    </row>
    <row r="228" spans="1:8" ht="15.6" hidden="1" x14ac:dyDescent="0.3">
      <c r="A228" s="62"/>
      <c r="B228" s="58"/>
      <c r="C228" s="52"/>
      <c r="D228" s="51">
        <f t="shared" si="4"/>
        <v>0</v>
      </c>
      <c r="E228" s="51">
        <f t="shared" si="5"/>
        <v>0</v>
      </c>
      <c r="F228" s="52"/>
      <c r="G228" s="54"/>
      <c r="H228" s="91"/>
    </row>
    <row r="229" spans="1:8" ht="15.6" hidden="1" x14ac:dyDescent="0.3">
      <c r="A229" s="62"/>
      <c r="B229" s="58"/>
      <c r="C229" s="52"/>
      <c r="D229" s="51">
        <f t="shared" si="4"/>
        <v>0</v>
      </c>
      <c r="E229" s="51">
        <f t="shared" si="5"/>
        <v>0</v>
      </c>
      <c r="F229" s="52"/>
      <c r="G229" s="54"/>
      <c r="H229" s="91"/>
    </row>
    <row r="230" spans="1:8" ht="15.6" hidden="1" x14ac:dyDescent="0.3">
      <c r="A230" s="62"/>
      <c r="B230" s="58"/>
      <c r="C230" s="52"/>
      <c r="D230" s="51">
        <f t="shared" si="4"/>
        <v>0</v>
      </c>
      <c r="E230" s="51">
        <f t="shared" si="5"/>
        <v>0</v>
      </c>
      <c r="F230" s="52"/>
      <c r="G230" s="54"/>
      <c r="H230" s="91"/>
    </row>
    <row r="231" spans="1:8" ht="15.6" hidden="1" x14ac:dyDescent="0.3">
      <c r="A231" s="62"/>
      <c r="B231" s="58"/>
      <c r="C231" s="52"/>
      <c r="D231" s="51">
        <f t="shared" si="4"/>
        <v>0</v>
      </c>
      <c r="E231" s="51">
        <f t="shared" si="5"/>
        <v>0</v>
      </c>
      <c r="F231" s="52"/>
      <c r="G231" s="54"/>
      <c r="H231" s="91"/>
    </row>
    <row r="232" spans="1:8" ht="15.6" hidden="1" x14ac:dyDescent="0.3">
      <c r="A232" s="62"/>
      <c r="B232" s="58"/>
      <c r="C232" s="52"/>
      <c r="D232" s="51">
        <f t="shared" si="4"/>
        <v>0</v>
      </c>
      <c r="E232" s="51">
        <f t="shared" si="5"/>
        <v>0</v>
      </c>
      <c r="F232" s="52"/>
      <c r="G232" s="54"/>
      <c r="H232" s="91"/>
    </row>
    <row r="233" spans="1:8" ht="15.6" x14ac:dyDescent="0.3">
      <c r="A233" s="53"/>
      <c r="B233" s="6">
        <f>SUM(B51:B232)</f>
        <v>64445</v>
      </c>
      <c r="C233" s="53"/>
      <c r="D233" s="60">
        <f>SUM(D51:D232)</f>
        <v>481906</v>
      </c>
      <c r="E233" s="60">
        <f>SUM(E51:E232)</f>
        <v>45146.919999999991</v>
      </c>
      <c r="F233" s="60"/>
      <c r="G233" s="67">
        <f>SUM(G51:G232)</f>
        <v>95984</v>
      </c>
      <c r="H233" s="91"/>
    </row>
    <row r="234" spans="1:8" ht="18" x14ac:dyDescent="0.35">
      <c r="A234" s="66"/>
      <c r="B234" s="64"/>
      <c r="C234" s="63"/>
      <c r="D234" s="63"/>
      <c r="E234" s="63"/>
      <c r="F234" s="63"/>
      <c r="G234" s="65"/>
    </row>
    <row r="235" spans="1:8" ht="15.6" x14ac:dyDescent="0.3">
      <c r="A235" s="76" t="s">
        <v>17</v>
      </c>
      <c r="B235" s="113" t="s">
        <v>11</v>
      </c>
      <c r="C235" s="113"/>
      <c r="D235" s="113"/>
      <c r="E235" s="113"/>
      <c r="F235" s="106"/>
      <c r="G235" s="107"/>
    </row>
    <row r="236" spans="1:8" ht="15.6" x14ac:dyDescent="0.3">
      <c r="A236" s="53"/>
      <c r="B236" s="114" t="s">
        <v>16</v>
      </c>
      <c r="C236" s="114"/>
      <c r="D236" s="114"/>
      <c r="E236" s="114"/>
      <c r="F236" s="104"/>
      <c r="G236" s="105"/>
    </row>
    <row r="237" spans="1:8" ht="15.6" x14ac:dyDescent="0.3">
      <c r="A237" s="4" t="s">
        <v>63</v>
      </c>
      <c r="B237" s="102" t="s">
        <v>13</v>
      </c>
      <c r="C237" s="94" t="s">
        <v>14</v>
      </c>
      <c r="D237" s="94" t="s">
        <v>4</v>
      </c>
      <c r="E237" s="93" t="s">
        <v>8</v>
      </c>
      <c r="F237" s="95" t="s">
        <v>15</v>
      </c>
      <c r="G237" s="94" t="s">
        <v>75</v>
      </c>
    </row>
    <row r="238" spans="1:8" ht="15.6" x14ac:dyDescent="0.3">
      <c r="A238" s="109" t="s">
        <v>84</v>
      </c>
      <c r="B238" s="108">
        <v>2</v>
      </c>
      <c r="C238" s="52">
        <v>35</v>
      </c>
      <c r="D238" s="52">
        <f>B238*C238</f>
        <v>70</v>
      </c>
      <c r="E238" s="52">
        <f>B238*F238</f>
        <v>2.8</v>
      </c>
      <c r="F238" s="60">
        <v>1.4</v>
      </c>
      <c r="G238" s="52">
        <v>12</v>
      </c>
    </row>
    <row r="239" spans="1:8" ht="15.6" x14ac:dyDescent="0.3">
      <c r="A239" s="109" t="s">
        <v>86</v>
      </c>
      <c r="B239" s="54">
        <v>2</v>
      </c>
      <c r="C239" s="52">
        <v>35</v>
      </c>
      <c r="D239" s="52">
        <f t="shared" ref="D239:D264" si="6">B239*C239</f>
        <v>70</v>
      </c>
      <c r="E239" s="52">
        <f t="shared" ref="E239:E264" si="7">B239*F239</f>
        <v>2.8</v>
      </c>
      <c r="F239" s="60">
        <v>1.4</v>
      </c>
      <c r="G239" s="52">
        <v>12</v>
      </c>
    </row>
    <row r="240" spans="1:8" ht="15.6" x14ac:dyDescent="0.3">
      <c r="A240" s="109" t="s">
        <v>110</v>
      </c>
      <c r="B240" s="54">
        <v>38</v>
      </c>
      <c r="C240" s="59">
        <v>35</v>
      </c>
      <c r="D240" s="52">
        <f t="shared" si="6"/>
        <v>1330</v>
      </c>
      <c r="E240" s="52">
        <f t="shared" si="7"/>
        <v>53.199999999999996</v>
      </c>
      <c r="F240" s="60">
        <v>1.4</v>
      </c>
      <c r="G240" s="52">
        <v>228</v>
      </c>
    </row>
    <row r="241" spans="1:7" ht="15.6" x14ac:dyDescent="0.3">
      <c r="A241" s="109" t="s">
        <v>88</v>
      </c>
      <c r="B241" s="59">
        <v>3</v>
      </c>
      <c r="C241" s="59">
        <v>35</v>
      </c>
      <c r="D241" s="52">
        <f t="shared" si="6"/>
        <v>105</v>
      </c>
      <c r="E241" s="52">
        <f t="shared" si="7"/>
        <v>4.1999999999999993</v>
      </c>
      <c r="F241" s="60">
        <v>1.4</v>
      </c>
      <c r="G241" s="52">
        <v>18</v>
      </c>
    </row>
    <row r="242" spans="1:7" ht="15.6" x14ac:dyDescent="0.3">
      <c r="A242" s="109" t="s">
        <v>87</v>
      </c>
      <c r="B242" s="59">
        <v>1</v>
      </c>
      <c r="C242" s="59">
        <v>35</v>
      </c>
      <c r="D242" s="52">
        <f t="shared" si="6"/>
        <v>35</v>
      </c>
      <c r="E242" s="52">
        <f t="shared" si="7"/>
        <v>1.4</v>
      </c>
      <c r="F242" s="60">
        <v>1.4</v>
      </c>
      <c r="G242" s="52">
        <v>6</v>
      </c>
    </row>
    <row r="243" spans="1:7" ht="15.6" x14ac:dyDescent="0.3">
      <c r="A243" s="109" t="s">
        <v>89</v>
      </c>
      <c r="B243" s="59">
        <v>1</v>
      </c>
      <c r="C243" s="59">
        <v>35</v>
      </c>
      <c r="D243" s="52">
        <f>B243*C243</f>
        <v>35</v>
      </c>
      <c r="E243" s="52">
        <f t="shared" si="7"/>
        <v>1.4</v>
      </c>
      <c r="F243" s="60">
        <v>1.4</v>
      </c>
      <c r="G243" s="52">
        <v>6</v>
      </c>
    </row>
    <row r="244" spans="1:7" ht="15.6" x14ac:dyDescent="0.3">
      <c r="A244" s="109" t="s">
        <v>91</v>
      </c>
      <c r="B244" s="59">
        <v>22</v>
      </c>
      <c r="C244" s="59">
        <v>35</v>
      </c>
      <c r="D244" s="52">
        <f t="shared" si="6"/>
        <v>770</v>
      </c>
      <c r="E244" s="52">
        <f t="shared" si="7"/>
        <v>30.799999999999997</v>
      </c>
      <c r="F244" s="60">
        <v>1.4</v>
      </c>
      <c r="G244" s="52">
        <v>132</v>
      </c>
    </row>
    <row r="245" spans="1:7" ht="15.6" x14ac:dyDescent="0.3">
      <c r="A245" s="109" t="s">
        <v>92</v>
      </c>
      <c r="B245" s="59">
        <v>1</v>
      </c>
      <c r="C245" s="59">
        <v>15</v>
      </c>
      <c r="D245" s="52">
        <f>B245*C245</f>
        <v>15</v>
      </c>
      <c r="E245" s="52">
        <f t="shared" si="7"/>
        <v>1.4</v>
      </c>
      <c r="F245" s="60">
        <v>1.4</v>
      </c>
      <c r="G245" s="52">
        <v>3</v>
      </c>
    </row>
    <row r="246" spans="1:7" ht="15.6" x14ac:dyDescent="0.3">
      <c r="A246" s="109" t="s">
        <v>92</v>
      </c>
      <c r="B246" s="59">
        <v>1</v>
      </c>
      <c r="C246" s="59">
        <v>35</v>
      </c>
      <c r="D246" s="52">
        <f t="shared" si="6"/>
        <v>35</v>
      </c>
      <c r="E246" s="52">
        <f t="shared" si="7"/>
        <v>1.4</v>
      </c>
      <c r="F246" s="60">
        <v>1.4</v>
      </c>
      <c r="G246" s="52">
        <v>6</v>
      </c>
    </row>
    <row r="247" spans="1:7" ht="15.6" x14ac:dyDescent="0.3">
      <c r="A247" s="109" t="s">
        <v>94</v>
      </c>
      <c r="B247" s="59">
        <v>1</v>
      </c>
      <c r="C247" s="52">
        <v>15</v>
      </c>
      <c r="D247" s="52">
        <f t="shared" si="6"/>
        <v>15</v>
      </c>
      <c r="E247" s="52">
        <f t="shared" si="7"/>
        <v>1.4</v>
      </c>
      <c r="F247" s="60">
        <v>1.4</v>
      </c>
      <c r="G247" s="52">
        <v>3</v>
      </c>
    </row>
    <row r="248" spans="1:7" ht="15.6" x14ac:dyDescent="0.3">
      <c r="A248" s="109" t="s">
        <v>94</v>
      </c>
      <c r="B248" s="59">
        <v>2</v>
      </c>
      <c r="C248" s="59">
        <v>35</v>
      </c>
      <c r="D248" s="52">
        <f t="shared" si="6"/>
        <v>70</v>
      </c>
      <c r="E248" s="52">
        <f t="shared" si="7"/>
        <v>2.8</v>
      </c>
      <c r="F248" s="60">
        <v>1.4</v>
      </c>
      <c r="G248" s="52">
        <v>12</v>
      </c>
    </row>
    <row r="249" spans="1:7" ht="15.6" x14ac:dyDescent="0.3">
      <c r="A249" s="109" t="s">
        <v>97</v>
      </c>
      <c r="B249" s="59">
        <v>5</v>
      </c>
      <c r="C249" s="59">
        <v>35</v>
      </c>
      <c r="D249" s="52">
        <f t="shared" si="6"/>
        <v>175</v>
      </c>
      <c r="E249" s="52">
        <f t="shared" si="7"/>
        <v>7</v>
      </c>
      <c r="F249" s="60">
        <v>1.4</v>
      </c>
      <c r="G249" s="52">
        <v>30</v>
      </c>
    </row>
    <row r="250" spans="1:7" ht="15.6" x14ac:dyDescent="0.3">
      <c r="A250" s="109" t="s">
        <v>101</v>
      </c>
      <c r="B250" s="59">
        <v>3</v>
      </c>
      <c r="C250" s="59">
        <v>35</v>
      </c>
      <c r="D250" s="52">
        <f t="shared" si="6"/>
        <v>105</v>
      </c>
      <c r="E250" s="52">
        <f t="shared" si="7"/>
        <v>4.1999999999999993</v>
      </c>
      <c r="F250" s="61">
        <v>1.4</v>
      </c>
      <c r="G250" s="52">
        <v>18</v>
      </c>
    </row>
    <row r="251" spans="1:7" ht="15.6" x14ac:dyDescent="0.3">
      <c r="A251" s="109" t="s">
        <v>102</v>
      </c>
      <c r="B251" s="59">
        <v>3</v>
      </c>
      <c r="C251" s="59">
        <v>35</v>
      </c>
      <c r="D251" s="52">
        <f t="shared" si="6"/>
        <v>105</v>
      </c>
      <c r="E251" s="52">
        <f t="shared" si="7"/>
        <v>4.1999999999999993</v>
      </c>
      <c r="F251" s="60">
        <v>1.4</v>
      </c>
      <c r="G251" s="52">
        <v>18</v>
      </c>
    </row>
    <row r="252" spans="1:7" ht="15.6" x14ac:dyDescent="0.3">
      <c r="A252" s="109" t="s">
        <v>106</v>
      </c>
      <c r="B252" s="59">
        <v>5</v>
      </c>
      <c r="C252" s="59">
        <v>35</v>
      </c>
      <c r="D252" s="52">
        <f t="shared" si="6"/>
        <v>175</v>
      </c>
      <c r="E252" s="52">
        <f t="shared" si="7"/>
        <v>7</v>
      </c>
      <c r="F252" s="60">
        <v>1.4</v>
      </c>
      <c r="G252" s="52">
        <v>30</v>
      </c>
    </row>
    <row r="253" spans="1:7" ht="15.6" x14ac:dyDescent="0.3">
      <c r="A253" s="109" t="s">
        <v>107</v>
      </c>
      <c r="B253" s="59">
        <v>4</v>
      </c>
      <c r="C253" s="59">
        <v>35</v>
      </c>
      <c r="D253" s="52">
        <f t="shared" si="6"/>
        <v>140</v>
      </c>
      <c r="E253" s="52">
        <f t="shared" si="7"/>
        <v>5.6</v>
      </c>
      <c r="F253" s="60">
        <v>1.4</v>
      </c>
      <c r="G253" s="52">
        <v>24</v>
      </c>
    </row>
    <row r="254" spans="1:7" ht="15.6" hidden="1" x14ac:dyDescent="0.3">
      <c r="A254" s="54"/>
      <c r="B254" s="59"/>
      <c r="C254" s="59"/>
      <c r="D254" s="52">
        <f t="shared" si="6"/>
        <v>0</v>
      </c>
      <c r="E254" s="52">
        <f t="shared" si="7"/>
        <v>0</v>
      </c>
      <c r="F254" s="60"/>
      <c r="G254" s="52"/>
    </row>
    <row r="255" spans="1:7" ht="15.6" hidden="1" x14ac:dyDescent="0.3">
      <c r="A255" s="62"/>
      <c r="B255" s="58"/>
      <c r="C255" s="52"/>
      <c r="D255" s="52">
        <f t="shared" si="6"/>
        <v>0</v>
      </c>
      <c r="E255" s="52">
        <f t="shared" si="7"/>
        <v>0</v>
      </c>
      <c r="F255" s="52"/>
      <c r="G255" s="54"/>
    </row>
    <row r="256" spans="1:7" ht="15.6" hidden="1" x14ac:dyDescent="0.3">
      <c r="A256" s="62"/>
      <c r="B256" s="58"/>
      <c r="C256" s="52"/>
      <c r="D256" s="52">
        <f t="shared" si="6"/>
        <v>0</v>
      </c>
      <c r="E256" s="52">
        <f t="shared" si="7"/>
        <v>0</v>
      </c>
      <c r="F256" s="52"/>
      <c r="G256" s="54"/>
    </row>
    <row r="257" spans="1:7" ht="15.6" hidden="1" x14ac:dyDescent="0.3">
      <c r="A257" s="62"/>
      <c r="B257" s="58"/>
      <c r="C257" s="52"/>
      <c r="D257" s="52">
        <f t="shared" si="6"/>
        <v>0</v>
      </c>
      <c r="E257" s="52">
        <f t="shared" si="7"/>
        <v>0</v>
      </c>
      <c r="F257" s="52"/>
      <c r="G257" s="54"/>
    </row>
    <row r="258" spans="1:7" ht="15.6" hidden="1" x14ac:dyDescent="0.3">
      <c r="A258" s="62"/>
      <c r="B258" s="58"/>
      <c r="C258" s="52"/>
      <c r="D258" s="52">
        <f t="shared" si="6"/>
        <v>0</v>
      </c>
      <c r="E258" s="52">
        <f t="shared" si="7"/>
        <v>0</v>
      </c>
      <c r="F258" s="52"/>
      <c r="G258" s="54"/>
    </row>
    <row r="259" spans="1:7" ht="15.6" hidden="1" x14ac:dyDescent="0.3">
      <c r="A259" s="62"/>
      <c r="B259" s="58"/>
      <c r="C259" s="52"/>
      <c r="D259" s="52">
        <f t="shared" si="6"/>
        <v>0</v>
      </c>
      <c r="E259" s="52">
        <f t="shared" si="7"/>
        <v>0</v>
      </c>
      <c r="F259" s="52"/>
      <c r="G259" s="54"/>
    </row>
    <row r="260" spans="1:7" ht="15.6" hidden="1" x14ac:dyDescent="0.3">
      <c r="A260" s="62"/>
      <c r="B260" s="58"/>
      <c r="C260" s="52"/>
      <c r="D260" s="52">
        <f t="shared" si="6"/>
        <v>0</v>
      </c>
      <c r="E260" s="52">
        <f t="shared" si="7"/>
        <v>0</v>
      </c>
      <c r="F260" s="52"/>
      <c r="G260" s="54"/>
    </row>
    <row r="261" spans="1:7" ht="15.6" hidden="1" x14ac:dyDescent="0.3">
      <c r="A261" s="62"/>
      <c r="B261" s="58"/>
      <c r="C261" s="52"/>
      <c r="D261" s="52">
        <f t="shared" si="6"/>
        <v>0</v>
      </c>
      <c r="E261" s="52">
        <f t="shared" si="7"/>
        <v>0</v>
      </c>
      <c r="F261" s="52"/>
      <c r="G261" s="54"/>
    </row>
    <row r="262" spans="1:7" ht="15.6" hidden="1" x14ac:dyDescent="0.3">
      <c r="A262" s="62"/>
      <c r="B262" s="58"/>
      <c r="C262" s="52"/>
      <c r="D262" s="52">
        <f t="shared" si="6"/>
        <v>0</v>
      </c>
      <c r="E262" s="52">
        <f t="shared" si="7"/>
        <v>0</v>
      </c>
      <c r="F262" s="52"/>
      <c r="G262" s="54"/>
    </row>
    <row r="263" spans="1:7" ht="15.6" hidden="1" x14ac:dyDescent="0.3">
      <c r="A263" s="62"/>
      <c r="B263" s="58"/>
      <c r="C263" s="52"/>
      <c r="D263" s="52">
        <f t="shared" si="6"/>
        <v>0</v>
      </c>
      <c r="E263" s="52">
        <f t="shared" si="7"/>
        <v>0</v>
      </c>
      <c r="F263" s="52"/>
      <c r="G263" s="54"/>
    </row>
    <row r="264" spans="1:7" ht="15.6" hidden="1" x14ac:dyDescent="0.3">
      <c r="A264" s="62"/>
      <c r="B264" s="58"/>
      <c r="C264" s="52"/>
      <c r="D264" s="52">
        <f t="shared" si="6"/>
        <v>0</v>
      </c>
      <c r="E264" s="52">
        <f t="shared" si="7"/>
        <v>0</v>
      </c>
      <c r="F264" s="52"/>
      <c r="G264" s="54"/>
    </row>
    <row r="265" spans="1:7" ht="15.6" x14ac:dyDescent="0.3">
      <c r="A265" s="53" t="s">
        <v>27</v>
      </c>
      <c r="B265" s="6">
        <f>SUM(B238:B264)</f>
        <v>94</v>
      </c>
      <c r="C265" s="53"/>
      <c r="D265" s="60">
        <f>SUM(D238:D264)</f>
        <v>3250</v>
      </c>
      <c r="E265" s="60">
        <f>SUM(E238:E264)</f>
        <v>131.60000000000002</v>
      </c>
      <c r="F265" s="60"/>
      <c r="G265" s="67">
        <f>SUM(G238:G264)</f>
        <v>558</v>
      </c>
    </row>
    <row r="266" spans="1:7" ht="18" x14ac:dyDescent="0.35">
      <c r="A266" s="63"/>
      <c r="B266" s="64"/>
      <c r="C266" s="63"/>
      <c r="D266" s="63"/>
      <c r="E266" s="63"/>
      <c r="F266" s="63"/>
      <c r="G266" s="65"/>
    </row>
    <row r="267" spans="1:7" ht="15.6" x14ac:dyDescent="0.3">
      <c r="A267" s="2" t="s">
        <v>121</v>
      </c>
      <c r="B267" s="2"/>
      <c r="C267" s="2"/>
      <c r="D267" s="2"/>
      <c r="E267" s="2"/>
    </row>
    <row r="268" spans="1:7" ht="18" x14ac:dyDescent="0.35">
      <c r="A268" s="63"/>
      <c r="B268" s="64"/>
      <c r="C268" s="63"/>
      <c r="F268" s="2"/>
      <c r="G268" s="3"/>
    </row>
    <row r="269" spans="1:7" ht="18" x14ac:dyDescent="0.35">
      <c r="A269" s="63"/>
      <c r="B269" s="64"/>
      <c r="C269" s="63"/>
      <c r="F269" s="2"/>
      <c r="G269" s="3"/>
    </row>
    <row r="270" spans="1:7" x14ac:dyDescent="0.3">
      <c r="A270" s="20" t="s">
        <v>2</v>
      </c>
      <c r="B270" s="14"/>
      <c r="F270" s="14"/>
      <c r="G270" s="38" t="s">
        <v>20</v>
      </c>
    </row>
    <row r="271" spans="1:7" ht="18" x14ac:dyDescent="0.35">
      <c r="A271" s="20" t="s">
        <v>3</v>
      </c>
      <c r="B271" s="14"/>
      <c r="E271" s="49"/>
      <c r="F271" s="14"/>
      <c r="G271" s="38" t="s">
        <v>3</v>
      </c>
    </row>
    <row r="272" spans="1:7" x14ac:dyDescent="0.3">
      <c r="A272" s="20" t="s">
        <v>42</v>
      </c>
      <c r="B272" s="14"/>
      <c r="F272" s="14"/>
      <c r="G272" s="38" t="s">
        <v>42</v>
      </c>
    </row>
    <row r="273" spans="1:4" x14ac:dyDescent="0.3">
      <c r="A273" s="20"/>
      <c r="B273" s="14"/>
      <c r="C273" s="14"/>
      <c r="D273" s="38"/>
    </row>
  </sheetData>
  <sortState xmlns:xlrd2="http://schemas.microsoft.com/office/spreadsheetml/2017/richdata2" ref="A50:H155">
    <sortCondition ref="A50"/>
  </sortState>
  <mergeCells count="8">
    <mergeCell ref="B235:E235"/>
    <mergeCell ref="B236:E236"/>
    <mergeCell ref="A1:D1"/>
    <mergeCell ref="A2:D2"/>
    <mergeCell ref="A3:D3"/>
    <mergeCell ref="B17:C17"/>
    <mergeCell ref="B48:E48"/>
    <mergeCell ref="B49:E49"/>
  </mergeCells>
  <hyperlinks>
    <hyperlink ref="A37" r:id="rId1" display="cs.aspbpc@gmail.com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6"/>
  <sheetViews>
    <sheetView tabSelected="1" workbookViewId="0">
      <selection activeCell="B134" sqref="B134"/>
    </sheetView>
  </sheetViews>
  <sheetFormatPr defaultRowHeight="14.4" x14ac:dyDescent="0.3"/>
  <cols>
    <col min="2" max="2" width="13.88671875" customWidth="1"/>
    <col min="3" max="3" width="10.33203125" customWidth="1"/>
    <col min="4" max="5" width="9.109375" customWidth="1"/>
    <col min="6" max="7" width="11.88671875" customWidth="1"/>
    <col min="11" max="11" width="11.88671875" customWidth="1"/>
    <col min="12" max="12" width="11.33203125" customWidth="1"/>
    <col min="13" max="13" width="11.5546875" customWidth="1"/>
    <col min="14" max="14" width="12" customWidth="1"/>
    <col min="16" max="16" width="11.33203125" customWidth="1"/>
  </cols>
  <sheetData>
    <row r="1" spans="1:17" ht="69.599999999999994" x14ac:dyDescent="0.3">
      <c r="A1" s="77" t="s">
        <v>76</v>
      </c>
      <c r="B1" s="78" t="s">
        <v>21</v>
      </c>
      <c r="C1" s="78" t="s">
        <v>22</v>
      </c>
      <c r="D1" s="78" t="s">
        <v>23</v>
      </c>
      <c r="E1" s="78" t="s">
        <v>24</v>
      </c>
      <c r="F1" s="78" t="s">
        <v>7</v>
      </c>
      <c r="G1" s="78" t="s">
        <v>109</v>
      </c>
      <c r="H1" s="78" t="s">
        <v>25</v>
      </c>
      <c r="I1" s="78" t="s">
        <v>77</v>
      </c>
      <c r="J1" s="78" t="s">
        <v>78</v>
      </c>
      <c r="K1" s="78" t="s">
        <v>26</v>
      </c>
      <c r="L1" s="79" t="s">
        <v>79</v>
      </c>
      <c r="M1" s="79" t="s">
        <v>80</v>
      </c>
      <c r="N1" s="79" t="s">
        <v>81</v>
      </c>
      <c r="O1" s="79" t="s">
        <v>82</v>
      </c>
      <c r="P1" s="78" t="s">
        <v>49</v>
      </c>
      <c r="Q1" s="80" t="s">
        <v>83</v>
      </c>
    </row>
    <row r="2" spans="1:17" ht="18" x14ac:dyDescent="0.35">
      <c r="A2" s="41">
        <v>129</v>
      </c>
      <c r="B2" s="42" t="s">
        <v>84</v>
      </c>
      <c r="C2" s="43" t="s">
        <v>50</v>
      </c>
      <c r="D2" s="43" t="s">
        <v>17</v>
      </c>
      <c r="E2" s="43" t="s">
        <v>52</v>
      </c>
      <c r="F2" s="43">
        <v>2</v>
      </c>
      <c r="G2" s="43">
        <f>K2/F2</f>
        <v>35</v>
      </c>
      <c r="H2" s="43">
        <v>41</v>
      </c>
      <c r="I2" s="43"/>
      <c r="J2" s="44"/>
      <c r="K2" s="44">
        <v>70</v>
      </c>
      <c r="L2" s="44">
        <v>82</v>
      </c>
      <c r="M2" s="44">
        <v>12</v>
      </c>
      <c r="N2" s="44">
        <v>12.6</v>
      </c>
      <c r="O2" s="44">
        <v>0.504</v>
      </c>
      <c r="P2" s="44">
        <v>2.8</v>
      </c>
      <c r="Q2" s="81">
        <v>1.4</v>
      </c>
    </row>
    <row r="3" spans="1:17" ht="18" x14ac:dyDescent="0.35">
      <c r="A3" s="41">
        <v>129</v>
      </c>
      <c r="B3" s="42" t="s">
        <v>84</v>
      </c>
      <c r="C3" s="43" t="s">
        <v>60</v>
      </c>
      <c r="D3" s="43" t="s">
        <v>51</v>
      </c>
      <c r="E3" s="43" t="s">
        <v>52</v>
      </c>
      <c r="F3" s="43">
        <v>771</v>
      </c>
      <c r="G3" s="43">
        <f t="shared" ref="G3:G66" si="0">K3/F3</f>
        <v>10</v>
      </c>
      <c r="H3" s="43">
        <v>10</v>
      </c>
      <c r="I3" s="43"/>
      <c r="J3" s="44">
        <v>2</v>
      </c>
      <c r="K3" s="44">
        <v>7710</v>
      </c>
      <c r="L3" s="44">
        <v>9252</v>
      </c>
      <c r="M3" s="44">
        <v>1542</v>
      </c>
      <c r="N3" s="44">
        <v>1387.8</v>
      </c>
      <c r="O3" s="44">
        <v>97.145999999999987</v>
      </c>
      <c r="P3" s="44">
        <v>539.69999999999993</v>
      </c>
      <c r="Q3" s="81">
        <v>0.7</v>
      </c>
    </row>
    <row r="4" spans="1:17" ht="18" x14ac:dyDescent="0.35">
      <c r="A4" s="41">
        <v>129</v>
      </c>
      <c r="B4" s="42" t="s">
        <v>84</v>
      </c>
      <c r="C4" s="43" t="s">
        <v>54</v>
      </c>
      <c r="D4" s="43" t="s">
        <v>53</v>
      </c>
      <c r="E4" s="82" t="s">
        <v>52</v>
      </c>
      <c r="F4" s="43">
        <v>4</v>
      </c>
      <c r="G4" s="43">
        <f t="shared" si="0"/>
        <v>36</v>
      </c>
      <c r="H4" s="43">
        <v>43</v>
      </c>
      <c r="I4" s="43"/>
      <c r="J4" s="44"/>
      <c r="K4" s="46">
        <v>144</v>
      </c>
      <c r="L4" s="46">
        <v>172</v>
      </c>
      <c r="M4" s="46">
        <v>28</v>
      </c>
      <c r="N4" s="44">
        <v>25.919999999999998</v>
      </c>
      <c r="O4" s="44">
        <v>0</v>
      </c>
      <c r="P4" s="44">
        <v>0</v>
      </c>
      <c r="Q4" s="81">
        <v>0</v>
      </c>
    </row>
    <row r="5" spans="1:17" ht="18" x14ac:dyDescent="0.35">
      <c r="A5" s="41">
        <v>129</v>
      </c>
      <c r="B5" s="42" t="s">
        <v>84</v>
      </c>
      <c r="C5" s="43" t="s">
        <v>54</v>
      </c>
      <c r="D5" s="43" t="s">
        <v>53</v>
      </c>
      <c r="E5" s="82" t="s">
        <v>52</v>
      </c>
      <c r="F5" s="43">
        <v>2</v>
      </c>
      <c r="G5" s="43">
        <f t="shared" si="0"/>
        <v>38</v>
      </c>
      <c r="H5" s="43">
        <v>45</v>
      </c>
      <c r="I5" s="43"/>
      <c r="J5" s="44"/>
      <c r="K5" s="46">
        <v>76</v>
      </c>
      <c r="L5" s="46">
        <v>90</v>
      </c>
      <c r="M5" s="46">
        <v>14</v>
      </c>
      <c r="N5" s="44">
        <v>13.68</v>
      </c>
      <c r="O5" s="44">
        <v>0</v>
      </c>
      <c r="P5" s="44">
        <v>0</v>
      </c>
      <c r="Q5" s="81">
        <v>0</v>
      </c>
    </row>
    <row r="6" spans="1:17" ht="18" x14ac:dyDescent="0.35">
      <c r="A6" s="41">
        <v>129</v>
      </c>
      <c r="B6" s="42" t="s">
        <v>84</v>
      </c>
      <c r="C6" s="43" t="s">
        <v>54</v>
      </c>
      <c r="D6" s="43" t="s">
        <v>53</v>
      </c>
      <c r="E6" s="82" t="s">
        <v>52</v>
      </c>
      <c r="F6" s="43">
        <v>1</v>
      </c>
      <c r="G6" s="43">
        <f t="shared" si="0"/>
        <v>43</v>
      </c>
      <c r="H6" s="43">
        <v>51</v>
      </c>
      <c r="I6" s="43"/>
      <c r="J6" s="44"/>
      <c r="K6" s="46">
        <v>43</v>
      </c>
      <c r="L6" s="46">
        <v>51</v>
      </c>
      <c r="M6" s="46">
        <v>8</v>
      </c>
      <c r="N6" s="44">
        <v>7.7399999999999993</v>
      </c>
      <c r="O6" s="44">
        <v>0</v>
      </c>
      <c r="P6" s="44">
        <v>0</v>
      </c>
      <c r="Q6" s="81">
        <v>0</v>
      </c>
    </row>
    <row r="7" spans="1:17" ht="18" x14ac:dyDescent="0.35">
      <c r="A7" s="41">
        <v>129</v>
      </c>
      <c r="B7" s="42" t="s">
        <v>84</v>
      </c>
      <c r="C7" s="43" t="s">
        <v>54</v>
      </c>
      <c r="D7" s="43" t="s">
        <v>53</v>
      </c>
      <c r="E7" s="82" t="s">
        <v>52</v>
      </c>
      <c r="F7" s="43">
        <v>3</v>
      </c>
      <c r="G7" s="43">
        <f t="shared" si="0"/>
        <v>58</v>
      </c>
      <c r="H7" s="43">
        <v>68</v>
      </c>
      <c r="I7" s="43"/>
      <c r="J7" s="44"/>
      <c r="K7" s="46">
        <v>174</v>
      </c>
      <c r="L7" s="46">
        <v>204</v>
      </c>
      <c r="M7" s="46">
        <v>30</v>
      </c>
      <c r="N7" s="44">
        <v>31.32</v>
      </c>
      <c r="O7" s="44">
        <v>0</v>
      </c>
      <c r="P7" s="44">
        <v>0</v>
      </c>
      <c r="Q7" s="81">
        <v>0</v>
      </c>
    </row>
    <row r="8" spans="1:17" ht="18" x14ac:dyDescent="0.35">
      <c r="A8" s="41">
        <v>129</v>
      </c>
      <c r="B8" s="42" t="s">
        <v>84</v>
      </c>
      <c r="C8" s="43" t="s">
        <v>85</v>
      </c>
      <c r="D8" s="43" t="s">
        <v>51</v>
      </c>
      <c r="E8" s="43" t="s">
        <v>52</v>
      </c>
      <c r="F8" s="43">
        <v>50</v>
      </c>
      <c r="G8" s="43">
        <f t="shared" si="0"/>
        <v>5</v>
      </c>
      <c r="H8" s="43">
        <v>5</v>
      </c>
      <c r="I8" s="43"/>
      <c r="J8" s="44">
        <v>1</v>
      </c>
      <c r="K8" s="44">
        <v>250</v>
      </c>
      <c r="L8" s="44">
        <v>300</v>
      </c>
      <c r="M8" s="44">
        <v>50</v>
      </c>
      <c r="N8" s="44">
        <v>45</v>
      </c>
      <c r="O8" s="44">
        <v>6.3</v>
      </c>
      <c r="P8" s="44">
        <v>35</v>
      </c>
      <c r="Q8" s="81">
        <v>0.7</v>
      </c>
    </row>
    <row r="9" spans="1:17" ht="18" x14ac:dyDescent="0.35">
      <c r="A9" s="41">
        <v>129</v>
      </c>
      <c r="B9" s="42" t="s">
        <v>84</v>
      </c>
      <c r="C9" s="43" t="s">
        <v>85</v>
      </c>
      <c r="D9" s="43" t="s">
        <v>51</v>
      </c>
      <c r="E9" s="43" t="s">
        <v>52</v>
      </c>
      <c r="F9" s="43">
        <v>634</v>
      </c>
      <c r="G9" s="43">
        <f t="shared" si="0"/>
        <v>10</v>
      </c>
      <c r="H9" s="43">
        <v>10</v>
      </c>
      <c r="I9" s="43"/>
      <c r="J9" s="44">
        <v>2</v>
      </c>
      <c r="K9" s="44">
        <v>6340</v>
      </c>
      <c r="L9" s="44">
        <v>7608</v>
      </c>
      <c r="M9" s="44">
        <v>1268</v>
      </c>
      <c r="N9" s="44">
        <v>1141.2</v>
      </c>
      <c r="O9" s="44">
        <v>79.883999999999986</v>
      </c>
      <c r="P9" s="44">
        <v>443.79999999999995</v>
      </c>
      <c r="Q9" s="81">
        <v>0.7</v>
      </c>
    </row>
    <row r="10" spans="1:17" ht="18" x14ac:dyDescent="0.35">
      <c r="A10" s="41">
        <v>129</v>
      </c>
      <c r="B10" s="42" t="s">
        <v>86</v>
      </c>
      <c r="C10" s="43" t="s">
        <v>62</v>
      </c>
      <c r="D10" s="43" t="s">
        <v>51</v>
      </c>
      <c r="E10" s="43" t="s">
        <v>52</v>
      </c>
      <c r="F10" s="43">
        <v>4</v>
      </c>
      <c r="G10" s="43">
        <f t="shared" si="0"/>
        <v>10</v>
      </c>
      <c r="H10" s="43">
        <v>10</v>
      </c>
      <c r="I10" s="43"/>
      <c r="J10" s="44">
        <v>2</v>
      </c>
      <c r="K10" s="44">
        <v>40</v>
      </c>
      <c r="L10" s="44">
        <v>48</v>
      </c>
      <c r="M10" s="44">
        <v>8</v>
      </c>
      <c r="N10" s="44">
        <v>7.1999999999999993</v>
      </c>
      <c r="O10" s="44">
        <v>0.504</v>
      </c>
      <c r="P10" s="44">
        <v>2.8</v>
      </c>
      <c r="Q10" s="81">
        <v>0.7</v>
      </c>
    </row>
    <row r="11" spans="1:17" ht="18" x14ac:dyDescent="0.35">
      <c r="A11" s="41">
        <v>129</v>
      </c>
      <c r="B11" s="42" t="s">
        <v>86</v>
      </c>
      <c r="C11" s="43" t="s">
        <v>62</v>
      </c>
      <c r="D11" s="43" t="s">
        <v>51</v>
      </c>
      <c r="E11" s="43" t="s">
        <v>52</v>
      </c>
      <c r="F11" s="43">
        <v>1</v>
      </c>
      <c r="G11" s="43">
        <f t="shared" si="0"/>
        <v>15</v>
      </c>
      <c r="H11" s="43">
        <v>15</v>
      </c>
      <c r="I11" s="43"/>
      <c r="J11" s="44">
        <v>3</v>
      </c>
      <c r="K11" s="44">
        <v>15</v>
      </c>
      <c r="L11" s="44">
        <v>18</v>
      </c>
      <c r="M11" s="44">
        <v>3</v>
      </c>
      <c r="N11" s="44">
        <v>2.6999999999999997</v>
      </c>
      <c r="O11" s="44">
        <v>0.126</v>
      </c>
      <c r="P11" s="44">
        <v>0.7</v>
      </c>
      <c r="Q11" s="81">
        <v>0.7</v>
      </c>
    </row>
    <row r="12" spans="1:17" ht="18" x14ac:dyDescent="0.35">
      <c r="A12" s="41">
        <v>129</v>
      </c>
      <c r="B12" s="42" t="s">
        <v>86</v>
      </c>
      <c r="C12" s="43" t="s">
        <v>62</v>
      </c>
      <c r="D12" s="43" t="s">
        <v>51</v>
      </c>
      <c r="E12" s="43" t="s">
        <v>52</v>
      </c>
      <c r="F12" s="43">
        <v>7</v>
      </c>
      <c r="G12" s="43">
        <f t="shared" si="0"/>
        <v>5</v>
      </c>
      <c r="H12" s="43">
        <v>5</v>
      </c>
      <c r="I12" s="43"/>
      <c r="J12" s="44">
        <v>1</v>
      </c>
      <c r="K12" s="44">
        <v>35</v>
      </c>
      <c r="L12" s="44">
        <v>42</v>
      </c>
      <c r="M12" s="44">
        <v>7</v>
      </c>
      <c r="N12" s="44">
        <v>6.3</v>
      </c>
      <c r="O12" s="44">
        <v>0.8819999999999999</v>
      </c>
      <c r="P12" s="44">
        <v>4.8999999999999995</v>
      </c>
      <c r="Q12" s="81">
        <v>0.7</v>
      </c>
    </row>
    <row r="13" spans="1:17" ht="18" x14ac:dyDescent="0.35">
      <c r="A13" s="41">
        <v>129</v>
      </c>
      <c r="B13" s="42" t="s">
        <v>86</v>
      </c>
      <c r="C13" s="43" t="s">
        <v>56</v>
      </c>
      <c r="D13" s="43" t="s">
        <v>51</v>
      </c>
      <c r="E13" s="43" t="s">
        <v>52</v>
      </c>
      <c r="F13" s="43">
        <v>2410</v>
      </c>
      <c r="G13" s="43">
        <f t="shared" si="0"/>
        <v>10</v>
      </c>
      <c r="H13" s="43">
        <v>10</v>
      </c>
      <c r="I13" s="43"/>
      <c r="J13" s="44">
        <v>2</v>
      </c>
      <c r="K13" s="44">
        <v>24100</v>
      </c>
      <c r="L13" s="44">
        <v>28920</v>
      </c>
      <c r="M13" s="44">
        <v>4820</v>
      </c>
      <c r="N13" s="44">
        <v>4338</v>
      </c>
      <c r="O13" s="44">
        <v>303.65999999999997</v>
      </c>
      <c r="P13" s="44">
        <v>1687</v>
      </c>
      <c r="Q13" s="81">
        <v>0.7</v>
      </c>
    </row>
    <row r="14" spans="1:17" ht="18" x14ac:dyDescent="0.35">
      <c r="A14" s="41">
        <v>129</v>
      </c>
      <c r="B14" s="42" t="s">
        <v>86</v>
      </c>
      <c r="C14" s="43" t="s">
        <v>55</v>
      </c>
      <c r="D14" s="43" t="s">
        <v>17</v>
      </c>
      <c r="E14" s="43" t="s">
        <v>52</v>
      </c>
      <c r="F14" s="82">
        <v>2</v>
      </c>
      <c r="G14" s="43">
        <f t="shared" si="0"/>
        <v>35</v>
      </c>
      <c r="H14" s="43">
        <v>41</v>
      </c>
      <c r="I14" s="43"/>
      <c r="J14" s="44"/>
      <c r="K14" s="44">
        <v>70</v>
      </c>
      <c r="L14" s="44">
        <v>82</v>
      </c>
      <c r="M14" s="44">
        <v>12</v>
      </c>
      <c r="N14" s="44">
        <v>12.6</v>
      </c>
      <c r="O14" s="44">
        <v>0.504</v>
      </c>
      <c r="P14" s="44">
        <v>2.8</v>
      </c>
      <c r="Q14" s="81">
        <v>1.4</v>
      </c>
    </row>
    <row r="15" spans="1:17" ht="18" x14ac:dyDescent="0.35">
      <c r="A15" s="41">
        <v>129</v>
      </c>
      <c r="B15" s="42" t="s">
        <v>87</v>
      </c>
      <c r="C15" s="43" t="s">
        <v>85</v>
      </c>
      <c r="D15" s="43" t="s">
        <v>51</v>
      </c>
      <c r="E15" s="83" t="s">
        <v>52</v>
      </c>
      <c r="F15" s="83">
        <v>65</v>
      </c>
      <c r="G15" s="43">
        <f t="shared" si="0"/>
        <v>5</v>
      </c>
      <c r="H15" s="83">
        <v>5</v>
      </c>
      <c r="I15" s="83"/>
      <c r="J15" s="44">
        <v>1</v>
      </c>
      <c r="K15" s="44">
        <v>325</v>
      </c>
      <c r="L15" s="44">
        <v>390</v>
      </c>
      <c r="M15" s="44">
        <v>65</v>
      </c>
      <c r="N15" s="44">
        <v>58.5</v>
      </c>
      <c r="O15" s="44">
        <v>8.19</v>
      </c>
      <c r="P15" s="44">
        <v>45.5</v>
      </c>
      <c r="Q15" s="81">
        <v>0.7</v>
      </c>
    </row>
    <row r="16" spans="1:17" ht="18" x14ac:dyDescent="0.35">
      <c r="A16" s="41">
        <v>129</v>
      </c>
      <c r="B16" s="42" t="s">
        <v>87</v>
      </c>
      <c r="C16" s="43" t="s">
        <v>85</v>
      </c>
      <c r="D16" s="43" t="s">
        <v>51</v>
      </c>
      <c r="E16" s="83" t="s">
        <v>52</v>
      </c>
      <c r="F16" s="83">
        <v>80</v>
      </c>
      <c r="G16" s="43">
        <f t="shared" si="0"/>
        <v>5</v>
      </c>
      <c r="H16" s="83">
        <v>5</v>
      </c>
      <c r="I16" s="83"/>
      <c r="J16" s="44">
        <v>1</v>
      </c>
      <c r="K16" s="44">
        <v>400</v>
      </c>
      <c r="L16" s="44">
        <v>480</v>
      </c>
      <c r="M16" s="44">
        <v>80</v>
      </c>
      <c r="N16" s="44">
        <v>72</v>
      </c>
      <c r="O16" s="44">
        <v>10.08</v>
      </c>
      <c r="P16" s="44">
        <v>56</v>
      </c>
      <c r="Q16" s="81">
        <v>0.7</v>
      </c>
    </row>
    <row r="17" spans="1:17" ht="18" x14ac:dyDescent="0.35">
      <c r="A17" s="41">
        <v>129</v>
      </c>
      <c r="B17" s="42" t="s">
        <v>88</v>
      </c>
      <c r="C17" s="43" t="s">
        <v>85</v>
      </c>
      <c r="D17" s="43" t="s">
        <v>51</v>
      </c>
      <c r="E17" s="83" t="s">
        <v>52</v>
      </c>
      <c r="F17" s="83">
        <v>259</v>
      </c>
      <c r="G17" s="43">
        <f t="shared" si="0"/>
        <v>5</v>
      </c>
      <c r="H17" s="83">
        <v>5</v>
      </c>
      <c r="I17" s="83"/>
      <c r="J17" s="44">
        <v>1</v>
      </c>
      <c r="K17" s="44">
        <v>1295</v>
      </c>
      <c r="L17" s="44">
        <v>1554</v>
      </c>
      <c r="M17" s="44">
        <v>259</v>
      </c>
      <c r="N17" s="44">
        <v>233.1</v>
      </c>
      <c r="O17" s="44">
        <v>32.633999999999993</v>
      </c>
      <c r="P17" s="44">
        <v>181.29999999999998</v>
      </c>
      <c r="Q17" s="81">
        <v>0.7</v>
      </c>
    </row>
    <row r="18" spans="1:17" ht="18" x14ac:dyDescent="0.35">
      <c r="A18" s="41">
        <v>129</v>
      </c>
      <c r="B18" s="42" t="s">
        <v>110</v>
      </c>
      <c r="C18" s="43" t="s">
        <v>50</v>
      </c>
      <c r="D18" s="43" t="s">
        <v>17</v>
      </c>
      <c r="E18" s="83" t="s">
        <v>52</v>
      </c>
      <c r="F18" s="83">
        <v>38</v>
      </c>
      <c r="G18" s="43">
        <f t="shared" si="0"/>
        <v>35</v>
      </c>
      <c r="H18" s="83">
        <v>41</v>
      </c>
      <c r="I18" s="83"/>
      <c r="J18" s="44"/>
      <c r="K18" s="46">
        <v>1330</v>
      </c>
      <c r="L18" s="46">
        <v>1558</v>
      </c>
      <c r="M18" s="46">
        <v>228</v>
      </c>
      <c r="N18" s="44">
        <v>239.39999999999998</v>
      </c>
      <c r="O18" s="44">
        <v>9.5759999999999987</v>
      </c>
      <c r="P18" s="44">
        <v>53.199999999999996</v>
      </c>
      <c r="Q18" s="81">
        <v>1.4</v>
      </c>
    </row>
    <row r="19" spans="1:17" ht="18" x14ac:dyDescent="0.35">
      <c r="A19" s="41">
        <v>129</v>
      </c>
      <c r="B19" s="42" t="s">
        <v>88</v>
      </c>
      <c r="C19" s="43" t="s">
        <v>50</v>
      </c>
      <c r="D19" s="43" t="s">
        <v>17</v>
      </c>
      <c r="E19" s="83" t="s">
        <v>52</v>
      </c>
      <c r="F19" s="83">
        <v>3</v>
      </c>
      <c r="G19" s="43">
        <f t="shared" si="0"/>
        <v>35</v>
      </c>
      <c r="H19" s="83">
        <v>41</v>
      </c>
      <c r="I19" s="83"/>
      <c r="J19" s="44"/>
      <c r="K19" s="46">
        <v>105</v>
      </c>
      <c r="L19" s="46">
        <v>123</v>
      </c>
      <c r="M19" s="46">
        <v>18</v>
      </c>
      <c r="N19" s="44">
        <v>18.899999999999999</v>
      </c>
      <c r="O19" s="44">
        <v>0.75599999999999989</v>
      </c>
      <c r="P19" s="44">
        <v>4.1999999999999993</v>
      </c>
      <c r="Q19" s="81">
        <v>1.4</v>
      </c>
    </row>
    <row r="20" spans="1:17" ht="18" x14ac:dyDescent="0.35">
      <c r="A20" s="41">
        <v>129</v>
      </c>
      <c r="B20" s="42" t="s">
        <v>87</v>
      </c>
      <c r="C20" s="43" t="s">
        <v>50</v>
      </c>
      <c r="D20" s="43" t="s">
        <v>17</v>
      </c>
      <c r="E20" s="83" t="s">
        <v>52</v>
      </c>
      <c r="F20" s="83">
        <v>1</v>
      </c>
      <c r="G20" s="43">
        <f t="shared" si="0"/>
        <v>35</v>
      </c>
      <c r="H20" s="83">
        <v>41</v>
      </c>
      <c r="I20" s="83"/>
      <c r="J20" s="44"/>
      <c r="K20" s="46">
        <v>35</v>
      </c>
      <c r="L20" s="46">
        <v>41</v>
      </c>
      <c r="M20" s="46">
        <v>6</v>
      </c>
      <c r="N20" s="44">
        <v>6.3</v>
      </c>
      <c r="O20" s="44">
        <v>0.252</v>
      </c>
      <c r="P20" s="44">
        <v>1.4</v>
      </c>
      <c r="Q20" s="81">
        <v>1.4</v>
      </c>
    </row>
    <row r="21" spans="1:17" ht="18" x14ac:dyDescent="0.35">
      <c r="A21" s="41">
        <v>129</v>
      </c>
      <c r="B21" s="42" t="s">
        <v>89</v>
      </c>
      <c r="C21" s="43" t="s">
        <v>62</v>
      </c>
      <c r="D21" s="43" t="s">
        <v>51</v>
      </c>
      <c r="E21" s="83" t="s">
        <v>52</v>
      </c>
      <c r="F21" s="83">
        <v>25</v>
      </c>
      <c r="G21" s="43">
        <f t="shared" si="0"/>
        <v>5</v>
      </c>
      <c r="H21" s="83">
        <v>5</v>
      </c>
      <c r="I21" s="83"/>
      <c r="J21" s="44">
        <v>1</v>
      </c>
      <c r="K21" s="44">
        <v>125</v>
      </c>
      <c r="L21" s="44">
        <v>150</v>
      </c>
      <c r="M21" s="44">
        <v>25</v>
      </c>
      <c r="N21" s="44">
        <v>22.5</v>
      </c>
      <c r="O21" s="44">
        <v>3.15</v>
      </c>
      <c r="P21" s="44">
        <v>17.5</v>
      </c>
      <c r="Q21" s="81">
        <v>0.7</v>
      </c>
    </row>
    <row r="22" spans="1:17" ht="18" x14ac:dyDescent="0.35">
      <c r="A22" s="41">
        <v>129</v>
      </c>
      <c r="B22" s="42" t="s">
        <v>89</v>
      </c>
      <c r="C22" s="43" t="s">
        <v>62</v>
      </c>
      <c r="D22" s="43" t="s">
        <v>51</v>
      </c>
      <c r="E22" s="83" t="s">
        <v>52</v>
      </c>
      <c r="F22" s="83">
        <v>852</v>
      </c>
      <c r="G22" s="43">
        <f t="shared" si="0"/>
        <v>5</v>
      </c>
      <c r="H22" s="83">
        <v>5</v>
      </c>
      <c r="I22" s="83"/>
      <c r="J22" s="44">
        <v>1</v>
      </c>
      <c r="K22" s="44">
        <v>4260</v>
      </c>
      <c r="L22" s="44">
        <v>5112</v>
      </c>
      <c r="M22" s="44">
        <v>852</v>
      </c>
      <c r="N22" s="44">
        <v>766.8</v>
      </c>
      <c r="O22" s="44">
        <v>107.35199999999999</v>
      </c>
      <c r="P22" s="44">
        <v>596.4</v>
      </c>
      <c r="Q22" s="81">
        <v>0.7</v>
      </c>
    </row>
    <row r="23" spans="1:17" ht="18" x14ac:dyDescent="0.35">
      <c r="A23" s="41">
        <v>129</v>
      </c>
      <c r="B23" s="42" t="s">
        <v>90</v>
      </c>
      <c r="C23" s="43" t="s">
        <v>56</v>
      </c>
      <c r="D23" s="43" t="s">
        <v>51</v>
      </c>
      <c r="E23" s="83" t="s">
        <v>52</v>
      </c>
      <c r="F23" s="83">
        <v>1000</v>
      </c>
      <c r="G23" s="43">
        <f t="shared" si="0"/>
        <v>5</v>
      </c>
      <c r="H23" s="83">
        <v>5</v>
      </c>
      <c r="I23" s="83"/>
      <c r="J23" s="44">
        <v>1</v>
      </c>
      <c r="K23" s="44">
        <v>5000</v>
      </c>
      <c r="L23" s="44">
        <v>6000</v>
      </c>
      <c r="M23" s="44">
        <v>1000</v>
      </c>
      <c r="N23" s="44">
        <v>900</v>
      </c>
      <c r="O23" s="44">
        <v>126</v>
      </c>
      <c r="P23" s="44">
        <v>700</v>
      </c>
      <c r="Q23" s="81">
        <v>0.7</v>
      </c>
    </row>
    <row r="24" spans="1:17" ht="18" x14ac:dyDescent="0.35">
      <c r="A24" s="41">
        <v>129</v>
      </c>
      <c r="B24" s="42" t="s">
        <v>90</v>
      </c>
      <c r="C24" s="43" t="s">
        <v>56</v>
      </c>
      <c r="D24" s="43" t="s">
        <v>51</v>
      </c>
      <c r="E24" s="83" t="s">
        <v>52</v>
      </c>
      <c r="F24" s="83">
        <v>1</v>
      </c>
      <c r="G24" s="43">
        <f t="shared" si="0"/>
        <v>10</v>
      </c>
      <c r="H24" s="83">
        <v>10</v>
      </c>
      <c r="I24" s="83"/>
      <c r="J24" s="44">
        <v>2</v>
      </c>
      <c r="K24" s="44">
        <v>10</v>
      </c>
      <c r="L24" s="44">
        <v>12</v>
      </c>
      <c r="M24" s="44">
        <v>2</v>
      </c>
      <c r="N24" s="44">
        <v>1.7999999999999998</v>
      </c>
      <c r="O24" s="44">
        <v>0.126</v>
      </c>
      <c r="P24" s="44">
        <v>0.7</v>
      </c>
      <c r="Q24" s="81">
        <v>0.7</v>
      </c>
    </row>
    <row r="25" spans="1:17" ht="18" x14ac:dyDescent="0.35">
      <c r="A25" s="41">
        <v>129</v>
      </c>
      <c r="B25" s="42" t="s">
        <v>90</v>
      </c>
      <c r="C25" s="43" t="s">
        <v>85</v>
      </c>
      <c r="D25" s="43" t="s">
        <v>57</v>
      </c>
      <c r="E25" s="83" t="s">
        <v>52</v>
      </c>
      <c r="F25" s="83">
        <v>8</v>
      </c>
      <c r="G25" s="43">
        <f t="shared" si="0"/>
        <v>179</v>
      </c>
      <c r="H25" s="83">
        <v>179</v>
      </c>
      <c r="I25" s="83"/>
      <c r="J25" s="44">
        <v>31.5</v>
      </c>
      <c r="K25" s="44">
        <v>1432</v>
      </c>
      <c r="L25" s="44">
        <v>1684</v>
      </c>
      <c r="M25" s="44">
        <v>252</v>
      </c>
      <c r="N25" s="44">
        <v>257.76</v>
      </c>
      <c r="O25" s="44">
        <v>2.016</v>
      </c>
      <c r="P25" s="44">
        <v>11.2</v>
      </c>
      <c r="Q25" s="81">
        <v>1.4</v>
      </c>
    </row>
    <row r="26" spans="1:17" ht="18" x14ac:dyDescent="0.35">
      <c r="A26" s="41">
        <v>129</v>
      </c>
      <c r="B26" s="42" t="s">
        <v>90</v>
      </c>
      <c r="C26" s="43" t="s">
        <v>85</v>
      </c>
      <c r="D26" s="43" t="s">
        <v>57</v>
      </c>
      <c r="E26" s="83" t="s">
        <v>52</v>
      </c>
      <c r="F26" s="83">
        <v>2</v>
      </c>
      <c r="G26" s="43">
        <f t="shared" si="0"/>
        <v>180</v>
      </c>
      <c r="H26" s="83">
        <v>180</v>
      </c>
      <c r="I26" s="83"/>
      <c r="J26" s="44">
        <v>31.5</v>
      </c>
      <c r="K26" s="44">
        <v>360</v>
      </c>
      <c r="L26" s="44">
        <v>423</v>
      </c>
      <c r="M26" s="44">
        <v>63</v>
      </c>
      <c r="N26" s="44">
        <v>64.8</v>
      </c>
      <c r="O26" s="44">
        <v>0.504</v>
      </c>
      <c r="P26" s="44">
        <v>2.8</v>
      </c>
      <c r="Q26" s="81">
        <v>1.4</v>
      </c>
    </row>
    <row r="27" spans="1:17" ht="18" x14ac:dyDescent="0.35">
      <c r="A27" s="41">
        <v>129</v>
      </c>
      <c r="B27" s="42" t="s">
        <v>90</v>
      </c>
      <c r="C27" s="43" t="s">
        <v>85</v>
      </c>
      <c r="D27" s="43" t="s">
        <v>57</v>
      </c>
      <c r="E27" s="83" t="s">
        <v>52</v>
      </c>
      <c r="F27" s="83">
        <v>9</v>
      </c>
      <c r="G27" s="43">
        <f t="shared" si="0"/>
        <v>190</v>
      </c>
      <c r="H27" s="83">
        <v>190</v>
      </c>
      <c r="I27" s="83"/>
      <c r="J27" s="44">
        <v>33</v>
      </c>
      <c r="K27" s="44">
        <v>1710</v>
      </c>
      <c r="L27" s="44">
        <v>2007</v>
      </c>
      <c r="M27" s="44">
        <v>297</v>
      </c>
      <c r="N27" s="44">
        <v>307.8</v>
      </c>
      <c r="O27" s="44">
        <v>2.2679999999999998</v>
      </c>
      <c r="P27" s="44">
        <v>12.6</v>
      </c>
      <c r="Q27" s="81">
        <v>1.4</v>
      </c>
    </row>
    <row r="28" spans="1:17" ht="18" x14ac:dyDescent="0.35">
      <c r="A28" s="41">
        <v>129</v>
      </c>
      <c r="B28" s="42" t="s">
        <v>90</v>
      </c>
      <c r="C28" s="43" t="s">
        <v>62</v>
      </c>
      <c r="D28" s="43" t="s">
        <v>51</v>
      </c>
      <c r="E28" s="83" t="s">
        <v>52</v>
      </c>
      <c r="F28" s="83">
        <v>8</v>
      </c>
      <c r="G28" s="43">
        <f t="shared" si="0"/>
        <v>5</v>
      </c>
      <c r="H28" s="83">
        <v>5</v>
      </c>
      <c r="I28" s="83"/>
      <c r="J28" s="44">
        <v>1</v>
      </c>
      <c r="K28" s="44">
        <v>40</v>
      </c>
      <c r="L28" s="44">
        <v>48</v>
      </c>
      <c r="M28" s="44">
        <v>8</v>
      </c>
      <c r="N28" s="44">
        <v>7.1999999999999993</v>
      </c>
      <c r="O28" s="44">
        <v>1.008</v>
      </c>
      <c r="P28" s="44">
        <v>5.6</v>
      </c>
      <c r="Q28" s="81">
        <v>0.7</v>
      </c>
    </row>
    <row r="29" spans="1:17" ht="18" x14ac:dyDescent="0.35">
      <c r="A29" s="41">
        <v>129</v>
      </c>
      <c r="B29" s="42" t="s">
        <v>90</v>
      </c>
      <c r="C29" s="43" t="s">
        <v>62</v>
      </c>
      <c r="D29" s="43" t="s">
        <v>51</v>
      </c>
      <c r="E29" s="83" t="s">
        <v>52</v>
      </c>
      <c r="F29" s="83">
        <v>1</v>
      </c>
      <c r="G29" s="43">
        <f t="shared" si="0"/>
        <v>10</v>
      </c>
      <c r="H29" s="83">
        <v>10</v>
      </c>
      <c r="I29" s="83"/>
      <c r="J29" s="44">
        <v>2</v>
      </c>
      <c r="K29" s="44">
        <v>10</v>
      </c>
      <c r="L29" s="44">
        <v>12</v>
      </c>
      <c r="M29" s="44">
        <v>2</v>
      </c>
      <c r="N29" s="44">
        <v>1.7999999999999998</v>
      </c>
      <c r="O29" s="44">
        <v>0.126</v>
      </c>
      <c r="P29" s="44">
        <v>0.7</v>
      </c>
      <c r="Q29" s="81">
        <v>0.7</v>
      </c>
    </row>
    <row r="30" spans="1:17" ht="18" x14ac:dyDescent="0.35">
      <c r="A30" s="41">
        <v>129</v>
      </c>
      <c r="B30" s="42" t="s">
        <v>90</v>
      </c>
      <c r="C30" s="43" t="s">
        <v>62</v>
      </c>
      <c r="D30" s="43" t="s">
        <v>51</v>
      </c>
      <c r="E30" s="83" t="s">
        <v>52</v>
      </c>
      <c r="F30" s="83">
        <v>2189</v>
      </c>
      <c r="G30" s="43">
        <f t="shared" si="0"/>
        <v>5</v>
      </c>
      <c r="H30" s="83">
        <v>5</v>
      </c>
      <c r="I30" s="83"/>
      <c r="J30" s="44">
        <v>1</v>
      </c>
      <c r="K30" s="44">
        <v>10945</v>
      </c>
      <c r="L30" s="44">
        <v>13134</v>
      </c>
      <c r="M30" s="44">
        <v>2189</v>
      </c>
      <c r="N30" s="44">
        <v>1970.1</v>
      </c>
      <c r="O30" s="44">
        <v>275.81399999999996</v>
      </c>
      <c r="P30" s="44">
        <v>1532.3</v>
      </c>
      <c r="Q30" s="81">
        <v>0.7</v>
      </c>
    </row>
    <row r="31" spans="1:17" ht="18" x14ac:dyDescent="0.35">
      <c r="A31" s="41">
        <v>129</v>
      </c>
      <c r="B31" s="42" t="s">
        <v>90</v>
      </c>
      <c r="C31" s="43" t="s">
        <v>62</v>
      </c>
      <c r="D31" s="43" t="s">
        <v>51</v>
      </c>
      <c r="E31" s="83" t="s">
        <v>52</v>
      </c>
      <c r="F31" s="83">
        <v>1817</v>
      </c>
      <c r="G31" s="43">
        <f t="shared" si="0"/>
        <v>5</v>
      </c>
      <c r="H31" s="83">
        <v>5</v>
      </c>
      <c r="I31" s="83"/>
      <c r="J31" s="44">
        <v>1</v>
      </c>
      <c r="K31" s="44">
        <v>9085</v>
      </c>
      <c r="L31" s="44">
        <v>10902</v>
      </c>
      <c r="M31" s="44">
        <v>1817</v>
      </c>
      <c r="N31" s="44">
        <v>1635.3</v>
      </c>
      <c r="O31" s="44">
        <v>228.94199999999998</v>
      </c>
      <c r="P31" s="44">
        <v>1271.8999999999999</v>
      </c>
      <c r="Q31" s="81">
        <v>0.7</v>
      </c>
    </row>
    <row r="32" spans="1:17" ht="18" x14ac:dyDescent="0.35">
      <c r="A32" s="41">
        <v>129</v>
      </c>
      <c r="B32" s="42" t="s">
        <v>89</v>
      </c>
      <c r="C32" s="43" t="s">
        <v>50</v>
      </c>
      <c r="D32" s="43" t="s">
        <v>17</v>
      </c>
      <c r="E32" s="83" t="s">
        <v>52</v>
      </c>
      <c r="F32" s="83">
        <v>1</v>
      </c>
      <c r="G32" s="43">
        <f t="shared" si="0"/>
        <v>35</v>
      </c>
      <c r="H32" s="83">
        <v>41</v>
      </c>
      <c r="I32" s="83"/>
      <c r="J32" s="44"/>
      <c r="K32" s="84">
        <v>35</v>
      </c>
      <c r="L32" s="84">
        <v>41</v>
      </c>
      <c r="M32" s="84">
        <v>6</v>
      </c>
      <c r="N32" s="44">
        <v>6.3</v>
      </c>
      <c r="O32" s="44">
        <v>0.252</v>
      </c>
      <c r="P32" s="44">
        <v>1.4</v>
      </c>
      <c r="Q32" s="81">
        <v>1.4</v>
      </c>
    </row>
    <row r="33" spans="1:17" ht="18" x14ac:dyDescent="0.35">
      <c r="A33" s="41">
        <v>129</v>
      </c>
      <c r="B33" s="42" t="s">
        <v>91</v>
      </c>
      <c r="C33" s="43" t="s">
        <v>50</v>
      </c>
      <c r="D33" s="43" t="s">
        <v>17</v>
      </c>
      <c r="E33" s="83" t="s">
        <v>52</v>
      </c>
      <c r="F33" s="83">
        <v>22</v>
      </c>
      <c r="G33" s="43">
        <f t="shared" si="0"/>
        <v>35</v>
      </c>
      <c r="H33" s="83">
        <v>41</v>
      </c>
      <c r="I33" s="83"/>
      <c r="J33" s="44"/>
      <c r="K33" s="44">
        <v>770</v>
      </c>
      <c r="L33" s="44">
        <v>902</v>
      </c>
      <c r="M33" s="44">
        <v>132</v>
      </c>
      <c r="N33" s="44">
        <v>138.6</v>
      </c>
      <c r="O33" s="44">
        <v>5.5439999999999996</v>
      </c>
      <c r="P33" s="44">
        <v>30.799999999999997</v>
      </c>
      <c r="Q33" s="81">
        <v>1.4</v>
      </c>
    </row>
    <row r="34" spans="1:17" ht="18" x14ac:dyDescent="0.35">
      <c r="A34" s="41">
        <v>129</v>
      </c>
      <c r="B34" s="42" t="s">
        <v>91</v>
      </c>
      <c r="C34" s="43" t="s">
        <v>50</v>
      </c>
      <c r="D34" s="43" t="s">
        <v>61</v>
      </c>
      <c r="E34" s="83" t="s">
        <v>52</v>
      </c>
      <c r="F34" s="83">
        <v>12</v>
      </c>
      <c r="G34" s="43">
        <f t="shared" si="0"/>
        <v>22</v>
      </c>
      <c r="H34" s="83">
        <v>22</v>
      </c>
      <c r="I34" s="83"/>
      <c r="J34" s="44">
        <v>4</v>
      </c>
      <c r="K34" s="44">
        <v>264</v>
      </c>
      <c r="L34" s="44">
        <v>312</v>
      </c>
      <c r="M34" s="44">
        <v>48</v>
      </c>
      <c r="N34" s="44">
        <v>47.519999999999996</v>
      </c>
      <c r="O34" s="44">
        <v>5.1839999999999993</v>
      </c>
      <c r="P34" s="44">
        <v>28.799999999999997</v>
      </c>
      <c r="Q34" s="81">
        <v>2.4</v>
      </c>
    </row>
    <row r="35" spans="1:17" ht="18" x14ac:dyDescent="0.35">
      <c r="A35" s="41">
        <v>129</v>
      </c>
      <c r="B35" s="42" t="s">
        <v>91</v>
      </c>
      <c r="C35" s="43" t="s">
        <v>50</v>
      </c>
      <c r="D35" s="43" t="s">
        <v>61</v>
      </c>
      <c r="E35" s="83" t="s">
        <v>52</v>
      </c>
      <c r="F35" s="83">
        <v>2</v>
      </c>
      <c r="G35" s="43">
        <f t="shared" si="0"/>
        <v>37</v>
      </c>
      <c r="H35" s="83">
        <v>37</v>
      </c>
      <c r="I35" s="83"/>
      <c r="J35" s="44">
        <v>7</v>
      </c>
      <c r="K35" s="44">
        <v>74</v>
      </c>
      <c r="L35" s="44">
        <v>88</v>
      </c>
      <c r="M35" s="44">
        <v>14</v>
      </c>
      <c r="N35" s="44">
        <v>13.32</v>
      </c>
      <c r="O35" s="44">
        <v>0.86399999999999999</v>
      </c>
      <c r="P35" s="44">
        <v>4.8</v>
      </c>
      <c r="Q35" s="81">
        <v>2.4</v>
      </c>
    </row>
    <row r="36" spans="1:17" ht="18" x14ac:dyDescent="0.35">
      <c r="A36" s="41">
        <v>129</v>
      </c>
      <c r="B36" s="42" t="s">
        <v>91</v>
      </c>
      <c r="C36" s="43" t="s">
        <v>50</v>
      </c>
      <c r="D36" s="43" t="s">
        <v>51</v>
      </c>
      <c r="E36" s="83" t="s">
        <v>52</v>
      </c>
      <c r="F36" s="83">
        <v>13</v>
      </c>
      <c r="G36" s="43">
        <f t="shared" si="0"/>
        <v>10</v>
      </c>
      <c r="H36" s="83">
        <v>10</v>
      </c>
      <c r="I36" s="83"/>
      <c r="J36" s="44">
        <v>2</v>
      </c>
      <c r="K36" s="44">
        <v>130</v>
      </c>
      <c r="L36" s="44">
        <v>156</v>
      </c>
      <c r="M36" s="44">
        <v>26</v>
      </c>
      <c r="N36" s="44">
        <v>23.4</v>
      </c>
      <c r="O36" s="44">
        <v>1.6379999999999999</v>
      </c>
      <c r="P36" s="44">
        <v>9.1</v>
      </c>
      <c r="Q36" s="81">
        <v>0.7</v>
      </c>
    </row>
    <row r="37" spans="1:17" ht="18" x14ac:dyDescent="0.35">
      <c r="A37" s="41">
        <v>129</v>
      </c>
      <c r="B37" s="42" t="s">
        <v>92</v>
      </c>
      <c r="C37" s="43" t="s">
        <v>50</v>
      </c>
      <c r="D37" s="43" t="s">
        <v>57</v>
      </c>
      <c r="E37" s="83" t="s">
        <v>52</v>
      </c>
      <c r="F37" s="83">
        <v>4</v>
      </c>
      <c r="G37" s="43">
        <f t="shared" si="0"/>
        <v>190</v>
      </c>
      <c r="H37" s="83">
        <v>190</v>
      </c>
      <c r="I37" s="83"/>
      <c r="J37" s="44">
        <v>33</v>
      </c>
      <c r="K37" s="44">
        <v>760</v>
      </c>
      <c r="L37" s="44">
        <v>892</v>
      </c>
      <c r="M37" s="44">
        <v>132</v>
      </c>
      <c r="N37" s="44">
        <v>136.79999999999998</v>
      </c>
      <c r="O37" s="44">
        <v>1.008</v>
      </c>
      <c r="P37" s="44">
        <v>5.6</v>
      </c>
      <c r="Q37" s="81">
        <v>1.4</v>
      </c>
    </row>
    <row r="38" spans="1:17" ht="18" x14ac:dyDescent="0.35">
      <c r="A38" s="41">
        <v>129</v>
      </c>
      <c r="B38" s="42" t="s">
        <v>92</v>
      </c>
      <c r="C38" s="43" t="s">
        <v>50</v>
      </c>
      <c r="D38" s="43" t="s">
        <v>57</v>
      </c>
      <c r="E38" s="83" t="s">
        <v>52</v>
      </c>
      <c r="F38" s="83">
        <v>9</v>
      </c>
      <c r="G38" s="43">
        <f t="shared" si="0"/>
        <v>179</v>
      </c>
      <c r="H38" s="83">
        <v>179</v>
      </c>
      <c r="I38" s="83"/>
      <c r="J38" s="44">
        <v>31.5</v>
      </c>
      <c r="K38" s="44">
        <v>1611</v>
      </c>
      <c r="L38" s="44">
        <v>1894.5</v>
      </c>
      <c r="M38" s="44">
        <v>283.5</v>
      </c>
      <c r="N38" s="44">
        <v>289.97999999999996</v>
      </c>
      <c r="O38" s="44">
        <v>2.2679999999999998</v>
      </c>
      <c r="P38" s="44">
        <v>12.6</v>
      </c>
      <c r="Q38" s="81">
        <v>1.4</v>
      </c>
    </row>
    <row r="39" spans="1:17" ht="18" x14ac:dyDescent="0.35">
      <c r="A39" s="41">
        <v>129</v>
      </c>
      <c r="B39" s="42" t="s">
        <v>92</v>
      </c>
      <c r="C39" s="43" t="s">
        <v>50</v>
      </c>
      <c r="D39" s="43" t="s">
        <v>57</v>
      </c>
      <c r="E39" s="83" t="s">
        <v>52</v>
      </c>
      <c r="F39" s="83">
        <v>2</v>
      </c>
      <c r="G39" s="43">
        <f t="shared" si="0"/>
        <v>198</v>
      </c>
      <c r="H39" s="83">
        <v>198</v>
      </c>
      <c r="I39" s="83"/>
      <c r="J39" s="44">
        <v>35</v>
      </c>
      <c r="K39" s="44">
        <v>396</v>
      </c>
      <c r="L39" s="44">
        <v>466</v>
      </c>
      <c r="M39" s="44">
        <v>70</v>
      </c>
      <c r="N39" s="44">
        <v>71.28</v>
      </c>
      <c r="O39" s="44">
        <v>0.504</v>
      </c>
      <c r="P39" s="44">
        <v>2.8</v>
      </c>
      <c r="Q39" s="81">
        <v>1.4</v>
      </c>
    </row>
    <row r="40" spans="1:17" ht="18" x14ac:dyDescent="0.35">
      <c r="A40" s="41">
        <v>129</v>
      </c>
      <c r="B40" s="42" t="s">
        <v>92</v>
      </c>
      <c r="C40" s="43" t="s">
        <v>50</v>
      </c>
      <c r="D40" s="43" t="s">
        <v>57</v>
      </c>
      <c r="E40" s="83" t="s">
        <v>52</v>
      </c>
      <c r="F40" s="83">
        <v>9</v>
      </c>
      <c r="G40" s="43">
        <f t="shared" si="0"/>
        <v>180</v>
      </c>
      <c r="H40" s="83">
        <v>180</v>
      </c>
      <c r="I40" s="83"/>
      <c r="J40" s="44">
        <v>31.5</v>
      </c>
      <c r="K40" s="44">
        <v>1620</v>
      </c>
      <c r="L40" s="44">
        <v>1903.5</v>
      </c>
      <c r="M40" s="44">
        <v>283.5</v>
      </c>
      <c r="N40" s="44">
        <v>291.59999999999997</v>
      </c>
      <c r="O40" s="44">
        <v>2.2679999999999998</v>
      </c>
      <c r="P40" s="44">
        <v>12.6</v>
      </c>
      <c r="Q40" s="81">
        <v>1.4</v>
      </c>
    </row>
    <row r="41" spans="1:17" ht="18" x14ac:dyDescent="0.35">
      <c r="A41" s="41">
        <v>129</v>
      </c>
      <c r="B41" s="42" t="s">
        <v>92</v>
      </c>
      <c r="C41" s="43" t="s">
        <v>50</v>
      </c>
      <c r="D41" s="43" t="s">
        <v>57</v>
      </c>
      <c r="E41" s="83" t="s">
        <v>52</v>
      </c>
      <c r="F41" s="83">
        <v>1</v>
      </c>
      <c r="G41" s="43">
        <f t="shared" si="0"/>
        <v>183</v>
      </c>
      <c r="H41" s="83">
        <v>183</v>
      </c>
      <c r="I41" s="83"/>
      <c r="J41" s="44">
        <v>31.5</v>
      </c>
      <c r="K41" s="44">
        <v>183</v>
      </c>
      <c r="L41" s="44">
        <v>214.5</v>
      </c>
      <c r="M41" s="44">
        <v>31.5</v>
      </c>
      <c r="N41" s="44">
        <v>32.94</v>
      </c>
      <c r="O41" s="44">
        <v>0.252</v>
      </c>
      <c r="P41" s="44">
        <v>1.4</v>
      </c>
      <c r="Q41" s="81">
        <v>1.4</v>
      </c>
    </row>
    <row r="42" spans="1:17" ht="18" x14ac:dyDescent="0.35">
      <c r="A42" s="41">
        <v>129</v>
      </c>
      <c r="B42" s="42" t="s">
        <v>92</v>
      </c>
      <c r="C42" s="43" t="s">
        <v>50</v>
      </c>
      <c r="D42" s="43" t="s">
        <v>17</v>
      </c>
      <c r="E42" s="83" t="s">
        <v>52</v>
      </c>
      <c r="F42" s="83">
        <v>1</v>
      </c>
      <c r="G42" s="43">
        <f t="shared" si="0"/>
        <v>15</v>
      </c>
      <c r="H42" s="83">
        <v>18</v>
      </c>
      <c r="I42" s="83"/>
      <c r="J42" s="44"/>
      <c r="K42" s="46">
        <v>15</v>
      </c>
      <c r="L42" s="46">
        <v>18</v>
      </c>
      <c r="M42" s="46">
        <v>3</v>
      </c>
      <c r="N42" s="44">
        <v>2.6999999999999997</v>
      </c>
      <c r="O42" s="44">
        <v>0.252</v>
      </c>
      <c r="P42" s="44">
        <v>1.4</v>
      </c>
      <c r="Q42" s="81">
        <v>1.4</v>
      </c>
    </row>
    <row r="43" spans="1:17" ht="18" x14ac:dyDescent="0.35">
      <c r="A43" s="41">
        <v>129</v>
      </c>
      <c r="B43" s="42" t="s">
        <v>92</v>
      </c>
      <c r="C43" s="43" t="s">
        <v>50</v>
      </c>
      <c r="D43" s="43" t="s">
        <v>17</v>
      </c>
      <c r="E43" s="83" t="s">
        <v>52</v>
      </c>
      <c r="F43" s="83">
        <v>1</v>
      </c>
      <c r="G43" s="43">
        <f t="shared" si="0"/>
        <v>35</v>
      </c>
      <c r="H43" s="83">
        <v>41</v>
      </c>
      <c r="I43" s="83"/>
      <c r="J43" s="44"/>
      <c r="K43" s="46">
        <v>35</v>
      </c>
      <c r="L43" s="46">
        <v>41</v>
      </c>
      <c r="M43" s="46">
        <v>6</v>
      </c>
      <c r="N43" s="44">
        <v>6.3</v>
      </c>
      <c r="O43" s="44">
        <v>0.252</v>
      </c>
      <c r="P43" s="44">
        <v>1.4</v>
      </c>
      <c r="Q43" s="81">
        <v>1.4</v>
      </c>
    </row>
    <row r="44" spans="1:17" ht="18" x14ac:dyDescent="0.35">
      <c r="A44" s="41">
        <v>129</v>
      </c>
      <c r="B44" s="42" t="s">
        <v>93</v>
      </c>
      <c r="C44" s="43" t="s">
        <v>60</v>
      </c>
      <c r="D44" s="43" t="s">
        <v>51</v>
      </c>
      <c r="E44" s="83" t="s">
        <v>52</v>
      </c>
      <c r="F44" s="83">
        <v>5894</v>
      </c>
      <c r="G44" s="43">
        <f t="shared" si="0"/>
        <v>5</v>
      </c>
      <c r="H44" s="83">
        <v>5</v>
      </c>
      <c r="I44" s="83"/>
      <c r="J44" s="43">
        <v>1</v>
      </c>
      <c r="K44" s="44">
        <v>29470</v>
      </c>
      <c r="L44" s="44">
        <v>35364</v>
      </c>
      <c r="M44" s="44">
        <v>5894</v>
      </c>
      <c r="N44" s="44"/>
      <c r="O44" s="44">
        <v>742.64400000000001</v>
      </c>
      <c r="P44" s="44">
        <v>4125.8</v>
      </c>
      <c r="Q44" s="81">
        <v>0.7</v>
      </c>
    </row>
    <row r="45" spans="1:17" ht="18" x14ac:dyDescent="0.35">
      <c r="A45" s="41">
        <v>129</v>
      </c>
      <c r="B45" s="42" t="s">
        <v>93</v>
      </c>
      <c r="C45" s="43" t="s">
        <v>60</v>
      </c>
      <c r="D45" s="43" t="s">
        <v>51</v>
      </c>
      <c r="E45" s="83" t="s">
        <v>52</v>
      </c>
      <c r="F45" s="83">
        <v>621</v>
      </c>
      <c r="G45" s="43">
        <f t="shared" si="0"/>
        <v>5</v>
      </c>
      <c r="H45" s="83">
        <v>5</v>
      </c>
      <c r="I45" s="83"/>
      <c r="J45" s="43">
        <v>1</v>
      </c>
      <c r="K45" s="44">
        <v>3105</v>
      </c>
      <c r="L45" s="44">
        <v>3726</v>
      </c>
      <c r="M45" s="44">
        <v>621</v>
      </c>
      <c r="N45" s="44"/>
      <c r="O45" s="44">
        <v>78.245999999999995</v>
      </c>
      <c r="P45" s="44">
        <v>434.7</v>
      </c>
      <c r="Q45" s="81">
        <v>0.7</v>
      </c>
    </row>
    <row r="46" spans="1:17" ht="18" x14ac:dyDescent="0.35">
      <c r="A46" s="41">
        <v>129</v>
      </c>
      <c r="B46" s="42" t="s">
        <v>93</v>
      </c>
      <c r="C46" s="43" t="s">
        <v>60</v>
      </c>
      <c r="D46" s="43" t="s">
        <v>51</v>
      </c>
      <c r="E46" s="83" t="s">
        <v>52</v>
      </c>
      <c r="F46" s="83">
        <v>2</v>
      </c>
      <c r="G46" s="43">
        <f t="shared" si="0"/>
        <v>5</v>
      </c>
      <c r="H46" s="83">
        <v>5</v>
      </c>
      <c r="I46" s="83"/>
      <c r="J46" s="44">
        <v>1</v>
      </c>
      <c r="K46" s="44">
        <v>10</v>
      </c>
      <c r="L46" s="44">
        <v>12</v>
      </c>
      <c r="M46" s="44">
        <v>2</v>
      </c>
      <c r="N46" s="44"/>
      <c r="O46" s="44">
        <v>0.252</v>
      </c>
      <c r="P46" s="44">
        <v>1.4</v>
      </c>
      <c r="Q46" s="81">
        <v>0.7</v>
      </c>
    </row>
    <row r="47" spans="1:17" ht="18" x14ac:dyDescent="0.35">
      <c r="A47" s="41">
        <v>129</v>
      </c>
      <c r="B47" s="42" t="s">
        <v>93</v>
      </c>
      <c r="C47" s="43" t="s">
        <v>60</v>
      </c>
      <c r="D47" s="43" t="s">
        <v>51</v>
      </c>
      <c r="E47" s="83" t="s">
        <v>52</v>
      </c>
      <c r="F47" s="83">
        <v>10</v>
      </c>
      <c r="G47" s="43">
        <f t="shared" si="0"/>
        <v>5</v>
      </c>
      <c r="H47" s="83">
        <v>5</v>
      </c>
      <c r="I47" s="83"/>
      <c r="J47" s="44">
        <v>1</v>
      </c>
      <c r="K47" s="44">
        <v>50</v>
      </c>
      <c r="L47" s="44">
        <v>60</v>
      </c>
      <c r="M47" s="44">
        <v>10</v>
      </c>
      <c r="N47" s="44"/>
      <c r="O47" s="44">
        <v>1.26</v>
      </c>
      <c r="P47" s="44">
        <v>7</v>
      </c>
      <c r="Q47" s="81">
        <v>0.7</v>
      </c>
    </row>
    <row r="48" spans="1:17" ht="18" x14ac:dyDescent="0.35">
      <c r="A48" s="41">
        <v>129</v>
      </c>
      <c r="B48" s="42" t="s">
        <v>93</v>
      </c>
      <c r="C48" s="43" t="s">
        <v>62</v>
      </c>
      <c r="D48" s="43" t="s">
        <v>51</v>
      </c>
      <c r="E48" s="83" t="s">
        <v>52</v>
      </c>
      <c r="F48" s="83">
        <v>6</v>
      </c>
      <c r="G48" s="43">
        <f t="shared" si="0"/>
        <v>5</v>
      </c>
      <c r="H48" s="83">
        <v>5</v>
      </c>
      <c r="I48" s="83"/>
      <c r="J48" s="44">
        <v>1</v>
      </c>
      <c r="K48" s="44">
        <v>30</v>
      </c>
      <c r="L48" s="44">
        <v>36</v>
      </c>
      <c r="M48" s="44">
        <v>6</v>
      </c>
      <c r="N48" s="44"/>
      <c r="O48" s="44">
        <v>0.75599999999999989</v>
      </c>
      <c r="P48" s="44">
        <v>4.1999999999999993</v>
      </c>
      <c r="Q48" s="81">
        <v>0.7</v>
      </c>
    </row>
    <row r="49" spans="1:17" ht="18" x14ac:dyDescent="0.35">
      <c r="A49" s="41">
        <v>129</v>
      </c>
      <c r="B49" s="42" t="s">
        <v>93</v>
      </c>
      <c r="C49" s="43" t="s">
        <v>62</v>
      </c>
      <c r="D49" s="43" t="s">
        <v>53</v>
      </c>
      <c r="E49" s="83" t="s">
        <v>52</v>
      </c>
      <c r="F49" s="83">
        <v>47</v>
      </c>
      <c r="G49" s="43">
        <f t="shared" si="0"/>
        <v>24</v>
      </c>
      <c r="H49" s="83">
        <v>28</v>
      </c>
      <c r="I49" s="83"/>
      <c r="J49" s="44"/>
      <c r="K49" s="44">
        <v>1128</v>
      </c>
      <c r="L49" s="44">
        <v>1316</v>
      </c>
      <c r="M49" s="44">
        <v>188</v>
      </c>
      <c r="N49" s="44">
        <v>203.04</v>
      </c>
      <c r="O49" s="44">
        <v>0</v>
      </c>
      <c r="P49" s="44">
        <v>0</v>
      </c>
      <c r="Q49" s="81">
        <v>0</v>
      </c>
    </row>
    <row r="50" spans="1:17" ht="18" x14ac:dyDescent="0.35">
      <c r="A50" s="41">
        <v>129</v>
      </c>
      <c r="B50" s="42" t="s">
        <v>93</v>
      </c>
      <c r="C50" s="43" t="s">
        <v>62</v>
      </c>
      <c r="D50" s="43" t="s">
        <v>53</v>
      </c>
      <c r="E50" s="83" t="s">
        <v>52</v>
      </c>
      <c r="F50" s="83">
        <v>16</v>
      </c>
      <c r="G50" s="43">
        <f t="shared" si="0"/>
        <v>25</v>
      </c>
      <c r="H50" s="83">
        <v>29</v>
      </c>
      <c r="I50" s="83"/>
      <c r="J50" s="44"/>
      <c r="K50" s="44">
        <v>400</v>
      </c>
      <c r="L50" s="44">
        <v>464</v>
      </c>
      <c r="M50" s="44">
        <v>64</v>
      </c>
      <c r="N50" s="44">
        <v>72</v>
      </c>
      <c r="O50" s="44">
        <v>0</v>
      </c>
      <c r="P50" s="44">
        <v>0</v>
      </c>
      <c r="Q50" s="81">
        <v>0</v>
      </c>
    </row>
    <row r="51" spans="1:17" ht="18" x14ac:dyDescent="0.35">
      <c r="A51" s="41">
        <v>129</v>
      </c>
      <c r="B51" s="42" t="s">
        <v>93</v>
      </c>
      <c r="C51" s="43" t="s">
        <v>62</v>
      </c>
      <c r="D51" s="43" t="s">
        <v>53</v>
      </c>
      <c r="E51" s="83" t="s">
        <v>52</v>
      </c>
      <c r="F51" s="83">
        <v>4</v>
      </c>
      <c r="G51" s="43">
        <f t="shared" si="0"/>
        <v>27</v>
      </c>
      <c r="H51" s="83">
        <v>32</v>
      </c>
      <c r="I51" s="83"/>
      <c r="J51" s="44"/>
      <c r="K51" s="44">
        <v>108</v>
      </c>
      <c r="L51" s="44">
        <v>128</v>
      </c>
      <c r="M51" s="44">
        <v>20</v>
      </c>
      <c r="N51" s="44">
        <v>19.439999999999998</v>
      </c>
      <c r="O51" s="44">
        <v>0</v>
      </c>
      <c r="P51" s="44">
        <v>0</v>
      </c>
      <c r="Q51" s="81">
        <v>0</v>
      </c>
    </row>
    <row r="52" spans="1:17" ht="18" x14ac:dyDescent="0.35">
      <c r="A52" s="41">
        <v>129</v>
      </c>
      <c r="B52" s="42" t="s">
        <v>93</v>
      </c>
      <c r="C52" s="43" t="s">
        <v>62</v>
      </c>
      <c r="D52" s="43" t="s">
        <v>53</v>
      </c>
      <c r="E52" s="83" t="s">
        <v>52</v>
      </c>
      <c r="F52" s="83">
        <v>14</v>
      </c>
      <c r="G52" s="43">
        <f t="shared" si="0"/>
        <v>34</v>
      </c>
      <c r="H52" s="83">
        <v>40</v>
      </c>
      <c r="I52" s="83"/>
      <c r="J52" s="44"/>
      <c r="K52" s="44">
        <v>476</v>
      </c>
      <c r="L52" s="44">
        <v>560</v>
      </c>
      <c r="M52" s="44">
        <v>84</v>
      </c>
      <c r="N52" s="44">
        <v>85.679999999999993</v>
      </c>
      <c r="O52" s="44">
        <v>0</v>
      </c>
      <c r="P52" s="44">
        <v>0</v>
      </c>
      <c r="Q52" s="81">
        <v>0</v>
      </c>
    </row>
    <row r="53" spans="1:17" ht="18" x14ac:dyDescent="0.35">
      <c r="A53" s="41">
        <v>129</v>
      </c>
      <c r="B53" s="42" t="s">
        <v>93</v>
      </c>
      <c r="C53" s="43" t="s">
        <v>62</v>
      </c>
      <c r="D53" s="43" t="s">
        <v>53</v>
      </c>
      <c r="E53" s="83" t="s">
        <v>52</v>
      </c>
      <c r="F53" s="83">
        <v>19</v>
      </c>
      <c r="G53" s="43">
        <f t="shared" si="0"/>
        <v>36</v>
      </c>
      <c r="H53" s="83">
        <v>43</v>
      </c>
      <c r="I53" s="83"/>
      <c r="J53" s="44"/>
      <c r="K53" s="44">
        <v>684</v>
      </c>
      <c r="L53" s="44">
        <v>817</v>
      </c>
      <c r="M53" s="44">
        <v>133</v>
      </c>
      <c r="N53" s="44">
        <v>123.11999999999999</v>
      </c>
      <c r="O53" s="44">
        <v>0</v>
      </c>
      <c r="P53" s="44">
        <v>0</v>
      </c>
      <c r="Q53" s="81">
        <v>0</v>
      </c>
    </row>
    <row r="54" spans="1:17" ht="18" x14ac:dyDescent="0.35">
      <c r="A54" s="41">
        <v>129</v>
      </c>
      <c r="B54" s="42" t="s">
        <v>93</v>
      </c>
      <c r="C54" s="43" t="s">
        <v>62</v>
      </c>
      <c r="D54" s="43" t="s">
        <v>53</v>
      </c>
      <c r="E54" s="83" t="s">
        <v>52</v>
      </c>
      <c r="F54" s="83">
        <v>6</v>
      </c>
      <c r="G54" s="43">
        <f t="shared" si="0"/>
        <v>38</v>
      </c>
      <c r="H54" s="83">
        <v>45</v>
      </c>
      <c r="I54" s="83"/>
      <c r="J54" s="44"/>
      <c r="K54" s="44">
        <v>228</v>
      </c>
      <c r="L54" s="44">
        <v>270</v>
      </c>
      <c r="M54" s="44">
        <v>42</v>
      </c>
      <c r="N54" s="44">
        <v>41.04</v>
      </c>
      <c r="O54" s="44">
        <v>0</v>
      </c>
      <c r="P54" s="44">
        <v>0</v>
      </c>
      <c r="Q54" s="81">
        <v>0</v>
      </c>
    </row>
    <row r="55" spans="1:17" ht="18" x14ac:dyDescent="0.35">
      <c r="A55" s="41">
        <v>129</v>
      </c>
      <c r="B55" s="42" t="s">
        <v>93</v>
      </c>
      <c r="C55" s="43" t="s">
        <v>62</v>
      </c>
      <c r="D55" s="43" t="s">
        <v>53</v>
      </c>
      <c r="E55" s="83" t="s">
        <v>52</v>
      </c>
      <c r="F55" s="83">
        <v>1</v>
      </c>
      <c r="G55" s="43">
        <f t="shared" si="0"/>
        <v>43</v>
      </c>
      <c r="H55" s="83">
        <v>51</v>
      </c>
      <c r="I55" s="83"/>
      <c r="J55" s="44"/>
      <c r="K55" s="44">
        <v>43</v>
      </c>
      <c r="L55" s="44">
        <v>51</v>
      </c>
      <c r="M55" s="44">
        <v>8</v>
      </c>
      <c r="N55" s="44">
        <v>7.7399999999999993</v>
      </c>
      <c r="O55" s="44">
        <v>0</v>
      </c>
      <c r="P55" s="44">
        <v>0</v>
      </c>
      <c r="Q55" s="81">
        <v>0</v>
      </c>
    </row>
    <row r="56" spans="1:17" ht="18" x14ac:dyDescent="0.35">
      <c r="A56" s="41">
        <v>129</v>
      </c>
      <c r="B56" s="42" t="s">
        <v>93</v>
      </c>
      <c r="C56" s="43" t="s">
        <v>62</v>
      </c>
      <c r="D56" s="43" t="s">
        <v>53</v>
      </c>
      <c r="E56" s="83" t="s">
        <v>52</v>
      </c>
      <c r="F56" s="83">
        <v>7</v>
      </c>
      <c r="G56" s="43">
        <f t="shared" si="0"/>
        <v>58</v>
      </c>
      <c r="H56" s="83">
        <v>68</v>
      </c>
      <c r="I56" s="83"/>
      <c r="J56" s="44"/>
      <c r="K56" s="44">
        <v>406</v>
      </c>
      <c r="L56" s="44">
        <v>476</v>
      </c>
      <c r="M56" s="44">
        <v>70</v>
      </c>
      <c r="N56" s="44">
        <v>73.08</v>
      </c>
      <c r="O56" s="44">
        <v>0</v>
      </c>
      <c r="P56" s="44">
        <v>0</v>
      </c>
      <c r="Q56" s="81">
        <v>0</v>
      </c>
    </row>
    <row r="57" spans="1:17" ht="18" x14ac:dyDescent="0.35">
      <c r="A57" s="41">
        <v>129</v>
      </c>
      <c r="B57" s="42" t="s">
        <v>93</v>
      </c>
      <c r="C57" s="43" t="s">
        <v>62</v>
      </c>
      <c r="D57" s="43" t="s">
        <v>53</v>
      </c>
      <c r="E57" s="83" t="s">
        <v>52</v>
      </c>
      <c r="F57" s="83">
        <v>1</v>
      </c>
      <c r="G57" s="43">
        <f t="shared" si="0"/>
        <v>81</v>
      </c>
      <c r="H57" s="83">
        <v>96</v>
      </c>
      <c r="I57" s="83"/>
      <c r="J57" s="44"/>
      <c r="K57" s="44">
        <v>81</v>
      </c>
      <c r="L57" s="44">
        <v>96</v>
      </c>
      <c r="M57" s="44">
        <v>15</v>
      </c>
      <c r="N57" s="44">
        <v>14.58</v>
      </c>
      <c r="O57" s="44">
        <v>0</v>
      </c>
      <c r="P57" s="44">
        <v>0</v>
      </c>
      <c r="Q57" s="81">
        <v>0</v>
      </c>
    </row>
    <row r="58" spans="1:17" ht="18" x14ac:dyDescent="0.35">
      <c r="A58" s="41">
        <v>129</v>
      </c>
      <c r="B58" s="42" t="s">
        <v>93</v>
      </c>
      <c r="C58" s="43" t="s">
        <v>85</v>
      </c>
      <c r="D58" s="43" t="s">
        <v>51</v>
      </c>
      <c r="E58" s="83" t="s">
        <v>52</v>
      </c>
      <c r="F58" s="85">
        <v>10</v>
      </c>
      <c r="G58" s="43">
        <f t="shared" si="0"/>
        <v>5</v>
      </c>
      <c r="H58" s="85">
        <v>5</v>
      </c>
      <c r="I58" s="86"/>
      <c r="J58" s="44">
        <v>1</v>
      </c>
      <c r="K58" s="44">
        <v>50</v>
      </c>
      <c r="L58" s="44">
        <v>60</v>
      </c>
      <c r="M58" s="44">
        <v>10</v>
      </c>
      <c r="N58" s="44"/>
      <c r="O58" s="44">
        <v>1.26</v>
      </c>
      <c r="P58" s="44">
        <v>7</v>
      </c>
      <c r="Q58" s="81">
        <v>0.7</v>
      </c>
    </row>
    <row r="59" spans="1:17" ht="18" x14ac:dyDescent="0.35">
      <c r="A59" s="41">
        <v>129</v>
      </c>
      <c r="B59" s="42" t="s">
        <v>94</v>
      </c>
      <c r="C59" s="43" t="s">
        <v>55</v>
      </c>
      <c r="D59" s="43" t="s">
        <v>51</v>
      </c>
      <c r="E59" s="83" t="s">
        <v>52</v>
      </c>
      <c r="F59" s="83">
        <v>12</v>
      </c>
      <c r="G59" s="43">
        <f t="shared" si="0"/>
        <v>5</v>
      </c>
      <c r="H59" s="83">
        <v>5</v>
      </c>
      <c r="I59" s="83"/>
      <c r="J59" s="44">
        <v>1</v>
      </c>
      <c r="K59" s="44">
        <v>60</v>
      </c>
      <c r="L59" s="44">
        <v>72</v>
      </c>
      <c r="M59" s="44">
        <v>12</v>
      </c>
      <c r="N59" s="44">
        <v>10.799999999999999</v>
      </c>
      <c r="O59" s="44">
        <v>1.5119999999999998</v>
      </c>
      <c r="P59" s="44">
        <v>8.3999999999999986</v>
      </c>
      <c r="Q59" s="81">
        <v>0.7</v>
      </c>
    </row>
    <row r="60" spans="1:17" ht="18" x14ac:dyDescent="0.35">
      <c r="A60" s="41">
        <v>129</v>
      </c>
      <c r="B60" s="42" t="s">
        <v>94</v>
      </c>
      <c r="C60" s="43" t="s">
        <v>55</v>
      </c>
      <c r="D60" s="43" t="s">
        <v>51</v>
      </c>
      <c r="E60" s="83" t="s">
        <v>52</v>
      </c>
      <c r="F60" s="83">
        <v>1</v>
      </c>
      <c r="G60" s="43">
        <f t="shared" si="0"/>
        <v>10</v>
      </c>
      <c r="H60" s="83">
        <v>10</v>
      </c>
      <c r="I60" s="83"/>
      <c r="J60" s="44">
        <v>2</v>
      </c>
      <c r="K60" s="44">
        <v>10</v>
      </c>
      <c r="L60" s="44">
        <v>12</v>
      </c>
      <c r="M60" s="44">
        <v>2</v>
      </c>
      <c r="N60" s="44">
        <v>1.7999999999999998</v>
      </c>
      <c r="O60" s="44">
        <v>0.126</v>
      </c>
      <c r="P60" s="44">
        <v>0.7</v>
      </c>
      <c r="Q60" s="81">
        <v>0.7</v>
      </c>
    </row>
    <row r="61" spans="1:17" ht="18" x14ac:dyDescent="0.35">
      <c r="A61" s="41">
        <v>129</v>
      </c>
      <c r="B61" s="42" t="s">
        <v>94</v>
      </c>
      <c r="C61" s="43" t="s">
        <v>55</v>
      </c>
      <c r="D61" s="43" t="s">
        <v>53</v>
      </c>
      <c r="E61" s="83" t="s">
        <v>52</v>
      </c>
      <c r="F61" s="83">
        <v>9</v>
      </c>
      <c r="G61" s="43">
        <f t="shared" si="0"/>
        <v>24</v>
      </c>
      <c r="H61" s="83">
        <v>28</v>
      </c>
      <c r="I61" s="83"/>
      <c r="J61" s="44"/>
      <c r="K61" s="46">
        <v>216</v>
      </c>
      <c r="L61" s="46">
        <v>252</v>
      </c>
      <c r="M61" s="46">
        <v>36</v>
      </c>
      <c r="N61" s="44">
        <v>38.879999999999995</v>
      </c>
      <c r="O61" s="44">
        <v>0</v>
      </c>
      <c r="P61" s="44">
        <v>0</v>
      </c>
      <c r="Q61" s="81">
        <v>0</v>
      </c>
    </row>
    <row r="62" spans="1:17" ht="18" x14ac:dyDescent="0.35">
      <c r="A62" s="41">
        <v>129</v>
      </c>
      <c r="B62" s="42" t="s">
        <v>94</v>
      </c>
      <c r="C62" s="43" t="s">
        <v>55</v>
      </c>
      <c r="D62" s="43" t="s">
        <v>53</v>
      </c>
      <c r="E62" s="83" t="s">
        <v>52</v>
      </c>
      <c r="F62" s="83">
        <v>5</v>
      </c>
      <c r="G62" s="43">
        <f t="shared" si="0"/>
        <v>25</v>
      </c>
      <c r="H62" s="83">
        <v>29</v>
      </c>
      <c r="I62" s="83"/>
      <c r="J62" s="44"/>
      <c r="K62" s="46">
        <v>125</v>
      </c>
      <c r="L62" s="46">
        <v>145</v>
      </c>
      <c r="M62" s="46">
        <v>20</v>
      </c>
      <c r="N62" s="44">
        <v>22.5</v>
      </c>
      <c r="O62" s="44">
        <v>0</v>
      </c>
      <c r="P62" s="44">
        <v>0</v>
      </c>
      <c r="Q62" s="81">
        <v>0</v>
      </c>
    </row>
    <row r="63" spans="1:17" ht="18" x14ac:dyDescent="0.35">
      <c r="A63" s="41">
        <v>129</v>
      </c>
      <c r="B63" s="42" t="s">
        <v>94</v>
      </c>
      <c r="C63" s="43" t="s">
        <v>55</v>
      </c>
      <c r="D63" s="43" t="s">
        <v>53</v>
      </c>
      <c r="E63" s="83" t="s">
        <v>52</v>
      </c>
      <c r="F63" s="83">
        <v>8</v>
      </c>
      <c r="G63" s="43">
        <f t="shared" si="0"/>
        <v>27</v>
      </c>
      <c r="H63" s="83">
        <v>32</v>
      </c>
      <c r="I63" s="83"/>
      <c r="J63" s="44"/>
      <c r="K63" s="46">
        <v>216</v>
      </c>
      <c r="L63" s="46">
        <v>256</v>
      </c>
      <c r="M63" s="46">
        <v>40</v>
      </c>
      <c r="N63" s="44">
        <v>38.879999999999995</v>
      </c>
      <c r="O63" s="44">
        <v>0</v>
      </c>
      <c r="P63" s="44">
        <v>0</v>
      </c>
      <c r="Q63" s="81">
        <v>0</v>
      </c>
    </row>
    <row r="64" spans="1:17" ht="18" x14ac:dyDescent="0.35">
      <c r="A64" s="41">
        <v>129</v>
      </c>
      <c r="B64" s="42" t="s">
        <v>94</v>
      </c>
      <c r="C64" s="43" t="s">
        <v>50</v>
      </c>
      <c r="D64" s="43" t="s">
        <v>53</v>
      </c>
      <c r="E64" s="83" t="s">
        <v>52</v>
      </c>
      <c r="F64" s="83">
        <v>8</v>
      </c>
      <c r="G64" s="43">
        <f t="shared" si="0"/>
        <v>24</v>
      </c>
      <c r="H64" s="83">
        <v>28</v>
      </c>
      <c r="I64" s="83"/>
      <c r="J64" s="44"/>
      <c r="K64" s="46">
        <v>192</v>
      </c>
      <c r="L64" s="46">
        <v>224</v>
      </c>
      <c r="M64" s="46">
        <v>32</v>
      </c>
      <c r="N64" s="44">
        <v>34.56</v>
      </c>
      <c r="O64" s="44">
        <v>0</v>
      </c>
      <c r="P64" s="44">
        <v>0</v>
      </c>
      <c r="Q64" s="81">
        <v>0</v>
      </c>
    </row>
    <row r="65" spans="1:17" ht="18" x14ac:dyDescent="0.35">
      <c r="A65" s="41">
        <v>129</v>
      </c>
      <c r="B65" s="42" t="s">
        <v>94</v>
      </c>
      <c r="C65" s="43" t="s">
        <v>50</v>
      </c>
      <c r="D65" s="43" t="s">
        <v>53</v>
      </c>
      <c r="E65" s="83" t="s">
        <v>52</v>
      </c>
      <c r="F65" s="83">
        <v>5</v>
      </c>
      <c r="G65" s="43">
        <f t="shared" si="0"/>
        <v>34</v>
      </c>
      <c r="H65" s="83">
        <v>40</v>
      </c>
      <c r="I65" s="83"/>
      <c r="J65" s="44"/>
      <c r="K65" s="46">
        <v>170</v>
      </c>
      <c r="L65" s="46">
        <v>200</v>
      </c>
      <c r="M65" s="46">
        <v>30</v>
      </c>
      <c r="N65" s="44">
        <v>30.599999999999998</v>
      </c>
      <c r="O65" s="44">
        <v>0</v>
      </c>
      <c r="P65" s="44">
        <v>0</v>
      </c>
      <c r="Q65" s="81">
        <v>0</v>
      </c>
    </row>
    <row r="66" spans="1:17" ht="18" x14ac:dyDescent="0.35">
      <c r="A66" s="39">
        <v>129</v>
      </c>
      <c r="B66" s="42" t="s">
        <v>94</v>
      </c>
      <c r="C66" s="43" t="s">
        <v>50</v>
      </c>
      <c r="D66" s="40" t="s">
        <v>57</v>
      </c>
      <c r="E66" s="83" t="s">
        <v>52</v>
      </c>
      <c r="F66" s="83">
        <v>1</v>
      </c>
      <c r="G66" s="43">
        <f t="shared" si="0"/>
        <v>182</v>
      </c>
      <c r="H66" s="83">
        <v>182</v>
      </c>
      <c r="I66" s="83">
        <v>8</v>
      </c>
      <c r="J66" s="44">
        <v>33</v>
      </c>
      <c r="K66" s="44">
        <v>182</v>
      </c>
      <c r="L66" s="44">
        <v>223</v>
      </c>
      <c r="M66" s="44">
        <v>41</v>
      </c>
      <c r="N66" s="44">
        <v>32.76</v>
      </c>
      <c r="O66" s="44">
        <v>0.252</v>
      </c>
      <c r="P66" s="44">
        <v>1.4</v>
      </c>
      <c r="Q66" s="81">
        <v>1.4</v>
      </c>
    </row>
    <row r="67" spans="1:17" ht="18" x14ac:dyDescent="0.35">
      <c r="A67" s="41">
        <v>129</v>
      </c>
      <c r="B67" s="42" t="s">
        <v>94</v>
      </c>
      <c r="C67" s="43" t="s">
        <v>50</v>
      </c>
      <c r="D67" s="43" t="s">
        <v>17</v>
      </c>
      <c r="E67" s="83" t="s">
        <v>52</v>
      </c>
      <c r="F67" s="83">
        <v>1</v>
      </c>
      <c r="G67" s="43">
        <f t="shared" ref="G67:G126" si="1">K67/F67</f>
        <v>15</v>
      </c>
      <c r="H67" s="83">
        <v>18</v>
      </c>
      <c r="I67" s="83"/>
      <c r="J67" s="44"/>
      <c r="K67" s="46">
        <v>15</v>
      </c>
      <c r="L67" s="46">
        <v>18</v>
      </c>
      <c r="M67" s="46">
        <v>3</v>
      </c>
      <c r="N67" s="44">
        <v>2.6999999999999997</v>
      </c>
      <c r="O67" s="44">
        <v>0.252</v>
      </c>
      <c r="P67" s="44">
        <v>1.4</v>
      </c>
      <c r="Q67" s="81">
        <v>1.4</v>
      </c>
    </row>
    <row r="68" spans="1:17" ht="18" x14ac:dyDescent="0.35">
      <c r="A68" s="41">
        <v>129</v>
      </c>
      <c r="B68" s="42" t="s">
        <v>94</v>
      </c>
      <c r="C68" s="43" t="s">
        <v>50</v>
      </c>
      <c r="D68" s="43" t="s">
        <v>17</v>
      </c>
      <c r="E68" s="83" t="s">
        <v>52</v>
      </c>
      <c r="F68" s="83">
        <v>2</v>
      </c>
      <c r="G68" s="43">
        <f t="shared" si="1"/>
        <v>35</v>
      </c>
      <c r="H68" s="83">
        <v>41</v>
      </c>
      <c r="I68" s="83"/>
      <c r="J68" s="44"/>
      <c r="K68" s="46">
        <v>70</v>
      </c>
      <c r="L68" s="46">
        <v>82</v>
      </c>
      <c r="M68" s="46">
        <v>12</v>
      </c>
      <c r="N68" s="44">
        <v>12.6</v>
      </c>
      <c r="O68" s="44">
        <v>0.504</v>
      </c>
      <c r="P68" s="44">
        <v>2.8</v>
      </c>
      <c r="Q68" s="81">
        <v>1.4</v>
      </c>
    </row>
    <row r="69" spans="1:17" ht="18" x14ac:dyDescent="0.35">
      <c r="A69" s="41">
        <v>129</v>
      </c>
      <c r="B69" s="42" t="s">
        <v>94</v>
      </c>
      <c r="C69" s="43" t="s">
        <v>50</v>
      </c>
      <c r="D69" s="43" t="s">
        <v>95</v>
      </c>
      <c r="E69" s="83" t="s">
        <v>52</v>
      </c>
      <c r="F69" s="83">
        <v>1</v>
      </c>
      <c r="G69" s="43">
        <f t="shared" si="1"/>
        <v>10</v>
      </c>
      <c r="H69" s="83">
        <v>10</v>
      </c>
      <c r="I69" s="83"/>
      <c r="J69" s="44"/>
      <c r="K69" s="44">
        <v>10</v>
      </c>
      <c r="L69" s="44"/>
      <c r="M69" s="44"/>
      <c r="N69" s="44">
        <v>1.7999999999999998</v>
      </c>
      <c r="O69" s="44">
        <v>0</v>
      </c>
      <c r="P69" s="44">
        <v>0</v>
      </c>
      <c r="Q69" s="81">
        <v>0</v>
      </c>
    </row>
    <row r="70" spans="1:17" ht="18" x14ac:dyDescent="0.35">
      <c r="A70" s="41">
        <v>129</v>
      </c>
      <c r="B70" s="42" t="s">
        <v>94</v>
      </c>
      <c r="C70" s="43" t="s">
        <v>85</v>
      </c>
      <c r="D70" s="43" t="s">
        <v>51</v>
      </c>
      <c r="E70" s="83" t="s">
        <v>52</v>
      </c>
      <c r="F70" s="83">
        <v>1892</v>
      </c>
      <c r="G70" s="43">
        <f t="shared" si="1"/>
        <v>10</v>
      </c>
      <c r="H70" s="83">
        <v>10</v>
      </c>
      <c r="I70" s="83"/>
      <c r="J70" s="44">
        <v>2</v>
      </c>
      <c r="K70" s="44">
        <v>18920</v>
      </c>
      <c r="L70" s="44">
        <v>22704</v>
      </c>
      <c r="M70" s="44">
        <v>3784</v>
      </c>
      <c r="N70" s="44">
        <v>3405.6</v>
      </c>
      <c r="O70" s="44">
        <v>238.39199999999997</v>
      </c>
      <c r="P70" s="44">
        <v>1324.3999999999999</v>
      </c>
      <c r="Q70" s="81">
        <v>0.7</v>
      </c>
    </row>
    <row r="71" spans="1:17" ht="18" x14ac:dyDescent="0.35">
      <c r="A71" s="41">
        <v>129</v>
      </c>
      <c r="B71" s="42" t="s">
        <v>96</v>
      </c>
      <c r="C71" s="43" t="s">
        <v>56</v>
      </c>
      <c r="D71" s="43" t="s">
        <v>53</v>
      </c>
      <c r="E71" s="83" t="s">
        <v>52</v>
      </c>
      <c r="F71" s="83">
        <v>53</v>
      </c>
      <c r="G71" s="43">
        <f t="shared" si="1"/>
        <v>36</v>
      </c>
      <c r="H71" s="83">
        <v>43</v>
      </c>
      <c r="I71" s="83"/>
      <c r="J71" s="44"/>
      <c r="K71" s="46">
        <v>1908</v>
      </c>
      <c r="L71" s="46">
        <v>2279</v>
      </c>
      <c r="M71" s="46">
        <v>371</v>
      </c>
      <c r="N71" s="44">
        <v>343.44</v>
      </c>
      <c r="O71" s="44">
        <v>0</v>
      </c>
      <c r="P71" s="44">
        <v>0</v>
      </c>
      <c r="Q71" s="81">
        <v>0</v>
      </c>
    </row>
    <row r="72" spans="1:17" ht="18" x14ac:dyDescent="0.35">
      <c r="A72" s="41">
        <v>129</v>
      </c>
      <c r="B72" s="42" t="s">
        <v>96</v>
      </c>
      <c r="C72" s="43" t="s">
        <v>56</v>
      </c>
      <c r="D72" s="43" t="s">
        <v>53</v>
      </c>
      <c r="E72" s="83" t="s">
        <v>52</v>
      </c>
      <c r="F72" s="83">
        <v>29</v>
      </c>
      <c r="G72" s="43">
        <f t="shared" si="1"/>
        <v>38</v>
      </c>
      <c r="H72" s="83">
        <v>45</v>
      </c>
      <c r="I72" s="83"/>
      <c r="J72" s="44"/>
      <c r="K72" s="46">
        <v>1102</v>
      </c>
      <c r="L72" s="46">
        <v>1305</v>
      </c>
      <c r="M72" s="46">
        <v>203</v>
      </c>
      <c r="N72" s="44">
        <v>198.35999999999999</v>
      </c>
      <c r="O72" s="44">
        <v>0</v>
      </c>
      <c r="P72" s="44">
        <v>0</v>
      </c>
      <c r="Q72" s="81">
        <v>0</v>
      </c>
    </row>
    <row r="73" spans="1:17" ht="18" x14ac:dyDescent="0.35">
      <c r="A73" s="41">
        <v>129</v>
      </c>
      <c r="B73" s="42" t="s">
        <v>96</v>
      </c>
      <c r="C73" s="43" t="s">
        <v>56</v>
      </c>
      <c r="D73" s="43" t="s">
        <v>53</v>
      </c>
      <c r="E73" s="83" t="s">
        <v>52</v>
      </c>
      <c r="F73" s="83">
        <v>4</v>
      </c>
      <c r="G73" s="43">
        <f t="shared" si="1"/>
        <v>43</v>
      </c>
      <c r="H73" s="83">
        <v>51</v>
      </c>
      <c r="I73" s="83"/>
      <c r="J73" s="44"/>
      <c r="K73" s="46">
        <v>172</v>
      </c>
      <c r="L73" s="46">
        <v>204</v>
      </c>
      <c r="M73" s="46">
        <v>32</v>
      </c>
      <c r="N73" s="44">
        <v>30.959999999999997</v>
      </c>
      <c r="O73" s="44">
        <v>0</v>
      </c>
      <c r="P73" s="44">
        <v>0</v>
      </c>
      <c r="Q73" s="81">
        <v>0</v>
      </c>
    </row>
    <row r="74" spans="1:17" ht="18" x14ac:dyDescent="0.35">
      <c r="A74" s="41">
        <v>129</v>
      </c>
      <c r="B74" s="42" t="s">
        <v>96</v>
      </c>
      <c r="C74" s="43" t="s">
        <v>56</v>
      </c>
      <c r="D74" s="43" t="s">
        <v>53</v>
      </c>
      <c r="E74" s="83" t="s">
        <v>52</v>
      </c>
      <c r="F74" s="83">
        <v>22</v>
      </c>
      <c r="G74" s="43">
        <f t="shared" si="1"/>
        <v>58</v>
      </c>
      <c r="H74" s="83">
        <v>68</v>
      </c>
      <c r="I74" s="83"/>
      <c r="J74" s="44"/>
      <c r="K74" s="46">
        <v>1276</v>
      </c>
      <c r="L74" s="46">
        <v>1496</v>
      </c>
      <c r="M74" s="46">
        <v>220</v>
      </c>
      <c r="N74" s="44">
        <v>229.67999999999998</v>
      </c>
      <c r="O74" s="44">
        <v>0</v>
      </c>
      <c r="P74" s="44">
        <v>0</v>
      </c>
      <c r="Q74" s="81">
        <v>0</v>
      </c>
    </row>
    <row r="75" spans="1:17" ht="18" x14ac:dyDescent="0.35">
      <c r="A75" s="41">
        <v>129</v>
      </c>
      <c r="B75" s="42" t="s">
        <v>96</v>
      </c>
      <c r="C75" s="43" t="s">
        <v>62</v>
      </c>
      <c r="D75" s="43" t="s">
        <v>51</v>
      </c>
      <c r="E75" s="83" t="s">
        <v>52</v>
      </c>
      <c r="F75" s="83">
        <v>823</v>
      </c>
      <c r="G75" s="43">
        <f t="shared" si="1"/>
        <v>10</v>
      </c>
      <c r="H75" s="83">
        <v>10</v>
      </c>
      <c r="I75" s="83"/>
      <c r="J75" s="44">
        <v>2</v>
      </c>
      <c r="K75" s="44">
        <v>8230</v>
      </c>
      <c r="L75" s="44">
        <v>9876</v>
      </c>
      <c r="M75" s="44">
        <v>1646</v>
      </c>
      <c r="N75" s="44">
        <v>1481.3999999999999</v>
      </c>
      <c r="O75" s="44">
        <v>103.69799999999998</v>
      </c>
      <c r="P75" s="44">
        <v>576.09999999999991</v>
      </c>
      <c r="Q75" s="81">
        <v>0.7</v>
      </c>
    </row>
    <row r="76" spans="1:17" ht="18" x14ac:dyDescent="0.35">
      <c r="A76" s="41">
        <v>129</v>
      </c>
      <c r="B76" s="42" t="s">
        <v>96</v>
      </c>
      <c r="C76" s="43" t="s">
        <v>62</v>
      </c>
      <c r="D76" s="43" t="s">
        <v>51</v>
      </c>
      <c r="E76" s="83" t="s">
        <v>52</v>
      </c>
      <c r="F76" s="83">
        <v>1221</v>
      </c>
      <c r="G76" s="43">
        <f t="shared" si="1"/>
        <v>10</v>
      </c>
      <c r="H76" s="83">
        <v>10</v>
      </c>
      <c r="I76" s="83"/>
      <c r="J76" s="44">
        <v>2</v>
      </c>
      <c r="K76" s="44">
        <v>12210</v>
      </c>
      <c r="L76" s="44">
        <v>14652</v>
      </c>
      <c r="M76" s="44">
        <v>2442</v>
      </c>
      <c r="N76" s="44">
        <v>2197.7999999999997</v>
      </c>
      <c r="O76" s="44">
        <v>153.84599999999998</v>
      </c>
      <c r="P76" s="44">
        <v>854.69999999999993</v>
      </c>
      <c r="Q76" s="81">
        <v>0.7</v>
      </c>
    </row>
    <row r="77" spans="1:17" ht="18" x14ac:dyDescent="0.35">
      <c r="A77" s="41">
        <v>129</v>
      </c>
      <c r="B77" s="42" t="s">
        <v>96</v>
      </c>
      <c r="C77" s="43" t="s">
        <v>62</v>
      </c>
      <c r="D77" s="43" t="s">
        <v>51</v>
      </c>
      <c r="E77" s="83" t="s">
        <v>52</v>
      </c>
      <c r="F77" s="83">
        <v>206</v>
      </c>
      <c r="G77" s="43">
        <f t="shared" si="1"/>
        <v>5</v>
      </c>
      <c r="H77" s="83">
        <v>5</v>
      </c>
      <c r="I77" s="83"/>
      <c r="J77" s="44">
        <v>1</v>
      </c>
      <c r="K77" s="44">
        <v>1030</v>
      </c>
      <c r="L77" s="44">
        <v>1236</v>
      </c>
      <c r="M77" s="44">
        <v>206</v>
      </c>
      <c r="N77" s="44">
        <v>185.4</v>
      </c>
      <c r="O77" s="44">
        <v>25.955999999999996</v>
      </c>
      <c r="P77" s="44">
        <v>144.19999999999999</v>
      </c>
      <c r="Q77" s="81">
        <v>0.7</v>
      </c>
    </row>
    <row r="78" spans="1:17" ht="18" x14ac:dyDescent="0.35">
      <c r="A78" s="41">
        <v>129</v>
      </c>
      <c r="B78" s="42" t="s">
        <v>96</v>
      </c>
      <c r="C78" s="43" t="s">
        <v>62</v>
      </c>
      <c r="D78" s="43" t="s">
        <v>51</v>
      </c>
      <c r="E78" s="83" t="s">
        <v>52</v>
      </c>
      <c r="F78" s="83">
        <v>150</v>
      </c>
      <c r="G78" s="43">
        <f t="shared" si="1"/>
        <v>5</v>
      </c>
      <c r="H78" s="83">
        <v>5</v>
      </c>
      <c r="I78" s="83"/>
      <c r="J78" s="44">
        <v>1</v>
      </c>
      <c r="K78" s="44">
        <v>750</v>
      </c>
      <c r="L78" s="44">
        <v>900</v>
      </c>
      <c r="M78" s="44">
        <v>150</v>
      </c>
      <c r="N78" s="44">
        <v>135</v>
      </c>
      <c r="O78" s="44">
        <v>18.899999999999999</v>
      </c>
      <c r="P78" s="44">
        <v>105</v>
      </c>
      <c r="Q78" s="81">
        <v>0.7</v>
      </c>
    </row>
    <row r="79" spans="1:17" ht="18" x14ac:dyDescent="0.35">
      <c r="A79" s="41">
        <v>129</v>
      </c>
      <c r="B79" s="42" t="s">
        <v>96</v>
      </c>
      <c r="C79" s="43" t="s">
        <v>62</v>
      </c>
      <c r="D79" s="43" t="s">
        <v>51</v>
      </c>
      <c r="E79" s="83" t="s">
        <v>52</v>
      </c>
      <c r="F79" s="83">
        <v>2</v>
      </c>
      <c r="G79" s="43">
        <f t="shared" si="1"/>
        <v>5</v>
      </c>
      <c r="H79" s="83">
        <v>5</v>
      </c>
      <c r="I79" s="83"/>
      <c r="J79" s="44">
        <v>1</v>
      </c>
      <c r="K79" s="44">
        <v>10</v>
      </c>
      <c r="L79" s="44">
        <v>12</v>
      </c>
      <c r="M79" s="44">
        <v>2</v>
      </c>
      <c r="N79" s="44">
        <v>1.7999999999999998</v>
      </c>
      <c r="O79" s="44">
        <v>0.252</v>
      </c>
      <c r="P79" s="44">
        <v>1.4</v>
      </c>
      <c r="Q79" s="81">
        <v>0.7</v>
      </c>
    </row>
    <row r="80" spans="1:17" ht="18" x14ac:dyDescent="0.35">
      <c r="A80" s="41">
        <v>129</v>
      </c>
      <c r="B80" s="42" t="s">
        <v>97</v>
      </c>
      <c r="C80" s="43" t="s">
        <v>85</v>
      </c>
      <c r="D80" s="43" t="s">
        <v>51</v>
      </c>
      <c r="E80" s="83" t="s">
        <v>52</v>
      </c>
      <c r="F80" s="83">
        <v>7</v>
      </c>
      <c r="G80" s="43">
        <f t="shared" si="1"/>
        <v>5</v>
      </c>
      <c r="H80" s="83">
        <v>5</v>
      </c>
      <c r="I80" s="83"/>
      <c r="J80" s="44">
        <v>1</v>
      </c>
      <c r="K80" s="44">
        <v>35</v>
      </c>
      <c r="L80" s="44">
        <v>42</v>
      </c>
      <c r="M80" s="44">
        <v>7</v>
      </c>
      <c r="N80" s="44">
        <v>6.3</v>
      </c>
      <c r="O80" s="44">
        <v>0.8819999999999999</v>
      </c>
      <c r="P80" s="44">
        <v>4.8999999999999995</v>
      </c>
      <c r="Q80" s="81">
        <v>0.7</v>
      </c>
    </row>
    <row r="81" spans="1:17" ht="18" x14ac:dyDescent="0.35">
      <c r="A81" s="43">
        <v>129</v>
      </c>
      <c r="B81" s="42" t="s">
        <v>97</v>
      </c>
      <c r="C81" s="43" t="s">
        <v>54</v>
      </c>
      <c r="D81" s="43" t="s">
        <v>17</v>
      </c>
      <c r="E81" s="83" t="s">
        <v>52</v>
      </c>
      <c r="F81" s="83">
        <v>5</v>
      </c>
      <c r="G81" s="43">
        <f t="shared" si="1"/>
        <v>35</v>
      </c>
      <c r="H81" s="83">
        <v>35</v>
      </c>
      <c r="I81" s="83"/>
      <c r="J81" s="44">
        <v>6</v>
      </c>
      <c r="K81" s="44">
        <v>175</v>
      </c>
      <c r="L81" s="44">
        <v>205</v>
      </c>
      <c r="M81" s="44">
        <v>30</v>
      </c>
      <c r="N81" s="44">
        <v>31.5</v>
      </c>
      <c r="O81" s="44">
        <v>1.26</v>
      </c>
      <c r="P81" s="44">
        <v>7</v>
      </c>
      <c r="Q81" s="81">
        <v>1.4</v>
      </c>
    </row>
    <row r="82" spans="1:17" ht="18" x14ac:dyDescent="0.35">
      <c r="A82" s="41">
        <v>129</v>
      </c>
      <c r="B82" s="42" t="s">
        <v>99</v>
      </c>
      <c r="C82" s="43" t="s">
        <v>62</v>
      </c>
      <c r="D82" s="43" t="s">
        <v>51</v>
      </c>
      <c r="E82" s="43" t="s">
        <v>52</v>
      </c>
      <c r="F82" s="43">
        <v>2634</v>
      </c>
      <c r="G82" s="43">
        <f t="shared" si="1"/>
        <v>10</v>
      </c>
      <c r="H82" s="43">
        <v>10</v>
      </c>
      <c r="I82" s="43"/>
      <c r="J82" s="44">
        <v>2</v>
      </c>
      <c r="K82" s="44">
        <v>26340</v>
      </c>
      <c r="L82" s="44">
        <v>31608</v>
      </c>
      <c r="M82" s="44">
        <v>5268</v>
      </c>
      <c r="N82" s="44">
        <v>4741.2</v>
      </c>
      <c r="O82" s="44">
        <v>331.88399999999996</v>
      </c>
      <c r="P82" s="44">
        <v>1843.8</v>
      </c>
      <c r="Q82" s="81">
        <v>0.7</v>
      </c>
    </row>
    <row r="83" spans="1:17" ht="18" x14ac:dyDescent="0.35">
      <c r="A83" s="41">
        <v>129</v>
      </c>
      <c r="B83" s="42" t="s">
        <v>99</v>
      </c>
      <c r="C83" s="43" t="s">
        <v>62</v>
      </c>
      <c r="D83" s="43" t="s">
        <v>51</v>
      </c>
      <c r="E83" s="43" t="s">
        <v>52</v>
      </c>
      <c r="F83" s="43">
        <v>10</v>
      </c>
      <c r="G83" s="43">
        <f t="shared" si="1"/>
        <v>5</v>
      </c>
      <c r="H83" s="43">
        <v>5</v>
      </c>
      <c r="I83" s="43"/>
      <c r="J83" s="44">
        <v>1</v>
      </c>
      <c r="K83" s="44">
        <v>50</v>
      </c>
      <c r="L83" s="44">
        <v>60</v>
      </c>
      <c r="M83" s="44">
        <v>10</v>
      </c>
      <c r="N83" s="44">
        <v>9</v>
      </c>
      <c r="O83" s="44">
        <v>1.26</v>
      </c>
      <c r="P83" s="44">
        <v>7</v>
      </c>
      <c r="Q83" s="81">
        <v>0.7</v>
      </c>
    </row>
    <row r="84" spans="1:17" ht="18" x14ac:dyDescent="0.35">
      <c r="A84" s="41">
        <v>129</v>
      </c>
      <c r="B84" s="42" t="s">
        <v>99</v>
      </c>
      <c r="C84" s="43" t="s">
        <v>56</v>
      </c>
      <c r="D84" s="43" t="s">
        <v>51</v>
      </c>
      <c r="E84" s="43" t="s">
        <v>52</v>
      </c>
      <c r="F84" s="43">
        <v>3600</v>
      </c>
      <c r="G84" s="43">
        <f t="shared" si="1"/>
        <v>10</v>
      </c>
      <c r="H84" s="43">
        <v>10</v>
      </c>
      <c r="I84" s="43"/>
      <c r="J84" s="44">
        <v>2</v>
      </c>
      <c r="K84" s="44">
        <v>36000</v>
      </c>
      <c r="L84" s="44">
        <v>43200</v>
      </c>
      <c r="M84" s="44">
        <v>7200</v>
      </c>
      <c r="N84" s="44">
        <v>6480</v>
      </c>
      <c r="O84" s="44">
        <v>453.59999999999997</v>
      </c>
      <c r="P84" s="44">
        <v>2520</v>
      </c>
      <c r="Q84" s="81">
        <v>0.7</v>
      </c>
    </row>
    <row r="85" spans="1:17" ht="18" x14ac:dyDescent="0.35">
      <c r="A85" s="41">
        <v>129</v>
      </c>
      <c r="B85" s="42" t="s">
        <v>100</v>
      </c>
      <c r="C85" s="43" t="s">
        <v>50</v>
      </c>
      <c r="D85" s="43" t="s">
        <v>51</v>
      </c>
      <c r="E85" s="43" t="s">
        <v>52</v>
      </c>
      <c r="F85" s="43">
        <v>2236</v>
      </c>
      <c r="G85" s="43">
        <f t="shared" si="1"/>
        <v>10</v>
      </c>
      <c r="H85" s="43">
        <v>10</v>
      </c>
      <c r="I85" s="43"/>
      <c r="J85" s="44">
        <v>2</v>
      </c>
      <c r="K85" s="44">
        <v>22360</v>
      </c>
      <c r="L85" s="44">
        <v>26832</v>
      </c>
      <c r="M85" s="44">
        <v>4472</v>
      </c>
      <c r="N85" s="44">
        <v>4024.7999999999997</v>
      </c>
      <c r="O85" s="44">
        <v>281.73599999999993</v>
      </c>
      <c r="P85" s="44">
        <v>1565.1999999999998</v>
      </c>
      <c r="Q85" s="81">
        <v>0.7</v>
      </c>
    </row>
    <row r="86" spans="1:17" ht="18" x14ac:dyDescent="0.35">
      <c r="A86" s="41">
        <v>129</v>
      </c>
      <c r="B86" s="42" t="s">
        <v>100</v>
      </c>
      <c r="C86" s="43" t="s">
        <v>50</v>
      </c>
      <c r="D86" s="43" t="s">
        <v>51</v>
      </c>
      <c r="E86" s="43" t="s">
        <v>52</v>
      </c>
      <c r="F86" s="43">
        <v>351</v>
      </c>
      <c r="G86" s="43">
        <f t="shared" si="1"/>
        <v>5</v>
      </c>
      <c r="H86" s="43">
        <v>5</v>
      </c>
      <c r="I86" s="43"/>
      <c r="J86" s="44">
        <v>1</v>
      </c>
      <c r="K86" s="44">
        <v>1755</v>
      </c>
      <c r="L86" s="44">
        <v>2106</v>
      </c>
      <c r="M86" s="44">
        <v>351</v>
      </c>
      <c r="N86" s="44">
        <v>315.89999999999998</v>
      </c>
      <c r="O86" s="44">
        <v>44.225999999999999</v>
      </c>
      <c r="P86" s="44">
        <v>245.7</v>
      </c>
      <c r="Q86" s="81">
        <v>0.7</v>
      </c>
    </row>
    <row r="87" spans="1:17" ht="18" x14ac:dyDescent="0.35">
      <c r="A87" s="41">
        <v>129</v>
      </c>
      <c r="B87" s="42" t="s">
        <v>100</v>
      </c>
      <c r="C87" s="43" t="s">
        <v>50</v>
      </c>
      <c r="D87" s="43" t="s">
        <v>51</v>
      </c>
      <c r="E87" s="43" t="s">
        <v>52</v>
      </c>
      <c r="F87" s="43">
        <v>8</v>
      </c>
      <c r="G87" s="43">
        <f t="shared" si="1"/>
        <v>15</v>
      </c>
      <c r="H87" s="43">
        <v>15</v>
      </c>
      <c r="I87" s="43"/>
      <c r="J87" s="44">
        <v>3</v>
      </c>
      <c r="K87" s="44">
        <v>120</v>
      </c>
      <c r="L87" s="44">
        <v>144</v>
      </c>
      <c r="M87" s="44">
        <v>24</v>
      </c>
      <c r="N87" s="44">
        <v>21.599999999999998</v>
      </c>
      <c r="O87" s="44">
        <v>1.008</v>
      </c>
      <c r="P87" s="44">
        <v>5.6</v>
      </c>
      <c r="Q87" s="81">
        <v>0.7</v>
      </c>
    </row>
    <row r="88" spans="1:17" ht="18" x14ac:dyDescent="0.35">
      <c r="A88" s="41">
        <v>129</v>
      </c>
      <c r="B88" s="42" t="s">
        <v>100</v>
      </c>
      <c r="C88" s="43" t="s">
        <v>50</v>
      </c>
      <c r="D88" s="43" t="s">
        <v>51</v>
      </c>
      <c r="E88" s="43" t="s">
        <v>52</v>
      </c>
      <c r="F88" s="43">
        <v>18</v>
      </c>
      <c r="G88" s="43">
        <f t="shared" si="1"/>
        <v>20</v>
      </c>
      <c r="H88" s="43">
        <v>20</v>
      </c>
      <c r="I88" s="43"/>
      <c r="J88" s="44">
        <v>4</v>
      </c>
      <c r="K88" s="44">
        <v>360</v>
      </c>
      <c r="L88" s="44">
        <v>432</v>
      </c>
      <c r="M88" s="44">
        <v>72</v>
      </c>
      <c r="N88" s="44">
        <v>64.8</v>
      </c>
      <c r="O88" s="44">
        <v>2.2679999999999998</v>
      </c>
      <c r="P88" s="44">
        <v>12.6</v>
      </c>
      <c r="Q88" s="81">
        <v>0.7</v>
      </c>
    </row>
    <row r="89" spans="1:17" ht="18" x14ac:dyDescent="0.35">
      <c r="A89" s="41">
        <v>129</v>
      </c>
      <c r="B89" s="42" t="s">
        <v>100</v>
      </c>
      <c r="C89" s="43" t="s">
        <v>50</v>
      </c>
      <c r="D89" s="43" t="s">
        <v>51</v>
      </c>
      <c r="E89" s="43" t="s">
        <v>52</v>
      </c>
      <c r="F89" s="43">
        <v>4</v>
      </c>
      <c r="G89" s="43">
        <f t="shared" si="1"/>
        <v>25</v>
      </c>
      <c r="H89" s="43">
        <v>25</v>
      </c>
      <c r="I89" s="43"/>
      <c r="J89" s="44">
        <v>5</v>
      </c>
      <c r="K89" s="44">
        <v>100</v>
      </c>
      <c r="L89" s="44">
        <v>120</v>
      </c>
      <c r="M89" s="44">
        <v>20</v>
      </c>
      <c r="N89" s="44">
        <v>18</v>
      </c>
      <c r="O89" s="44">
        <v>0.504</v>
      </c>
      <c r="P89" s="44">
        <v>2.8</v>
      </c>
      <c r="Q89" s="81">
        <v>0.7</v>
      </c>
    </row>
    <row r="90" spans="1:17" ht="18" x14ac:dyDescent="0.35">
      <c r="A90" s="41">
        <v>129</v>
      </c>
      <c r="B90" s="42" t="s">
        <v>100</v>
      </c>
      <c r="C90" s="43" t="s">
        <v>60</v>
      </c>
      <c r="D90" s="82" t="s">
        <v>51</v>
      </c>
      <c r="E90" s="43" t="s">
        <v>52</v>
      </c>
      <c r="F90" s="43">
        <v>1200</v>
      </c>
      <c r="G90" s="43">
        <f t="shared" si="1"/>
        <v>10</v>
      </c>
      <c r="H90" s="43">
        <v>10</v>
      </c>
      <c r="I90" s="43"/>
      <c r="J90" s="44">
        <v>2</v>
      </c>
      <c r="K90" s="44">
        <v>12000</v>
      </c>
      <c r="L90" s="44">
        <v>14400</v>
      </c>
      <c r="M90" s="44">
        <v>2400</v>
      </c>
      <c r="N90" s="44">
        <v>2160</v>
      </c>
      <c r="O90" s="44">
        <v>151.19999999999999</v>
      </c>
      <c r="P90" s="44">
        <v>840</v>
      </c>
      <c r="Q90" s="81">
        <v>0.7</v>
      </c>
    </row>
    <row r="91" spans="1:17" ht="18" x14ac:dyDescent="0.35">
      <c r="A91" s="41">
        <v>129</v>
      </c>
      <c r="B91" s="42" t="s">
        <v>100</v>
      </c>
      <c r="C91" s="43" t="s">
        <v>56</v>
      </c>
      <c r="D91" s="43" t="s">
        <v>51</v>
      </c>
      <c r="E91" s="43" t="s">
        <v>52</v>
      </c>
      <c r="F91" s="43">
        <v>557</v>
      </c>
      <c r="G91" s="43">
        <f t="shared" si="1"/>
        <v>5</v>
      </c>
      <c r="H91" s="43">
        <v>5</v>
      </c>
      <c r="I91" s="43"/>
      <c r="J91" s="44">
        <v>1</v>
      </c>
      <c r="K91" s="44">
        <v>2785</v>
      </c>
      <c r="L91" s="44">
        <v>3342</v>
      </c>
      <c r="M91" s="44">
        <v>557</v>
      </c>
      <c r="N91" s="44">
        <v>501.29999999999995</v>
      </c>
      <c r="O91" s="44">
        <v>70.181999999999988</v>
      </c>
      <c r="P91" s="44">
        <v>389.9</v>
      </c>
      <c r="Q91" s="81">
        <v>0.7</v>
      </c>
    </row>
    <row r="92" spans="1:17" ht="18" x14ac:dyDescent="0.35">
      <c r="A92" s="41">
        <v>129</v>
      </c>
      <c r="B92" s="42" t="s">
        <v>100</v>
      </c>
      <c r="C92" s="43" t="s">
        <v>54</v>
      </c>
      <c r="D92" s="43" t="s">
        <v>51</v>
      </c>
      <c r="E92" s="43" t="s">
        <v>52</v>
      </c>
      <c r="F92" s="43">
        <v>1</v>
      </c>
      <c r="G92" s="43">
        <f t="shared" si="1"/>
        <v>15</v>
      </c>
      <c r="H92" s="43">
        <v>15</v>
      </c>
      <c r="I92" s="43"/>
      <c r="J92" s="44">
        <v>3</v>
      </c>
      <c r="K92" s="44">
        <v>15</v>
      </c>
      <c r="L92" s="44">
        <v>18</v>
      </c>
      <c r="M92" s="44">
        <v>3</v>
      </c>
      <c r="N92" s="44">
        <v>2.6999999999999997</v>
      </c>
      <c r="O92" s="44">
        <v>0.126</v>
      </c>
      <c r="P92" s="44">
        <v>0.7</v>
      </c>
      <c r="Q92" s="81">
        <v>0.7</v>
      </c>
    </row>
    <row r="93" spans="1:17" ht="18" x14ac:dyDescent="0.35">
      <c r="A93" s="41">
        <v>129</v>
      </c>
      <c r="B93" s="42" t="s">
        <v>100</v>
      </c>
      <c r="C93" s="43" t="s">
        <v>54</v>
      </c>
      <c r="D93" s="43" t="s">
        <v>51</v>
      </c>
      <c r="E93" s="43" t="s">
        <v>52</v>
      </c>
      <c r="F93" s="43">
        <v>34</v>
      </c>
      <c r="G93" s="43">
        <f t="shared" si="1"/>
        <v>5</v>
      </c>
      <c r="H93" s="43">
        <v>5</v>
      </c>
      <c r="I93" s="43"/>
      <c r="J93" s="44">
        <v>1</v>
      </c>
      <c r="K93" s="44">
        <v>170</v>
      </c>
      <c r="L93" s="44">
        <v>204</v>
      </c>
      <c r="M93" s="44">
        <v>34</v>
      </c>
      <c r="N93" s="44">
        <v>30.599999999999998</v>
      </c>
      <c r="O93" s="44">
        <v>4.2839999999999989</v>
      </c>
      <c r="P93" s="44">
        <v>23.799999999999997</v>
      </c>
      <c r="Q93" s="81">
        <v>0.7</v>
      </c>
    </row>
    <row r="94" spans="1:17" ht="18" x14ac:dyDescent="0.35">
      <c r="A94" s="41">
        <v>129</v>
      </c>
      <c r="B94" s="42" t="s">
        <v>101</v>
      </c>
      <c r="C94" s="43" t="s">
        <v>56</v>
      </c>
      <c r="D94" s="43" t="s">
        <v>51</v>
      </c>
      <c r="E94" s="43" t="s">
        <v>52</v>
      </c>
      <c r="F94" s="43">
        <v>435</v>
      </c>
      <c r="G94" s="43">
        <f t="shared" si="1"/>
        <v>5</v>
      </c>
      <c r="H94" s="43">
        <v>5</v>
      </c>
      <c r="I94" s="43"/>
      <c r="J94" s="44">
        <v>1</v>
      </c>
      <c r="K94" s="44">
        <v>2175</v>
      </c>
      <c r="L94" s="44">
        <v>2610</v>
      </c>
      <c r="M94" s="44">
        <v>435</v>
      </c>
      <c r="N94" s="44">
        <v>391.5</v>
      </c>
      <c r="O94" s="44">
        <v>54.809999999999995</v>
      </c>
      <c r="P94" s="44">
        <v>304.5</v>
      </c>
      <c r="Q94" s="81">
        <v>0.7</v>
      </c>
    </row>
    <row r="95" spans="1:17" ht="18" x14ac:dyDescent="0.35">
      <c r="A95" s="41">
        <v>129</v>
      </c>
      <c r="B95" s="42" t="s">
        <v>101</v>
      </c>
      <c r="C95" s="43" t="s">
        <v>85</v>
      </c>
      <c r="D95" s="43" t="s">
        <v>17</v>
      </c>
      <c r="E95" s="43" t="s">
        <v>52</v>
      </c>
      <c r="F95" s="43">
        <v>3</v>
      </c>
      <c r="G95" s="43">
        <f t="shared" si="1"/>
        <v>35</v>
      </c>
      <c r="H95" s="43">
        <v>41</v>
      </c>
      <c r="I95" s="43"/>
      <c r="J95" s="44"/>
      <c r="K95" s="46">
        <v>105</v>
      </c>
      <c r="L95" s="46">
        <v>123</v>
      </c>
      <c r="M95" s="46">
        <v>18</v>
      </c>
      <c r="N95" s="44">
        <v>18.899999999999999</v>
      </c>
      <c r="O95" s="44">
        <v>0.75599999999999989</v>
      </c>
      <c r="P95" s="44">
        <v>4.1999999999999993</v>
      </c>
      <c r="Q95" s="81">
        <v>1.4</v>
      </c>
    </row>
    <row r="96" spans="1:17" ht="18" x14ac:dyDescent="0.35">
      <c r="A96" s="41">
        <v>129</v>
      </c>
      <c r="B96" s="42" t="s">
        <v>102</v>
      </c>
      <c r="C96" s="43" t="s">
        <v>55</v>
      </c>
      <c r="D96" s="43" t="s">
        <v>51</v>
      </c>
      <c r="E96" s="43" t="s">
        <v>52</v>
      </c>
      <c r="F96" s="43">
        <v>5014</v>
      </c>
      <c r="G96" s="43">
        <f t="shared" si="1"/>
        <v>10</v>
      </c>
      <c r="H96" s="43">
        <v>10</v>
      </c>
      <c r="I96" s="43"/>
      <c r="J96" s="44">
        <v>2</v>
      </c>
      <c r="K96" s="44">
        <v>50140</v>
      </c>
      <c r="L96" s="44">
        <v>60168</v>
      </c>
      <c r="M96" s="44">
        <v>10028</v>
      </c>
      <c r="N96" s="44">
        <v>9025.1999999999989</v>
      </c>
      <c r="O96" s="44">
        <v>631.7639999999999</v>
      </c>
      <c r="P96" s="44">
        <v>3509.7999999999997</v>
      </c>
      <c r="Q96" s="81">
        <v>0.7</v>
      </c>
    </row>
    <row r="97" spans="1:17" ht="18" x14ac:dyDescent="0.35">
      <c r="A97" s="41">
        <v>129</v>
      </c>
      <c r="B97" s="42" t="s">
        <v>102</v>
      </c>
      <c r="C97" s="43" t="s">
        <v>55</v>
      </c>
      <c r="D97" s="43" t="s">
        <v>51</v>
      </c>
      <c r="E97" s="43" t="s">
        <v>52</v>
      </c>
      <c r="F97" s="43">
        <v>1801</v>
      </c>
      <c r="G97" s="43">
        <f t="shared" si="1"/>
        <v>10</v>
      </c>
      <c r="H97" s="43">
        <v>10</v>
      </c>
      <c r="I97" s="43"/>
      <c r="J97" s="44">
        <v>2</v>
      </c>
      <c r="K97" s="44">
        <v>18010</v>
      </c>
      <c r="L97" s="44">
        <v>21612</v>
      </c>
      <c r="M97" s="44">
        <v>3602</v>
      </c>
      <c r="N97" s="44">
        <v>3241.7999999999997</v>
      </c>
      <c r="O97" s="44">
        <v>226.92599999999996</v>
      </c>
      <c r="P97" s="44">
        <v>1260.6999999999998</v>
      </c>
      <c r="Q97" s="81">
        <v>0.7</v>
      </c>
    </row>
    <row r="98" spans="1:17" ht="18" x14ac:dyDescent="0.35">
      <c r="A98" s="41">
        <v>129</v>
      </c>
      <c r="B98" s="42" t="s">
        <v>102</v>
      </c>
      <c r="C98" s="43" t="s">
        <v>62</v>
      </c>
      <c r="D98" s="43" t="s">
        <v>51</v>
      </c>
      <c r="E98" s="43" t="s">
        <v>52</v>
      </c>
      <c r="F98" s="43">
        <v>21</v>
      </c>
      <c r="G98" s="43">
        <f t="shared" si="1"/>
        <v>5</v>
      </c>
      <c r="H98" s="43">
        <v>5</v>
      </c>
      <c r="I98" s="43"/>
      <c r="J98" s="44">
        <v>1</v>
      </c>
      <c r="K98" s="44">
        <v>105</v>
      </c>
      <c r="L98" s="44">
        <v>126</v>
      </c>
      <c r="M98" s="44">
        <v>21</v>
      </c>
      <c r="N98" s="44">
        <v>18.899999999999999</v>
      </c>
      <c r="O98" s="44">
        <v>2.6459999999999999</v>
      </c>
      <c r="P98" s="44">
        <v>14.7</v>
      </c>
      <c r="Q98" s="81">
        <v>0.7</v>
      </c>
    </row>
    <row r="99" spans="1:17" ht="18" x14ac:dyDescent="0.35">
      <c r="A99" s="41">
        <v>129</v>
      </c>
      <c r="B99" s="42" t="s">
        <v>102</v>
      </c>
      <c r="C99" s="43" t="s">
        <v>62</v>
      </c>
      <c r="D99" s="43" t="s">
        <v>51</v>
      </c>
      <c r="E99" s="43" t="s">
        <v>52</v>
      </c>
      <c r="F99" s="43">
        <v>55</v>
      </c>
      <c r="G99" s="43">
        <f t="shared" si="1"/>
        <v>5</v>
      </c>
      <c r="H99" s="43">
        <v>5</v>
      </c>
      <c r="I99" s="43"/>
      <c r="J99" s="44">
        <v>1</v>
      </c>
      <c r="K99" s="44">
        <v>275</v>
      </c>
      <c r="L99" s="44">
        <v>330</v>
      </c>
      <c r="M99" s="44">
        <v>55</v>
      </c>
      <c r="N99" s="44">
        <v>49.5</v>
      </c>
      <c r="O99" s="44">
        <v>6.93</v>
      </c>
      <c r="P99" s="44">
        <v>38.5</v>
      </c>
      <c r="Q99" s="81">
        <v>0.7</v>
      </c>
    </row>
    <row r="100" spans="1:17" ht="18" x14ac:dyDescent="0.35">
      <c r="A100" s="41">
        <v>129</v>
      </c>
      <c r="B100" s="42" t="s">
        <v>102</v>
      </c>
      <c r="C100" s="43" t="s">
        <v>54</v>
      </c>
      <c r="D100" s="43" t="s">
        <v>57</v>
      </c>
      <c r="E100" s="43" t="s">
        <v>52</v>
      </c>
      <c r="F100" s="43">
        <v>1</v>
      </c>
      <c r="G100" s="43">
        <f t="shared" si="1"/>
        <v>183</v>
      </c>
      <c r="H100" s="43">
        <v>175</v>
      </c>
      <c r="I100" s="43">
        <v>8</v>
      </c>
      <c r="J100" s="44">
        <v>33</v>
      </c>
      <c r="K100" s="44">
        <v>183</v>
      </c>
      <c r="L100" s="44">
        <v>216</v>
      </c>
      <c r="M100" s="44">
        <v>33</v>
      </c>
      <c r="N100" s="44">
        <v>32.94</v>
      </c>
      <c r="O100" s="44">
        <v>0.252</v>
      </c>
      <c r="P100" s="44">
        <v>1.4</v>
      </c>
      <c r="Q100" s="81">
        <v>1.4</v>
      </c>
    </row>
    <row r="101" spans="1:17" ht="18" x14ac:dyDescent="0.35">
      <c r="A101" s="41">
        <v>129</v>
      </c>
      <c r="B101" s="42" t="s">
        <v>102</v>
      </c>
      <c r="C101" s="43" t="s">
        <v>54</v>
      </c>
      <c r="D101" s="43" t="s">
        <v>17</v>
      </c>
      <c r="E101" s="43" t="s">
        <v>52</v>
      </c>
      <c r="F101" s="43">
        <v>3</v>
      </c>
      <c r="G101" s="43">
        <f t="shared" si="1"/>
        <v>35</v>
      </c>
      <c r="H101" s="43">
        <v>35</v>
      </c>
      <c r="I101" s="43"/>
      <c r="J101" s="44">
        <v>6</v>
      </c>
      <c r="K101" s="44">
        <v>105</v>
      </c>
      <c r="L101" s="44">
        <v>123</v>
      </c>
      <c r="M101" s="44">
        <v>18</v>
      </c>
      <c r="N101" s="44">
        <v>18.899999999999999</v>
      </c>
      <c r="O101" s="44">
        <v>0.75599999999999989</v>
      </c>
      <c r="P101" s="44">
        <v>4.1999999999999993</v>
      </c>
      <c r="Q101" s="81">
        <v>1.4</v>
      </c>
    </row>
    <row r="102" spans="1:17" ht="18" x14ac:dyDescent="0.35">
      <c r="A102" s="41">
        <v>129</v>
      </c>
      <c r="B102" s="42" t="s">
        <v>103</v>
      </c>
      <c r="C102" s="43" t="s">
        <v>85</v>
      </c>
      <c r="D102" s="43" t="s">
        <v>51</v>
      </c>
      <c r="E102" s="43" t="s">
        <v>52</v>
      </c>
      <c r="F102" s="43">
        <v>8</v>
      </c>
      <c r="G102" s="43">
        <f t="shared" si="1"/>
        <v>5</v>
      </c>
      <c r="H102" s="43">
        <v>5</v>
      </c>
      <c r="I102" s="43"/>
      <c r="J102" s="44">
        <v>1</v>
      </c>
      <c r="K102" s="44">
        <v>40</v>
      </c>
      <c r="L102" s="44">
        <v>48</v>
      </c>
      <c r="M102" s="44">
        <v>8</v>
      </c>
      <c r="N102" s="44">
        <v>7.1999999999999993</v>
      </c>
      <c r="O102" s="44">
        <v>1.008</v>
      </c>
      <c r="P102" s="44">
        <v>5.6</v>
      </c>
      <c r="Q102" s="81">
        <v>0.7</v>
      </c>
    </row>
    <row r="103" spans="1:17" ht="18" x14ac:dyDescent="0.35">
      <c r="A103" s="41">
        <v>129</v>
      </c>
      <c r="B103" s="42" t="s">
        <v>103</v>
      </c>
      <c r="C103" s="43" t="s">
        <v>85</v>
      </c>
      <c r="D103" s="43" t="s">
        <v>51</v>
      </c>
      <c r="E103" s="43" t="s">
        <v>52</v>
      </c>
      <c r="F103" s="43">
        <v>1</v>
      </c>
      <c r="G103" s="43">
        <f t="shared" si="1"/>
        <v>10</v>
      </c>
      <c r="H103" s="43">
        <v>10</v>
      </c>
      <c r="I103" s="43"/>
      <c r="J103" s="44">
        <v>2</v>
      </c>
      <c r="K103" s="44">
        <v>10</v>
      </c>
      <c r="L103" s="44">
        <v>12</v>
      </c>
      <c r="M103" s="44">
        <v>2</v>
      </c>
      <c r="N103" s="44">
        <v>1.7999999999999998</v>
      </c>
      <c r="O103" s="44">
        <v>0.126</v>
      </c>
      <c r="P103" s="44">
        <v>0.7</v>
      </c>
      <c r="Q103" s="81">
        <v>0.7</v>
      </c>
    </row>
    <row r="104" spans="1:17" ht="18" x14ac:dyDescent="0.35">
      <c r="A104" s="41">
        <v>129</v>
      </c>
      <c r="B104" s="42" t="s">
        <v>103</v>
      </c>
      <c r="C104" s="43" t="s">
        <v>85</v>
      </c>
      <c r="D104" s="43" t="s">
        <v>51</v>
      </c>
      <c r="E104" s="43" t="s">
        <v>52</v>
      </c>
      <c r="F104" s="43">
        <v>1</v>
      </c>
      <c r="G104" s="43">
        <f t="shared" si="1"/>
        <v>15</v>
      </c>
      <c r="H104" s="43">
        <v>15</v>
      </c>
      <c r="I104" s="43"/>
      <c r="J104" s="44">
        <v>3</v>
      </c>
      <c r="K104" s="44">
        <v>15</v>
      </c>
      <c r="L104" s="44">
        <v>18</v>
      </c>
      <c r="M104" s="44">
        <v>3</v>
      </c>
      <c r="N104" s="44">
        <v>2.6999999999999997</v>
      </c>
      <c r="O104" s="44">
        <v>0.126</v>
      </c>
      <c r="P104" s="44">
        <v>0.7</v>
      </c>
      <c r="Q104" s="81">
        <v>0.7</v>
      </c>
    </row>
    <row r="105" spans="1:17" ht="18" x14ac:dyDescent="0.35">
      <c r="A105" s="41">
        <v>129</v>
      </c>
      <c r="B105" s="42" t="s">
        <v>103</v>
      </c>
      <c r="C105" s="43" t="s">
        <v>85</v>
      </c>
      <c r="D105" s="43" t="s">
        <v>51</v>
      </c>
      <c r="E105" s="43" t="s">
        <v>52</v>
      </c>
      <c r="F105" s="43">
        <v>1</v>
      </c>
      <c r="G105" s="43">
        <f t="shared" si="1"/>
        <v>20</v>
      </c>
      <c r="H105" s="43">
        <v>20</v>
      </c>
      <c r="I105" s="43"/>
      <c r="J105" s="44">
        <v>4</v>
      </c>
      <c r="K105" s="44">
        <v>20</v>
      </c>
      <c r="L105" s="44">
        <v>24</v>
      </c>
      <c r="M105" s="44">
        <v>4</v>
      </c>
      <c r="N105" s="44">
        <v>3.5999999999999996</v>
      </c>
      <c r="O105" s="44">
        <v>0.126</v>
      </c>
      <c r="P105" s="44">
        <v>0.7</v>
      </c>
      <c r="Q105" s="81">
        <v>0.7</v>
      </c>
    </row>
    <row r="106" spans="1:17" ht="18" x14ac:dyDescent="0.35">
      <c r="A106" s="41">
        <v>129</v>
      </c>
      <c r="B106" s="42" t="s">
        <v>103</v>
      </c>
      <c r="C106" s="43" t="s">
        <v>85</v>
      </c>
      <c r="D106" s="43" t="s">
        <v>51</v>
      </c>
      <c r="E106" s="43" t="s">
        <v>52</v>
      </c>
      <c r="F106" s="43">
        <v>1</v>
      </c>
      <c r="G106" s="43">
        <f t="shared" si="1"/>
        <v>45</v>
      </c>
      <c r="H106" s="43">
        <v>45</v>
      </c>
      <c r="I106" s="43"/>
      <c r="J106" s="44">
        <v>8</v>
      </c>
      <c r="K106" s="44">
        <v>45</v>
      </c>
      <c r="L106" s="44">
        <v>53</v>
      </c>
      <c r="M106" s="44">
        <v>8</v>
      </c>
      <c r="N106" s="44">
        <v>8.1</v>
      </c>
      <c r="O106" s="44">
        <v>0.20879999999999999</v>
      </c>
      <c r="P106" s="44">
        <v>1.1599999999999999</v>
      </c>
      <c r="Q106" s="81">
        <v>1.1599999999999999</v>
      </c>
    </row>
    <row r="107" spans="1:17" ht="18" x14ac:dyDescent="0.35">
      <c r="A107" s="41">
        <v>129</v>
      </c>
      <c r="B107" s="42" t="s">
        <v>103</v>
      </c>
      <c r="C107" s="43" t="s">
        <v>85</v>
      </c>
      <c r="D107" s="43" t="s">
        <v>51</v>
      </c>
      <c r="E107" s="43" t="s">
        <v>52</v>
      </c>
      <c r="F107" s="43">
        <v>1</v>
      </c>
      <c r="G107" s="43">
        <f t="shared" si="1"/>
        <v>65</v>
      </c>
      <c r="H107" s="43">
        <v>65</v>
      </c>
      <c r="I107" s="43"/>
      <c r="J107" s="44">
        <v>12</v>
      </c>
      <c r="K107" s="44">
        <v>65</v>
      </c>
      <c r="L107" s="44">
        <v>77</v>
      </c>
      <c r="M107" s="44">
        <v>12</v>
      </c>
      <c r="N107" s="44">
        <v>11.7</v>
      </c>
      <c r="O107" s="44">
        <v>0.24480000000000002</v>
      </c>
      <c r="P107" s="44">
        <v>1.36</v>
      </c>
      <c r="Q107" s="81">
        <v>1.36</v>
      </c>
    </row>
    <row r="108" spans="1:17" ht="18" x14ac:dyDescent="0.35">
      <c r="A108" s="41">
        <v>129</v>
      </c>
      <c r="B108" s="42" t="s">
        <v>104</v>
      </c>
      <c r="C108" s="43" t="s">
        <v>55</v>
      </c>
      <c r="D108" s="43" t="s">
        <v>51</v>
      </c>
      <c r="E108" s="43" t="s">
        <v>52</v>
      </c>
      <c r="F108" s="43">
        <v>3953</v>
      </c>
      <c r="G108" s="43">
        <f t="shared" si="1"/>
        <v>10</v>
      </c>
      <c r="H108" s="43">
        <v>10</v>
      </c>
      <c r="I108" s="43"/>
      <c r="J108" s="44">
        <v>2</v>
      </c>
      <c r="K108" s="44">
        <v>39530</v>
      </c>
      <c r="L108" s="44">
        <v>47436</v>
      </c>
      <c r="M108" s="44">
        <v>7906</v>
      </c>
      <c r="N108" s="44">
        <v>7115.4</v>
      </c>
      <c r="O108" s="44">
        <v>498.07799999999997</v>
      </c>
      <c r="P108" s="44">
        <v>2767.1</v>
      </c>
      <c r="Q108" s="81">
        <v>0.7</v>
      </c>
    </row>
    <row r="109" spans="1:17" ht="18" x14ac:dyDescent="0.35">
      <c r="A109" s="41">
        <v>129</v>
      </c>
      <c r="B109" s="42" t="s">
        <v>104</v>
      </c>
      <c r="C109" s="43" t="s">
        <v>56</v>
      </c>
      <c r="D109" s="43" t="s">
        <v>51</v>
      </c>
      <c r="E109" s="43" t="s">
        <v>52</v>
      </c>
      <c r="F109" s="43">
        <v>3018</v>
      </c>
      <c r="G109" s="43">
        <f t="shared" si="1"/>
        <v>5</v>
      </c>
      <c r="H109" s="43">
        <v>5</v>
      </c>
      <c r="I109" s="43"/>
      <c r="J109" s="44">
        <v>1</v>
      </c>
      <c r="K109" s="44">
        <v>15090</v>
      </c>
      <c r="L109" s="44">
        <v>18108</v>
      </c>
      <c r="M109" s="44">
        <v>3018</v>
      </c>
      <c r="N109" s="44">
        <v>2716.2</v>
      </c>
      <c r="O109" s="44">
        <v>380.26799999999997</v>
      </c>
      <c r="P109" s="44">
        <v>2112.6</v>
      </c>
      <c r="Q109" s="81">
        <v>0.7</v>
      </c>
    </row>
    <row r="110" spans="1:17" ht="18" x14ac:dyDescent="0.35">
      <c r="A110" s="41">
        <v>129</v>
      </c>
      <c r="B110" s="42" t="s">
        <v>105</v>
      </c>
      <c r="C110" s="43" t="s">
        <v>85</v>
      </c>
      <c r="D110" s="43" t="s">
        <v>51</v>
      </c>
      <c r="E110" s="43" t="s">
        <v>52</v>
      </c>
      <c r="F110" s="43">
        <v>6000</v>
      </c>
      <c r="G110" s="43">
        <f t="shared" si="1"/>
        <v>5</v>
      </c>
      <c r="H110" s="43">
        <v>5</v>
      </c>
      <c r="I110" s="43"/>
      <c r="J110" s="87">
        <v>1</v>
      </c>
      <c r="K110" s="44">
        <v>30000</v>
      </c>
      <c r="L110" s="44">
        <v>36000</v>
      </c>
      <c r="M110" s="44">
        <v>6000</v>
      </c>
      <c r="N110" s="44">
        <v>5400</v>
      </c>
      <c r="O110" s="44">
        <v>756</v>
      </c>
      <c r="P110" s="44">
        <v>4200</v>
      </c>
      <c r="Q110" s="81">
        <v>0.7</v>
      </c>
    </row>
    <row r="111" spans="1:17" ht="18" x14ac:dyDescent="0.35">
      <c r="A111" s="41">
        <v>129</v>
      </c>
      <c r="B111" s="42" t="s">
        <v>105</v>
      </c>
      <c r="C111" s="43" t="s">
        <v>62</v>
      </c>
      <c r="D111" s="43" t="s">
        <v>51</v>
      </c>
      <c r="E111" s="43" t="s">
        <v>52</v>
      </c>
      <c r="F111" s="43">
        <v>1000</v>
      </c>
      <c r="G111" s="43">
        <f t="shared" si="1"/>
        <v>5</v>
      </c>
      <c r="H111" s="43">
        <v>5</v>
      </c>
      <c r="I111" s="43"/>
      <c r="J111" s="87">
        <v>1</v>
      </c>
      <c r="K111" s="44">
        <v>5000</v>
      </c>
      <c r="L111" s="44">
        <v>6000</v>
      </c>
      <c r="M111" s="44">
        <v>1000</v>
      </c>
      <c r="N111" s="44">
        <v>900</v>
      </c>
      <c r="O111" s="44">
        <v>126</v>
      </c>
      <c r="P111" s="44">
        <v>700</v>
      </c>
      <c r="Q111" s="81">
        <v>0.7</v>
      </c>
    </row>
    <row r="112" spans="1:17" ht="18" x14ac:dyDescent="0.35">
      <c r="A112" s="41">
        <v>129</v>
      </c>
      <c r="B112" s="42" t="s">
        <v>105</v>
      </c>
      <c r="C112" s="43" t="s">
        <v>54</v>
      </c>
      <c r="D112" s="43" t="s">
        <v>51</v>
      </c>
      <c r="E112" s="43" t="s">
        <v>52</v>
      </c>
      <c r="F112" s="43">
        <v>3</v>
      </c>
      <c r="G112" s="43">
        <f t="shared" si="1"/>
        <v>10</v>
      </c>
      <c r="H112" s="43">
        <v>10</v>
      </c>
      <c r="I112" s="43"/>
      <c r="J112" s="44">
        <v>2</v>
      </c>
      <c r="K112" s="44">
        <v>30</v>
      </c>
      <c r="L112" s="44">
        <v>36</v>
      </c>
      <c r="M112" s="44">
        <v>6</v>
      </c>
      <c r="N112" s="44">
        <v>5.3999999999999995</v>
      </c>
      <c r="O112" s="44">
        <v>0.37799999999999995</v>
      </c>
      <c r="P112" s="44">
        <v>2.0999999999999996</v>
      </c>
      <c r="Q112" s="81">
        <v>0.7</v>
      </c>
    </row>
    <row r="113" spans="1:17" ht="18" x14ac:dyDescent="0.35">
      <c r="A113" s="41">
        <v>129</v>
      </c>
      <c r="B113" s="42" t="s">
        <v>105</v>
      </c>
      <c r="C113" s="43" t="s">
        <v>54</v>
      </c>
      <c r="D113" s="43" t="s">
        <v>57</v>
      </c>
      <c r="E113" s="43" t="s">
        <v>52</v>
      </c>
      <c r="F113" s="43">
        <v>1</v>
      </c>
      <c r="G113" s="43">
        <f t="shared" si="1"/>
        <v>180</v>
      </c>
      <c r="H113" s="43">
        <v>175</v>
      </c>
      <c r="I113" s="43">
        <v>5</v>
      </c>
      <c r="J113" s="44">
        <v>32.5</v>
      </c>
      <c r="K113" s="44">
        <v>180</v>
      </c>
      <c r="L113" s="44">
        <v>212.5</v>
      </c>
      <c r="M113" s="44">
        <v>32.5</v>
      </c>
      <c r="N113" s="44">
        <v>32.4</v>
      </c>
      <c r="O113" s="44">
        <v>0.252</v>
      </c>
      <c r="P113" s="44">
        <v>1.4</v>
      </c>
      <c r="Q113" s="81">
        <v>1.4</v>
      </c>
    </row>
    <row r="114" spans="1:17" ht="18" x14ac:dyDescent="0.35">
      <c r="A114" s="41">
        <v>129</v>
      </c>
      <c r="B114" s="42" t="s">
        <v>106</v>
      </c>
      <c r="C114" s="43" t="s">
        <v>62</v>
      </c>
      <c r="D114" s="43" t="s">
        <v>51</v>
      </c>
      <c r="E114" s="43" t="s">
        <v>52</v>
      </c>
      <c r="F114" s="43">
        <v>3824</v>
      </c>
      <c r="G114" s="43">
        <f t="shared" si="1"/>
        <v>5</v>
      </c>
      <c r="H114" s="43">
        <v>5</v>
      </c>
      <c r="I114" s="43"/>
      <c r="J114" s="44">
        <v>1</v>
      </c>
      <c r="K114" s="44">
        <v>19120</v>
      </c>
      <c r="L114" s="44">
        <v>22944</v>
      </c>
      <c r="M114" s="44">
        <v>3824</v>
      </c>
      <c r="N114" s="44">
        <v>3441.6</v>
      </c>
      <c r="O114" s="44">
        <v>481.82399999999996</v>
      </c>
      <c r="P114" s="44">
        <v>2676.7999999999997</v>
      </c>
      <c r="Q114" s="81">
        <v>0.7</v>
      </c>
    </row>
    <row r="115" spans="1:17" ht="18" x14ac:dyDescent="0.35">
      <c r="A115" s="41">
        <v>129</v>
      </c>
      <c r="B115" s="42" t="s">
        <v>106</v>
      </c>
      <c r="C115" s="43" t="s">
        <v>62</v>
      </c>
      <c r="D115" s="43" t="s">
        <v>51</v>
      </c>
      <c r="E115" s="43" t="s">
        <v>52</v>
      </c>
      <c r="F115" s="43">
        <v>7</v>
      </c>
      <c r="G115" s="43">
        <f t="shared" si="1"/>
        <v>5</v>
      </c>
      <c r="H115" s="43">
        <v>5</v>
      </c>
      <c r="I115" s="43"/>
      <c r="J115" s="44">
        <v>1</v>
      </c>
      <c r="K115" s="44">
        <v>35</v>
      </c>
      <c r="L115" s="44">
        <v>42</v>
      </c>
      <c r="M115" s="44">
        <v>7</v>
      </c>
      <c r="N115" s="44">
        <v>6.3</v>
      </c>
      <c r="O115" s="44">
        <v>0.8819999999999999</v>
      </c>
      <c r="P115" s="44">
        <v>4.8999999999999995</v>
      </c>
      <c r="Q115" s="81">
        <v>0.7</v>
      </c>
    </row>
    <row r="116" spans="1:17" ht="18" x14ac:dyDescent="0.35">
      <c r="A116" s="41">
        <v>129</v>
      </c>
      <c r="B116" s="42" t="s">
        <v>106</v>
      </c>
      <c r="C116" s="43" t="s">
        <v>85</v>
      </c>
      <c r="D116" s="43" t="s">
        <v>17</v>
      </c>
      <c r="E116" s="43" t="s">
        <v>52</v>
      </c>
      <c r="F116" s="43">
        <v>5</v>
      </c>
      <c r="G116" s="43">
        <f t="shared" si="1"/>
        <v>35</v>
      </c>
      <c r="H116" s="43">
        <v>35</v>
      </c>
      <c r="I116" s="43"/>
      <c r="J116" s="44">
        <v>6</v>
      </c>
      <c r="K116" s="44">
        <v>175</v>
      </c>
      <c r="L116" s="44">
        <v>205</v>
      </c>
      <c r="M116" s="44">
        <v>30</v>
      </c>
      <c r="N116" s="44">
        <v>31.5</v>
      </c>
      <c r="O116" s="44">
        <v>1.26</v>
      </c>
      <c r="P116" s="44">
        <v>7</v>
      </c>
      <c r="Q116" s="81">
        <v>1.4</v>
      </c>
    </row>
    <row r="117" spans="1:17" ht="18" x14ac:dyDescent="0.35">
      <c r="A117" s="41">
        <v>129</v>
      </c>
      <c r="B117" s="42" t="s">
        <v>107</v>
      </c>
      <c r="C117" s="43" t="s">
        <v>54</v>
      </c>
      <c r="D117" s="43" t="s">
        <v>51</v>
      </c>
      <c r="E117" s="43" t="s">
        <v>52</v>
      </c>
      <c r="F117" s="43">
        <v>96</v>
      </c>
      <c r="G117" s="43">
        <f t="shared" si="1"/>
        <v>5</v>
      </c>
      <c r="H117" s="43">
        <v>5</v>
      </c>
      <c r="I117" s="43"/>
      <c r="J117" s="44">
        <v>1</v>
      </c>
      <c r="K117" s="44">
        <v>480</v>
      </c>
      <c r="L117" s="44">
        <v>576</v>
      </c>
      <c r="M117" s="44">
        <v>96</v>
      </c>
      <c r="N117" s="44"/>
      <c r="O117" s="44">
        <v>12.095999999999998</v>
      </c>
      <c r="P117" s="44">
        <v>67.199999999999989</v>
      </c>
      <c r="Q117" s="81">
        <v>0.7</v>
      </c>
    </row>
    <row r="118" spans="1:17" ht="18" x14ac:dyDescent="0.35">
      <c r="A118" s="41">
        <v>129</v>
      </c>
      <c r="B118" s="42" t="s">
        <v>107</v>
      </c>
      <c r="C118" s="43" t="s">
        <v>56</v>
      </c>
      <c r="D118" s="43" t="s">
        <v>51</v>
      </c>
      <c r="E118" s="43" t="s">
        <v>52</v>
      </c>
      <c r="F118" s="43">
        <v>2533</v>
      </c>
      <c r="G118" s="43">
        <f t="shared" si="1"/>
        <v>5</v>
      </c>
      <c r="H118" s="43">
        <v>5</v>
      </c>
      <c r="I118" s="43"/>
      <c r="J118" s="44">
        <v>1</v>
      </c>
      <c r="K118" s="44">
        <v>12665</v>
      </c>
      <c r="L118" s="44">
        <v>15198</v>
      </c>
      <c r="M118" s="44">
        <v>2533</v>
      </c>
      <c r="N118" s="44"/>
      <c r="O118" s="44">
        <v>319.15799999999996</v>
      </c>
      <c r="P118" s="44">
        <v>1773.1</v>
      </c>
      <c r="Q118" s="81">
        <v>0.7</v>
      </c>
    </row>
    <row r="119" spans="1:17" ht="18" x14ac:dyDescent="0.35">
      <c r="A119" s="41">
        <v>129</v>
      </c>
      <c r="B119" s="42" t="s">
        <v>107</v>
      </c>
      <c r="C119" s="43" t="s">
        <v>56</v>
      </c>
      <c r="D119" s="43" t="s">
        <v>51</v>
      </c>
      <c r="E119" s="43" t="s">
        <v>52</v>
      </c>
      <c r="F119" s="43">
        <v>100</v>
      </c>
      <c r="G119" s="43">
        <f t="shared" si="1"/>
        <v>5</v>
      </c>
      <c r="H119" s="43">
        <v>5</v>
      </c>
      <c r="I119" s="43"/>
      <c r="J119" s="44">
        <v>1</v>
      </c>
      <c r="K119" s="44">
        <v>500</v>
      </c>
      <c r="L119" s="44">
        <v>600</v>
      </c>
      <c r="M119" s="44">
        <v>100</v>
      </c>
      <c r="N119" s="44"/>
      <c r="O119" s="44">
        <v>12.6</v>
      </c>
      <c r="P119" s="44">
        <v>70</v>
      </c>
      <c r="Q119" s="81">
        <v>0.7</v>
      </c>
    </row>
    <row r="120" spans="1:17" ht="18" x14ac:dyDescent="0.35">
      <c r="A120" s="41">
        <v>129</v>
      </c>
      <c r="B120" s="42" t="s">
        <v>107</v>
      </c>
      <c r="C120" s="43" t="s">
        <v>56</v>
      </c>
      <c r="D120" s="43" t="s">
        <v>51</v>
      </c>
      <c r="E120" s="43" t="s">
        <v>52</v>
      </c>
      <c r="F120" s="43">
        <v>2607</v>
      </c>
      <c r="G120" s="43">
        <f t="shared" si="1"/>
        <v>5</v>
      </c>
      <c r="H120" s="43">
        <v>5</v>
      </c>
      <c r="I120" s="43"/>
      <c r="J120" s="44">
        <v>1</v>
      </c>
      <c r="K120" s="44">
        <v>13035</v>
      </c>
      <c r="L120" s="44">
        <v>15642</v>
      </c>
      <c r="M120" s="44">
        <v>2607</v>
      </c>
      <c r="N120" s="44"/>
      <c r="O120" s="44">
        <v>328.48199999999997</v>
      </c>
      <c r="P120" s="44">
        <v>1824.8999999999999</v>
      </c>
      <c r="Q120" s="81">
        <v>0.7</v>
      </c>
    </row>
    <row r="121" spans="1:17" ht="18" x14ac:dyDescent="0.35">
      <c r="A121" s="41">
        <v>129</v>
      </c>
      <c r="B121" s="42" t="s">
        <v>107</v>
      </c>
      <c r="C121" s="43" t="s">
        <v>56</v>
      </c>
      <c r="D121" s="43" t="s">
        <v>51</v>
      </c>
      <c r="E121" s="43" t="s">
        <v>52</v>
      </c>
      <c r="F121" s="43">
        <v>1826</v>
      </c>
      <c r="G121" s="43">
        <f t="shared" si="1"/>
        <v>5</v>
      </c>
      <c r="H121" s="43">
        <v>5</v>
      </c>
      <c r="I121" s="43"/>
      <c r="J121" s="44">
        <v>1</v>
      </c>
      <c r="K121" s="44">
        <v>9130</v>
      </c>
      <c r="L121" s="44">
        <v>10956</v>
      </c>
      <c r="M121" s="44">
        <v>1826</v>
      </c>
      <c r="N121" s="44"/>
      <c r="O121" s="44">
        <v>230.07599999999996</v>
      </c>
      <c r="P121" s="44">
        <v>1278.1999999999998</v>
      </c>
      <c r="Q121" s="81">
        <v>0.7</v>
      </c>
    </row>
    <row r="122" spans="1:17" ht="18" x14ac:dyDescent="0.35">
      <c r="A122" s="41">
        <v>129</v>
      </c>
      <c r="B122" s="42" t="s">
        <v>107</v>
      </c>
      <c r="C122" s="43" t="s">
        <v>55</v>
      </c>
      <c r="D122" s="43" t="s">
        <v>57</v>
      </c>
      <c r="E122" s="43" t="s">
        <v>52</v>
      </c>
      <c r="F122" s="43">
        <v>1</v>
      </c>
      <c r="G122" s="43">
        <f t="shared" si="1"/>
        <v>179</v>
      </c>
      <c r="H122" s="43">
        <v>175</v>
      </c>
      <c r="I122" s="43">
        <v>4</v>
      </c>
      <c r="J122" s="44">
        <v>32.5</v>
      </c>
      <c r="K122" s="44">
        <v>179</v>
      </c>
      <c r="L122" s="44">
        <v>211.5</v>
      </c>
      <c r="M122" s="44">
        <v>32.5</v>
      </c>
      <c r="N122" s="44"/>
      <c r="O122" s="44">
        <v>0.252</v>
      </c>
      <c r="P122" s="44">
        <v>1.4</v>
      </c>
      <c r="Q122" s="81">
        <v>1.4</v>
      </c>
    </row>
    <row r="123" spans="1:17" ht="18" x14ac:dyDescent="0.35">
      <c r="A123" s="41">
        <v>129</v>
      </c>
      <c r="B123" s="42" t="s">
        <v>108</v>
      </c>
      <c r="C123" s="43" t="s">
        <v>55</v>
      </c>
      <c r="D123" s="43" t="s">
        <v>17</v>
      </c>
      <c r="E123" s="43" t="s">
        <v>52</v>
      </c>
      <c r="F123" s="43">
        <v>4</v>
      </c>
      <c r="G123" s="43">
        <f t="shared" si="1"/>
        <v>35</v>
      </c>
      <c r="H123" s="43">
        <v>35</v>
      </c>
      <c r="I123" s="43"/>
      <c r="J123" s="44">
        <v>6</v>
      </c>
      <c r="K123" s="44">
        <v>140</v>
      </c>
      <c r="L123" s="44">
        <v>164</v>
      </c>
      <c r="M123" s="44">
        <v>24</v>
      </c>
      <c r="N123" s="44"/>
      <c r="O123" s="44">
        <v>1.008</v>
      </c>
      <c r="P123" s="44">
        <v>5.6</v>
      </c>
      <c r="Q123" s="81">
        <v>1.4</v>
      </c>
    </row>
    <row r="124" spans="1:17" ht="18" x14ac:dyDescent="0.35">
      <c r="A124" s="41">
        <v>129</v>
      </c>
      <c r="B124" s="42" t="s">
        <v>108</v>
      </c>
      <c r="C124" s="43" t="s">
        <v>62</v>
      </c>
      <c r="D124" s="43" t="s">
        <v>51</v>
      </c>
      <c r="E124" s="43" t="s">
        <v>52</v>
      </c>
      <c r="F124" s="43">
        <v>1</v>
      </c>
      <c r="G124" s="43">
        <f t="shared" si="1"/>
        <v>5</v>
      </c>
      <c r="H124" s="43">
        <v>5</v>
      </c>
      <c r="I124" s="43"/>
      <c r="J124" s="44">
        <v>1</v>
      </c>
      <c r="K124" s="44">
        <v>5</v>
      </c>
      <c r="L124" s="44">
        <v>6</v>
      </c>
      <c r="M124" s="44">
        <v>1</v>
      </c>
      <c r="N124" s="44"/>
      <c r="O124" s="44">
        <v>0.126</v>
      </c>
      <c r="P124" s="44">
        <v>0.7</v>
      </c>
      <c r="Q124" s="81">
        <v>0.7</v>
      </c>
    </row>
    <row r="125" spans="1:17" ht="18" x14ac:dyDescent="0.35">
      <c r="A125" s="41">
        <v>129</v>
      </c>
      <c r="B125" s="42" t="s">
        <v>108</v>
      </c>
      <c r="C125" s="43" t="s">
        <v>62</v>
      </c>
      <c r="D125" s="43" t="s">
        <v>51</v>
      </c>
      <c r="E125" s="43" t="s">
        <v>52</v>
      </c>
      <c r="F125" s="43">
        <v>2</v>
      </c>
      <c r="G125" s="43">
        <f t="shared" si="1"/>
        <v>5</v>
      </c>
      <c r="H125" s="43">
        <v>5</v>
      </c>
      <c r="I125" s="43"/>
      <c r="J125" s="44">
        <v>1</v>
      </c>
      <c r="K125" s="44">
        <v>10</v>
      </c>
      <c r="L125" s="44">
        <v>12</v>
      </c>
      <c r="M125" s="44">
        <v>2</v>
      </c>
      <c r="N125" s="44"/>
      <c r="O125" s="44">
        <v>0.252</v>
      </c>
      <c r="P125" s="44">
        <v>1.4</v>
      </c>
      <c r="Q125" s="81">
        <v>0.7</v>
      </c>
    </row>
    <row r="126" spans="1:17" ht="18" x14ac:dyDescent="0.35">
      <c r="A126" s="41">
        <v>129</v>
      </c>
      <c r="B126" s="42" t="s">
        <v>108</v>
      </c>
      <c r="C126" s="43" t="s">
        <v>56</v>
      </c>
      <c r="D126" s="43" t="s">
        <v>51</v>
      </c>
      <c r="E126" s="43" t="s">
        <v>52</v>
      </c>
      <c r="F126" s="43">
        <v>400</v>
      </c>
      <c r="G126" s="43">
        <f t="shared" si="1"/>
        <v>5</v>
      </c>
      <c r="H126" s="43">
        <v>5</v>
      </c>
      <c r="I126" s="43"/>
      <c r="J126" s="44">
        <v>1</v>
      </c>
      <c r="K126" s="44">
        <v>2000</v>
      </c>
      <c r="L126" s="44">
        <v>2400</v>
      </c>
      <c r="M126" s="44">
        <v>400</v>
      </c>
      <c r="N126" s="44"/>
      <c r="O126" s="44">
        <v>50.4</v>
      </c>
      <c r="P126" s="44">
        <v>280</v>
      </c>
      <c r="Q126" s="81">
        <v>0.7</v>
      </c>
    </row>
  </sheetData>
  <autoFilter ref="A1:Q126" xr:uid="{00000000-0009-0000-0000-000001000000}"/>
  <conditionalFormatting sqref="E55">
    <cfRule type="duplicateValues" dxfId="6" priority="4"/>
  </conditionalFormatting>
  <conditionalFormatting sqref="E69">
    <cfRule type="duplicateValues" dxfId="5" priority="3"/>
  </conditionalFormatting>
  <conditionalFormatting sqref="E70">
    <cfRule type="duplicateValues" dxfId="4" priority="2"/>
  </conditionalFormatting>
  <conditionalFormatting sqref="E99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3"/>
  <sheetViews>
    <sheetView workbookViewId="0">
      <selection activeCell="K123" sqref="K123"/>
    </sheetView>
  </sheetViews>
  <sheetFormatPr defaultRowHeight="14.4" x14ac:dyDescent="0.3"/>
  <cols>
    <col min="2" max="2" width="13.88671875" customWidth="1"/>
    <col min="3" max="3" width="10.6640625" customWidth="1"/>
    <col min="5" max="5" width="13.88671875" hidden="1" customWidth="1"/>
    <col min="11" max="11" width="11.109375" customWidth="1"/>
    <col min="12" max="12" width="11.5546875" customWidth="1"/>
    <col min="13" max="13" width="12.33203125" customWidth="1"/>
    <col min="14" max="14" width="11.109375" customWidth="1"/>
    <col min="16" max="16" width="12.5546875" customWidth="1"/>
  </cols>
  <sheetData>
    <row r="1" spans="1:17" ht="69.599999999999994" x14ac:dyDescent="0.3">
      <c r="A1" s="77" t="s">
        <v>76</v>
      </c>
      <c r="B1" s="78" t="s">
        <v>111</v>
      </c>
      <c r="C1" s="78" t="s">
        <v>22</v>
      </c>
      <c r="D1" s="78" t="s">
        <v>23</v>
      </c>
      <c r="E1" s="78" t="s">
        <v>24</v>
      </c>
      <c r="F1" s="78" t="s">
        <v>7</v>
      </c>
      <c r="G1" s="78" t="s">
        <v>109</v>
      </c>
      <c r="H1" s="78" t="s">
        <v>25</v>
      </c>
      <c r="I1" s="78" t="s">
        <v>77</v>
      </c>
      <c r="J1" s="78" t="s">
        <v>78</v>
      </c>
      <c r="K1" s="78" t="s">
        <v>26</v>
      </c>
      <c r="L1" s="79" t="s">
        <v>79</v>
      </c>
      <c r="M1" s="79" t="s">
        <v>80</v>
      </c>
      <c r="N1" s="79" t="s">
        <v>81</v>
      </c>
      <c r="O1" s="79" t="s">
        <v>82</v>
      </c>
      <c r="P1" s="78" t="s">
        <v>49</v>
      </c>
      <c r="Q1" s="79" t="s">
        <v>83</v>
      </c>
    </row>
    <row r="2" spans="1:17" ht="18" x14ac:dyDescent="0.35">
      <c r="A2" s="41">
        <v>129</v>
      </c>
      <c r="B2" s="42" t="s">
        <v>84</v>
      </c>
      <c r="C2" s="43" t="s">
        <v>60</v>
      </c>
      <c r="D2" s="43" t="s">
        <v>51</v>
      </c>
      <c r="E2" s="43" t="s">
        <v>52</v>
      </c>
      <c r="F2" s="82">
        <v>771</v>
      </c>
      <c r="G2" s="43">
        <v>10</v>
      </c>
      <c r="H2" s="43">
        <v>10</v>
      </c>
      <c r="I2" s="43"/>
      <c r="J2" s="44">
        <v>2</v>
      </c>
      <c r="K2" s="44">
        <v>7710</v>
      </c>
      <c r="L2" s="44">
        <v>9252</v>
      </c>
      <c r="M2" s="44">
        <v>1542</v>
      </c>
      <c r="N2" s="44">
        <v>1387.8</v>
      </c>
      <c r="O2" s="44">
        <v>97.145999999999987</v>
      </c>
      <c r="P2" s="44">
        <v>539.69999999999993</v>
      </c>
      <c r="Q2" s="45">
        <v>0.7</v>
      </c>
    </row>
    <row r="3" spans="1:17" ht="18" x14ac:dyDescent="0.35">
      <c r="A3" s="41">
        <v>129</v>
      </c>
      <c r="B3" s="42" t="s">
        <v>84</v>
      </c>
      <c r="C3" s="43" t="s">
        <v>85</v>
      </c>
      <c r="D3" s="43" t="s">
        <v>51</v>
      </c>
      <c r="E3" s="43" t="s">
        <v>52</v>
      </c>
      <c r="F3" s="82">
        <v>50</v>
      </c>
      <c r="G3" s="43">
        <v>5</v>
      </c>
      <c r="H3" s="43">
        <v>5</v>
      </c>
      <c r="I3" s="43"/>
      <c r="J3" s="44">
        <v>1</v>
      </c>
      <c r="K3" s="44">
        <v>250</v>
      </c>
      <c r="L3" s="44">
        <v>300</v>
      </c>
      <c r="M3" s="44">
        <v>50</v>
      </c>
      <c r="N3" s="44">
        <v>45</v>
      </c>
      <c r="O3" s="44">
        <v>6.3</v>
      </c>
      <c r="P3" s="44">
        <v>35</v>
      </c>
      <c r="Q3" s="45">
        <v>0.7</v>
      </c>
    </row>
    <row r="4" spans="1:17" ht="18" x14ac:dyDescent="0.35">
      <c r="A4" s="41">
        <v>129</v>
      </c>
      <c r="B4" s="42" t="s">
        <v>84</v>
      </c>
      <c r="C4" s="43" t="s">
        <v>85</v>
      </c>
      <c r="D4" s="43" t="s">
        <v>51</v>
      </c>
      <c r="E4" s="43" t="s">
        <v>52</v>
      </c>
      <c r="F4" s="82">
        <f>634-10</f>
        <v>624</v>
      </c>
      <c r="G4" s="43">
        <v>10</v>
      </c>
      <c r="H4" s="43">
        <v>10</v>
      </c>
      <c r="I4" s="43"/>
      <c r="J4" s="44">
        <v>2</v>
      </c>
      <c r="K4" s="44">
        <v>6340</v>
      </c>
      <c r="L4" s="44">
        <v>7608</v>
      </c>
      <c r="M4" s="44">
        <v>1268</v>
      </c>
      <c r="N4" s="44">
        <v>1141.2</v>
      </c>
      <c r="O4" s="44">
        <v>79.883999999999986</v>
      </c>
      <c r="P4" s="44">
        <v>443.79999999999995</v>
      </c>
      <c r="Q4" s="45">
        <v>0.7</v>
      </c>
    </row>
    <row r="5" spans="1:17" ht="18" x14ac:dyDescent="0.35">
      <c r="A5" s="41">
        <v>129</v>
      </c>
      <c r="B5" s="42" t="s">
        <v>84</v>
      </c>
      <c r="C5" s="43" t="s">
        <v>54</v>
      </c>
      <c r="D5" s="43" t="s">
        <v>51</v>
      </c>
      <c r="E5" s="82" t="s">
        <v>52</v>
      </c>
      <c r="F5" s="43">
        <v>4</v>
      </c>
      <c r="G5" s="43">
        <v>46</v>
      </c>
      <c r="H5" s="43">
        <v>43</v>
      </c>
      <c r="I5" s="43"/>
      <c r="J5" s="44"/>
      <c r="K5" s="46">
        <v>144</v>
      </c>
      <c r="L5" s="46">
        <v>172</v>
      </c>
      <c r="M5" s="46">
        <v>28</v>
      </c>
      <c r="N5" s="44">
        <v>25.919999999999998</v>
      </c>
      <c r="O5" s="44">
        <v>0</v>
      </c>
      <c r="P5" s="44">
        <v>0</v>
      </c>
      <c r="Q5" s="45">
        <v>0.7</v>
      </c>
    </row>
    <row r="6" spans="1:17" ht="18" x14ac:dyDescent="0.35">
      <c r="A6" s="41">
        <v>129</v>
      </c>
      <c r="B6" s="42" t="s">
        <v>84</v>
      </c>
      <c r="C6" s="43" t="s">
        <v>54</v>
      </c>
      <c r="D6" s="43" t="s">
        <v>51</v>
      </c>
      <c r="E6" s="82" t="s">
        <v>52</v>
      </c>
      <c r="F6" s="43">
        <v>2</v>
      </c>
      <c r="G6" s="43">
        <v>48</v>
      </c>
      <c r="H6" s="43">
        <v>45</v>
      </c>
      <c r="I6" s="43"/>
      <c r="J6" s="44"/>
      <c r="K6" s="46">
        <v>76</v>
      </c>
      <c r="L6" s="46">
        <v>90</v>
      </c>
      <c r="M6" s="46">
        <v>14</v>
      </c>
      <c r="N6" s="44">
        <v>13.68</v>
      </c>
      <c r="O6" s="44">
        <v>0</v>
      </c>
      <c r="P6" s="44">
        <v>0</v>
      </c>
      <c r="Q6" s="45">
        <v>0.7</v>
      </c>
    </row>
    <row r="7" spans="1:17" ht="18" x14ac:dyDescent="0.35">
      <c r="A7" s="41">
        <v>129</v>
      </c>
      <c r="B7" s="42" t="s">
        <v>84</v>
      </c>
      <c r="C7" s="43" t="s">
        <v>54</v>
      </c>
      <c r="D7" s="43" t="s">
        <v>51</v>
      </c>
      <c r="E7" s="82" t="s">
        <v>52</v>
      </c>
      <c r="F7" s="43">
        <v>1</v>
      </c>
      <c r="G7" s="43">
        <v>53</v>
      </c>
      <c r="H7" s="43">
        <v>51</v>
      </c>
      <c r="I7" s="43"/>
      <c r="J7" s="44"/>
      <c r="K7" s="46">
        <v>43</v>
      </c>
      <c r="L7" s="46">
        <v>51</v>
      </c>
      <c r="M7" s="46">
        <v>8</v>
      </c>
      <c r="N7" s="44">
        <v>7.7399999999999993</v>
      </c>
      <c r="O7" s="44">
        <v>0</v>
      </c>
      <c r="P7" s="44">
        <v>0</v>
      </c>
      <c r="Q7" s="45">
        <v>0.7</v>
      </c>
    </row>
    <row r="8" spans="1:17" ht="18" x14ac:dyDescent="0.35">
      <c r="A8" s="41">
        <v>129</v>
      </c>
      <c r="B8" s="42" t="s">
        <v>84</v>
      </c>
      <c r="C8" s="43" t="s">
        <v>54</v>
      </c>
      <c r="D8" s="43" t="s">
        <v>51</v>
      </c>
      <c r="E8" s="82" t="s">
        <v>52</v>
      </c>
      <c r="F8" s="43">
        <v>3</v>
      </c>
      <c r="G8" s="43">
        <v>68</v>
      </c>
      <c r="H8" s="43">
        <v>68</v>
      </c>
      <c r="I8" s="43"/>
      <c r="J8" s="44"/>
      <c r="K8" s="46">
        <v>174</v>
      </c>
      <c r="L8" s="46">
        <v>204</v>
      </c>
      <c r="M8" s="46">
        <v>30</v>
      </c>
      <c r="N8" s="44">
        <v>31.32</v>
      </c>
      <c r="O8" s="44">
        <v>0</v>
      </c>
      <c r="P8" s="44">
        <v>0</v>
      </c>
      <c r="Q8" s="45">
        <v>0.7</v>
      </c>
    </row>
    <row r="9" spans="1:17" ht="18" x14ac:dyDescent="0.35">
      <c r="A9" s="41">
        <v>129</v>
      </c>
      <c r="B9" s="42" t="s">
        <v>86</v>
      </c>
      <c r="C9" s="43" t="s">
        <v>62</v>
      </c>
      <c r="D9" s="43" t="s">
        <v>51</v>
      </c>
      <c r="E9" s="43" t="s">
        <v>52</v>
      </c>
      <c r="F9" s="82">
        <v>4</v>
      </c>
      <c r="G9" s="43">
        <v>10</v>
      </c>
      <c r="H9" s="43">
        <v>10</v>
      </c>
      <c r="I9" s="43"/>
      <c r="J9" s="44">
        <v>2</v>
      </c>
      <c r="K9" s="44">
        <v>40</v>
      </c>
      <c r="L9" s="44">
        <v>48</v>
      </c>
      <c r="M9" s="44">
        <v>8</v>
      </c>
      <c r="N9" s="44">
        <v>7.1999999999999993</v>
      </c>
      <c r="O9" s="44">
        <v>0.504</v>
      </c>
      <c r="P9" s="44">
        <v>2.8</v>
      </c>
      <c r="Q9" s="45">
        <v>0.7</v>
      </c>
    </row>
    <row r="10" spans="1:17" ht="18" x14ac:dyDescent="0.35">
      <c r="A10" s="41">
        <v>129</v>
      </c>
      <c r="B10" s="42" t="s">
        <v>86</v>
      </c>
      <c r="C10" s="43" t="s">
        <v>62</v>
      </c>
      <c r="D10" s="43" t="s">
        <v>51</v>
      </c>
      <c r="E10" s="43" t="s">
        <v>52</v>
      </c>
      <c r="F10" s="82">
        <v>1</v>
      </c>
      <c r="G10" s="43">
        <v>15</v>
      </c>
      <c r="H10" s="43">
        <v>15</v>
      </c>
      <c r="I10" s="43"/>
      <c r="J10" s="44">
        <v>3</v>
      </c>
      <c r="K10" s="44">
        <v>15</v>
      </c>
      <c r="L10" s="44">
        <v>18</v>
      </c>
      <c r="M10" s="44">
        <v>3</v>
      </c>
      <c r="N10" s="44">
        <v>2.6999999999999997</v>
      </c>
      <c r="O10" s="44">
        <v>0.126</v>
      </c>
      <c r="P10" s="44">
        <v>0.7</v>
      </c>
      <c r="Q10" s="45">
        <v>0.7</v>
      </c>
    </row>
    <row r="11" spans="1:17" ht="18" x14ac:dyDescent="0.35">
      <c r="A11" s="41">
        <v>129</v>
      </c>
      <c r="B11" s="42" t="s">
        <v>86</v>
      </c>
      <c r="C11" s="43" t="s">
        <v>62</v>
      </c>
      <c r="D11" s="43" t="s">
        <v>51</v>
      </c>
      <c r="E11" s="43" t="s">
        <v>52</v>
      </c>
      <c r="F11" s="82">
        <v>7</v>
      </c>
      <c r="G11" s="43">
        <v>5</v>
      </c>
      <c r="H11" s="43">
        <v>5</v>
      </c>
      <c r="I11" s="43"/>
      <c r="J11" s="44">
        <v>1</v>
      </c>
      <c r="K11" s="44">
        <v>35</v>
      </c>
      <c r="L11" s="44">
        <v>42</v>
      </c>
      <c r="M11" s="44">
        <v>7</v>
      </c>
      <c r="N11" s="44">
        <v>6.3</v>
      </c>
      <c r="O11" s="44">
        <v>0.8819999999999999</v>
      </c>
      <c r="P11" s="44">
        <v>4.8999999999999995</v>
      </c>
      <c r="Q11" s="45">
        <v>0.7</v>
      </c>
    </row>
    <row r="12" spans="1:17" ht="18" x14ac:dyDescent="0.35">
      <c r="A12" s="41">
        <v>129</v>
      </c>
      <c r="B12" s="42" t="s">
        <v>86</v>
      </c>
      <c r="C12" s="43" t="s">
        <v>56</v>
      </c>
      <c r="D12" s="43" t="s">
        <v>51</v>
      </c>
      <c r="E12" s="43" t="s">
        <v>52</v>
      </c>
      <c r="F12" s="82">
        <v>2410</v>
      </c>
      <c r="G12" s="43">
        <v>10</v>
      </c>
      <c r="H12" s="43">
        <v>10</v>
      </c>
      <c r="I12" s="43"/>
      <c r="J12" s="44">
        <v>2</v>
      </c>
      <c r="K12" s="44">
        <v>24100</v>
      </c>
      <c r="L12" s="44">
        <v>28920</v>
      </c>
      <c r="M12" s="44">
        <v>4820</v>
      </c>
      <c r="N12" s="44">
        <v>4338</v>
      </c>
      <c r="O12" s="44">
        <v>303.65999999999997</v>
      </c>
      <c r="P12" s="44">
        <v>1687</v>
      </c>
      <c r="Q12" s="45">
        <v>0.7</v>
      </c>
    </row>
    <row r="13" spans="1:17" ht="18" x14ac:dyDescent="0.35">
      <c r="A13" s="41">
        <v>129</v>
      </c>
      <c r="B13" s="42" t="s">
        <v>110</v>
      </c>
      <c r="C13" s="43" t="s">
        <v>85</v>
      </c>
      <c r="D13" s="43" t="s">
        <v>51</v>
      </c>
      <c r="E13" s="83" t="s">
        <v>52</v>
      </c>
      <c r="F13" s="82">
        <v>65</v>
      </c>
      <c r="G13" s="43">
        <v>5</v>
      </c>
      <c r="H13" s="83">
        <v>5</v>
      </c>
      <c r="I13" s="83"/>
      <c r="J13" s="44">
        <v>1</v>
      </c>
      <c r="K13" s="44">
        <v>325</v>
      </c>
      <c r="L13" s="44">
        <v>390</v>
      </c>
      <c r="M13" s="44">
        <v>65</v>
      </c>
      <c r="N13" s="44">
        <v>58.5</v>
      </c>
      <c r="O13" s="44">
        <v>8.19</v>
      </c>
      <c r="P13" s="44">
        <v>45.5</v>
      </c>
      <c r="Q13" s="45">
        <v>0.7</v>
      </c>
    </row>
    <row r="14" spans="1:17" ht="18" x14ac:dyDescent="0.35">
      <c r="A14" s="41">
        <v>129</v>
      </c>
      <c r="B14" s="42" t="s">
        <v>110</v>
      </c>
      <c r="C14" s="43" t="s">
        <v>85</v>
      </c>
      <c r="D14" s="43" t="s">
        <v>51</v>
      </c>
      <c r="E14" s="83" t="s">
        <v>52</v>
      </c>
      <c r="F14" s="82">
        <v>80</v>
      </c>
      <c r="G14" s="43">
        <v>5</v>
      </c>
      <c r="H14" s="83">
        <v>5</v>
      </c>
      <c r="I14" s="83"/>
      <c r="J14" s="44">
        <v>1</v>
      </c>
      <c r="K14" s="44">
        <v>400</v>
      </c>
      <c r="L14" s="44">
        <v>480</v>
      </c>
      <c r="M14" s="44">
        <v>80</v>
      </c>
      <c r="N14" s="44">
        <v>72</v>
      </c>
      <c r="O14" s="44">
        <v>10.08</v>
      </c>
      <c r="P14" s="44">
        <v>56</v>
      </c>
      <c r="Q14" s="45">
        <v>0.7</v>
      </c>
    </row>
    <row r="15" spans="1:17" ht="18" x14ac:dyDescent="0.35">
      <c r="A15" s="41">
        <v>129</v>
      </c>
      <c r="B15" s="42" t="s">
        <v>88</v>
      </c>
      <c r="C15" s="43" t="s">
        <v>85</v>
      </c>
      <c r="D15" s="43" t="s">
        <v>51</v>
      </c>
      <c r="E15" s="83" t="s">
        <v>52</v>
      </c>
      <c r="F15" s="82">
        <v>259</v>
      </c>
      <c r="G15" s="43">
        <v>5</v>
      </c>
      <c r="H15" s="83">
        <v>5</v>
      </c>
      <c r="I15" s="83"/>
      <c r="J15" s="44">
        <v>1</v>
      </c>
      <c r="K15" s="44">
        <v>1295</v>
      </c>
      <c r="L15" s="44">
        <v>1554</v>
      </c>
      <c r="M15" s="44">
        <v>259</v>
      </c>
      <c r="N15" s="44">
        <v>233.1</v>
      </c>
      <c r="O15" s="44">
        <v>32.633999999999993</v>
      </c>
      <c r="P15" s="44">
        <v>181.29999999999998</v>
      </c>
      <c r="Q15" s="45">
        <v>0.7</v>
      </c>
    </row>
    <row r="16" spans="1:17" ht="18" x14ac:dyDescent="0.35">
      <c r="A16" s="41">
        <v>129</v>
      </c>
      <c r="B16" s="42" t="s">
        <v>88</v>
      </c>
      <c r="C16" s="43" t="s">
        <v>62</v>
      </c>
      <c r="D16" s="43" t="s">
        <v>51</v>
      </c>
      <c r="E16" s="83" t="s">
        <v>52</v>
      </c>
      <c r="F16" s="82">
        <v>25</v>
      </c>
      <c r="G16" s="43">
        <v>5</v>
      </c>
      <c r="H16" s="83">
        <v>5</v>
      </c>
      <c r="I16" s="83"/>
      <c r="J16" s="44">
        <v>1</v>
      </c>
      <c r="K16" s="44">
        <v>125</v>
      </c>
      <c r="L16" s="44">
        <v>150</v>
      </c>
      <c r="M16" s="44">
        <v>25</v>
      </c>
      <c r="N16" s="44">
        <v>22.5</v>
      </c>
      <c r="O16" s="44">
        <v>3.15</v>
      </c>
      <c r="P16" s="44">
        <v>17.5</v>
      </c>
      <c r="Q16" s="45">
        <v>0.7</v>
      </c>
    </row>
    <row r="17" spans="1:17" ht="18" x14ac:dyDescent="0.35">
      <c r="A17" s="41">
        <v>129</v>
      </c>
      <c r="B17" s="42" t="s">
        <v>88</v>
      </c>
      <c r="C17" s="43" t="s">
        <v>62</v>
      </c>
      <c r="D17" s="43" t="s">
        <v>51</v>
      </c>
      <c r="E17" s="83" t="s">
        <v>52</v>
      </c>
      <c r="F17" s="82">
        <v>852</v>
      </c>
      <c r="G17" s="43">
        <v>5</v>
      </c>
      <c r="H17" s="83">
        <v>5</v>
      </c>
      <c r="I17" s="83"/>
      <c r="J17" s="44">
        <v>1</v>
      </c>
      <c r="K17" s="44">
        <v>4260</v>
      </c>
      <c r="L17" s="44">
        <v>5112</v>
      </c>
      <c r="M17" s="44">
        <v>852</v>
      </c>
      <c r="N17" s="44">
        <v>766.8</v>
      </c>
      <c r="O17" s="44">
        <v>107.35199999999999</v>
      </c>
      <c r="P17" s="44">
        <v>596.4</v>
      </c>
      <c r="Q17" s="45">
        <v>0.7</v>
      </c>
    </row>
    <row r="18" spans="1:17" ht="18" x14ac:dyDescent="0.35">
      <c r="A18" s="41">
        <v>129</v>
      </c>
      <c r="B18" s="42" t="s">
        <v>89</v>
      </c>
      <c r="C18" s="43" t="s">
        <v>56</v>
      </c>
      <c r="D18" s="43" t="s">
        <v>51</v>
      </c>
      <c r="E18" s="83" t="s">
        <v>52</v>
      </c>
      <c r="F18" s="82">
        <v>1000</v>
      </c>
      <c r="G18" s="43">
        <v>5</v>
      </c>
      <c r="H18" s="83">
        <v>5</v>
      </c>
      <c r="I18" s="83"/>
      <c r="J18" s="44">
        <v>1</v>
      </c>
      <c r="K18" s="44">
        <v>5000</v>
      </c>
      <c r="L18" s="44">
        <v>6000</v>
      </c>
      <c r="M18" s="44">
        <v>1000</v>
      </c>
      <c r="N18" s="44">
        <v>900</v>
      </c>
      <c r="O18" s="44">
        <v>126</v>
      </c>
      <c r="P18" s="44">
        <v>700</v>
      </c>
      <c r="Q18" s="45">
        <v>0.7</v>
      </c>
    </row>
    <row r="19" spans="1:17" ht="18" x14ac:dyDescent="0.35">
      <c r="A19" s="41">
        <v>129</v>
      </c>
      <c r="B19" s="42" t="s">
        <v>90</v>
      </c>
      <c r="C19" s="43" t="s">
        <v>56</v>
      </c>
      <c r="D19" s="43" t="s">
        <v>51</v>
      </c>
      <c r="E19" s="83" t="s">
        <v>52</v>
      </c>
      <c r="F19" s="82">
        <v>1</v>
      </c>
      <c r="G19" s="43">
        <v>10</v>
      </c>
      <c r="H19" s="83">
        <v>10</v>
      </c>
      <c r="I19" s="83"/>
      <c r="J19" s="44">
        <v>2</v>
      </c>
      <c r="K19" s="44">
        <v>10</v>
      </c>
      <c r="L19" s="44">
        <v>12</v>
      </c>
      <c r="M19" s="44">
        <v>2</v>
      </c>
      <c r="N19" s="44">
        <v>1.7999999999999998</v>
      </c>
      <c r="O19" s="44">
        <v>0.126</v>
      </c>
      <c r="P19" s="44">
        <v>0.7</v>
      </c>
      <c r="Q19" s="45">
        <v>0.7</v>
      </c>
    </row>
    <row r="20" spans="1:17" ht="18" x14ac:dyDescent="0.35">
      <c r="A20" s="41">
        <v>129</v>
      </c>
      <c r="B20" s="42" t="s">
        <v>87</v>
      </c>
      <c r="C20" s="43" t="s">
        <v>85</v>
      </c>
      <c r="D20" s="43" t="s">
        <v>57</v>
      </c>
      <c r="E20" s="83" t="s">
        <v>52</v>
      </c>
      <c r="F20" s="82">
        <v>8</v>
      </c>
      <c r="G20" s="43">
        <v>179</v>
      </c>
      <c r="H20" s="83">
        <v>179</v>
      </c>
      <c r="I20" s="83"/>
      <c r="J20" s="44">
        <v>31.5</v>
      </c>
      <c r="K20" s="44">
        <v>1432</v>
      </c>
      <c r="L20" s="44">
        <v>1684</v>
      </c>
      <c r="M20" s="44">
        <v>252</v>
      </c>
      <c r="N20" s="44">
        <v>257.76</v>
      </c>
      <c r="O20" s="44">
        <v>2.016</v>
      </c>
      <c r="P20" s="44">
        <v>11.2</v>
      </c>
      <c r="Q20" s="45">
        <v>1.4</v>
      </c>
    </row>
    <row r="21" spans="1:17" ht="18" x14ac:dyDescent="0.35">
      <c r="A21" s="41">
        <v>129</v>
      </c>
      <c r="B21" s="42" t="s">
        <v>90</v>
      </c>
      <c r="C21" s="43" t="s">
        <v>85</v>
      </c>
      <c r="D21" s="43" t="s">
        <v>57</v>
      </c>
      <c r="E21" s="83" t="s">
        <v>52</v>
      </c>
      <c r="F21" s="82">
        <v>2</v>
      </c>
      <c r="G21" s="43">
        <v>180</v>
      </c>
      <c r="H21" s="83">
        <v>180</v>
      </c>
      <c r="I21" s="83"/>
      <c r="J21" s="44">
        <v>31.5</v>
      </c>
      <c r="K21" s="44">
        <v>360</v>
      </c>
      <c r="L21" s="44">
        <v>423</v>
      </c>
      <c r="M21" s="44">
        <v>63</v>
      </c>
      <c r="N21" s="44">
        <v>64.8</v>
      </c>
      <c r="O21" s="44">
        <v>0.504</v>
      </c>
      <c r="P21" s="44">
        <v>2.8</v>
      </c>
      <c r="Q21" s="45">
        <v>1.4</v>
      </c>
    </row>
    <row r="22" spans="1:17" ht="18" x14ac:dyDescent="0.35">
      <c r="A22" s="41">
        <v>129</v>
      </c>
      <c r="B22" s="42" t="s">
        <v>90</v>
      </c>
      <c r="C22" s="43" t="s">
        <v>85</v>
      </c>
      <c r="D22" s="43" t="s">
        <v>57</v>
      </c>
      <c r="E22" s="83" t="s">
        <v>52</v>
      </c>
      <c r="F22" s="82">
        <v>9</v>
      </c>
      <c r="G22" s="43">
        <v>190</v>
      </c>
      <c r="H22" s="83">
        <v>190</v>
      </c>
      <c r="I22" s="83"/>
      <c r="J22" s="44">
        <v>33</v>
      </c>
      <c r="K22" s="44">
        <v>1710</v>
      </c>
      <c r="L22" s="44">
        <v>2007</v>
      </c>
      <c r="M22" s="44">
        <v>297</v>
      </c>
      <c r="N22" s="44">
        <v>307.8</v>
      </c>
      <c r="O22" s="44">
        <v>2.2679999999999998</v>
      </c>
      <c r="P22" s="44">
        <v>12.6</v>
      </c>
      <c r="Q22" s="45">
        <v>1.4</v>
      </c>
    </row>
    <row r="23" spans="1:17" ht="18" x14ac:dyDescent="0.35">
      <c r="A23" s="41">
        <v>129</v>
      </c>
      <c r="B23" s="42" t="s">
        <v>89</v>
      </c>
      <c r="C23" s="43" t="s">
        <v>62</v>
      </c>
      <c r="D23" s="43" t="s">
        <v>51</v>
      </c>
      <c r="E23" s="83" t="s">
        <v>52</v>
      </c>
      <c r="F23" s="82">
        <v>8</v>
      </c>
      <c r="G23" s="43">
        <v>5</v>
      </c>
      <c r="H23" s="83">
        <v>5</v>
      </c>
      <c r="I23" s="83"/>
      <c r="J23" s="44">
        <v>1</v>
      </c>
      <c r="K23" s="44">
        <v>40</v>
      </c>
      <c r="L23" s="44">
        <v>48</v>
      </c>
      <c r="M23" s="44">
        <v>8</v>
      </c>
      <c r="N23" s="44">
        <v>7.1999999999999993</v>
      </c>
      <c r="O23" s="44">
        <v>1.008</v>
      </c>
      <c r="P23" s="44">
        <v>5.6</v>
      </c>
      <c r="Q23" s="45">
        <v>0.7</v>
      </c>
    </row>
    <row r="24" spans="1:17" ht="18" x14ac:dyDescent="0.35">
      <c r="A24" s="41">
        <v>129</v>
      </c>
      <c r="B24" s="42" t="s">
        <v>89</v>
      </c>
      <c r="C24" s="43" t="s">
        <v>62</v>
      </c>
      <c r="D24" s="43" t="s">
        <v>51</v>
      </c>
      <c r="E24" s="83" t="s">
        <v>52</v>
      </c>
      <c r="F24" s="82">
        <v>1</v>
      </c>
      <c r="G24" s="43">
        <v>10</v>
      </c>
      <c r="H24" s="83">
        <v>10</v>
      </c>
      <c r="I24" s="83"/>
      <c r="J24" s="44">
        <v>2</v>
      </c>
      <c r="K24" s="44">
        <v>10</v>
      </c>
      <c r="L24" s="44">
        <v>12</v>
      </c>
      <c r="M24" s="44">
        <v>2</v>
      </c>
      <c r="N24" s="44">
        <v>1.7999999999999998</v>
      </c>
      <c r="O24" s="44">
        <v>0.126</v>
      </c>
      <c r="P24" s="44">
        <v>0.7</v>
      </c>
      <c r="Q24" s="45">
        <v>0.7</v>
      </c>
    </row>
    <row r="25" spans="1:17" ht="18" x14ac:dyDescent="0.35">
      <c r="A25" s="41">
        <v>129</v>
      </c>
      <c r="B25" s="42" t="s">
        <v>89</v>
      </c>
      <c r="C25" s="43" t="s">
        <v>62</v>
      </c>
      <c r="D25" s="43" t="s">
        <v>51</v>
      </c>
      <c r="E25" s="83" t="s">
        <v>52</v>
      </c>
      <c r="F25" s="82">
        <v>2189</v>
      </c>
      <c r="G25" s="43">
        <v>5</v>
      </c>
      <c r="H25" s="83">
        <v>5</v>
      </c>
      <c r="I25" s="83"/>
      <c r="J25" s="44">
        <v>1</v>
      </c>
      <c r="K25" s="44">
        <v>10945</v>
      </c>
      <c r="L25" s="44">
        <v>13134</v>
      </c>
      <c r="M25" s="44">
        <v>2189</v>
      </c>
      <c r="N25" s="44">
        <v>1970.1</v>
      </c>
      <c r="O25" s="44">
        <v>275.81399999999996</v>
      </c>
      <c r="P25" s="44">
        <v>1532.3</v>
      </c>
      <c r="Q25" s="45">
        <v>0.7</v>
      </c>
    </row>
    <row r="26" spans="1:17" ht="18" x14ac:dyDescent="0.35">
      <c r="A26" s="41">
        <v>129</v>
      </c>
      <c r="B26" s="42" t="s">
        <v>89</v>
      </c>
      <c r="C26" s="43" t="s">
        <v>62</v>
      </c>
      <c r="D26" s="43" t="s">
        <v>51</v>
      </c>
      <c r="E26" s="83" t="s">
        <v>52</v>
      </c>
      <c r="F26" s="82">
        <v>1817</v>
      </c>
      <c r="G26" s="43">
        <v>5</v>
      </c>
      <c r="H26" s="83">
        <v>5</v>
      </c>
      <c r="I26" s="83"/>
      <c r="J26" s="44">
        <v>1</v>
      </c>
      <c r="K26" s="44">
        <v>9085</v>
      </c>
      <c r="L26" s="44">
        <v>10902</v>
      </c>
      <c r="M26" s="44">
        <v>1817</v>
      </c>
      <c r="N26" s="44">
        <v>1635.3</v>
      </c>
      <c r="O26" s="44">
        <v>228.94199999999998</v>
      </c>
      <c r="P26" s="44">
        <v>1271.8999999999999</v>
      </c>
      <c r="Q26" s="45">
        <v>0.7</v>
      </c>
    </row>
    <row r="27" spans="1:17" ht="18" x14ac:dyDescent="0.35">
      <c r="A27" s="41">
        <v>129</v>
      </c>
      <c r="B27" s="42" t="s">
        <v>91</v>
      </c>
      <c r="C27" s="43" t="s">
        <v>50</v>
      </c>
      <c r="D27" s="43" t="s">
        <v>57</v>
      </c>
      <c r="E27" s="83" t="s">
        <v>52</v>
      </c>
      <c r="F27" s="82">
        <v>4</v>
      </c>
      <c r="G27" s="43">
        <v>190</v>
      </c>
      <c r="H27" s="83">
        <v>190</v>
      </c>
      <c r="I27" s="83"/>
      <c r="J27" s="44">
        <v>33</v>
      </c>
      <c r="K27" s="44">
        <v>760</v>
      </c>
      <c r="L27" s="44">
        <v>892</v>
      </c>
      <c r="M27" s="44">
        <v>132</v>
      </c>
      <c r="N27" s="44">
        <v>136.79999999999998</v>
      </c>
      <c r="O27" s="44">
        <v>1.008</v>
      </c>
      <c r="P27" s="44">
        <v>5.6</v>
      </c>
      <c r="Q27" s="45">
        <v>1.4</v>
      </c>
    </row>
    <row r="28" spans="1:17" ht="18" x14ac:dyDescent="0.35">
      <c r="A28" s="41">
        <v>129</v>
      </c>
      <c r="B28" s="42" t="s">
        <v>91</v>
      </c>
      <c r="C28" s="43" t="s">
        <v>50</v>
      </c>
      <c r="D28" s="43" t="s">
        <v>57</v>
      </c>
      <c r="E28" s="83" t="s">
        <v>52</v>
      </c>
      <c r="F28" s="82">
        <v>9</v>
      </c>
      <c r="G28" s="43">
        <v>179</v>
      </c>
      <c r="H28" s="83">
        <v>179</v>
      </c>
      <c r="I28" s="83"/>
      <c r="J28" s="44">
        <v>31.5</v>
      </c>
      <c r="K28" s="44">
        <v>1611</v>
      </c>
      <c r="L28" s="44">
        <v>1894.5</v>
      </c>
      <c r="M28" s="44">
        <v>283.5</v>
      </c>
      <c r="N28" s="44">
        <v>289.97999999999996</v>
      </c>
      <c r="O28" s="44">
        <v>2.2679999999999998</v>
      </c>
      <c r="P28" s="44">
        <v>12.6</v>
      </c>
      <c r="Q28" s="45">
        <v>1.4</v>
      </c>
    </row>
    <row r="29" spans="1:17" ht="18" x14ac:dyDescent="0.35">
      <c r="A29" s="41">
        <v>129</v>
      </c>
      <c r="B29" s="42" t="s">
        <v>91</v>
      </c>
      <c r="C29" s="43" t="s">
        <v>50</v>
      </c>
      <c r="D29" s="43" t="s">
        <v>57</v>
      </c>
      <c r="E29" s="83" t="s">
        <v>52</v>
      </c>
      <c r="F29" s="82">
        <v>2</v>
      </c>
      <c r="G29" s="43">
        <v>198</v>
      </c>
      <c r="H29" s="83">
        <v>198</v>
      </c>
      <c r="I29" s="83"/>
      <c r="J29" s="44">
        <v>35</v>
      </c>
      <c r="K29" s="44">
        <v>396</v>
      </c>
      <c r="L29" s="44">
        <v>466</v>
      </c>
      <c r="M29" s="44">
        <v>70</v>
      </c>
      <c r="N29" s="44">
        <v>71.28</v>
      </c>
      <c r="O29" s="44">
        <v>0.504</v>
      </c>
      <c r="P29" s="44">
        <v>2.8</v>
      </c>
      <c r="Q29" s="45">
        <v>1.4</v>
      </c>
    </row>
    <row r="30" spans="1:17" ht="18" x14ac:dyDescent="0.35">
      <c r="A30" s="41">
        <v>129</v>
      </c>
      <c r="B30" s="42" t="s">
        <v>91</v>
      </c>
      <c r="C30" s="43" t="s">
        <v>50</v>
      </c>
      <c r="D30" s="43" t="s">
        <v>57</v>
      </c>
      <c r="E30" s="83" t="s">
        <v>52</v>
      </c>
      <c r="F30" s="82">
        <v>9</v>
      </c>
      <c r="G30" s="43">
        <v>180</v>
      </c>
      <c r="H30" s="83">
        <v>180</v>
      </c>
      <c r="I30" s="83"/>
      <c r="J30" s="44">
        <v>31.5</v>
      </c>
      <c r="K30" s="44">
        <v>1620</v>
      </c>
      <c r="L30" s="44">
        <v>1903.5</v>
      </c>
      <c r="M30" s="44">
        <v>283.5</v>
      </c>
      <c r="N30" s="44">
        <v>291.59999999999997</v>
      </c>
      <c r="O30" s="44">
        <v>2.2679999999999998</v>
      </c>
      <c r="P30" s="44">
        <v>12.6</v>
      </c>
      <c r="Q30" s="45">
        <v>1.4</v>
      </c>
    </row>
    <row r="31" spans="1:17" ht="18" x14ac:dyDescent="0.35">
      <c r="A31" s="41">
        <v>129</v>
      </c>
      <c r="B31" s="42" t="s">
        <v>91</v>
      </c>
      <c r="C31" s="43" t="s">
        <v>50</v>
      </c>
      <c r="D31" s="43" t="s">
        <v>57</v>
      </c>
      <c r="E31" s="83" t="s">
        <v>52</v>
      </c>
      <c r="F31" s="82">
        <v>1</v>
      </c>
      <c r="G31" s="43">
        <v>183</v>
      </c>
      <c r="H31" s="83">
        <v>183</v>
      </c>
      <c r="I31" s="83"/>
      <c r="J31" s="44">
        <v>31.5</v>
      </c>
      <c r="K31" s="44">
        <v>183</v>
      </c>
      <c r="L31" s="44">
        <v>214.5</v>
      </c>
      <c r="M31" s="44">
        <v>31.5</v>
      </c>
      <c r="N31" s="44">
        <v>32.94</v>
      </c>
      <c r="O31" s="44">
        <v>0.252</v>
      </c>
      <c r="P31" s="44">
        <v>1.4</v>
      </c>
      <c r="Q31" s="45">
        <v>1.4</v>
      </c>
    </row>
    <row r="32" spans="1:17" ht="18" x14ac:dyDescent="0.35">
      <c r="A32" s="41">
        <v>129</v>
      </c>
      <c r="B32" s="42" t="s">
        <v>89</v>
      </c>
      <c r="C32" s="43" t="s">
        <v>60</v>
      </c>
      <c r="D32" s="43" t="s">
        <v>51</v>
      </c>
      <c r="E32" s="83" t="s">
        <v>52</v>
      </c>
      <c r="F32" s="82">
        <v>5894</v>
      </c>
      <c r="G32" s="43">
        <v>5</v>
      </c>
      <c r="H32" s="83">
        <v>5</v>
      </c>
      <c r="I32" s="83"/>
      <c r="J32" s="43">
        <v>1</v>
      </c>
      <c r="K32" s="44">
        <v>29470</v>
      </c>
      <c r="L32" s="44">
        <v>35364</v>
      </c>
      <c r="M32" s="44">
        <v>5894</v>
      </c>
      <c r="N32" s="44"/>
      <c r="O32" s="44">
        <v>742.64400000000001</v>
      </c>
      <c r="P32" s="44">
        <v>4125.8</v>
      </c>
      <c r="Q32" s="45">
        <v>0.7</v>
      </c>
    </row>
    <row r="33" spans="1:18" ht="18" x14ac:dyDescent="0.35">
      <c r="A33" s="41">
        <v>129</v>
      </c>
      <c r="B33" s="42" t="s">
        <v>92</v>
      </c>
      <c r="C33" s="43" t="s">
        <v>60</v>
      </c>
      <c r="D33" s="43" t="s">
        <v>51</v>
      </c>
      <c r="E33" s="83" t="s">
        <v>52</v>
      </c>
      <c r="F33" s="82">
        <f>621-81</f>
        <v>540</v>
      </c>
      <c r="G33" s="43">
        <v>5</v>
      </c>
      <c r="H33" s="83">
        <v>5</v>
      </c>
      <c r="I33" s="83"/>
      <c r="J33" s="43">
        <v>1</v>
      </c>
      <c r="K33" s="44">
        <v>3105</v>
      </c>
      <c r="L33" s="44">
        <v>3726</v>
      </c>
      <c r="M33" s="44">
        <v>621</v>
      </c>
      <c r="N33" s="44"/>
      <c r="O33" s="44">
        <v>78.245999999999995</v>
      </c>
      <c r="P33" s="44">
        <v>434.7</v>
      </c>
      <c r="Q33" s="45">
        <v>0.7</v>
      </c>
    </row>
    <row r="34" spans="1:18" ht="18" x14ac:dyDescent="0.35">
      <c r="A34" s="41">
        <v>129</v>
      </c>
      <c r="B34" s="42" t="s">
        <v>92</v>
      </c>
      <c r="C34" s="43" t="s">
        <v>62</v>
      </c>
      <c r="D34" s="43" t="s">
        <v>51</v>
      </c>
      <c r="E34" s="83" t="s">
        <v>52</v>
      </c>
      <c r="F34" s="83">
        <v>47</v>
      </c>
      <c r="G34" s="43">
        <v>29</v>
      </c>
      <c r="H34" s="83">
        <v>28</v>
      </c>
      <c r="I34" s="83"/>
      <c r="J34" s="44"/>
      <c r="K34" s="44">
        <v>1128</v>
      </c>
      <c r="L34" s="44">
        <v>1316</v>
      </c>
      <c r="M34" s="44">
        <v>188</v>
      </c>
      <c r="N34" s="44">
        <v>203.04</v>
      </c>
      <c r="O34" s="44">
        <v>0</v>
      </c>
      <c r="P34" s="44">
        <v>0</v>
      </c>
      <c r="Q34" s="45">
        <v>0.7</v>
      </c>
    </row>
    <row r="35" spans="1:18" ht="18" x14ac:dyDescent="0.35">
      <c r="A35" s="41">
        <v>129</v>
      </c>
      <c r="B35" s="42" t="s">
        <v>92</v>
      </c>
      <c r="C35" s="43" t="s">
        <v>62</v>
      </c>
      <c r="D35" s="43" t="s">
        <v>51</v>
      </c>
      <c r="E35" s="83" t="s">
        <v>52</v>
      </c>
      <c r="F35" s="83">
        <v>16</v>
      </c>
      <c r="G35" s="43">
        <v>30</v>
      </c>
      <c r="H35" s="83">
        <v>29</v>
      </c>
      <c r="I35" s="83"/>
      <c r="J35" s="44"/>
      <c r="K35" s="44">
        <v>400</v>
      </c>
      <c r="L35" s="44">
        <v>464</v>
      </c>
      <c r="M35" s="44">
        <v>64</v>
      </c>
      <c r="N35" s="44">
        <v>72</v>
      </c>
      <c r="O35" s="44">
        <v>0</v>
      </c>
      <c r="P35" s="44">
        <v>0</v>
      </c>
      <c r="Q35" s="45">
        <v>0.7</v>
      </c>
    </row>
    <row r="36" spans="1:18" ht="18" x14ac:dyDescent="0.35">
      <c r="A36" s="41">
        <v>129</v>
      </c>
      <c r="B36" s="42" t="s">
        <v>92</v>
      </c>
      <c r="C36" s="43" t="s">
        <v>62</v>
      </c>
      <c r="D36" s="43" t="s">
        <v>51</v>
      </c>
      <c r="E36" s="83" t="s">
        <v>52</v>
      </c>
      <c r="F36" s="83">
        <v>4</v>
      </c>
      <c r="G36" s="43">
        <v>32</v>
      </c>
      <c r="H36" s="83">
        <v>32</v>
      </c>
      <c r="I36" s="83"/>
      <c r="J36" s="44"/>
      <c r="K36" s="44">
        <v>108</v>
      </c>
      <c r="L36" s="44">
        <v>128</v>
      </c>
      <c r="M36" s="44">
        <v>20</v>
      </c>
      <c r="N36" s="44">
        <v>19.439999999999998</v>
      </c>
      <c r="O36" s="44">
        <v>0</v>
      </c>
      <c r="P36" s="44">
        <v>0</v>
      </c>
      <c r="Q36" s="45">
        <v>0.7</v>
      </c>
    </row>
    <row r="37" spans="1:18" ht="18" x14ac:dyDescent="0.35">
      <c r="A37" s="41">
        <v>129</v>
      </c>
      <c r="B37" s="42" t="s">
        <v>92</v>
      </c>
      <c r="C37" s="43" t="s">
        <v>62</v>
      </c>
      <c r="D37" s="43" t="s">
        <v>51</v>
      </c>
      <c r="E37" s="83" t="s">
        <v>52</v>
      </c>
      <c r="F37" s="83">
        <v>14</v>
      </c>
      <c r="G37" s="43">
        <v>39</v>
      </c>
      <c r="H37" s="83">
        <v>40</v>
      </c>
      <c r="I37" s="83"/>
      <c r="J37" s="44"/>
      <c r="K37" s="44">
        <v>476</v>
      </c>
      <c r="L37" s="44">
        <v>560</v>
      </c>
      <c r="M37" s="44">
        <v>84</v>
      </c>
      <c r="N37" s="44">
        <v>85.679999999999993</v>
      </c>
      <c r="O37" s="44">
        <v>0</v>
      </c>
      <c r="P37" s="44">
        <v>0</v>
      </c>
      <c r="Q37" s="45">
        <v>0.7</v>
      </c>
    </row>
    <row r="38" spans="1:18" ht="18" x14ac:dyDescent="0.35">
      <c r="A38" s="41">
        <v>129</v>
      </c>
      <c r="B38" s="42" t="s">
        <v>92</v>
      </c>
      <c r="C38" s="43" t="s">
        <v>60</v>
      </c>
      <c r="D38" s="43" t="s">
        <v>51</v>
      </c>
      <c r="E38" s="83" t="s">
        <v>52</v>
      </c>
      <c r="F38" s="82">
        <v>2</v>
      </c>
      <c r="G38" s="43">
        <v>5</v>
      </c>
      <c r="H38" s="83">
        <v>5</v>
      </c>
      <c r="I38" s="83"/>
      <c r="J38" s="44">
        <v>1</v>
      </c>
      <c r="K38" s="44">
        <v>10</v>
      </c>
      <c r="L38" s="44">
        <v>12</v>
      </c>
      <c r="M38" s="44">
        <v>2</v>
      </c>
      <c r="N38" s="44"/>
      <c r="O38" s="44">
        <v>0.252</v>
      </c>
      <c r="P38" s="44">
        <v>1.4</v>
      </c>
      <c r="Q38" s="45">
        <v>0.7</v>
      </c>
    </row>
    <row r="39" spans="1:18" ht="18" x14ac:dyDescent="0.35">
      <c r="A39" s="41">
        <v>129</v>
      </c>
      <c r="B39" s="42" t="s">
        <v>92</v>
      </c>
      <c r="C39" s="43" t="s">
        <v>60</v>
      </c>
      <c r="D39" s="43" t="s">
        <v>51</v>
      </c>
      <c r="E39" s="83" t="s">
        <v>52</v>
      </c>
      <c r="F39" s="82">
        <v>10</v>
      </c>
      <c r="G39" s="43">
        <v>5</v>
      </c>
      <c r="H39" s="83">
        <v>5</v>
      </c>
      <c r="I39" s="83"/>
      <c r="J39" s="44">
        <v>1</v>
      </c>
      <c r="K39" s="44">
        <v>50</v>
      </c>
      <c r="L39" s="44">
        <v>60</v>
      </c>
      <c r="M39" s="44">
        <v>10</v>
      </c>
      <c r="N39" s="44"/>
      <c r="O39" s="44">
        <v>1.26</v>
      </c>
      <c r="P39" s="44">
        <v>7</v>
      </c>
      <c r="Q39" s="45">
        <v>0.7</v>
      </c>
    </row>
    <row r="40" spans="1:18" ht="18" x14ac:dyDescent="0.35">
      <c r="A40" s="41">
        <v>129</v>
      </c>
      <c r="B40" s="42" t="s">
        <v>93</v>
      </c>
      <c r="C40" s="43" t="s">
        <v>62</v>
      </c>
      <c r="D40" s="43" t="s">
        <v>51</v>
      </c>
      <c r="E40" s="83" t="s">
        <v>52</v>
      </c>
      <c r="F40" s="82">
        <v>6</v>
      </c>
      <c r="G40" s="43">
        <v>5</v>
      </c>
      <c r="H40" s="83">
        <v>5</v>
      </c>
      <c r="I40" s="83"/>
      <c r="J40" s="44">
        <v>1</v>
      </c>
      <c r="K40" s="44">
        <v>30</v>
      </c>
      <c r="L40" s="44">
        <v>36</v>
      </c>
      <c r="M40" s="44">
        <v>6</v>
      </c>
      <c r="N40" s="44"/>
      <c r="O40" s="44">
        <v>0.75599999999999989</v>
      </c>
      <c r="P40" s="44">
        <v>4.1999999999999993</v>
      </c>
      <c r="Q40" s="45">
        <v>0.7</v>
      </c>
    </row>
    <row r="41" spans="1:18" ht="18" x14ac:dyDescent="0.35">
      <c r="A41" s="41">
        <v>129</v>
      </c>
      <c r="B41" s="42" t="s">
        <v>93</v>
      </c>
      <c r="C41" s="43" t="s">
        <v>85</v>
      </c>
      <c r="D41" s="43" t="s">
        <v>51</v>
      </c>
      <c r="E41" s="83" t="s">
        <v>52</v>
      </c>
      <c r="F41" s="88">
        <v>10</v>
      </c>
      <c r="G41" s="43">
        <v>5</v>
      </c>
      <c r="H41" s="85">
        <v>5</v>
      </c>
      <c r="I41" s="86"/>
      <c r="J41" s="44">
        <v>1</v>
      </c>
      <c r="K41" s="44">
        <v>50</v>
      </c>
      <c r="L41" s="44">
        <v>60</v>
      </c>
      <c r="M41" s="44">
        <v>10</v>
      </c>
      <c r="N41" s="44"/>
      <c r="O41" s="44">
        <v>1.26</v>
      </c>
      <c r="P41" s="44">
        <v>7</v>
      </c>
      <c r="Q41" s="45">
        <v>0.7</v>
      </c>
    </row>
    <row r="42" spans="1:18" ht="18" x14ac:dyDescent="0.35">
      <c r="A42" s="41">
        <v>129</v>
      </c>
      <c r="B42" s="42" t="s">
        <v>94</v>
      </c>
      <c r="C42" s="43" t="s">
        <v>55</v>
      </c>
      <c r="D42" s="43" t="s">
        <v>51</v>
      </c>
      <c r="E42" s="83" t="s">
        <v>52</v>
      </c>
      <c r="F42" s="82">
        <v>12</v>
      </c>
      <c r="G42" s="43">
        <v>5</v>
      </c>
      <c r="H42" s="83">
        <v>5</v>
      </c>
      <c r="I42" s="83"/>
      <c r="J42" s="44">
        <v>1</v>
      </c>
      <c r="K42" s="44">
        <v>60</v>
      </c>
      <c r="L42" s="44">
        <v>72</v>
      </c>
      <c r="M42" s="44">
        <v>12</v>
      </c>
      <c r="N42" s="44">
        <v>10.799999999999999</v>
      </c>
      <c r="O42" s="44">
        <v>1.5119999999999998</v>
      </c>
      <c r="P42" s="44">
        <v>8.3999999999999986</v>
      </c>
      <c r="Q42" s="45">
        <v>0.7</v>
      </c>
    </row>
    <row r="43" spans="1:18" ht="18" x14ac:dyDescent="0.35">
      <c r="A43" s="41">
        <v>129</v>
      </c>
      <c r="B43" s="42" t="s">
        <v>94</v>
      </c>
      <c r="C43" s="43" t="s">
        <v>55</v>
      </c>
      <c r="D43" s="43" t="s">
        <v>51</v>
      </c>
      <c r="E43" s="83" t="s">
        <v>52</v>
      </c>
      <c r="F43" s="82">
        <v>1</v>
      </c>
      <c r="G43" s="43">
        <v>10</v>
      </c>
      <c r="H43" s="83">
        <v>10</v>
      </c>
      <c r="I43" s="83"/>
      <c r="J43" s="44">
        <v>2</v>
      </c>
      <c r="K43" s="44">
        <v>10</v>
      </c>
      <c r="L43" s="44">
        <v>12</v>
      </c>
      <c r="M43" s="44">
        <v>2</v>
      </c>
      <c r="N43" s="44">
        <v>1.7999999999999998</v>
      </c>
      <c r="O43" s="44">
        <v>0.126</v>
      </c>
      <c r="P43" s="44">
        <v>0.7</v>
      </c>
      <c r="Q43" s="45">
        <v>0.7</v>
      </c>
    </row>
    <row r="44" spans="1:18" ht="18" x14ac:dyDescent="0.35">
      <c r="A44" s="39">
        <v>129</v>
      </c>
      <c r="B44" s="42" t="s">
        <v>94</v>
      </c>
      <c r="C44" s="43" t="s">
        <v>50</v>
      </c>
      <c r="D44" s="40" t="s">
        <v>57</v>
      </c>
      <c r="E44" s="83" t="s">
        <v>52</v>
      </c>
      <c r="F44" s="82">
        <v>1</v>
      </c>
      <c r="G44" s="83">
        <v>190</v>
      </c>
      <c r="H44" s="83">
        <v>182</v>
      </c>
      <c r="I44" s="83">
        <v>8</v>
      </c>
      <c r="J44" s="44">
        <v>33</v>
      </c>
      <c r="K44" s="44">
        <v>182</v>
      </c>
      <c r="L44" s="44">
        <v>223</v>
      </c>
      <c r="M44" s="44">
        <v>41</v>
      </c>
      <c r="N44" s="44">
        <v>34.56</v>
      </c>
      <c r="O44" s="44">
        <v>0.252</v>
      </c>
      <c r="P44" s="44">
        <v>1.4</v>
      </c>
      <c r="Q44" s="45">
        <v>1.4</v>
      </c>
      <c r="R44" t="s">
        <v>115</v>
      </c>
    </row>
    <row r="45" spans="1:18" ht="18" x14ac:dyDescent="0.35">
      <c r="A45" s="41">
        <v>129</v>
      </c>
      <c r="B45" s="42" t="s">
        <v>93</v>
      </c>
      <c r="C45" s="43" t="s">
        <v>85</v>
      </c>
      <c r="D45" s="43" t="s">
        <v>51</v>
      </c>
      <c r="E45" s="83" t="s">
        <v>52</v>
      </c>
      <c r="F45" s="82">
        <f>1892-108</f>
        <v>1784</v>
      </c>
      <c r="G45" s="43">
        <v>10</v>
      </c>
      <c r="H45" s="83">
        <v>10</v>
      </c>
      <c r="I45" s="83"/>
      <c r="J45" s="44">
        <v>2</v>
      </c>
      <c r="K45" s="44">
        <v>18920</v>
      </c>
      <c r="L45" s="44">
        <v>22704</v>
      </c>
      <c r="M45" s="44">
        <v>3784</v>
      </c>
      <c r="N45" s="44">
        <v>3405.6</v>
      </c>
      <c r="O45" s="44">
        <v>238.39199999999997</v>
      </c>
      <c r="P45" s="44">
        <v>1324.3999999999999</v>
      </c>
      <c r="Q45" s="45">
        <v>0.7</v>
      </c>
    </row>
    <row r="46" spans="1:18" ht="18" x14ac:dyDescent="0.35">
      <c r="A46" s="41">
        <v>129</v>
      </c>
      <c r="B46" s="42" t="s">
        <v>93</v>
      </c>
      <c r="C46" s="43" t="s">
        <v>56</v>
      </c>
      <c r="D46" s="43" t="s">
        <v>51</v>
      </c>
      <c r="E46" s="83" t="s">
        <v>52</v>
      </c>
      <c r="F46" s="83">
        <v>53</v>
      </c>
      <c r="G46" s="43">
        <v>46</v>
      </c>
      <c r="H46" s="83">
        <v>43</v>
      </c>
      <c r="I46" s="83"/>
      <c r="J46" s="44"/>
      <c r="K46" s="46">
        <v>1908</v>
      </c>
      <c r="L46" s="46">
        <v>2279</v>
      </c>
      <c r="M46" s="46">
        <v>371</v>
      </c>
      <c r="N46" s="44">
        <v>343.44</v>
      </c>
      <c r="O46" s="44">
        <v>0</v>
      </c>
      <c r="P46" s="44">
        <v>0</v>
      </c>
      <c r="Q46" s="45">
        <v>0.7</v>
      </c>
    </row>
    <row r="47" spans="1:18" ht="18" x14ac:dyDescent="0.35">
      <c r="A47" s="41">
        <v>129</v>
      </c>
      <c r="B47" s="42" t="s">
        <v>93</v>
      </c>
      <c r="C47" s="43" t="s">
        <v>56</v>
      </c>
      <c r="D47" s="43" t="s">
        <v>51</v>
      </c>
      <c r="E47" s="83" t="s">
        <v>52</v>
      </c>
      <c r="F47" s="83">
        <v>29</v>
      </c>
      <c r="G47" s="43">
        <v>48</v>
      </c>
      <c r="H47" s="83">
        <v>45</v>
      </c>
      <c r="I47" s="83"/>
      <c r="J47" s="44"/>
      <c r="K47" s="46">
        <v>1102</v>
      </c>
      <c r="L47" s="46">
        <v>1305</v>
      </c>
      <c r="M47" s="46">
        <v>203</v>
      </c>
      <c r="N47" s="44">
        <v>198.35999999999999</v>
      </c>
      <c r="O47" s="44">
        <v>0</v>
      </c>
      <c r="P47" s="44">
        <v>0</v>
      </c>
      <c r="Q47" s="45">
        <v>0.7</v>
      </c>
    </row>
    <row r="48" spans="1:18" ht="18" x14ac:dyDescent="0.35">
      <c r="A48" s="41">
        <v>129</v>
      </c>
      <c r="B48" s="42" t="s">
        <v>93</v>
      </c>
      <c r="C48" s="43" t="s">
        <v>56</v>
      </c>
      <c r="D48" s="43" t="s">
        <v>51</v>
      </c>
      <c r="E48" s="83" t="s">
        <v>52</v>
      </c>
      <c r="F48" s="83">
        <v>4</v>
      </c>
      <c r="G48" s="43">
        <v>53</v>
      </c>
      <c r="H48" s="83">
        <v>51</v>
      </c>
      <c r="I48" s="83"/>
      <c r="J48" s="44"/>
      <c r="K48" s="46">
        <v>172</v>
      </c>
      <c r="L48" s="46">
        <v>204</v>
      </c>
      <c r="M48" s="46">
        <v>32</v>
      </c>
      <c r="N48" s="44">
        <v>30.959999999999997</v>
      </c>
      <c r="O48" s="44">
        <v>0</v>
      </c>
      <c r="P48" s="44">
        <v>0</v>
      </c>
      <c r="Q48" s="45">
        <v>0.7</v>
      </c>
    </row>
    <row r="49" spans="1:17" ht="18" x14ac:dyDescent="0.35">
      <c r="A49" s="41">
        <v>129</v>
      </c>
      <c r="B49" s="42" t="s">
        <v>93</v>
      </c>
      <c r="C49" s="43" t="s">
        <v>56</v>
      </c>
      <c r="D49" s="43" t="s">
        <v>51</v>
      </c>
      <c r="E49" s="83" t="s">
        <v>52</v>
      </c>
      <c r="F49" s="83">
        <v>22</v>
      </c>
      <c r="G49" s="43">
        <v>68</v>
      </c>
      <c r="H49" s="83">
        <v>68</v>
      </c>
      <c r="I49" s="83"/>
      <c r="J49" s="44"/>
      <c r="K49" s="46">
        <v>1276</v>
      </c>
      <c r="L49" s="46">
        <v>1496</v>
      </c>
      <c r="M49" s="46">
        <v>220</v>
      </c>
      <c r="N49" s="44">
        <v>229.67999999999998</v>
      </c>
      <c r="O49" s="44">
        <v>0</v>
      </c>
      <c r="P49" s="44">
        <v>0</v>
      </c>
      <c r="Q49" s="45">
        <v>0.7</v>
      </c>
    </row>
    <row r="50" spans="1:17" ht="18" x14ac:dyDescent="0.35">
      <c r="A50" s="41">
        <v>129</v>
      </c>
      <c r="B50" s="42" t="s">
        <v>94</v>
      </c>
      <c r="C50" s="43" t="s">
        <v>62</v>
      </c>
      <c r="D50" s="43" t="s">
        <v>51</v>
      </c>
      <c r="E50" s="83" t="s">
        <v>52</v>
      </c>
      <c r="F50" s="82">
        <v>823</v>
      </c>
      <c r="G50" s="43">
        <v>10</v>
      </c>
      <c r="H50" s="83">
        <v>10</v>
      </c>
      <c r="I50" s="83"/>
      <c r="J50" s="44">
        <v>2</v>
      </c>
      <c r="K50" s="44">
        <v>8230</v>
      </c>
      <c r="L50" s="44">
        <v>9876</v>
      </c>
      <c r="M50" s="44">
        <v>1646</v>
      </c>
      <c r="N50" s="44">
        <v>1481.3999999999999</v>
      </c>
      <c r="O50" s="44">
        <v>103.69799999999998</v>
      </c>
      <c r="P50" s="44">
        <v>576.09999999999991</v>
      </c>
      <c r="Q50" s="45">
        <v>0.7</v>
      </c>
    </row>
    <row r="51" spans="1:17" ht="18" x14ac:dyDescent="0.35">
      <c r="A51" s="41">
        <v>129</v>
      </c>
      <c r="B51" s="42" t="s">
        <v>94</v>
      </c>
      <c r="C51" s="43" t="s">
        <v>62</v>
      </c>
      <c r="D51" s="43" t="s">
        <v>51</v>
      </c>
      <c r="E51" s="83" t="s">
        <v>52</v>
      </c>
      <c r="F51" s="82">
        <f>1221-33</f>
        <v>1188</v>
      </c>
      <c r="G51" s="43">
        <v>10</v>
      </c>
      <c r="H51" s="83">
        <v>10</v>
      </c>
      <c r="I51" s="83"/>
      <c r="J51" s="44">
        <v>2</v>
      </c>
      <c r="K51" s="44">
        <v>12210</v>
      </c>
      <c r="L51" s="44">
        <v>14652</v>
      </c>
      <c r="M51" s="44">
        <v>2442</v>
      </c>
      <c r="N51" s="44">
        <v>2197.7999999999997</v>
      </c>
      <c r="O51" s="44">
        <v>153.84599999999998</v>
      </c>
      <c r="P51" s="44">
        <v>854.69999999999993</v>
      </c>
      <c r="Q51" s="45">
        <v>0.7</v>
      </c>
    </row>
    <row r="52" spans="1:17" ht="18" x14ac:dyDescent="0.35">
      <c r="A52" s="41">
        <v>129</v>
      </c>
      <c r="B52" s="42" t="s">
        <v>94</v>
      </c>
      <c r="C52" s="43" t="s">
        <v>62</v>
      </c>
      <c r="D52" s="43" t="s">
        <v>51</v>
      </c>
      <c r="E52" s="83" t="s">
        <v>52</v>
      </c>
      <c r="F52" s="83">
        <v>19</v>
      </c>
      <c r="G52" s="43">
        <v>46</v>
      </c>
      <c r="H52" s="83">
        <v>43</v>
      </c>
      <c r="I52" s="83"/>
      <c r="J52" s="44"/>
      <c r="K52" s="44">
        <v>684</v>
      </c>
      <c r="L52" s="44">
        <v>817</v>
      </c>
      <c r="M52" s="44">
        <v>133</v>
      </c>
      <c r="N52" s="44">
        <v>123.11999999999999</v>
      </c>
      <c r="O52" s="44">
        <v>0</v>
      </c>
      <c r="P52" s="44">
        <v>0</v>
      </c>
      <c r="Q52" s="45">
        <v>0.7</v>
      </c>
    </row>
    <row r="53" spans="1:17" ht="18" x14ac:dyDescent="0.35">
      <c r="A53" s="41">
        <v>129</v>
      </c>
      <c r="B53" s="42" t="s">
        <v>94</v>
      </c>
      <c r="C53" s="43" t="s">
        <v>62</v>
      </c>
      <c r="D53" s="43" t="s">
        <v>51</v>
      </c>
      <c r="E53" s="83" t="s">
        <v>52</v>
      </c>
      <c r="F53" s="83">
        <v>6</v>
      </c>
      <c r="G53" s="43">
        <v>48</v>
      </c>
      <c r="H53" s="83">
        <v>45</v>
      </c>
      <c r="I53" s="83"/>
      <c r="J53" s="44"/>
      <c r="K53" s="44">
        <v>228</v>
      </c>
      <c r="L53" s="44">
        <v>270</v>
      </c>
      <c r="M53" s="44">
        <v>42</v>
      </c>
      <c r="N53" s="44">
        <v>41.04</v>
      </c>
      <c r="O53" s="44">
        <v>0</v>
      </c>
      <c r="P53" s="44">
        <v>0</v>
      </c>
      <c r="Q53" s="45">
        <v>0.7</v>
      </c>
    </row>
    <row r="54" spans="1:17" ht="18" x14ac:dyDescent="0.35">
      <c r="A54" s="41">
        <v>129</v>
      </c>
      <c r="B54" s="42" t="s">
        <v>94</v>
      </c>
      <c r="C54" s="43" t="s">
        <v>62</v>
      </c>
      <c r="D54" s="43" t="s">
        <v>51</v>
      </c>
      <c r="E54" s="83" t="s">
        <v>52</v>
      </c>
      <c r="F54" s="83">
        <v>1</v>
      </c>
      <c r="G54" s="43">
        <v>53</v>
      </c>
      <c r="H54" s="83">
        <v>51</v>
      </c>
      <c r="I54" s="83"/>
      <c r="J54" s="44"/>
      <c r="K54" s="44">
        <v>43</v>
      </c>
      <c r="L54" s="44">
        <v>51</v>
      </c>
      <c r="M54" s="44">
        <v>8</v>
      </c>
      <c r="N54" s="44">
        <v>7.7399999999999993</v>
      </c>
      <c r="O54" s="44">
        <v>0</v>
      </c>
      <c r="P54" s="44">
        <v>0</v>
      </c>
      <c r="Q54" s="45">
        <v>0.7</v>
      </c>
    </row>
    <row r="55" spans="1:17" ht="18" x14ac:dyDescent="0.35">
      <c r="A55" s="41">
        <v>129</v>
      </c>
      <c r="B55" s="42" t="s">
        <v>94</v>
      </c>
      <c r="C55" s="43" t="s">
        <v>62</v>
      </c>
      <c r="D55" s="43" t="s">
        <v>51</v>
      </c>
      <c r="E55" s="83" t="s">
        <v>52</v>
      </c>
      <c r="F55" s="83">
        <v>7</v>
      </c>
      <c r="G55" s="43">
        <v>68</v>
      </c>
      <c r="H55" s="83">
        <v>68</v>
      </c>
      <c r="I55" s="83"/>
      <c r="J55" s="44"/>
      <c r="K55" s="44">
        <v>406</v>
      </c>
      <c r="L55" s="44">
        <v>476</v>
      </c>
      <c r="M55" s="44">
        <v>70</v>
      </c>
      <c r="N55" s="44">
        <v>73.08</v>
      </c>
      <c r="O55" s="44">
        <v>0</v>
      </c>
      <c r="P55" s="44">
        <v>0</v>
      </c>
      <c r="Q55" s="45">
        <v>0.7</v>
      </c>
    </row>
    <row r="56" spans="1:17" ht="18" x14ac:dyDescent="0.35">
      <c r="A56" s="41">
        <v>129</v>
      </c>
      <c r="B56" s="42" t="s">
        <v>94</v>
      </c>
      <c r="C56" s="43" t="s">
        <v>62</v>
      </c>
      <c r="D56" s="43" t="s">
        <v>51</v>
      </c>
      <c r="E56" s="83" t="s">
        <v>52</v>
      </c>
      <c r="F56" s="82">
        <f>206-35</f>
        <v>171</v>
      </c>
      <c r="G56" s="43">
        <v>5</v>
      </c>
      <c r="H56" s="83">
        <v>5</v>
      </c>
      <c r="I56" s="83"/>
      <c r="J56" s="44">
        <v>1</v>
      </c>
      <c r="K56" s="44">
        <v>1030</v>
      </c>
      <c r="L56" s="44">
        <v>1236</v>
      </c>
      <c r="M56" s="44">
        <v>206</v>
      </c>
      <c r="N56" s="44">
        <v>185.4</v>
      </c>
      <c r="O56" s="44">
        <v>25.955999999999996</v>
      </c>
      <c r="P56" s="44">
        <v>144.19999999999999</v>
      </c>
      <c r="Q56" s="45">
        <v>0.7</v>
      </c>
    </row>
    <row r="57" spans="1:17" ht="18" x14ac:dyDescent="0.35">
      <c r="A57" s="41">
        <v>129</v>
      </c>
      <c r="B57" s="42" t="s">
        <v>94</v>
      </c>
      <c r="C57" s="43" t="s">
        <v>55</v>
      </c>
      <c r="D57" s="43" t="s">
        <v>51</v>
      </c>
      <c r="E57" s="83" t="s">
        <v>52</v>
      </c>
      <c r="F57" s="83">
        <v>9</v>
      </c>
      <c r="G57" s="43">
        <v>29</v>
      </c>
      <c r="H57" s="83">
        <v>28</v>
      </c>
      <c r="I57" s="83"/>
      <c r="J57" s="44"/>
      <c r="K57" s="46">
        <v>216</v>
      </c>
      <c r="L57" s="46">
        <v>252</v>
      </c>
      <c r="M57" s="46">
        <v>36</v>
      </c>
      <c r="N57" s="44">
        <v>38.879999999999995</v>
      </c>
      <c r="O57" s="44">
        <v>0</v>
      </c>
      <c r="P57" s="44">
        <v>0</v>
      </c>
      <c r="Q57" s="45">
        <v>0.7</v>
      </c>
    </row>
    <row r="58" spans="1:17" ht="18" x14ac:dyDescent="0.35">
      <c r="A58" s="41">
        <v>129</v>
      </c>
      <c r="B58" s="42" t="s">
        <v>94</v>
      </c>
      <c r="C58" s="43" t="s">
        <v>55</v>
      </c>
      <c r="D58" s="43" t="s">
        <v>51</v>
      </c>
      <c r="E58" s="83" t="s">
        <v>52</v>
      </c>
      <c r="F58" s="83">
        <v>5</v>
      </c>
      <c r="G58" s="43">
        <v>30</v>
      </c>
      <c r="H58" s="83">
        <v>29</v>
      </c>
      <c r="I58" s="83"/>
      <c r="J58" s="44"/>
      <c r="K58" s="46">
        <v>125</v>
      </c>
      <c r="L58" s="46">
        <v>145</v>
      </c>
      <c r="M58" s="46">
        <v>20</v>
      </c>
      <c r="N58" s="44">
        <v>22.5</v>
      </c>
      <c r="O58" s="44">
        <v>0</v>
      </c>
      <c r="P58" s="44">
        <v>0</v>
      </c>
      <c r="Q58" s="45">
        <v>0.7</v>
      </c>
    </row>
    <row r="59" spans="1:17" ht="18" x14ac:dyDescent="0.35">
      <c r="A59" s="41">
        <v>129</v>
      </c>
      <c r="B59" s="42" t="s">
        <v>94</v>
      </c>
      <c r="C59" s="43" t="s">
        <v>55</v>
      </c>
      <c r="D59" s="43" t="s">
        <v>51</v>
      </c>
      <c r="E59" s="83" t="s">
        <v>52</v>
      </c>
      <c r="F59" s="83">
        <v>8</v>
      </c>
      <c r="G59" s="43">
        <v>32</v>
      </c>
      <c r="H59" s="83">
        <v>32</v>
      </c>
      <c r="I59" s="83"/>
      <c r="J59" s="44"/>
      <c r="K59" s="46">
        <v>216</v>
      </c>
      <c r="L59" s="46">
        <v>256</v>
      </c>
      <c r="M59" s="46">
        <v>40</v>
      </c>
      <c r="N59" s="44">
        <v>38.879999999999995</v>
      </c>
      <c r="O59" s="44">
        <v>0</v>
      </c>
      <c r="P59" s="44">
        <v>0</v>
      </c>
      <c r="Q59" s="45">
        <v>0.7</v>
      </c>
    </row>
    <row r="60" spans="1:17" ht="18" x14ac:dyDescent="0.35">
      <c r="A60" s="41">
        <v>129</v>
      </c>
      <c r="B60" s="42" t="s">
        <v>94</v>
      </c>
      <c r="C60" s="43" t="s">
        <v>50</v>
      </c>
      <c r="D60" s="43" t="s">
        <v>51</v>
      </c>
      <c r="E60" s="83" t="s">
        <v>52</v>
      </c>
      <c r="F60" s="83">
        <v>8</v>
      </c>
      <c r="G60" s="43">
        <v>29</v>
      </c>
      <c r="H60" s="83">
        <v>28</v>
      </c>
      <c r="I60" s="83"/>
      <c r="J60" s="44"/>
      <c r="K60" s="46">
        <v>192</v>
      </c>
      <c r="L60" s="46">
        <v>224</v>
      </c>
      <c r="M60" s="46">
        <v>32</v>
      </c>
      <c r="N60" s="44">
        <v>34.56</v>
      </c>
      <c r="O60" s="44">
        <v>0</v>
      </c>
      <c r="P60" s="44">
        <v>0</v>
      </c>
      <c r="Q60" s="45">
        <v>0.7</v>
      </c>
    </row>
    <row r="61" spans="1:17" ht="18" x14ac:dyDescent="0.35">
      <c r="A61" s="41">
        <v>129</v>
      </c>
      <c r="B61" s="42" t="s">
        <v>94</v>
      </c>
      <c r="C61" s="43" t="s">
        <v>50</v>
      </c>
      <c r="D61" s="43" t="s">
        <v>51</v>
      </c>
      <c r="E61" s="83" t="s">
        <v>52</v>
      </c>
      <c r="F61" s="83">
        <v>5</v>
      </c>
      <c r="G61" s="43">
        <v>39</v>
      </c>
      <c r="H61" s="83">
        <v>40</v>
      </c>
      <c r="I61" s="83"/>
      <c r="J61" s="44"/>
      <c r="K61" s="46">
        <v>170</v>
      </c>
      <c r="L61" s="46">
        <v>200</v>
      </c>
      <c r="M61" s="46">
        <v>30</v>
      </c>
      <c r="N61" s="44">
        <v>30.599999999999998</v>
      </c>
      <c r="O61" s="44">
        <v>0</v>
      </c>
      <c r="P61" s="44">
        <v>0</v>
      </c>
      <c r="Q61" s="45">
        <v>0.7</v>
      </c>
    </row>
    <row r="62" spans="1:17" ht="18" x14ac:dyDescent="0.35">
      <c r="A62" s="41">
        <v>129</v>
      </c>
      <c r="B62" s="42" t="s">
        <v>94</v>
      </c>
      <c r="C62" s="43" t="s">
        <v>62</v>
      </c>
      <c r="D62" s="43" t="s">
        <v>51</v>
      </c>
      <c r="E62" s="83" t="s">
        <v>52</v>
      </c>
      <c r="F62" s="82">
        <v>150</v>
      </c>
      <c r="G62" s="43">
        <v>5</v>
      </c>
      <c r="H62" s="83">
        <v>5</v>
      </c>
      <c r="I62" s="83"/>
      <c r="J62" s="44">
        <v>1</v>
      </c>
      <c r="K62" s="44">
        <v>750</v>
      </c>
      <c r="L62" s="44">
        <v>900</v>
      </c>
      <c r="M62" s="44">
        <v>150</v>
      </c>
      <c r="N62" s="44">
        <v>135</v>
      </c>
      <c r="O62" s="44">
        <v>18.899999999999999</v>
      </c>
      <c r="P62" s="44">
        <v>105</v>
      </c>
      <c r="Q62" s="45">
        <v>0.7</v>
      </c>
    </row>
    <row r="63" spans="1:17" ht="18" x14ac:dyDescent="0.35">
      <c r="A63" s="41">
        <v>129</v>
      </c>
      <c r="B63" s="42" t="s">
        <v>96</v>
      </c>
      <c r="C63" s="43" t="s">
        <v>62</v>
      </c>
      <c r="D63" s="43" t="s">
        <v>51</v>
      </c>
      <c r="E63" s="83" t="s">
        <v>52</v>
      </c>
      <c r="F63" s="82">
        <v>2</v>
      </c>
      <c r="G63" s="43">
        <v>5</v>
      </c>
      <c r="H63" s="83">
        <v>5</v>
      </c>
      <c r="I63" s="83"/>
      <c r="J63" s="44">
        <v>1</v>
      </c>
      <c r="K63" s="44">
        <v>10</v>
      </c>
      <c r="L63" s="44">
        <v>12</v>
      </c>
      <c r="M63" s="44">
        <v>2</v>
      </c>
      <c r="N63" s="44">
        <v>1.7999999999999998</v>
      </c>
      <c r="O63" s="44">
        <v>0.252</v>
      </c>
      <c r="P63" s="44">
        <v>1.4</v>
      </c>
      <c r="Q63" s="45">
        <v>0.7</v>
      </c>
    </row>
    <row r="64" spans="1:17" ht="18" x14ac:dyDescent="0.35">
      <c r="A64" s="41">
        <v>129</v>
      </c>
      <c r="B64" s="42" t="s">
        <v>97</v>
      </c>
      <c r="C64" s="43" t="s">
        <v>85</v>
      </c>
      <c r="D64" s="43" t="s">
        <v>51</v>
      </c>
      <c r="E64" s="83" t="s">
        <v>52</v>
      </c>
      <c r="F64" s="82">
        <v>7</v>
      </c>
      <c r="G64" s="43">
        <v>5</v>
      </c>
      <c r="H64" s="83">
        <v>5</v>
      </c>
      <c r="I64" s="83"/>
      <c r="J64" s="44">
        <v>1</v>
      </c>
      <c r="K64" s="44">
        <v>35</v>
      </c>
      <c r="L64" s="44">
        <v>42</v>
      </c>
      <c r="M64" s="44">
        <v>7</v>
      </c>
      <c r="N64" s="44">
        <v>6.3</v>
      </c>
      <c r="O64" s="44">
        <v>0.8819999999999999</v>
      </c>
      <c r="P64" s="44">
        <v>4.8999999999999995</v>
      </c>
      <c r="Q64" s="45">
        <v>0.7</v>
      </c>
    </row>
    <row r="65" spans="1:18" ht="18" x14ac:dyDescent="0.35">
      <c r="A65" s="41">
        <v>129</v>
      </c>
      <c r="B65" s="42" t="s">
        <v>99</v>
      </c>
      <c r="C65" s="43" t="s">
        <v>62</v>
      </c>
      <c r="D65" s="43" t="s">
        <v>51</v>
      </c>
      <c r="E65" s="43" t="s">
        <v>52</v>
      </c>
      <c r="F65" s="82">
        <v>2634</v>
      </c>
      <c r="G65" s="43">
        <v>10</v>
      </c>
      <c r="H65" s="43">
        <v>10</v>
      </c>
      <c r="I65" s="43"/>
      <c r="J65" s="44">
        <v>2</v>
      </c>
      <c r="K65" s="44">
        <v>26340</v>
      </c>
      <c r="L65" s="44">
        <v>31608</v>
      </c>
      <c r="M65" s="44">
        <v>5268</v>
      </c>
      <c r="N65" s="44">
        <v>4741.2</v>
      </c>
      <c r="O65" s="44">
        <v>331.88399999999996</v>
      </c>
      <c r="P65" s="44">
        <v>1843.8</v>
      </c>
      <c r="Q65" s="45">
        <v>0.7</v>
      </c>
    </row>
    <row r="66" spans="1:18" ht="18" x14ac:dyDescent="0.35">
      <c r="A66" s="41">
        <v>129</v>
      </c>
      <c r="B66" s="42" t="s">
        <v>99</v>
      </c>
      <c r="C66" s="43" t="s">
        <v>62</v>
      </c>
      <c r="D66" s="43" t="s">
        <v>51</v>
      </c>
      <c r="E66" s="43" t="s">
        <v>52</v>
      </c>
      <c r="F66" s="82">
        <v>10</v>
      </c>
      <c r="G66" s="43">
        <v>5</v>
      </c>
      <c r="H66" s="43">
        <v>5</v>
      </c>
      <c r="I66" s="43"/>
      <c r="J66" s="44">
        <v>1</v>
      </c>
      <c r="K66" s="44">
        <v>50</v>
      </c>
      <c r="L66" s="44">
        <v>60</v>
      </c>
      <c r="M66" s="44">
        <v>10</v>
      </c>
      <c r="N66" s="44">
        <v>9</v>
      </c>
      <c r="O66" s="44">
        <v>1.26</v>
      </c>
      <c r="P66" s="44">
        <v>7</v>
      </c>
      <c r="Q66" s="45">
        <v>0.7</v>
      </c>
    </row>
    <row r="67" spans="1:18" ht="18" x14ac:dyDescent="0.35">
      <c r="A67" s="41">
        <v>129</v>
      </c>
      <c r="B67" s="42" t="s">
        <v>98</v>
      </c>
      <c r="C67" s="43" t="s">
        <v>56</v>
      </c>
      <c r="D67" s="43" t="s">
        <v>51</v>
      </c>
      <c r="E67" s="43" t="s">
        <v>52</v>
      </c>
      <c r="F67" s="82">
        <v>3600</v>
      </c>
      <c r="G67" s="43">
        <v>10</v>
      </c>
      <c r="H67" s="43">
        <v>10</v>
      </c>
      <c r="I67" s="43"/>
      <c r="J67" s="44">
        <v>2</v>
      </c>
      <c r="K67" s="44">
        <v>36000</v>
      </c>
      <c r="L67" s="44">
        <v>43200</v>
      </c>
      <c r="M67" s="44">
        <v>7200</v>
      </c>
      <c r="N67" s="44">
        <v>6480</v>
      </c>
      <c r="O67" s="44">
        <v>453.59999999999997</v>
      </c>
      <c r="P67" s="44">
        <v>2520</v>
      </c>
      <c r="Q67" s="45">
        <v>0.7</v>
      </c>
    </row>
    <row r="68" spans="1:18" ht="18" x14ac:dyDescent="0.35">
      <c r="A68" s="41">
        <v>129</v>
      </c>
      <c r="B68" s="42" t="s">
        <v>98</v>
      </c>
      <c r="C68" s="43" t="s">
        <v>50</v>
      </c>
      <c r="D68" s="43" t="s">
        <v>51</v>
      </c>
      <c r="E68" s="43" t="s">
        <v>52</v>
      </c>
      <c r="F68" s="82">
        <v>2236</v>
      </c>
      <c r="G68" s="43">
        <v>10</v>
      </c>
      <c r="H68" s="43">
        <v>10</v>
      </c>
      <c r="I68" s="43"/>
      <c r="J68" s="44">
        <v>2</v>
      </c>
      <c r="K68" s="44">
        <v>22360</v>
      </c>
      <c r="L68" s="44">
        <v>26832</v>
      </c>
      <c r="M68" s="44">
        <v>4472</v>
      </c>
      <c r="N68" s="44">
        <v>4024.7999999999997</v>
      </c>
      <c r="O68" s="44">
        <v>281.73599999999993</v>
      </c>
      <c r="P68" s="44">
        <v>1565.1999999999998</v>
      </c>
      <c r="Q68" s="45">
        <v>0.7</v>
      </c>
    </row>
    <row r="69" spans="1:18" ht="18" x14ac:dyDescent="0.35">
      <c r="A69" s="41">
        <v>129</v>
      </c>
      <c r="B69" s="42" t="s">
        <v>98</v>
      </c>
      <c r="C69" s="43" t="s">
        <v>50</v>
      </c>
      <c r="D69" s="43" t="s">
        <v>51</v>
      </c>
      <c r="E69" s="43" t="s">
        <v>52</v>
      </c>
      <c r="F69" s="82">
        <v>351</v>
      </c>
      <c r="G69" s="43">
        <v>5</v>
      </c>
      <c r="H69" s="43">
        <v>5</v>
      </c>
      <c r="I69" s="43"/>
      <c r="J69" s="44">
        <v>1</v>
      </c>
      <c r="K69" s="44">
        <v>1755</v>
      </c>
      <c r="L69" s="44">
        <v>2106</v>
      </c>
      <c r="M69" s="44">
        <v>351</v>
      </c>
      <c r="N69" s="44">
        <v>315.89999999999998</v>
      </c>
      <c r="O69" s="44">
        <v>44.225999999999999</v>
      </c>
      <c r="P69" s="44">
        <v>245.7</v>
      </c>
      <c r="Q69" s="45">
        <v>0.7</v>
      </c>
    </row>
    <row r="70" spans="1:18" ht="18" x14ac:dyDescent="0.35">
      <c r="A70" s="41">
        <v>129</v>
      </c>
      <c r="B70" s="42" t="s">
        <v>98</v>
      </c>
      <c r="C70" s="43" t="s">
        <v>50</v>
      </c>
      <c r="D70" s="43" t="s">
        <v>51</v>
      </c>
      <c r="E70" s="43" t="s">
        <v>52</v>
      </c>
      <c r="F70" s="82">
        <v>8</v>
      </c>
      <c r="G70" s="43">
        <v>15</v>
      </c>
      <c r="H70" s="43">
        <v>15</v>
      </c>
      <c r="I70" s="43"/>
      <c r="J70" s="44">
        <v>3</v>
      </c>
      <c r="K70" s="44">
        <v>120</v>
      </c>
      <c r="L70" s="44">
        <v>144</v>
      </c>
      <c r="M70" s="44">
        <v>24</v>
      </c>
      <c r="N70" s="44">
        <v>21.599999999999998</v>
      </c>
      <c r="O70" s="44">
        <v>1.008</v>
      </c>
      <c r="P70" s="44">
        <v>5.6</v>
      </c>
      <c r="Q70" s="45">
        <v>0.7</v>
      </c>
    </row>
    <row r="71" spans="1:18" ht="18" x14ac:dyDescent="0.35">
      <c r="A71" s="41">
        <v>129</v>
      </c>
      <c r="B71" s="42" t="s">
        <v>98</v>
      </c>
      <c r="C71" s="43" t="s">
        <v>50</v>
      </c>
      <c r="D71" s="43" t="s">
        <v>51</v>
      </c>
      <c r="E71" s="43" t="s">
        <v>52</v>
      </c>
      <c r="F71" s="82">
        <v>18</v>
      </c>
      <c r="G71" s="43">
        <v>20</v>
      </c>
      <c r="H71" s="43">
        <v>20</v>
      </c>
      <c r="I71" s="43"/>
      <c r="J71" s="44">
        <v>4</v>
      </c>
      <c r="K71" s="44">
        <v>360</v>
      </c>
      <c r="L71" s="44">
        <v>432</v>
      </c>
      <c r="M71" s="44">
        <v>72</v>
      </c>
      <c r="N71" s="44">
        <v>64.8</v>
      </c>
      <c r="O71" s="44">
        <v>2.2679999999999998</v>
      </c>
      <c r="P71" s="44">
        <v>12.6</v>
      </c>
      <c r="Q71" s="45">
        <v>0.7</v>
      </c>
    </row>
    <row r="72" spans="1:18" ht="18" x14ac:dyDescent="0.35">
      <c r="A72" s="41">
        <v>129</v>
      </c>
      <c r="B72" s="42" t="s">
        <v>98</v>
      </c>
      <c r="C72" s="43" t="s">
        <v>50</v>
      </c>
      <c r="D72" s="83" t="s">
        <v>51</v>
      </c>
      <c r="E72" s="43" t="s">
        <v>52</v>
      </c>
      <c r="F72" s="82">
        <v>4</v>
      </c>
      <c r="G72" s="43">
        <v>25</v>
      </c>
      <c r="H72" s="43">
        <v>25</v>
      </c>
      <c r="I72" s="43"/>
      <c r="J72" s="44">
        <v>5</v>
      </c>
      <c r="K72" s="44">
        <v>100</v>
      </c>
      <c r="L72" s="44">
        <v>120</v>
      </c>
      <c r="M72" s="44">
        <v>20</v>
      </c>
      <c r="N72" s="44">
        <v>18</v>
      </c>
      <c r="O72" s="44">
        <v>0.504</v>
      </c>
      <c r="P72" s="44">
        <v>2.8</v>
      </c>
      <c r="Q72" s="45">
        <v>0.7</v>
      </c>
    </row>
    <row r="73" spans="1:18" ht="18" x14ac:dyDescent="0.35">
      <c r="A73" s="41">
        <v>129</v>
      </c>
      <c r="B73" s="42" t="s">
        <v>98</v>
      </c>
      <c r="C73" s="43" t="s">
        <v>60</v>
      </c>
      <c r="D73" s="83" t="s">
        <v>51</v>
      </c>
      <c r="E73" s="43" t="s">
        <v>52</v>
      </c>
      <c r="F73" s="82">
        <v>1200</v>
      </c>
      <c r="G73" s="43">
        <v>10</v>
      </c>
      <c r="H73" s="43">
        <v>10</v>
      </c>
      <c r="I73" s="43"/>
      <c r="J73" s="44">
        <v>2</v>
      </c>
      <c r="K73" s="44">
        <v>12000</v>
      </c>
      <c r="L73" s="44">
        <v>14400</v>
      </c>
      <c r="M73" s="44">
        <v>2400</v>
      </c>
      <c r="N73" s="44">
        <v>2160</v>
      </c>
      <c r="O73" s="44">
        <v>151.19999999999999</v>
      </c>
      <c r="P73" s="44">
        <v>840</v>
      </c>
      <c r="Q73" s="45">
        <v>0.7</v>
      </c>
    </row>
    <row r="74" spans="1:18" ht="18" x14ac:dyDescent="0.35">
      <c r="A74" s="41">
        <v>129</v>
      </c>
      <c r="B74" s="42" t="s">
        <v>99</v>
      </c>
      <c r="C74" s="43" t="s">
        <v>56</v>
      </c>
      <c r="D74" s="83" t="s">
        <v>51</v>
      </c>
      <c r="E74" s="43" t="s">
        <v>52</v>
      </c>
      <c r="F74" s="82">
        <v>557</v>
      </c>
      <c r="G74" s="43">
        <v>5</v>
      </c>
      <c r="H74" s="43">
        <v>5</v>
      </c>
      <c r="I74" s="43"/>
      <c r="J74" s="44">
        <v>1</v>
      </c>
      <c r="K74" s="44">
        <v>2785</v>
      </c>
      <c r="L74" s="44">
        <v>3342</v>
      </c>
      <c r="M74" s="44">
        <v>557</v>
      </c>
      <c r="N74" s="44">
        <v>501.29999999999995</v>
      </c>
      <c r="O74" s="44">
        <v>70.181999999999988</v>
      </c>
      <c r="P74" s="44">
        <v>389.9</v>
      </c>
      <c r="Q74" s="45">
        <v>0.7</v>
      </c>
    </row>
    <row r="75" spans="1:18" ht="18" x14ac:dyDescent="0.35">
      <c r="A75" s="41">
        <v>129</v>
      </c>
      <c r="B75" s="42" t="s">
        <v>100</v>
      </c>
      <c r="C75" s="43" t="s">
        <v>54</v>
      </c>
      <c r="D75" s="83" t="s">
        <v>51</v>
      </c>
      <c r="E75" s="43" t="s">
        <v>52</v>
      </c>
      <c r="F75" s="82">
        <v>1</v>
      </c>
      <c r="G75" s="43">
        <v>96</v>
      </c>
      <c r="H75" s="43">
        <v>15</v>
      </c>
      <c r="I75" s="43"/>
      <c r="J75" s="44">
        <v>3</v>
      </c>
      <c r="K75" s="44">
        <v>15</v>
      </c>
      <c r="L75" s="44">
        <v>18</v>
      </c>
      <c r="M75" s="44">
        <v>18</v>
      </c>
      <c r="N75" s="44">
        <v>2.6999999999999997</v>
      </c>
      <c r="O75" s="44">
        <v>0.126</v>
      </c>
      <c r="P75" s="44">
        <v>0.7</v>
      </c>
      <c r="Q75" s="45">
        <v>0.7</v>
      </c>
      <c r="R75" t="s">
        <v>115</v>
      </c>
    </row>
    <row r="76" spans="1:18" ht="18" x14ac:dyDescent="0.35">
      <c r="A76" s="41">
        <v>129</v>
      </c>
      <c r="B76" s="42" t="s">
        <v>100</v>
      </c>
      <c r="C76" s="43" t="s">
        <v>54</v>
      </c>
      <c r="D76" s="43" t="s">
        <v>51</v>
      </c>
      <c r="E76" s="43" t="s">
        <v>52</v>
      </c>
      <c r="F76" s="82">
        <v>34</v>
      </c>
      <c r="G76" s="43">
        <v>5</v>
      </c>
      <c r="H76" s="43">
        <v>5</v>
      </c>
      <c r="I76" s="43"/>
      <c r="J76" s="44">
        <v>1</v>
      </c>
      <c r="K76" s="44">
        <v>170</v>
      </c>
      <c r="L76" s="44">
        <v>204</v>
      </c>
      <c r="M76" s="44">
        <v>34</v>
      </c>
      <c r="N76" s="44">
        <v>30.599999999999998</v>
      </c>
      <c r="O76" s="44">
        <v>4.2839999999999989</v>
      </c>
      <c r="P76" s="44">
        <v>23.799999999999997</v>
      </c>
      <c r="Q76" s="45">
        <v>0.7</v>
      </c>
    </row>
    <row r="77" spans="1:18" ht="18" x14ac:dyDescent="0.35">
      <c r="A77" s="41">
        <v>129</v>
      </c>
      <c r="B77" s="42" t="s">
        <v>100</v>
      </c>
      <c r="C77" s="43" t="s">
        <v>56</v>
      </c>
      <c r="D77" s="43" t="s">
        <v>51</v>
      </c>
      <c r="E77" s="43" t="s">
        <v>52</v>
      </c>
      <c r="F77" s="82">
        <v>435</v>
      </c>
      <c r="G77" s="43">
        <v>5</v>
      </c>
      <c r="H77" s="43">
        <v>5</v>
      </c>
      <c r="I77" s="43"/>
      <c r="J77" s="44">
        <v>1</v>
      </c>
      <c r="K77" s="44">
        <v>2175</v>
      </c>
      <c r="L77" s="44">
        <v>2610</v>
      </c>
      <c r="M77" s="44">
        <v>435</v>
      </c>
      <c r="N77" s="44">
        <v>391.5</v>
      </c>
      <c r="O77" s="44">
        <v>54.809999999999995</v>
      </c>
      <c r="P77" s="44">
        <v>304.5</v>
      </c>
      <c r="Q77" s="45">
        <v>0.7</v>
      </c>
    </row>
    <row r="78" spans="1:18" ht="18" x14ac:dyDescent="0.35">
      <c r="A78" s="41">
        <v>129</v>
      </c>
      <c r="B78" s="42" t="s">
        <v>100</v>
      </c>
      <c r="C78" s="43" t="s">
        <v>55</v>
      </c>
      <c r="D78" s="43" t="s">
        <v>51</v>
      </c>
      <c r="E78" s="43" t="s">
        <v>52</v>
      </c>
      <c r="F78" s="82">
        <v>5014</v>
      </c>
      <c r="G78" s="43">
        <v>10</v>
      </c>
      <c r="H78" s="43">
        <v>10</v>
      </c>
      <c r="I78" s="43"/>
      <c r="J78" s="44">
        <v>2</v>
      </c>
      <c r="K78" s="44">
        <v>50140</v>
      </c>
      <c r="L78" s="44">
        <v>60168</v>
      </c>
      <c r="M78" s="44">
        <v>10028</v>
      </c>
      <c r="N78" s="44">
        <v>9025.1999999999989</v>
      </c>
      <c r="O78" s="44">
        <v>631.7639999999999</v>
      </c>
      <c r="P78" s="44">
        <v>3509.7999999999997</v>
      </c>
      <c r="Q78" s="45">
        <v>0.7</v>
      </c>
    </row>
    <row r="79" spans="1:18" ht="18" x14ac:dyDescent="0.35">
      <c r="A79" s="41">
        <v>129</v>
      </c>
      <c r="B79" s="42" t="s">
        <v>100</v>
      </c>
      <c r="C79" s="43" t="s">
        <v>55</v>
      </c>
      <c r="D79" s="43" t="s">
        <v>51</v>
      </c>
      <c r="E79" s="43" t="s">
        <v>52</v>
      </c>
      <c r="F79" s="82">
        <v>1801</v>
      </c>
      <c r="G79" s="43">
        <v>10</v>
      </c>
      <c r="H79" s="43">
        <v>10</v>
      </c>
      <c r="I79" s="43"/>
      <c r="J79" s="44">
        <v>2</v>
      </c>
      <c r="K79" s="44">
        <v>18010</v>
      </c>
      <c r="L79" s="44">
        <v>21612</v>
      </c>
      <c r="M79" s="44">
        <v>3602</v>
      </c>
      <c r="N79" s="44">
        <v>3241.7999999999997</v>
      </c>
      <c r="O79" s="44">
        <v>226.92599999999996</v>
      </c>
      <c r="P79" s="44">
        <v>1260.6999999999998</v>
      </c>
      <c r="Q79" s="45">
        <v>0.7</v>
      </c>
    </row>
    <row r="80" spans="1:18" ht="18" x14ac:dyDescent="0.35">
      <c r="A80" s="41">
        <v>129</v>
      </c>
      <c r="B80" s="42" t="s">
        <v>101</v>
      </c>
      <c r="C80" s="43" t="s">
        <v>62</v>
      </c>
      <c r="D80" s="43" t="s">
        <v>51</v>
      </c>
      <c r="E80" s="43" t="s">
        <v>52</v>
      </c>
      <c r="F80" s="82">
        <v>21</v>
      </c>
      <c r="G80" s="43">
        <v>5</v>
      </c>
      <c r="H80" s="43">
        <v>5</v>
      </c>
      <c r="I80" s="43"/>
      <c r="J80" s="44">
        <v>1</v>
      </c>
      <c r="K80" s="44">
        <v>105</v>
      </c>
      <c r="L80" s="44">
        <v>126</v>
      </c>
      <c r="M80" s="44">
        <v>21</v>
      </c>
      <c r="N80" s="44">
        <v>18.899999999999999</v>
      </c>
      <c r="O80" s="44">
        <v>2.6459999999999999</v>
      </c>
      <c r="P80" s="44">
        <v>14.7</v>
      </c>
      <c r="Q80" s="45">
        <v>0.7</v>
      </c>
    </row>
    <row r="81" spans="1:17" ht="18" x14ac:dyDescent="0.35">
      <c r="A81" s="41">
        <v>129</v>
      </c>
      <c r="B81" s="42" t="s">
        <v>101</v>
      </c>
      <c r="C81" s="43" t="s">
        <v>62</v>
      </c>
      <c r="D81" s="43" t="s">
        <v>51</v>
      </c>
      <c r="E81" s="43" t="s">
        <v>52</v>
      </c>
      <c r="F81" s="82">
        <v>55</v>
      </c>
      <c r="G81" s="43">
        <v>5</v>
      </c>
      <c r="H81" s="43">
        <v>5</v>
      </c>
      <c r="I81" s="43"/>
      <c r="J81" s="44">
        <v>1</v>
      </c>
      <c r="K81" s="44">
        <v>275</v>
      </c>
      <c r="L81" s="44">
        <v>330</v>
      </c>
      <c r="M81" s="44">
        <v>55</v>
      </c>
      <c r="N81" s="44">
        <v>49.5</v>
      </c>
      <c r="O81" s="44">
        <v>6.93</v>
      </c>
      <c r="P81" s="44">
        <v>38.5</v>
      </c>
      <c r="Q81" s="45">
        <v>0.7</v>
      </c>
    </row>
    <row r="82" spans="1:17" ht="18" x14ac:dyDescent="0.35">
      <c r="A82" s="41">
        <v>129</v>
      </c>
      <c r="B82" s="42" t="s">
        <v>102</v>
      </c>
      <c r="C82" s="43" t="s">
        <v>54</v>
      </c>
      <c r="D82" s="43" t="s">
        <v>57</v>
      </c>
      <c r="E82" s="43" t="s">
        <v>52</v>
      </c>
      <c r="F82" s="82">
        <v>1</v>
      </c>
      <c r="G82" s="43">
        <v>183</v>
      </c>
      <c r="H82" s="43">
        <v>175</v>
      </c>
      <c r="I82" s="43">
        <v>8</v>
      </c>
      <c r="J82" s="44">
        <v>33</v>
      </c>
      <c r="K82" s="44">
        <v>183</v>
      </c>
      <c r="L82" s="44">
        <v>216</v>
      </c>
      <c r="M82" s="44">
        <v>33</v>
      </c>
      <c r="N82" s="44">
        <v>32.94</v>
      </c>
      <c r="O82" s="44">
        <v>0.252</v>
      </c>
      <c r="P82" s="44">
        <v>1.4</v>
      </c>
      <c r="Q82" s="45">
        <v>1.4</v>
      </c>
    </row>
    <row r="83" spans="1:17" ht="18" x14ac:dyDescent="0.35">
      <c r="A83" s="41">
        <v>129</v>
      </c>
      <c r="B83" s="42" t="s">
        <v>102</v>
      </c>
      <c r="C83" s="43" t="s">
        <v>85</v>
      </c>
      <c r="D83" s="43" t="s">
        <v>51</v>
      </c>
      <c r="E83" s="43" t="s">
        <v>52</v>
      </c>
      <c r="F83" s="82">
        <v>8</v>
      </c>
      <c r="G83" s="43">
        <v>5</v>
      </c>
      <c r="H83" s="43">
        <v>5</v>
      </c>
      <c r="I83" s="43"/>
      <c r="J83" s="44">
        <v>1</v>
      </c>
      <c r="K83" s="44">
        <v>40</v>
      </c>
      <c r="L83" s="44">
        <v>48</v>
      </c>
      <c r="M83" s="44">
        <v>8</v>
      </c>
      <c r="N83" s="44">
        <v>7.1999999999999993</v>
      </c>
      <c r="O83" s="44">
        <v>1.008</v>
      </c>
      <c r="P83" s="44">
        <v>5.6</v>
      </c>
      <c r="Q83" s="45">
        <v>0.7</v>
      </c>
    </row>
    <row r="84" spans="1:17" ht="18" x14ac:dyDescent="0.35">
      <c r="A84" s="41">
        <v>129</v>
      </c>
      <c r="B84" s="42" t="s">
        <v>102</v>
      </c>
      <c r="C84" s="43" t="s">
        <v>85</v>
      </c>
      <c r="D84" s="43" t="s">
        <v>51</v>
      </c>
      <c r="E84" s="43" t="s">
        <v>52</v>
      </c>
      <c r="F84" s="82">
        <v>1</v>
      </c>
      <c r="G84" s="43">
        <v>10</v>
      </c>
      <c r="H84" s="43">
        <v>10</v>
      </c>
      <c r="I84" s="43"/>
      <c r="J84" s="44">
        <v>2</v>
      </c>
      <c r="K84" s="44">
        <v>10</v>
      </c>
      <c r="L84" s="44">
        <v>12</v>
      </c>
      <c r="M84" s="44">
        <v>2</v>
      </c>
      <c r="N84" s="44">
        <v>1.7999999999999998</v>
      </c>
      <c r="O84" s="44">
        <v>0.126</v>
      </c>
      <c r="P84" s="44">
        <v>0.7</v>
      </c>
      <c r="Q84" s="45">
        <v>0.7</v>
      </c>
    </row>
    <row r="85" spans="1:17" ht="18" x14ac:dyDescent="0.35">
      <c r="A85" s="41">
        <v>129</v>
      </c>
      <c r="B85" s="42" t="s">
        <v>102</v>
      </c>
      <c r="C85" s="43" t="s">
        <v>85</v>
      </c>
      <c r="D85" s="43" t="s">
        <v>51</v>
      </c>
      <c r="E85" s="43" t="s">
        <v>52</v>
      </c>
      <c r="F85" s="82">
        <v>1</v>
      </c>
      <c r="G85" s="43">
        <v>15</v>
      </c>
      <c r="H85" s="43">
        <v>15</v>
      </c>
      <c r="I85" s="43"/>
      <c r="J85" s="44">
        <v>3</v>
      </c>
      <c r="K85" s="44">
        <v>15</v>
      </c>
      <c r="L85" s="44">
        <v>18</v>
      </c>
      <c r="M85" s="44">
        <v>3</v>
      </c>
      <c r="N85" s="44">
        <v>2.6999999999999997</v>
      </c>
      <c r="O85" s="44">
        <v>0.126</v>
      </c>
      <c r="P85" s="44">
        <v>0.7</v>
      </c>
      <c r="Q85" s="45">
        <v>0.7</v>
      </c>
    </row>
    <row r="86" spans="1:17" ht="18" x14ac:dyDescent="0.35">
      <c r="A86" s="41">
        <v>129</v>
      </c>
      <c r="B86" s="42" t="s">
        <v>102</v>
      </c>
      <c r="C86" s="43" t="s">
        <v>85</v>
      </c>
      <c r="D86" s="43" t="s">
        <v>51</v>
      </c>
      <c r="E86" s="43" t="s">
        <v>52</v>
      </c>
      <c r="F86" s="82">
        <v>1</v>
      </c>
      <c r="G86" s="43">
        <v>20</v>
      </c>
      <c r="H86" s="43">
        <v>20</v>
      </c>
      <c r="I86" s="43"/>
      <c r="J86" s="44">
        <v>4</v>
      </c>
      <c r="K86" s="44">
        <v>20</v>
      </c>
      <c r="L86" s="44">
        <v>24</v>
      </c>
      <c r="M86" s="44">
        <v>4</v>
      </c>
      <c r="N86" s="44">
        <v>3.5999999999999996</v>
      </c>
      <c r="O86" s="44">
        <v>0.126</v>
      </c>
      <c r="P86" s="44">
        <v>0.7</v>
      </c>
      <c r="Q86" s="45">
        <v>0.7</v>
      </c>
    </row>
    <row r="87" spans="1:17" ht="18" x14ac:dyDescent="0.35">
      <c r="A87" s="41">
        <v>129</v>
      </c>
      <c r="B87" s="42" t="s">
        <v>102</v>
      </c>
      <c r="C87" s="43" t="s">
        <v>85</v>
      </c>
      <c r="D87" s="43" t="s">
        <v>51</v>
      </c>
      <c r="E87" s="43" t="s">
        <v>52</v>
      </c>
      <c r="F87" s="82">
        <v>1</v>
      </c>
      <c r="G87" s="43">
        <v>45</v>
      </c>
      <c r="H87" s="43">
        <v>45</v>
      </c>
      <c r="I87" s="43"/>
      <c r="J87" s="44">
        <v>8</v>
      </c>
      <c r="K87" s="44">
        <v>45</v>
      </c>
      <c r="L87" s="44">
        <v>53</v>
      </c>
      <c r="M87" s="44">
        <v>8</v>
      </c>
      <c r="N87" s="44">
        <v>8.1</v>
      </c>
      <c r="O87" s="44">
        <v>0.20879999999999999</v>
      </c>
      <c r="P87" s="44">
        <v>1.1599999999999999</v>
      </c>
      <c r="Q87" s="45">
        <v>1.1599999999999999</v>
      </c>
    </row>
    <row r="88" spans="1:17" ht="18" x14ac:dyDescent="0.35">
      <c r="A88" s="41">
        <v>129</v>
      </c>
      <c r="B88" s="42" t="s">
        <v>102</v>
      </c>
      <c r="C88" s="43" t="s">
        <v>85</v>
      </c>
      <c r="D88" s="43" t="s">
        <v>51</v>
      </c>
      <c r="E88" s="43" t="s">
        <v>52</v>
      </c>
      <c r="F88" s="82">
        <v>1</v>
      </c>
      <c r="G88" s="43">
        <v>65</v>
      </c>
      <c r="H88" s="43">
        <v>65</v>
      </c>
      <c r="I88" s="43"/>
      <c r="J88" s="44">
        <v>12</v>
      </c>
      <c r="K88" s="44">
        <v>65</v>
      </c>
      <c r="L88" s="44">
        <v>77</v>
      </c>
      <c r="M88" s="44">
        <v>12</v>
      </c>
      <c r="N88" s="44">
        <v>11.7</v>
      </c>
      <c r="O88" s="44">
        <v>0.24480000000000002</v>
      </c>
      <c r="P88" s="44">
        <v>1.36</v>
      </c>
      <c r="Q88" s="45">
        <v>1.36</v>
      </c>
    </row>
    <row r="89" spans="1:17" ht="18" x14ac:dyDescent="0.35">
      <c r="A89" s="41">
        <v>129</v>
      </c>
      <c r="B89" s="42" t="s">
        <v>101</v>
      </c>
      <c r="C89" s="43" t="s">
        <v>55</v>
      </c>
      <c r="D89" s="43" t="s">
        <v>51</v>
      </c>
      <c r="E89" s="43" t="s">
        <v>52</v>
      </c>
      <c r="F89" s="82">
        <v>3953</v>
      </c>
      <c r="G89" s="43">
        <v>10</v>
      </c>
      <c r="H89" s="43">
        <v>10</v>
      </c>
      <c r="I89" s="43"/>
      <c r="J89" s="44">
        <v>2</v>
      </c>
      <c r="K89" s="44">
        <v>39530</v>
      </c>
      <c r="L89" s="44">
        <v>47436</v>
      </c>
      <c r="M89" s="44">
        <v>7906</v>
      </c>
      <c r="N89" s="44">
        <v>7115.4</v>
      </c>
      <c r="O89" s="44">
        <v>498.07799999999997</v>
      </c>
      <c r="P89" s="44">
        <v>2767.1</v>
      </c>
      <c r="Q89" s="45">
        <v>0.7</v>
      </c>
    </row>
    <row r="90" spans="1:17" ht="18" x14ac:dyDescent="0.35">
      <c r="A90" s="41">
        <v>129</v>
      </c>
      <c r="B90" s="42" t="s">
        <v>102</v>
      </c>
      <c r="C90" s="43" t="s">
        <v>56</v>
      </c>
      <c r="D90" s="43" t="s">
        <v>51</v>
      </c>
      <c r="E90" s="43" t="s">
        <v>52</v>
      </c>
      <c r="F90" s="82">
        <v>3018</v>
      </c>
      <c r="G90" s="43">
        <v>5</v>
      </c>
      <c r="H90" s="43">
        <v>5</v>
      </c>
      <c r="I90" s="43"/>
      <c r="J90" s="44">
        <v>1</v>
      </c>
      <c r="K90" s="44">
        <v>15090</v>
      </c>
      <c r="L90" s="44">
        <v>18108</v>
      </c>
      <c r="M90" s="44">
        <v>3018</v>
      </c>
      <c r="N90" s="44">
        <v>2716.2</v>
      </c>
      <c r="O90" s="44">
        <v>380.26799999999997</v>
      </c>
      <c r="P90" s="44">
        <v>2112.6</v>
      </c>
      <c r="Q90" s="45">
        <v>0.7</v>
      </c>
    </row>
    <row r="91" spans="1:17" ht="18" x14ac:dyDescent="0.35">
      <c r="A91" s="41">
        <v>129</v>
      </c>
      <c r="B91" s="42" t="s">
        <v>102</v>
      </c>
      <c r="C91" s="43" t="s">
        <v>85</v>
      </c>
      <c r="D91" s="43" t="s">
        <v>51</v>
      </c>
      <c r="E91" s="43" t="s">
        <v>52</v>
      </c>
      <c r="F91" s="82">
        <v>6000</v>
      </c>
      <c r="G91" s="43">
        <v>5</v>
      </c>
      <c r="H91" s="43">
        <v>5</v>
      </c>
      <c r="I91" s="43"/>
      <c r="J91" s="87">
        <v>1</v>
      </c>
      <c r="K91" s="44">
        <v>30000</v>
      </c>
      <c r="L91" s="44">
        <v>36000</v>
      </c>
      <c r="M91" s="44">
        <v>6000</v>
      </c>
      <c r="N91" s="44">
        <v>5400</v>
      </c>
      <c r="O91" s="44">
        <v>756</v>
      </c>
      <c r="P91" s="44">
        <v>4200</v>
      </c>
      <c r="Q91" s="45">
        <v>0.7</v>
      </c>
    </row>
    <row r="92" spans="1:17" ht="18" x14ac:dyDescent="0.35">
      <c r="A92" s="41">
        <v>129</v>
      </c>
      <c r="B92" s="42" t="s">
        <v>102</v>
      </c>
      <c r="C92" s="43" t="s">
        <v>62</v>
      </c>
      <c r="D92" s="43" t="s">
        <v>51</v>
      </c>
      <c r="E92" s="43" t="s">
        <v>52</v>
      </c>
      <c r="F92" s="82">
        <v>1000</v>
      </c>
      <c r="G92" s="43">
        <v>5</v>
      </c>
      <c r="H92" s="43">
        <v>5</v>
      </c>
      <c r="I92" s="43"/>
      <c r="J92" s="87">
        <v>1</v>
      </c>
      <c r="K92" s="44">
        <v>5000</v>
      </c>
      <c r="L92" s="44">
        <v>6000</v>
      </c>
      <c r="M92" s="44">
        <v>1000</v>
      </c>
      <c r="N92" s="44">
        <v>900</v>
      </c>
      <c r="O92" s="44">
        <v>126</v>
      </c>
      <c r="P92" s="44">
        <v>700</v>
      </c>
      <c r="Q92" s="45">
        <v>0.7</v>
      </c>
    </row>
    <row r="93" spans="1:17" ht="18" x14ac:dyDescent="0.35">
      <c r="A93" s="41">
        <v>129</v>
      </c>
      <c r="B93" s="42" t="s">
        <v>105</v>
      </c>
      <c r="C93" s="43" t="s">
        <v>54</v>
      </c>
      <c r="D93" s="43" t="s">
        <v>51</v>
      </c>
      <c r="E93" s="43" t="s">
        <v>52</v>
      </c>
      <c r="F93" s="82">
        <v>3</v>
      </c>
      <c r="G93" s="43">
        <v>10</v>
      </c>
      <c r="H93" s="43">
        <v>10</v>
      </c>
      <c r="I93" s="43"/>
      <c r="J93" s="44">
        <v>2</v>
      </c>
      <c r="K93" s="44">
        <v>30</v>
      </c>
      <c r="L93" s="44">
        <v>36</v>
      </c>
      <c r="M93" s="44">
        <v>6</v>
      </c>
      <c r="N93" s="44">
        <v>5.3999999999999995</v>
      </c>
      <c r="O93" s="44">
        <v>0.37799999999999995</v>
      </c>
      <c r="P93" s="44">
        <v>2.0999999999999996</v>
      </c>
      <c r="Q93" s="45">
        <v>0.7</v>
      </c>
    </row>
    <row r="94" spans="1:17" ht="18" x14ac:dyDescent="0.35">
      <c r="A94" s="41">
        <v>129</v>
      </c>
      <c r="B94" s="42" t="s">
        <v>105</v>
      </c>
      <c r="C94" s="43" t="s">
        <v>54</v>
      </c>
      <c r="D94" s="43" t="s">
        <v>57</v>
      </c>
      <c r="E94" s="43" t="s">
        <v>52</v>
      </c>
      <c r="F94" s="82">
        <v>1</v>
      </c>
      <c r="G94" s="43">
        <v>180</v>
      </c>
      <c r="H94" s="43">
        <v>175</v>
      </c>
      <c r="I94" s="43">
        <v>5</v>
      </c>
      <c r="J94" s="44">
        <v>32.5</v>
      </c>
      <c r="K94" s="44">
        <v>180</v>
      </c>
      <c r="L94" s="44">
        <v>212.5</v>
      </c>
      <c r="M94" s="44">
        <v>32.5</v>
      </c>
      <c r="N94" s="44">
        <v>32.4</v>
      </c>
      <c r="O94" s="44">
        <v>0.252</v>
      </c>
      <c r="P94" s="44">
        <v>1.4</v>
      </c>
      <c r="Q94" s="45">
        <v>1.4</v>
      </c>
    </row>
    <row r="95" spans="1:17" ht="18" x14ac:dyDescent="0.35">
      <c r="A95" s="41">
        <v>129</v>
      </c>
      <c r="B95" s="42" t="s">
        <v>114</v>
      </c>
      <c r="C95" s="43" t="s">
        <v>62</v>
      </c>
      <c r="D95" s="43" t="s">
        <v>51</v>
      </c>
      <c r="E95" s="43" t="s">
        <v>52</v>
      </c>
      <c r="F95" s="82">
        <v>3824</v>
      </c>
      <c r="G95" s="43">
        <v>5</v>
      </c>
      <c r="H95" s="43">
        <v>5</v>
      </c>
      <c r="I95" s="43"/>
      <c r="J95" s="44">
        <v>1</v>
      </c>
      <c r="K95" s="44">
        <v>19120</v>
      </c>
      <c r="L95" s="44">
        <v>22944</v>
      </c>
      <c r="M95" s="44">
        <v>3824</v>
      </c>
      <c r="N95" s="44">
        <v>3441.6</v>
      </c>
      <c r="O95" s="44">
        <v>481.82399999999996</v>
      </c>
      <c r="P95" s="44">
        <v>2676.7999999999997</v>
      </c>
      <c r="Q95" s="45">
        <v>0.7</v>
      </c>
    </row>
    <row r="96" spans="1:17" ht="18" x14ac:dyDescent="0.35">
      <c r="A96" s="41">
        <v>129</v>
      </c>
      <c r="B96" s="42" t="s">
        <v>112</v>
      </c>
      <c r="C96" s="43" t="s">
        <v>62</v>
      </c>
      <c r="D96" s="43" t="s">
        <v>51</v>
      </c>
      <c r="E96" s="43" t="s">
        <v>52</v>
      </c>
      <c r="F96" s="82">
        <v>7</v>
      </c>
      <c r="G96" s="43">
        <v>5</v>
      </c>
      <c r="H96" s="43">
        <v>5</v>
      </c>
      <c r="I96" s="43"/>
      <c r="J96" s="44">
        <v>1</v>
      </c>
      <c r="K96" s="44">
        <v>35</v>
      </c>
      <c r="L96" s="44">
        <v>42</v>
      </c>
      <c r="M96" s="44">
        <v>7</v>
      </c>
      <c r="N96" s="44">
        <v>6.3</v>
      </c>
      <c r="O96" s="44">
        <v>0.8819999999999999</v>
      </c>
      <c r="P96" s="44">
        <v>4.8999999999999995</v>
      </c>
      <c r="Q96" s="45">
        <v>0.7</v>
      </c>
    </row>
    <row r="97" spans="1:19" ht="18" x14ac:dyDescent="0.35">
      <c r="A97" s="41">
        <v>129</v>
      </c>
      <c r="B97" s="42" t="s">
        <v>113</v>
      </c>
      <c r="C97" s="43" t="s">
        <v>54</v>
      </c>
      <c r="D97" s="43" t="s">
        <v>51</v>
      </c>
      <c r="E97" s="43" t="s">
        <v>52</v>
      </c>
      <c r="F97" s="82">
        <v>96</v>
      </c>
      <c r="G97" s="43">
        <v>5</v>
      </c>
      <c r="H97" s="43">
        <v>5</v>
      </c>
      <c r="I97" s="43"/>
      <c r="J97" s="44">
        <v>1</v>
      </c>
      <c r="K97" s="44">
        <v>480</v>
      </c>
      <c r="L97" s="44">
        <v>576</v>
      </c>
      <c r="M97" s="44">
        <v>96</v>
      </c>
      <c r="N97" s="44"/>
      <c r="O97" s="44">
        <v>12.095999999999998</v>
      </c>
      <c r="P97" s="44">
        <v>67.199999999999989</v>
      </c>
      <c r="Q97" s="45">
        <v>0.7</v>
      </c>
    </row>
    <row r="98" spans="1:19" ht="18" x14ac:dyDescent="0.35">
      <c r="A98" s="41">
        <v>129</v>
      </c>
      <c r="B98" s="42" t="s">
        <v>113</v>
      </c>
      <c r="C98" s="43" t="s">
        <v>56</v>
      </c>
      <c r="D98" s="43" t="s">
        <v>51</v>
      </c>
      <c r="E98" s="43" t="s">
        <v>52</v>
      </c>
      <c r="F98" s="82">
        <v>2533</v>
      </c>
      <c r="G98" s="43">
        <v>5</v>
      </c>
      <c r="H98" s="43">
        <v>5</v>
      </c>
      <c r="I98" s="43"/>
      <c r="J98" s="44">
        <v>1</v>
      </c>
      <c r="K98" s="44">
        <v>12665</v>
      </c>
      <c r="L98" s="44">
        <v>15198</v>
      </c>
      <c r="M98" s="44">
        <v>2533</v>
      </c>
      <c r="N98" s="44"/>
      <c r="O98" s="44">
        <v>319.15799999999996</v>
      </c>
      <c r="P98" s="44">
        <v>1773.1</v>
      </c>
      <c r="Q98" s="45">
        <v>0.7</v>
      </c>
    </row>
    <row r="99" spans="1:19" ht="18" x14ac:dyDescent="0.35">
      <c r="A99" s="41">
        <v>129</v>
      </c>
      <c r="B99" s="42" t="s">
        <v>113</v>
      </c>
      <c r="C99" s="43" t="s">
        <v>56</v>
      </c>
      <c r="D99" s="43" t="s">
        <v>51</v>
      </c>
      <c r="E99" s="43" t="s">
        <v>52</v>
      </c>
      <c r="F99" s="82">
        <v>100</v>
      </c>
      <c r="G99" s="43">
        <v>5</v>
      </c>
      <c r="H99" s="43">
        <v>5</v>
      </c>
      <c r="I99" s="43"/>
      <c r="J99" s="44">
        <v>1</v>
      </c>
      <c r="K99" s="44">
        <v>500</v>
      </c>
      <c r="L99" s="44">
        <v>600</v>
      </c>
      <c r="M99" s="44">
        <v>100</v>
      </c>
      <c r="N99" s="44"/>
      <c r="O99" s="44">
        <v>12.6</v>
      </c>
      <c r="P99" s="44">
        <v>70</v>
      </c>
      <c r="Q99" s="45">
        <v>0.7</v>
      </c>
    </row>
    <row r="100" spans="1:19" ht="18" x14ac:dyDescent="0.35">
      <c r="A100" s="41">
        <v>129</v>
      </c>
      <c r="B100" s="42" t="s">
        <v>106</v>
      </c>
      <c r="C100" s="43" t="s">
        <v>56</v>
      </c>
      <c r="D100" s="43" t="s">
        <v>51</v>
      </c>
      <c r="E100" s="43" t="s">
        <v>52</v>
      </c>
      <c r="F100" s="82">
        <v>2607</v>
      </c>
      <c r="G100" s="43">
        <v>5</v>
      </c>
      <c r="H100" s="43">
        <v>5</v>
      </c>
      <c r="I100" s="43"/>
      <c r="J100" s="44">
        <v>1</v>
      </c>
      <c r="K100" s="44">
        <v>13035</v>
      </c>
      <c r="L100" s="44">
        <v>15642</v>
      </c>
      <c r="M100" s="44">
        <v>2607</v>
      </c>
      <c r="N100" s="44"/>
      <c r="O100" s="44">
        <v>328.48199999999997</v>
      </c>
      <c r="P100" s="44">
        <v>1824.8999999999999</v>
      </c>
      <c r="Q100" s="45">
        <v>0.7</v>
      </c>
    </row>
    <row r="101" spans="1:19" ht="18" x14ac:dyDescent="0.35">
      <c r="A101" s="41">
        <v>129</v>
      </c>
      <c r="B101" s="42" t="s">
        <v>107</v>
      </c>
      <c r="C101" s="43" t="s">
        <v>56</v>
      </c>
      <c r="D101" s="43" t="s">
        <v>51</v>
      </c>
      <c r="E101" s="43" t="s">
        <v>52</v>
      </c>
      <c r="F101" s="82">
        <v>1826</v>
      </c>
      <c r="G101" s="43">
        <v>5</v>
      </c>
      <c r="H101" s="43">
        <v>5</v>
      </c>
      <c r="I101" s="43"/>
      <c r="J101" s="44">
        <v>1</v>
      </c>
      <c r="K101" s="44">
        <v>9130</v>
      </c>
      <c r="L101" s="44">
        <v>10956</v>
      </c>
      <c r="M101" s="44">
        <v>1826</v>
      </c>
      <c r="N101" s="44"/>
      <c r="O101" s="44">
        <v>230.07599999999996</v>
      </c>
      <c r="P101" s="44">
        <v>1278.1999999999998</v>
      </c>
      <c r="Q101" s="45">
        <v>0.7</v>
      </c>
    </row>
    <row r="102" spans="1:19" ht="18" x14ac:dyDescent="0.35">
      <c r="A102" s="41">
        <v>129</v>
      </c>
      <c r="B102" s="42" t="s">
        <v>107</v>
      </c>
      <c r="C102" s="43" t="s">
        <v>55</v>
      </c>
      <c r="D102" s="43" t="s">
        <v>57</v>
      </c>
      <c r="E102" s="43" t="s">
        <v>52</v>
      </c>
      <c r="F102" s="82">
        <v>1</v>
      </c>
      <c r="G102" s="43">
        <v>179</v>
      </c>
      <c r="H102" s="43">
        <v>175</v>
      </c>
      <c r="I102" s="43">
        <v>4</v>
      </c>
      <c r="J102" s="44">
        <v>32.5</v>
      </c>
      <c r="K102" s="44">
        <v>179</v>
      </c>
      <c r="L102" s="44">
        <v>211.5</v>
      </c>
      <c r="M102" s="44">
        <v>32.5</v>
      </c>
      <c r="N102" s="44"/>
      <c r="O102" s="44">
        <v>0.252</v>
      </c>
      <c r="P102" s="44">
        <v>1.4</v>
      </c>
      <c r="Q102" s="45">
        <v>1.4</v>
      </c>
    </row>
    <row r="103" spans="1:19" ht="18" x14ac:dyDescent="0.35">
      <c r="A103" s="41">
        <v>129</v>
      </c>
      <c r="B103" s="42" t="s">
        <v>107</v>
      </c>
      <c r="C103" s="43" t="s">
        <v>62</v>
      </c>
      <c r="D103" s="43" t="s">
        <v>51</v>
      </c>
      <c r="E103" s="43" t="s">
        <v>52</v>
      </c>
      <c r="F103" s="82">
        <v>1</v>
      </c>
      <c r="G103" s="43">
        <v>5</v>
      </c>
      <c r="H103" s="43">
        <v>5</v>
      </c>
      <c r="I103" s="43"/>
      <c r="J103" s="44">
        <v>1</v>
      </c>
      <c r="K103" s="44">
        <v>5</v>
      </c>
      <c r="L103" s="44">
        <v>6</v>
      </c>
      <c r="M103" s="44">
        <v>1</v>
      </c>
      <c r="N103" s="44"/>
      <c r="O103" s="44">
        <v>0.126</v>
      </c>
      <c r="P103" s="44">
        <v>0.7</v>
      </c>
      <c r="Q103" s="45">
        <v>0.7</v>
      </c>
    </row>
    <row r="104" spans="1:19" ht="18" x14ac:dyDescent="0.35">
      <c r="A104" s="41">
        <v>129</v>
      </c>
      <c r="B104" s="42" t="s">
        <v>107</v>
      </c>
      <c r="C104" s="43" t="s">
        <v>62</v>
      </c>
      <c r="D104" s="43" t="s">
        <v>51</v>
      </c>
      <c r="E104" s="43" t="s">
        <v>52</v>
      </c>
      <c r="F104" s="82">
        <v>2</v>
      </c>
      <c r="G104" s="43">
        <v>5</v>
      </c>
      <c r="H104" s="43">
        <v>5</v>
      </c>
      <c r="I104" s="43"/>
      <c r="J104" s="44">
        <v>1</v>
      </c>
      <c r="K104" s="44">
        <v>10</v>
      </c>
      <c r="L104" s="44">
        <v>12</v>
      </c>
      <c r="M104" s="44">
        <v>2</v>
      </c>
      <c r="N104" s="44"/>
      <c r="O104" s="44">
        <v>0.252</v>
      </c>
      <c r="P104" s="44">
        <v>1.4</v>
      </c>
      <c r="Q104" s="45">
        <v>0.7</v>
      </c>
    </row>
    <row r="105" spans="1:19" ht="18" x14ac:dyDescent="0.35">
      <c r="A105" s="41">
        <v>129</v>
      </c>
      <c r="B105" s="42" t="s">
        <v>108</v>
      </c>
      <c r="C105" s="43" t="s">
        <v>56</v>
      </c>
      <c r="D105" s="43" t="s">
        <v>51</v>
      </c>
      <c r="E105" s="43" t="s">
        <v>52</v>
      </c>
      <c r="F105" s="82">
        <v>400</v>
      </c>
      <c r="G105" s="43">
        <v>5</v>
      </c>
      <c r="H105" s="43">
        <v>5</v>
      </c>
      <c r="I105" s="43"/>
      <c r="J105" s="44">
        <v>1</v>
      </c>
      <c r="K105" s="44">
        <v>2000</v>
      </c>
      <c r="L105" s="44">
        <v>2400</v>
      </c>
      <c r="M105" s="44">
        <v>400</v>
      </c>
      <c r="N105" s="44"/>
      <c r="O105" s="44">
        <v>50.4</v>
      </c>
      <c r="P105" s="44">
        <v>280</v>
      </c>
      <c r="Q105" s="45">
        <v>0.7</v>
      </c>
    </row>
    <row r="106" spans="1:19" s="49" customFormat="1" ht="18.75" customHeight="1" x14ac:dyDescent="0.35">
      <c r="A106" s="41">
        <v>129</v>
      </c>
      <c r="B106" s="42" t="s">
        <v>91</v>
      </c>
      <c r="C106" s="43" t="s">
        <v>50</v>
      </c>
      <c r="D106" s="43" t="s">
        <v>57</v>
      </c>
      <c r="E106" s="83" t="s">
        <v>52</v>
      </c>
      <c r="F106" s="82">
        <v>1</v>
      </c>
      <c r="G106" s="90">
        <v>179</v>
      </c>
      <c r="H106" s="83">
        <v>175</v>
      </c>
      <c r="I106" s="83"/>
      <c r="J106" s="44">
        <v>35.5</v>
      </c>
      <c r="K106" s="44">
        <v>175</v>
      </c>
      <c r="L106" s="44">
        <v>210.5</v>
      </c>
      <c r="M106" s="44">
        <v>35.5</v>
      </c>
      <c r="N106" s="44">
        <v>31.5</v>
      </c>
      <c r="O106" s="44">
        <v>0.252</v>
      </c>
      <c r="P106" s="44">
        <v>1.4</v>
      </c>
      <c r="Q106" s="45">
        <v>1.4</v>
      </c>
      <c r="R106" s="92"/>
      <c r="S106" s="89"/>
    </row>
    <row r="107" spans="1:19" s="49" customFormat="1" ht="18.75" customHeight="1" x14ac:dyDescent="0.35">
      <c r="A107" s="41">
        <v>129</v>
      </c>
      <c r="B107" s="42" t="s">
        <v>91</v>
      </c>
      <c r="C107" s="43" t="s">
        <v>50</v>
      </c>
      <c r="D107" s="43" t="s">
        <v>51</v>
      </c>
      <c r="E107" s="83" t="s">
        <v>52</v>
      </c>
      <c r="F107" s="82">
        <v>3</v>
      </c>
      <c r="G107" s="90">
        <v>5</v>
      </c>
      <c r="H107" s="83">
        <v>5</v>
      </c>
      <c r="I107" s="83"/>
      <c r="J107" s="44">
        <v>1</v>
      </c>
      <c r="K107" s="44">
        <v>15</v>
      </c>
      <c r="L107" s="44">
        <v>18</v>
      </c>
      <c r="M107" s="44">
        <v>3</v>
      </c>
      <c r="N107" s="44">
        <v>2.6999999999999997</v>
      </c>
      <c r="O107" s="44">
        <v>0.37799999999999995</v>
      </c>
      <c r="P107" s="44">
        <v>2.0999999999999996</v>
      </c>
      <c r="Q107" s="45">
        <v>0.7</v>
      </c>
      <c r="R107" s="92"/>
      <c r="S107" s="89"/>
    </row>
    <row r="111" spans="1:19" ht="18" x14ac:dyDescent="0.35">
      <c r="A111" s="41"/>
      <c r="B111" s="42"/>
      <c r="C111" s="43"/>
      <c r="D111" s="43"/>
      <c r="E111" s="83"/>
      <c r="F111" s="83"/>
      <c r="G111" s="43"/>
      <c r="H111" s="83"/>
      <c r="I111" s="83"/>
      <c r="J111" s="44"/>
      <c r="K111" s="44"/>
      <c r="L111" s="44"/>
      <c r="M111" s="44"/>
      <c r="N111" s="44"/>
      <c r="O111" s="44"/>
      <c r="P111" s="44"/>
      <c r="Q111" s="81"/>
    </row>
    <row r="112" spans="1:19" ht="18" x14ac:dyDescent="0.35">
      <c r="A112" s="41"/>
      <c r="B112" s="42"/>
      <c r="C112" s="43"/>
      <c r="D112" s="43"/>
      <c r="E112" s="83"/>
      <c r="F112" s="83"/>
      <c r="G112" s="43"/>
      <c r="H112" s="83"/>
      <c r="I112" s="83"/>
      <c r="J112" s="44"/>
      <c r="K112" s="44"/>
      <c r="L112" s="44"/>
      <c r="M112" s="44"/>
      <c r="N112" s="44"/>
      <c r="O112" s="44"/>
      <c r="P112" s="44"/>
      <c r="Q112" s="81"/>
    </row>
    <row r="113" spans="1:17" ht="18" x14ac:dyDescent="0.35">
      <c r="A113" s="41"/>
      <c r="B113" s="42"/>
      <c r="C113" s="43"/>
      <c r="D113" s="43"/>
      <c r="E113" s="83"/>
      <c r="F113" s="83"/>
      <c r="G113" s="43"/>
      <c r="H113" s="83"/>
      <c r="I113" s="83"/>
      <c r="J113" s="44"/>
      <c r="K113" s="44"/>
      <c r="L113" s="44"/>
      <c r="M113" s="44"/>
      <c r="N113" s="44"/>
      <c r="O113" s="44"/>
      <c r="P113" s="44"/>
      <c r="Q113" s="81"/>
    </row>
  </sheetData>
  <conditionalFormatting sqref="E45">
    <cfRule type="duplicateValues" dxfId="2" priority="2"/>
  </conditionalFormatting>
  <conditionalFormatting sqref="E54">
    <cfRule type="duplicateValues" dxfId="1" priority="4"/>
  </conditionalFormatting>
  <conditionalFormatting sqref="E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BILL</vt:lpstr>
      <vt:lpstr> HSBC FULL</vt:lpstr>
      <vt:lpstr>HSBC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2024-07-15T09:54:29Z</dcterms:modified>
</cp:coreProperties>
</file>