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AKACHUKWU\Desktop\Good\"/>
    </mc:Choice>
  </mc:AlternateContent>
  <xr:revisionPtr revIDLastSave="0" documentId="13_ncr:1_{0BF18F66-B0F7-4E59-8734-46E5F8AB2654}" xr6:coauthVersionLast="36" xr6:coauthVersionMax="36" xr10:uidLastSave="{00000000-0000-0000-0000-000000000000}"/>
  <bookViews>
    <workbookView xWindow="0" yWindow="0" windowWidth="20490" windowHeight="7545" xr2:uid="{00000000-000D-0000-FFFF-FFFF00000000}"/>
  </bookViews>
  <sheets>
    <sheet name="pivot table" sheetId="4" r:id="rId1"/>
    <sheet name="student_performance_data" sheetId="1" r:id="rId2"/>
    <sheet name="Dashboard" sheetId="5" r:id="rId3"/>
    <sheet name="Sheet1" sheetId="2" r:id="rId4"/>
  </sheets>
  <definedNames>
    <definedName name="Slicer_Age_Bracket">#N/A</definedName>
    <definedName name="Slicer_Gender">#N/A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3" i="2" l="1"/>
  <c r="B12" i="2"/>
  <c r="B11" i="2"/>
  <c r="B10" i="2"/>
  <c r="B9" i="2"/>
  <c r="B8" i="2"/>
  <c r="B7" i="2"/>
  <c r="B6" i="2"/>
  <c r="B5" i="2"/>
  <c r="B4" i="2"/>
  <c r="B3" i="2"/>
  <c r="B2" i="2"/>
  <c r="B1"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2" i="1"/>
</calcChain>
</file>

<file path=xl/sharedStrings.xml><?xml version="1.0" encoding="utf-8"?>
<sst xmlns="http://schemas.openxmlformats.org/spreadsheetml/2006/main" count="2058" uniqueCount="43">
  <si>
    <t>StudentID</t>
  </si>
  <si>
    <t>Gender</t>
  </si>
  <si>
    <t>Age</t>
  </si>
  <si>
    <t>StudyHoursPerWeek</t>
  </si>
  <si>
    <t>AttendanceRate</t>
  </si>
  <si>
    <t>GPA</t>
  </si>
  <si>
    <t>Major</t>
  </si>
  <si>
    <t>PartTimeJob</t>
  </si>
  <si>
    <t>ExtraCurricularActivities</t>
  </si>
  <si>
    <t>Male</t>
  </si>
  <si>
    <t>Arts</t>
  </si>
  <si>
    <t>Yes</t>
  </si>
  <si>
    <t>No</t>
  </si>
  <si>
    <t>Female</t>
  </si>
  <si>
    <t>Education</t>
  </si>
  <si>
    <t>Business</t>
  </si>
  <si>
    <t>Science</t>
  </si>
  <si>
    <t>Engineering</t>
  </si>
  <si>
    <t>NUMBER OF GIRLS</t>
  </si>
  <si>
    <t>NUMBER OF BOYS</t>
  </si>
  <si>
    <t>FEMALE WITH PTJ AND NO ECA</t>
  </si>
  <si>
    <t>MALE WITH PTJ AND NO ECA</t>
  </si>
  <si>
    <t>FEMALE WITH PTJ AND ECA</t>
  </si>
  <si>
    <t>MALE WITH PTJ AND ECA</t>
  </si>
  <si>
    <t>FEMALE WITH NO PTJ AND ECA</t>
  </si>
  <si>
    <t>MALE WITH NO PTJ AND ECA</t>
  </si>
  <si>
    <t>ARTS FEMALE WITH GPA 2.00 ABOVE</t>
  </si>
  <si>
    <t>ARTS MALE WITH GPA 2.00 ABOVE</t>
  </si>
  <si>
    <t>ARTS FEMALE WITH GPA 2.00 BELOW</t>
  </si>
  <si>
    <t>ARTS MALE WITH GPA 2.00 BELOW</t>
  </si>
  <si>
    <t>Age Bracket</t>
  </si>
  <si>
    <t>Row Labels</t>
  </si>
  <si>
    <t>Grand Total</t>
  </si>
  <si>
    <t>Count of PartTimeJob</t>
  </si>
  <si>
    <t>Column Labels</t>
  </si>
  <si>
    <t>male</t>
  </si>
  <si>
    <t>Count of ExtraCurricularActivities</t>
  </si>
  <si>
    <t>Adolescent</t>
  </si>
  <si>
    <t>Teenager</t>
  </si>
  <si>
    <t>Sum of StudyHoursPerWeek</t>
  </si>
  <si>
    <t>Count of Major</t>
  </si>
  <si>
    <t>Age bracket</t>
  </si>
  <si>
    <t>STUDENT PERFORMANCES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</si>
</sst>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2"/>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Count</a:t>
            </a:r>
            <a:r>
              <a:rPr lang="en-US" b="1" baseline="0">
                <a:latin typeface="Times New Roman" panose="02020603050405020304" pitchFamily="18" charset="0"/>
                <a:cs typeface="Times New Roman" panose="02020603050405020304" pitchFamily="18" charset="0"/>
              </a:rPr>
              <a:t> of part-time job</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58269105250733"/>
          <c:y val="0.16712962962962963"/>
          <c:w val="0.76848671693816062"/>
          <c:h val="0.65268518518518515"/>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120</c:v>
                </c:pt>
                <c:pt idx="1">
                  <c:v>112</c:v>
                </c:pt>
              </c:numCache>
            </c:numRef>
          </c:val>
          <c:extLst>
            <c:ext xmlns:c16="http://schemas.microsoft.com/office/drawing/2014/chart" uri="{C3380CC4-5D6E-409C-BE32-E72D297353CC}">
              <c16:uniqueId val="{00000000-2B6B-45F9-BE12-ACCA51C305FF}"/>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136</c:v>
                </c:pt>
                <c:pt idx="1">
                  <c:v>132</c:v>
                </c:pt>
              </c:numCache>
            </c:numRef>
          </c:val>
          <c:extLst>
            <c:ext xmlns:c16="http://schemas.microsoft.com/office/drawing/2014/chart" uri="{C3380CC4-5D6E-409C-BE32-E72D297353CC}">
              <c16:uniqueId val="{00000002-2B6B-45F9-BE12-ACCA51C305FF}"/>
            </c:ext>
          </c:extLst>
        </c:ser>
        <c:dLbls>
          <c:showLegendKey val="0"/>
          <c:showVal val="0"/>
          <c:showCatName val="0"/>
          <c:showSerName val="0"/>
          <c:showPercent val="0"/>
          <c:showBubbleSize val="0"/>
        </c:dLbls>
        <c:gapWidth val="150"/>
        <c:shape val="box"/>
        <c:axId val="101535151"/>
        <c:axId val="95132287"/>
        <c:axId val="0"/>
      </c:bar3DChart>
      <c:catAx>
        <c:axId val="101535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5132287"/>
        <c:crosses val="autoZero"/>
        <c:auto val="1"/>
        <c:lblAlgn val="ctr"/>
        <c:lblOffset val="100"/>
        <c:noMultiLvlLbl val="0"/>
      </c:catAx>
      <c:valAx>
        <c:axId val="9513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3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[student_performance_data.xlsx]pivot table!PivotTable5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Count</a:t>
            </a:r>
            <a:r>
              <a:rPr lang="en-US" b="1" baseline="0">
                <a:latin typeface="Times New Roman" panose="02020603050405020304" pitchFamily="18" charset="0"/>
                <a:cs typeface="Times New Roman" panose="02020603050405020304" pitchFamily="18" charset="0"/>
              </a:rPr>
              <a:t> of ExtraCurricular Activities</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'pivot table'!$B$9:$B$10</c:f>
              <c:strCache>
                <c:ptCount val="1"/>
                <c:pt idx="0">
                  <c:v>No</c:v>
                </c:pt>
              </c:strCache>
            </c:strRef>
          </c:tx>
          <c:spPr>
            <a:solidFill>
              <a:schemeClr val="accent1"/>
            </a:solidFill>
            <a:ln>
              <a:noFill/>
            </a:ln>
            <a:effectLst/>
          </c:spPr>
          <c:invertIfNegative val="0"/>
          <c:cat>
            <c:strRef>
              <c:f>'pivot table'!$A$11:$A$13</c:f>
              <c:strCache>
                <c:ptCount val="2"/>
                <c:pt idx="0">
                  <c:v>Female</c:v>
                </c:pt>
                <c:pt idx="1">
                  <c:v>Male</c:v>
                </c:pt>
              </c:strCache>
            </c:strRef>
          </c:cat>
          <c:val>
            <c:numRef>
              <c:f>'pivot table'!$B$11:$B$13</c:f>
              <c:numCache>
                <c:formatCode>General</c:formatCode>
                <c:ptCount val="2"/>
                <c:pt idx="0">
                  <c:v>125</c:v>
                </c:pt>
                <c:pt idx="1">
                  <c:v>135</c:v>
                </c:pt>
              </c:numCache>
            </c:numRef>
          </c:val>
          <c:extLst>
            <c:ext xmlns:c16="http://schemas.microsoft.com/office/drawing/2014/chart" uri="{C3380CC4-5D6E-409C-BE32-E72D297353CC}">
              <c16:uniqueId val="{00000000-7024-4E0B-A8DE-B58CEFDAB1CB}"/>
            </c:ext>
          </c:extLst>
        </c:ser>
        <c:ser>
          <c:idx val="1"/>
          <c:order val="1"/>
          <c:tx>
            <c:strRef>
              <c:f>'pivot table'!$C$9:$C$10</c:f>
              <c:strCache>
                <c:ptCount val="1"/>
                <c:pt idx="0">
                  <c:v>Yes</c:v>
                </c:pt>
              </c:strCache>
            </c:strRef>
          </c:tx>
          <c:spPr>
            <a:solidFill>
              <a:schemeClr val="accent2"/>
            </a:solidFill>
            <a:ln>
              <a:noFill/>
            </a:ln>
            <a:effectLst/>
          </c:spPr>
          <c:invertIfNegative val="0"/>
          <c:cat>
            <c:strRef>
              <c:f>'pivot table'!$A$11:$A$13</c:f>
              <c:strCache>
                <c:ptCount val="2"/>
                <c:pt idx="0">
                  <c:v>Female</c:v>
                </c:pt>
                <c:pt idx="1">
                  <c:v>Male</c:v>
                </c:pt>
              </c:strCache>
            </c:strRef>
          </c:cat>
          <c:val>
            <c:numRef>
              <c:f>'pivot table'!$C$11:$C$13</c:f>
              <c:numCache>
                <c:formatCode>General</c:formatCode>
                <c:ptCount val="2"/>
                <c:pt idx="0">
                  <c:v>131</c:v>
                </c:pt>
                <c:pt idx="1">
                  <c:v>109</c:v>
                </c:pt>
              </c:numCache>
            </c:numRef>
          </c:val>
          <c:extLst>
            <c:ext xmlns:c16="http://schemas.microsoft.com/office/drawing/2014/chart" uri="{C3380CC4-5D6E-409C-BE32-E72D297353CC}">
              <c16:uniqueId val="{00000002-7024-4E0B-A8DE-B58CEFDAB1CB}"/>
            </c:ext>
          </c:extLst>
        </c:ser>
        <c:dLbls>
          <c:showLegendKey val="0"/>
          <c:showVal val="0"/>
          <c:showCatName val="0"/>
          <c:showSerName val="0"/>
          <c:showPercent val="0"/>
          <c:showBubbleSize val="0"/>
        </c:dLbls>
        <c:gapWidth val="182"/>
        <c:axId val="149178847"/>
        <c:axId val="95132703"/>
      </c:barChart>
      <c:catAx>
        <c:axId val="149178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5132703"/>
        <c:crosses val="autoZero"/>
        <c:auto val="1"/>
        <c:lblAlgn val="ctr"/>
        <c:lblOffset val="100"/>
        <c:noMultiLvlLbl val="0"/>
      </c:catAx>
      <c:valAx>
        <c:axId val="95132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7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Count</a:t>
            </a:r>
            <a:r>
              <a:rPr lang="en-US" b="1" baseline="0">
                <a:latin typeface="Times New Roman" panose="02020603050405020304" pitchFamily="18" charset="0"/>
                <a:cs typeface="Times New Roman" panose="02020603050405020304" pitchFamily="18" charset="0"/>
              </a:rPr>
              <a:t> by Department</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22626829180599"/>
          <c:y val="0.18021048648476606"/>
          <c:w val="0.69052399956854704"/>
          <c:h val="0.63744514945340569"/>
        </c:manualLayout>
      </c:layout>
      <c:bar3DChart>
        <c:barDir val="col"/>
        <c:grouping val="clustered"/>
        <c:varyColors val="0"/>
        <c:ser>
          <c:idx val="0"/>
          <c:order val="0"/>
          <c:tx>
            <c:strRef>
              <c:f>'pivot table'!$B$15:$B$16</c:f>
              <c:strCache>
                <c:ptCount val="1"/>
                <c:pt idx="0">
                  <c:v>Arts</c:v>
                </c:pt>
              </c:strCache>
            </c:strRef>
          </c:tx>
          <c:spPr>
            <a:solidFill>
              <a:schemeClr val="accent1"/>
            </a:solidFill>
            <a:ln>
              <a:noFill/>
            </a:ln>
            <a:effectLst/>
            <a:sp3d/>
          </c:spPr>
          <c:invertIfNegative val="0"/>
          <c:cat>
            <c:strRef>
              <c:f>'pivot table'!$A$17:$A$19</c:f>
              <c:strCache>
                <c:ptCount val="2"/>
                <c:pt idx="0">
                  <c:v>Adolescent</c:v>
                </c:pt>
                <c:pt idx="1">
                  <c:v>Teenager</c:v>
                </c:pt>
              </c:strCache>
            </c:strRef>
          </c:cat>
          <c:val>
            <c:numRef>
              <c:f>'pivot table'!$B$17:$B$19</c:f>
              <c:numCache>
                <c:formatCode>General</c:formatCode>
                <c:ptCount val="2"/>
                <c:pt idx="0">
                  <c:v>33</c:v>
                </c:pt>
                <c:pt idx="1">
                  <c:v>67</c:v>
                </c:pt>
              </c:numCache>
            </c:numRef>
          </c:val>
          <c:extLst>
            <c:ext xmlns:c16="http://schemas.microsoft.com/office/drawing/2014/chart" uri="{C3380CC4-5D6E-409C-BE32-E72D297353CC}">
              <c16:uniqueId val="{00000000-D03D-4DD6-92CA-B1394438CB00}"/>
            </c:ext>
          </c:extLst>
        </c:ser>
        <c:ser>
          <c:idx val="1"/>
          <c:order val="1"/>
          <c:tx>
            <c:strRef>
              <c:f>'pivot table'!$C$15:$C$16</c:f>
              <c:strCache>
                <c:ptCount val="1"/>
                <c:pt idx="0">
                  <c:v>Business</c:v>
                </c:pt>
              </c:strCache>
            </c:strRef>
          </c:tx>
          <c:spPr>
            <a:solidFill>
              <a:schemeClr val="accent2"/>
            </a:solidFill>
            <a:ln>
              <a:noFill/>
            </a:ln>
            <a:effectLst/>
            <a:sp3d/>
          </c:spPr>
          <c:invertIfNegative val="0"/>
          <c:cat>
            <c:strRef>
              <c:f>'pivot table'!$A$17:$A$19</c:f>
              <c:strCache>
                <c:ptCount val="2"/>
                <c:pt idx="0">
                  <c:v>Adolescent</c:v>
                </c:pt>
                <c:pt idx="1">
                  <c:v>Teenager</c:v>
                </c:pt>
              </c:strCache>
            </c:strRef>
          </c:cat>
          <c:val>
            <c:numRef>
              <c:f>'pivot table'!$C$17:$C$19</c:f>
              <c:numCache>
                <c:formatCode>General</c:formatCode>
                <c:ptCount val="2"/>
                <c:pt idx="0">
                  <c:v>36</c:v>
                </c:pt>
                <c:pt idx="1">
                  <c:v>78</c:v>
                </c:pt>
              </c:numCache>
            </c:numRef>
          </c:val>
          <c:extLst>
            <c:ext xmlns:c16="http://schemas.microsoft.com/office/drawing/2014/chart" uri="{C3380CC4-5D6E-409C-BE32-E72D297353CC}">
              <c16:uniqueId val="{00000005-D03D-4DD6-92CA-B1394438CB00}"/>
            </c:ext>
          </c:extLst>
        </c:ser>
        <c:ser>
          <c:idx val="2"/>
          <c:order val="2"/>
          <c:tx>
            <c:strRef>
              <c:f>'pivot table'!$D$15:$D$16</c:f>
              <c:strCache>
                <c:ptCount val="1"/>
                <c:pt idx="0">
                  <c:v>Education</c:v>
                </c:pt>
              </c:strCache>
            </c:strRef>
          </c:tx>
          <c:spPr>
            <a:solidFill>
              <a:schemeClr val="accent3"/>
            </a:solidFill>
            <a:ln>
              <a:noFill/>
            </a:ln>
            <a:effectLst/>
            <a:sp3d/>
          </c:spPr>
          <c:invertIfNegative val="0"/>
          <c:cat>
            <c:strRef>
              <c:f>'pivot table'!$A$17:$A$19</c:f>
              <c:strCache>
                <c:ptCount val="2"/>
                <c:pt idx="0">
                  <c:v>Adolescent</c:v>
                </c:pt>
                <c:pt idx="1">
                  <c:v>Teenager</c:v>
                </c:pt>
              </c:strCache>
            </c:strRef>
          </c:cat>
          <c:val>
            <c:numRef>
              <c:f>'pivot table'!$D$17:$D$19</c:f>
              <c:numCache>
                <c:formatCode>General</c:formatCode>
                <c:ptCount val="2"/>
                <c:pt idx="0">
                  <c:v>28</c:v>
                </c:pt>
                <c:pt idx="1">
                  <c:v>69</c:v>
                </c:pt>
              </c:numCache>
            </c:numRef>
          </c:val>
          <c:extLst>
            <c:ext xmlns:c16="http://schemas.microsoft.com/office/drawing/2014/chart" uri="{C3380CC4-5D6E-409C-BE32-E72D297353CC}">
              <c16:uniqueId val="{00000006-D03D-4DD6-92CA-B1394438CB00}"/>
            </c:ext>
          </c:extLst>
        </c:ser>
        <c:ser>
          <c:idx val="3"/>
          <c:order val="3"/>
          <c:tx>
            <c:strRef>
              <c:f>'pivot table'!$E$15:$E$16</c:f>
              <c:strCache>
                <c:ptCount val="1"/>
                <c:pt idx="0">
                  <c:v>Engineering</c:v>
                </c:pt>
              </c:strCache>
            </c:strRef>
          </c:tx>
          <c:spPr>
            <a:solidFill>
              <a:schemeClr val="accent4"/>
            </a:solidFill>
            <a:ln>
              <a:noFill/>
            </a:ln>
            <a:effectLst/>
            <a:sp3d/>
          </c:spPr>
          <c:invertIfNegative val="0"/>
          <c:cat>
            <c:strRef>
              <c:f>'pivot table'!$A$17:$A$19</c:f>
              <c:strCache>
                <c:ptCount val="2"/>
                <c:pt idx="0">
                  <c:v>Adolescent</c:v>
                </c:pt>
                <c:pt idx="1">
                  <c:v>Teenager</c:v>
                </c:pt>
              </c:strCache>
            </c:strRef>
          </c:cat>
          <c:val>
            <c:numRef>
              <c:f>'pivot table'!$E$17:$E$19</c:f>
              <c:numCache>
                <c:formatCode>General</c:formatCode>
                <c:ptCount val="2"/>
                <c:pt idx="0">
                  <c:v>34</c:v>
                </c:pt>
                <c:pt idx="1">
                  <c:v>75</c:v>
                </c:pt>
              </c:numCache>
            </c:numRef>
          </c:val>
          <c:extLst>
            <c:ext xmlns:c16="http://schemas.microsoft.com/office/drawing/2014/chart" uri="{C3380CC4-5D6E-409C-BE32-E72D297353CC}">
              <c16:uniqueId val="{00000007-D03D-4DD6-92CA-B1394438CB00}"/>
            </c:ext>
          </c:extLst>
        </c:ser>
        <c:ser>
          <c:idx val="4"/>
          <c:order val="4"/>
          <c:tx>
            <c:strRef>
              <c:f>'pivot table'!$F$15:$F$16</c:f>
              <c:strCache>
                <c:ptCount val="1"/>
                <c:pt idx="0">
                  <c:v>Science</c:v>
                </c:pt>
              </c:strCache>
            </c:strRef>
          </c:tx>
          <c:spPr>
            <a:solidFill>
              <a:schemeClr val="accent5"/>
            </a:solidFill>
            <a:ln>
              <a:noFill/>
            </a:ln>
            <a:effectLst/>
            <a:sp3d/>
          </c:spPr>
          <c:invertIfNegative val="0"/>
          <c:cat>
            <c:strRef>
              <c:f>'pivot table'!$A$17:$A$19</c:f>
              <c:strCache>
                <c:ptCount val="2"/>
                <c:pt idx="0">
                  <c:v>Adolescent</c:v>
                </c:pt>
                <c:pt idx="1">
                  <c:v>Teenager</c:v>
                </c:pt>
              </c:strCache>
            </c:strRef>
          </c:cat>
          <c:val>
            <c:numRef>
              <c:f>'pivot table'!$F$17:$F$19</c:f>
              <c:numCache>
                <c:formatCode>General</c:formatCode>
                <c:ptCount val="2"/>
                <c:pt idx="0">
                  <c:v>22</c:v>
                </c:pt>
                <c:pt idx="1">
                  <c:v>58</c:v>
                </c:pt>
              </c:numCache>
            </c:numRef>
          </c:val>
          <c:extLst>
            <c:ext xmlns:c16="http://schemas.microsoft.com/office/drawing/2014/chart" uri="{C3380CC4-5D6E-409C-BE32-E72D297353CC}">
              <c16:uniqueId val="{00000008-D03D-4DD6-92CA-B1394438CB00}"/>
            </c:ext>
          </c:extLst>
        </c:ser>
        <c:dLbls>
          <c:showLegendKey val="0"/>
          <c:showVal val="0"/>
          <c:showCatName val="0"/>
          <c:showSerName val="0"/>
          <c:showPercent val="0"/>
          <c:showBubbleSize val="0"/>
        </c:dLbls>
        <c:gapWidth val="150"/>
        <c:shape val="box"/>
        <c:axId val="149185247"/>
        <c:axId val="164523391"/>
        <c:axId val="0"/>
      </c:bar3DChart>
      <c:catAx>
        <c:axId val="149185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4523391"/>
        <c:crosses val="autoZero"/>
        <c:auto val="1"/>
        <c:lblAlgn val="ctr"/>
        <c:lblOffset val="100"/>
        <c:noMultiLvlLbl val="0"/>
      </c:catAx>
      <c:valAx>
        <c:axId val="16452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85247"/>
        <c:crosses val="autoZero"/>
        <c:crossBetween val="between"/>
      </c:valAx>
      <c:spPr>
        <a:noFill/>
        <a:ln>
          <a:noFill/>
        </a:ln>
        <a:effectLst/>
      </c:spPr>
    </c:plotArea>
    <c:legend>
      <c:legendPos val="r"/>
      <c:layout>
        <c:manualLayout>
          <c:xMode val="edge"/>
          <c:yMode val="edge"/>
          <c:x val="0.78688389950910576"/>
          <c:y val="0.34778453426505668"/>
          <c:w val="0.19343590623033111"/>
          <c:h val="0.535167722576549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Study</a:t>
            </a:r>
            <a:r>
              <a:rPr lang="en-US" b="1" baseline="0">
                <a:latin typeface="Times New Roman" panose="02020603050405020304" pitchFamily="18" charset="0"/>
                <a:cs typeface="Times New Roman" panose="02020603050405020304" pitchFamily="18" charset="0"/>
              </a:rPr>
              <a:t> Hour Per Week</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0000"/>
          </a:solidFill>
          <a:ln>
            <a:noFill/>
          </a:ln>
          <a:effectLst/>
        </c:spPr>
      </c:pivotFmt>
      <c:pivotFmt>
        <c:idx val="2"/>
        <c:spPr>
          <a:solidFill>
            <a:srgbClr val="FFFF00"/>
          </a:solidFill>
          <a:ln>
            <a:noFill/>
          </a:ln>
          <a:effectLst/>
        </c:spPr>
      </c:pivotFmt>
      <c:pivotFmt>
        <c:idx val="3"/>
        <c:spPr>
          <a:solidFill>
            <a:schemeClr val="accent1"/>
          </a:solidFill>
          <a:ln>
            <a:noFill/>
          </a:ln>
          <a:effectLst/>
        </c:spPr>
        <c:marker>
          <c:symbol val="none"/>
        </c:marker>
      </c:pivotFmt>
      <c:pivotFmt>
        <c:idx val="4"/>
        <c:spPr>
          <a:solidFill>
            <a:srgbClr val="FFFF00"/>
          </a:solidFill>
          <a:ln>
            <a:noFill/>
          </a:ln>
          <a:effectLst/>
        </c:spPr>
      </c:pivotFmt>
      <c:pivotFmt>
        <c:idx val="5"/>
        <c:spPr>
          <a:solidFill>
            <a:srgbClr val="FF0000"/>
          </a:solidFill>
          <a:ln>
            <a:noFill/>
          </a:ln>
          <a:effectLst/>
        </c:spPr>
      </c:pivotFmt>
      <c:pivotFmt>
        <c:idx val="6"/>
        <c:spPr>
          <a:solidFill>
            <a:schemeClr val="accent1"/>
          </a:solidFill>
          <a:ln>
            <a:noFill/>
          </a:ln>
          <a:effectLst/>
        </c:spPr>
        <c:marker>
          <c:symbol val="none"/>
        </c:marker>
      </c:pivotFmt>
      <c:pivotFmt>
        <c:idx val="7"/>
        <c:spPr>
          <a:solidFill>
            <a:srgbClr val="FFFF00"/>
          </a:solidFill>
          <a:ln>
            <a:noFill/>
          </a:ln>
          <a:effectLst/>
        </c:spPr>
      </c:pivotFmt>
      <c:pivotFmt>
        <c:idx val="8"/>
        <c:spPr>
          <a:solidFill>
            <a:srgbClr val="FF0000"/>
          </a:solidFill>
          <a:ln>
            <a:noFill/>
          </a:ln>
          <a:effectLst/>
        </c:spPr>
      </c:pivotFmt>
    </c:pivotFmts>
    <c:plotArea>
      <c:layout/>
      <c:barChart>
        <c:barDir val="col"/>
        <c:grouping val="clustered"/>
        <c:varyColors val="0"/>
        <c:ser>
          <c:idx val="0"/>
          <c:order val="0"/>
          <c:tx>
            <c:strRef>
              <c:f>'pivot table'!$B$21</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F619-4C3E-BB0C-55B877E41145}"/>
              </c:ext>
            </c:extLst>
          </c:dPt>
          <c:dPt>
            <c:idx val="1"/>
            <c:invertIfNegative val="0"/>
            <c:bubble3D val="0"/>
            <c:spPr>
              <a:solidFill>
                <a:srgbClr val="FF0000"/>
              </a:solidFill>
              <a:ln>
                <a:noFill/>
              </a:ln>
              <a:effectLst/>
            </c:spPr>
            <c:extLst>
              <c:ext xmlns:c16="http://schemas.microsoft.com/office/drawing/2014/chart" uri="{C3380CC4-5D6E-409C-BE32-E72D297353CC}">
                <c16:uniqueId val="{00000003-F619-4C3E-BB0C-55B877E41145}"/>
              </c:ext>
            </c:extLst>
          </c:dPt>
          <c:cat>
            <c:strRef>
              <c:f>'pivot table'!$A$22:$A$24</c:f>
              <c:strCache>
                <c:ptCount val="2"/>
                <c:pt idx="0">
                  <c:v>Adolescent</c:v>
                </c:pt>
                <c:pt idx="1">
                  <c:v>Teenager</c:v>
                </c:pt>
              </c:strCache>
            </c:strRef>
          </c:cat>
          <c:val>
            <c:numRef>
              <c:f>'pivot table'!$B$22:$B$24</c:f>
              <c:numCache>
                <c:formatCode>General</c:formatCode>
                <c:ptCount val="2"/>
                <c:pt idx="0">
                  <c:v>3100</c:v>
                </c:pt>
                <c:pt idx="1">
                  <c:v>6838</c:v>
                </c:pt>
              </c:numCache>
            </c:numRef>
          </c:val>
          <c:extLst>
            <c:ext xmlns:c16="http://schemas.microsoft.com/office/drawing/2014/chart" uri="{C3380CC4-5D6E-409C-BE32-E72D297353CC}">
              <c16:uniqueId val="{00000004-F619-4C3E-BB0C-55B877E41145}"/>
            </c:ext>
          </c:extLst>
        </c:ser>
        <c:dLbls>
          <c:showLegendKey val="0"/>
          <c:showVal val="0"/>
          <c:showCatName val="0"/>
          <c:showSerName val="0"/>
          <c:showPercent val="0"/>
          <c:showBubbleSize val="0"/>
        </c:dLbls>
        <c:gapWidth val="219"/>
        <c:overlap val="-27"/>
        <c:axId val="149179647"/>
        <c:axId val="328618287"/>
      </c:barChart>
      <c:catAx>
        <c:axId val="14917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328618287"/>
        <c:crosses val="autoZero"/>
        <c:auto val="1"/>
        <c:lblAlgn val="ctr"/>
        <c:lblOffset val="100"/>
        <c:noMultiLvlLbl val="0"/>
      </c:catAx>
      <c:valAx>
        <c:axId val="32861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917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504825</xdr:colOff>
      <xdr:row>6</xdr:row>
      <xdr:rowOff>152400</xdr:rowOff>
    </xdr:from>
    <xdr:to>
      <xdr:col>8</xdr:col>
      <xdr:colOff>447675</xdr:colOff>
      <xdr:row>17</xdr:row>
      <xdr:rowOff>47625</xdr:rowOff>
    </xdr:to>
    <xdr:graphicFrame macro="">
      <xdr:nvGraphicFramePr>
        <xdr:cNvPr id="2" name="Chart 1">
          <a:extLst>
            <a:ext uri="{FF2B5EF4-FFF2-40B4-BE49-F238E27FC236}">
              <a16:creationId xmlns:a16="http://schemas.microsoft.com/office/drawing/2014/main" id="{FB87523C-3475-48E7-A807-86592C700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17</xdr:row>
      <xdr:rowOff>95250</xdr:rowOff>
    </xdr:from>
    <xdr:to>
      <xdr:col>10</xdr:col>
      <xdr:colOff>223838</xdr:colOff>
      <xdr:row>29</xdr:row>
      <xdr:rowOff>119063</xdr:rowOff>
    </xdr:to>
    <xdr:graphicFrame macro="">
      <xdr:nvGraphicFramePr>
        <xdr:cNvPr id="3" name="Chart 2">
          <a:extLst>
            <a:ext uri="{FF2B5EF4-FFF2-40B4-BE49-F238E27FC236}">
              <a16:creationId xmlns:a16="http://schemas.microsoft.com/office/drawing/2014/main" id="{8AA2FE4A-D667-4849-B8C8-0639ACB8A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595314</xdr:colOff>
      <xdr:row>6</xdr:row>
      <xdr:rowOff>161925</xdr:rowOff>
    </xdr:from>
    <xdr:to>
      <xdr:col>17</xdr:col>
      <xdr:colOff>157164</xdr:colOff>
      <xdr:row>17</xdr:row>
      <xdr:rowOff>57150</xdr:rowOff>
    </xdr:to>
    <xdr:graphicFrame macro="">
      <xdr:nvGraphicFramePr>
        <xdr:cNvPr id="4" name="Chart 3">
          <a:extLst>
            <a:ext uri="{FF2B5EF4-FFF2-40B4-BE49-F238E27FC236}">
              <a16:creationId xmlns:a16="http://schemas.microsoft.com/office/drawing/2014/main" id="{6396B5B1-E26A-49DB-A7B2-E78AF663D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295275</xdr:colOff>
      <xdr:row>17</xdr:row>
      <xdr:rowOff>95250</xdr:rowOff>
    </xdr:from>
    <xdr:to>
      <xdr:col>17</xdr:col>
      <xdr:colOff>157164</xdr:colOff>
      <xdr:row>29</xdr:row>
      <xdr:rowOff>119063</xdr:rowOff>
    </xdr:to>
    <xdr:graphicFrame macro="">
      <xdr:nvGraphicFramePr>
        <xdr:cNvPr id="5" name="Chart 4">
          <a:extLst>
            <a:ext uri="{FF2B5EF4-FFF2-40B4-BE49-F238E27FC236}">
              <a16:creationId xmlns:a16="http://schemas.microsoft.com/office/drawing/2014/main" id="{6B8330DE-399C-4974-9D97-6590DDA6D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7</xdr:row>
      <xdr:rowOff>57151</xdr:rowOff>
    </xdr:from>
    <xdr:to>
      <xdr:col>2</xdr:col>
      <xdr:colOff>361950</xdr:colOff>
      <xdr:row>13</xdr:row>
      <xdr:rowOff>133351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323B8782-6A40-4EB2-9CC4-80AAE90D59A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00" y="1390651"/>
              <a:ext cx="154305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13</xdr:row>
      <xdr:rowOff>180976</xdr:rowOff>
    </xdr:from>
    <xdr:to>
      <xdr:col>2</xdr:col>
      <xdr:colOff>371475</xdr:colOff>
      <xdr:row>18</xdr:row>
      <xdr:rowOff>123826</xdr:rowOff>
    </xdr:to>
    <mc:AlternateContent xmlns:mc="http://schemas.openxmlformats.org/markup-compatibility/2006" xmlns:a14="http://schemas.microsoft.com/office/drawing/2010/main">
      <mc:Choice Requires="a14">
        <xdr:graphicFrame macro="">
          <xdr:nvGraphicFramePr>
            <xdr:cNvPr id="7" name="Age Bracket">
              <a:extLst>
                <a:ext uri="{FF2B5EF4-FFF2-40B4-BE49-F238E27FC236}">
                  <a16:creationId xmlns:a16="http://schemas.microsoft.com/office/drawing/2014/main" id="{9824A81D-128E-4EAF-9DE3-8F628EE9763A}"/>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28575" y="2657476"/>
              <a:ext cx="15621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CHUKWU" refreshedDate="45568.573122800924" createdVersion="6" refreshedVersion="6" minRefreshableVersion="3" recordCount="500" xr:uid="{8B99D7E3-6007-4741-B24A-451189BC108D}">
  <cacheSource type="worksheet">
    <worksheetSource ref="A1:J501" sheet="student_performance_data"/>
  </cacheSource>
  <cacheFields count="10">
    <cacheField name="StudentID" numFmtId="0">
      <sharedItems containsSemiMixedTypes="0" containsString="0" containsNumber="1" containsInteger="1" minValue="1" maxValue="500"/>
    </cacheField>
    <cacheField name="Gender" numFmtId="0">
      <sharedItems count="3">
        <s v="Male"/>
        <s v="Female"/>
        <s v="JON" u="1"/>
      </sharedItems>
    </cacheField>
    <cacheField name="Age" numFmtId="0">
      <sharedItems containsSemiMixedTypes="0" containsString="0" containsNumber="1" containsInteger="1" minValue="18" maxValue="24"/>
    </cacheField>
    <cacheField name="Age Bracket" numFmtId="0">
      <sharedItems count="2">
        <s v="Teenager"/>
        <s v="Adolescent"/>
      </sharedItems>
    </cacheField>
    <cacheField name="StudyHoursPerWeek" numFmtId="0">
      <sharedItems containsSemiMixedTypes="0" containsString="0" containsNumber="1" containsInteger="1" minValue="1" maxValue="39"/>
    </cacheField>
    <cacheField name="AttendanceRate" numFmtId="0">
      <sharedItems containsSemiMixedTypes="0" containsString="0" containsNumber="1" minValue="50.01" maxValue="99.97"/>
    </cacheField>
    <cacheField name="GPA" numFmtId="0">
      <sharedItems containsSemiMixedTypes="0" containsString="0" containsNumber="1" minValue="2" maxValue="3.99"/>
    </cacheField>
    <cacheField name="Major" numFmtId="0">
      <sharedItems count="5">
        <s v="Arts"/>
        <s v="Education"/>
        <s v="Business"/>
        <s v="Science"/>
        <s v="Engineering"/>
      </sharedItems>
    </cacheField>
    <cacheField name="PartTimeJob" numFmtId="0">
      <sharedItems count="2">
        <s v="Yes"/>
        <s v="No"/>
      </sharedItems>
    </cacheField>
    <cacheField name="ExtraCurricularActivities" numFmtId="0">
      <sharedItems count="2">
        <s v="No"/>
        <s v="Yes"/>
      </sharedItems>
    </cacheField>
  </cacheFields>
  <extLst>
    <ext xmlns:x14="http://schemas.microsoft.com/office/spreadsheetml/2009/9/main" uri="{725AE2AE-9491-48be-B2B4-4EB974FC3084}">
      <x14:pivotCacheDefinition pivotCacheId="1589648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n v="24"/>
    <x v="0"/>
    <n v="37"/>
    <n v="90.75"/>
    <n v="3.47"/>
    <x v="0"/>
    <x v="0"/>
    <x v="0"/>
  </r>
  <r>
    <n v="2"/>
    <x v="1"/>
    <n v="22"/>
    <x v="0"/>
    <n v="37"/>
    <n v="74.900000000000006"/>
    <n v="2.3199999999999998"/>
    <x v="1"/>
    <x v="1"/>
    <x v="0"/>
  </r>
  <r>
    <n v="3"/>
    <x v="0"/>
    <n v="22"/>
    <x v="0"/>
    <n v="10"/>
    <n v="53.36"/>
    <n v="2.38"/>
    <x v="2"/>
    <x v="1"/>
    <x v="0"/>
  </r>
  <r>
    <n v="4"/>
    <x v="0"/>
    <n v="24"/>
    <x v="0"/>
    <n v="10"/>
    <n v="70.260000000000005"/>
    <n v="3.46"/>
    <x v="3"/>
    <x v="0"/>
    <x v="0"/>
  </r>
  <r>
    <n v="5"/>
    <x v="0"/>
    <n v="18"/>
    <x v="1"/>
    <n v="19"/>
    <n v="74.87"/>
    <n v="2.31"/>
    <x v="1"/>
    <x v="0"/>
    <x v="0"/>
  </r>
  <r>
    <n v="6"/>
    <x v="1"/>
    <n v="20"/>
    <x v="0"/>
    <n v="17"/>
    <n v="86.01"/>
    <n v="2.4700000000000002"/>
    <x v="2"/>
    <x v="0"/>
    <x v="0"/>
  </r>
  <r>
    <n v="7"/>
    <x v="0"/>
    <n v="19"/>
    <x v="1"/>
    <n v="21"/>
    <n v="55.33"/>
    <n v="3.93"/>
    <x v="0"/>
    <x v="1"/>
    <x v="0"/>
  </r>
  <r>
    <n v="8"/>
    <x v="0"/>
    <n v="18"/>
    <x v="1"/>
    <n v="14"/>
    <n v="57"/>
    <n v="2.5099999999999998"/>
    <x v="1"/>
    <x v="1"/>
    <x v="0"/>
  </r>
  <r>
    <n v="9"/>
    <x v="0"/>
    <n v="19"/>
    <x v="1"/>
    <n v="9"/>
    <n v="63.18"/>
    <n v="3.32"/>
    <x v="2"/>
    <x v="1"/>
    <x v="0"/>
  </r>
  <r>
    <n v="10"/>
    <x v="1"/>
    <n v="24"/>
    <x v="0"/>
    <n v="1"/>
    <n v="63.32"/>
    <n v="3.96"/>
    <x v="4"/>
    <x v="0"/>
    <x v="1"/>
  </r>
  <r>
    <n v="11"/>
    <x v="0"/>
    <n v="23"/>
    <x v="0"/>
    <n v="13"/>
    <n v="86.61"/>
    <n v="2.75"/>
    <x v="4"/>
    <x v="0"/>
    <x v="0"/>
  </r>
  <r>
    <n v="12"/>
    <x v="0"/>
    <n v="19"/>
    <x v="1"/>
    <n v="4"/>
    <n v="62.54"/>
    <n v="2.04"/>
    <x v="3"/>
    <x v="1"/>
    <x v="1"/>
  </r>
  <r>
    <n v="13"/>
    <x v="0"/>
    <n v="20"/>
    <x v="0"/>
    <n v="1"/>
    <n v="81.650000000000006"/>
    <n v="2.4900000000000002"/>
    <x v="2"/>
    <x v="1"/>
    <x v="0"/>
  </r>
  <r>
    <n v="14"/>
    <x v="0"/>
    <n v="23"/>
    <x v="0"/>
    <n v="32"/>
    <n v="74.709999999999994"/>
    <n v="3.66"/>
    <x v="4"/>
    <x v="0"/>
    <x v="0"/>
  </r>
  <r>
    <n v="15"/>
    <x v="1"/>
    <n v="19"/>
    <x v="1"/>
    <n v="34"/>
    <n v="78.66"/>
    <n v="3.73"/>
    <x v="0"/>
    <x v="0"/>
    <x v="1"/>
  </r>
  <r>
    <n v="16"/>
    <x v="0"/>
    <n v="24"/>
    <x v="0"/>
    <n v="28"/>
    <n v="91.91"/>
    <n v="3.54"/>
    <x v="2"/>
    <x v="0"/>
    <x v="0"/>
  </r>
  <r>
    <n v="17"/>
    <x v="1"/>
    <n v="23"/>
    <x v="0"/>
    <n v="31"/>
    <n v="70.22"/>
    <n v="2.23"/>
    <x v="0"/>
    <x v="0"/>
    <x v="1"/>
  </r>
  <r>
    <n v="18"/>
    <x v="1"/>
    <n v="24"/>
    <x v="0"/>
    <n v="8"/>
    <n v="88.55"/>
    <n v="3.59"/>
    <x v="0"/>
    <x v="1"/>
    <x v="1"/>
  </r>
  <r>
    <n v="19"/>
    <x v="1"/>
    <n v="19"/>
    <x v="1"/>
    <n v="39"/>
    <n v="71.099999999999994"/>
    <n v="3.84"/>
    <x v="4"/>
    <x v="0"/>
    <x v="1"/>
  </r>
  <r>
    <n v="20"/>
    <x v="0"/>
    <n v="24"/>
    <x v="0"/>
    <n v="26"/>
    <n v="67.69"/>
    <n v="3.2"/>
    <x v="2"/>
    <x v="0"/>
    <x v="0"/>
  </r>
  <r>
    <n v="21"/>
    <x v="1"/>
    <n v="20"/>
    <x v="0"/>
    <n v="34"/>
    <n v="97.93"/>
    <n v="3.88"/>
    <x v="1"/>
    <x v="0"/>
    <x v="0"/>
  </r>
  <r>
    <n v="22"/>
    <x v="0"/>
    <n v="19"/>
    <x v="1"/>
    <n v="3"/>
    <n v="59.22"/>
    <n v="3.65"/>
    <x v="4"/>
    <x v="1"/>
    <x v="0"/>
  </r>
  <r>
    <n v="23"/>
    <x v="1"/>
    <n v="19"/>
    <x v="1"/>
    <n v="12"/>
    <n v="54.52"/>
    <n v="3.33"/>
    <x v="4"/>
    <x v="1"/>
    <x v="1"/>
  </r>
  <r>
    <n v="24"/>
    <x v="1"/>
    <n v="19"/>
    <x v="1"/>
    <n v="1"/>
    <n v="88.55"/>
    <n v="3.15"/>
    <x v="2"/>
    <x v="0"/>
    <x v="1"/>
  </r>
  <r>
    <n v="25"/>
    <x v="1"/>
    <n v="18"/>
    <x v="1"/>
    <n v="5"/>
    <n v="53.41"/>
    <n v="2.7"/>
    <x v="2"/>
    <x v="0"/>
    <x v="0"/>
  </r>
  <r>
    <n v="26"/>
    <x v="1"/>
    <n v="18"/>
    <x v="1"/>
    <n v="30"/>
    <n v="91.85"/>
    <n v="2.3199999999999998"/>
    <x v="0"/>
    <x v="0"/>
    <x v="0"/>
  </r>
  <r>
    <n v="27"/>
    <x v="1"/>
    <n v="18"/>
    <x v="1"/>
    <n v="30"/>
    <n v="71.86"/>
    <n v="3.21"/>
    <x v="2"/>
    <x v="1"/>
    <x v="0"/>
  </r>
  <r>
    <n v="28"/>
    <x v="1"/>
    <n v="20"/>
    <x v="0"/>
    <n v="17"/>
    <n v="95.78"/>
    <n v="2.64"/>
    <x v="0"/>
    <x v="1"/>
    <x v="0"/>
  </r>
  <r>
    <n v="29"/>
    <x v="1"/>
    <n v="23"/>
    <x v="0"/>
    <n v="23"/>
    <n v="86.08"/>
    <n v="3.73"/>
    <x v="4"/>
    <x v="1"/>
    <x v="0"/>
  </r>
  <r>
    <n v="30"/>
    <x v="1"/>
    <n v="24"/>
    <x v="0"/>
    <n v="15"/>
    <n v="80.52"/>
    <n v="3.99"/>
    <x v="3"/>
    <x v="0"/>
    <x v="1"/>
  </r>
  <r>
    <n v="31"/>
    <x v="0"/>
    <n v="22"/>
    <x v="0"/>
    <n v="37"/>
    <n v="97.47"/>
    <n v="3.5"/>
    <x v="1"/>
    <x v="1"/>
    <x v="1"/>
  </r>
  <r>
    <n v="32"/>
    <x v="0"/>
    <n v="19"/>
    <x v="1"/>
    <n v="21"/>
    <n v="69.83"/>
    <n v="2.1800000000000002"/>
    <x v="4"/>
    <x v="0"/>
    <x v="1"/>
  </r>
  <r>
    <n v="33"/>
    <x v="1"/>
    <n v="24"/>
    <x v="0"/>
    <n v="14"/>
    <n v="97.7"/>
    <n v="2.58"/>
    <x v="2"/>
    <x v="0"/>
    <x v="0"/>
  </r>
  <r>
    <n v="34"/>
    <x v="1"/>
    <n v="19"/>
    <x v="1"/>
    <n v="2"/>
    <n v="56.75"/>
    <n v="2.2200000000000002"/>
    <x v="1"/>
    <x v="0"/>
    <x v="1"/>
  </r>
  <r>
    <n v="35"/>
    <x v="1"/>
    <n v="20"/>
    <x v="0"/>
    <n v="11"/>
    <n v="74.19"/>
    <n v="3.3"/>
    <x v="3"/>
    <x v="1"/>
    <x v="1"/>
  </r>
  <r>
    <n v="36"/>
    <x v="0"/>
    <n v="19"/>
    <x v="1"/>
    <n v="39"/>
    <n v="63.5"/>
    <n v="3.53"/>
    <x v="3"/>
    <x v="0"/>
    <x v="1"/>
  </r>
  <r>
    <n v="37"/>
    <x v="1"/>
    <n v="18"/>
    <x v="1"/>
    <n v="38"/>
    <n v="76.989999999999995"/>
    <n v="3.85"/>
    <x v="0"/>
    <x v="1"/>
    <x v="1"/>
  </r>
  <r>
    <n v="38"/>
    <x v="0"/>
    <n v="22"/>
    <x v="0"/>
    <n v="34"/>
    <n v="58.1"/>
    <n v="2.88"/>
    <x v="1"/>
    <x v="1"/>
    <x v="1"/>
  </r>
  <r>
    <n v="39"/>
    <x v="0"/>
    <n v="21"/>
    <x v="0"/>
    <n v="38"/>
    <n v="92.08"/>
    <n v="3.8"/>
    <x v="0"/>
    <x v="0"/>
    <x v="0"/>
  </r>
  <r>
    <n v="40"/>
    <x v="0"/>
    <n v="19"/>
    <x v="1"/>
    <n v="34"/>
    <n v="92.32"/>
    <n v="3.76"/>
    <x v="4"/>
    <x v="0"/>
    <x v="1"/>
  </r>
  <r>
    <n v="41"/>
    <x v="0"/>
    <n v="24"/>
    <x v="0"/>
    <n v="18"/>
    <n v="97.76"/>
    <n v="2.63"/>
    <x v="1"/>
    <x v="1"/>
    <x v="0"/>
  </r>
  <r>
    <n v="42"/>
    <x v="0"/>
    <n v="18"/>
    <x v="1"/>
    <n v="30"/>
    <n v="57.73"/>
    <n v="3.74"/>
    <x v="4"/>
    <x v="0"/>
    <x v="0"/>
  </r>
  <r>
    <n v="43"/>
    <x v="1"/>
    <n v="21"/>
    <x v="0"/>
    <n v="15"/>
    <n v="81.17"/>
    <n v="2.75"/>
    <x v="0"/>
    <x v="1"/>
    <x v="0"/>
  </r>
  <r>
    <n v="44"/>
    <x v="1"/>
    <n v="22"/>
    <x v="0"/>
    <n v="27"/>
    <n v="73.709999999999994"/>
    <n v="2.59"/>
    <x v="1"/>
    <x v="0"/>
    <x v="0"/>
  </r>
  <r>
    <n v="45"/>
    <x v="1"/>
    <n v="21"/>
    <x v="0"/>
    <n v="34"/>
    <n v="67.22"/>
    <n v="3.3"/>
    <x v="0"/>
    <x v="1"/>
    <x v="0"/>
  </r>
  <r>
    <n v="46"/>
    <x v="1"/>
    <n v="18"/>
    <x v="1"/>
    <n v="38"/>
    <n v="67.58"/>
    <n v="2.66"/>
    <x v="1"/>
    <x v="1"/>
    <x v="1"/>
  </r>
  <r>
    <n v="47"/>
    <x v="1"/>
    <n v="23"/>
    <x v="0"/>
    <n v="33"/>
    <n v="70.64"/>
    <n v="3.26"/>
    <x v="0"/>
    <x v="1"/>
    <x v="1"/>
  </r>
  <r>
    <n v="48"/>
    <x v="0"/>
    <n v="23"/>
    <x v="0"/>
    <n v="24"/>
    <n v="85.25"/>
    <n v="3.22"/>
    <x v="3"/>
    <x v="1"/>
    <x v="0"/>
  </r>
  <r>
    <n v="49"/>
    <x v="1"/>
    <n v="21"/>
    <x v="0"/>
    <n v="15"/>
    <n v="79.91"/>
    <n v="3.13"/>
    <x v="0"/>
    <x v="0"/>
    <x v="0"/>
  </r>
  <r>
    <n v="50"/>
    <x v="1"/>
    <n v="20"/>
    <x v="0"/>
    <n v="30"/>
    <n v="72.98"/>
    <n v="2.76"/>
    <x v="3"/>
    <x v="0"/>
    <x v="0"/>
  </r>
  <r>
    <n v="51"/>
    <x v="0"/>
    <n v="24"/>
    <x v="0"/>
    <n v="17"/>
    <n v="53.8"/>
    <n v="3.1"/>
    <x v="0"/>
    <x v="1"/>
    <x v="1"/>
  </r>
  <r>
    <n v="52"/>
    <x v="1"/>
    <n v="24"/>
    <x v="0"/>
    <n v="5"/>
    <n v="53.89"/>
    <n v="3.19"/>
    <x v="1"/>
    <x v="1"/>
    <x v="0"/>
  </r>
  <r>
    <n v="53"/>
    <x v="0"/>
    <n v="21"/>
    <x v="0"/>
    <n v="29"/>
    <n v="50.12"/>
    <n v="3.09"/>
    <x v="1"/>
    <x v="0"/>
    <x v="1"/>
  </r>
  <r>
    <n v="54"/>
    <x v="1"/>
    <n v="19"/>
    <x v="1"/>
    <n v="4"/>
    <n v="98.38"/>
    <n v="2.89"/>
    <x v="1"/>
    <x v="0"/>
    <x v="0"/>
  </r>
  <r>
    <n v="55"/>
    <x v="0"/>
    <n v="19"/>
    <x v="1"/>
    <n v="10"/>
    <n v="50.26"/>
    <n v="2.0299999999999998"/>
    <x v="2"/>
    <x v="0"/>
    <x v="1"/>
  </r>
  <r>
    <n v="56"/>
    <x v="1"/>
    <n v="24"/>
    <x v="0"/>
    <n v="17"/>
    <n v="55.15"/>
    <n v="3.17"/>
    <x v="4"/>
    <x v="0"/>
    <x v="0"/>
  </r>
  <r>
    <n v="57"/>
    <x v="1"/>
    <n v="24"/>
    <x v="0"/>
    <n v="10"/>
    <n v="65.73"/>
    <n v="2.34"/>
    <x v="1"/>
    <x v="0"/>
    <x v="1"/>
  </r>
  <r>
    <n v="58"/>
    <x v="0"/>
    <n v="23"/>
    <x v="0"/>
    <n v="17"/>
    <n v="90.37"/>
    <n v="3.29"/>
    <x v="3"/>
    <x v="0"/>
    <x v="0"/>
  </r>
  <r>
    <n v="59"/>
    <x v="0"/>
    <n v="20"/>
    <x v="0"/>
    <n v="20"/>
    <n v="98.1"/>
    <n v="3.52"/>
    <x v="1"/>
    <x v="1"/>
    <x v="1"/>
  </r>
  <r>
    <n v="60"/>
    <x v="0"/>
    <n v="18"/>
    <x v="1"/>
    <n v="24"/>
    <n v="89.5"/>
    <n v="3"/>
    <x v="2"/>
    <x v="0"/>
    <x v="1"/>
  </r>
  <r>
    <n v="61"/>
    <x v="0"/>
    <n v="19"/>
    <x v="1"/>
    <n v="5"/>
    <n v="84.53"/>
    <n v="3.08"/>
    <x v="3"/>
    <x v="0"/>
    <x v="1"/>
  </r>
  <r>
    <n v="62"/>
    <x v="0"/>
    <n v="24"/>
    <x v="0"/>
    <n v="34"/>
    <n v="76.069999999999993"/>
    <n v="3.9"/>
    <x v="2"/>
    <x v="1"/>
    <x v="1"/>
  </r>
  <r>
    <n v="63"/>
    <x v="0"/>
    <n v="23"/>
    <x v="0"/>
    <n v="6"/>
    <n v="54.34"/>
    <n v="3.69"/>
    <x v="3"/>
    <x v="0"/>
    <x v="1"/>
  </r>
  <r>
    <n v="64"/>
    <x v="0"/>
    <n v="22"/>
    <x v="0"/>
    <n v="2"/>
    <n v="97.91"/>
    <n v="3.83"/>
    <x v="0"/>
    <x v="0"/>
    <x v="1"/>
  </r>
  <r>
    <n v="65"/>
    <x v="0"/>
    <n v="23"/>
    <x v="0"/>
    <n v="13"/>
    <n v="87.92"/>
    <n v="3.63"/>
    <x v="4"/>
    <x v="0"/>
    <x v="1"/>
  </r>
  <r>
    <n v="66"/>
    <x v="1"/>
    <n v="19"/>
    <x v="1"/>
    <n v="11"/>
    <n v="81.95"/>
    <n v="2.2200000000000002"/>
    <x v="4"/>
    <x v="0"/>
    <x v="0"/>
  </r>
  <r>
    <n v="67"/>
    <x v="1"/>
    <n v="19"/>
    <x v="1"/>
    <n v="23"/>
    <n v="87.95"/>
    <n v="2.2999999999999998"/>
    <x v="2"/>
    <x v="0"/>
    <x v="0"/>
  </r>
  <r>
    <n v="68"/>
    <x v="0"/>
    <n v="23"/>
    <x v="0"/>
    <n v="16"/>
    <n v="86.21"/>
    <n v="3.05"/>
    <x v="4"/>
    <x v="1"/>
    <x v="0"/>
  </r>
  <r>
    <n v="69"/>
    <x v="1"/>
    <n v="18"/>
    <x v="1"/>
    <n v="31"/>
    <n v="81.86"/>
    <n v="2.4900000000000002"/>
    <x v="2"/>
    <x v="0"/>
    <x v="0"/>
  </r>
  <r>
    <n v="70"/>
    <x v="1"/>
    <n v="21"/>
    <x v="0"/>
    <n v="11"/>
    <n v="99.03"/>
    <n v="2.95"/>
    <x v="2"/>
    <x v="1"/>
    <x v="0"/>
  </r>
  <r>
    <n v="71"/>
    <x v="1"/>
    <n v="19"/>
    <x v="1"/>
    <n v="16"/>
    <n v="95.17"/>
    <n v="2.79"/>
    <x v="2"/>
    <x v="1"/>
    <x v="1"/>
  </r>
  <r>
    <n v="72"/>
    <x v="1"/>
    <n v="23"/>
    <x v="0"/>
    <n v="8"/>
    <n v="82.33"/>
    <n v="3.1"/>
    <x v="4"/>
    <x v="0"/>
    <x v="1"/>
  </r>
  <r>
    <n v="73"/>
    <x v="0"/>
    <n v="24"/>
    <x v="0"/>
    <n v="4"/>
    <n v="84.66"/>
    <n v="3.49"/>
    <x v="2"/>
    <x v="1"/>
    <x v="1"/>
  </r>
  <r>
    <n v="74"/>
    <x v="1"/>
    <n v="23"/>
    <x v="0"/>
    <n v="4"/>
    <n v="52.58"/>
    <n v="3.43"/>
    <x v="4"/>
    <x v="0"/>
    <x v="1"/>
  </r>
  <r>
    <n v="75"/>
    <x v="0"/>
    <n v="20"/>
    <x v="0"/>
    <n v="25"/>
    <n v="83.5"/>
    <n v="3.04"/>
    <x v="2"/>
    <x v="1"/>
    <x v="1"/>
  </r>
  <r>
    <n v="76"/>
    <x v="1"/>
    <n v="21"/>
    <x v="0"/>
    <n v="3"/>
    <n v="52.21"/>
    <n v="3.64"/>
    <x v="1"/>
    <x v="1"/>
    <x v="0"/>
  </r>
  <r>
    <n v="77"/>
    <x v="1"/>
    <n v="22"/>
    <x v="0"/>
    <n v="32"/>
    <n v="79.41"/>
    <n v="2.86"/>
    <x v="2"/>
    <x v="0"/>
    <x v="0"/>
  </r>
  <r>
    <n v="78"/>
    <x v="1"/>
    <n v="18"/>
    <x v="1"/>
    <n v="3"/>
    <n v="99.97"/>
    <n v="3.79"/>
    <x v="3"/>
    <x v="0"/>
    <x v="0"/>
  </r>
  <r>
    <n v="79"/>
    <x v="0"/>
    <n v="22"/>
    <x v="0"/>
    <n v="27"/>
    <n v="77.790000000000006"/>
    <n v="2.14"/>
    <x v="2"/>
    <x v="0"/>
    <x v="0"/>
  </r>
  <r>
    <n v="80"/>
    <x v="1"/>
    <n v="21"/>
    <x v="0"/>
    <n v="29"/>
    <n v="73.66"/>
    <n v="3.91"/>
    <x v="0"/>
    <x v="0"/>
    <x v="1"/>
  </r>
  <r>
    <n v="81"/>
    <x v="0"/>
    <n v="21"/>
    <x v="0"/>
    <n v="32"/>
    <n v="65.64"/>
    <n v="3.31"/>
    <x v="2"/>
    <x v="0"/>
    <x v="1"/>
  </r>
  <r>
    <n v="82"/>
    <x v="1"/>
    <n v="21"/>
    <x v="0"/>
    <n v="19"/>
    <n v="56.03"/>
    <n v="2.76"/>
    <x v="3"/>
    <x v="1"/>
    <x v="1"/>
  </r>
  <r>
    <n v="83"/>
    <x v="0"/>
    <n v="22"/>
    <x v="0"/>
    <n v="21"/>
    <n v="86.55"/>
    <n v="2.39"/>
    <x v="3"/>
    <x v="1"/>
    <x v="0"/>
  </r>
  <r>
    <n v="84"/>
    <x v="1"/>
    <n v="24"/>
    <x v="0"/>
    <n v="5"/>
    <n v="59.63"/>
    <n v="2.96"/>
    <x v="4"/>
    <x v="1"/>
    <x v="1"/>
  </r>
  <r>
    <n v="85"/>
    <x v="0"/>
    <n v="21"/>
    <x v="0"/>
    <n v="18"/>
    <n v="55.76"/>
    <n v="2.39"/>
    <x v="1"/>
    <x v="1"/>
    <x v="0"/>
  </r>
  <r>
    <n v="86"/>
    <x v="0"/>
    <n v="23"/>
    <x v="0"/>
    <n v="28"/>
    <n v="71.09"/>
    <n v="2.33"/>
    <x v="2"/>
    <x v="1"/>
    <x v="1"/>
  </r>
  <r>
    <n v="87"/>
    <x v="1"/>
    <n v="22"/>
    <x v="0"/>
    <n v="22"/>
    <n v="89.77"/>
    <n v="3.23"/>
    <x v="4"/>
    <x v="1"/>
    <x v="1"/>
  </r>
  <r>
    <n v="88"/>
    <x v="0"/>
    <n v="21"/>
    <x v="0"/>
    <n v="21"/>
    <n v="87.25"/>
    <n v="3.05"/>
    <x v="1"/>
    <x v="1"/>
    <x v="0"/>
  </r>
  <r>
    <n v="89"/>
    <x v="1"/>
    <n v="23"/>
    <x v="0"/>
    <n v="6"/>
    <n v="52.74"/>
    <n v="3.34"/>
    <x v="2"/>
    <x v="0"/>
    <x v="1"/>
  </r>
  <r>
    <n v="90"/>
    <x v="1"/>
    <n v="24"/>
    <x v="0"/>
    <n v="1"/>
    <n v="72.760000000000005"/>
    <n v="3.86"/>
    <x v="0"/>
    <x v="0"/>
    <x v="1"/>
  </r>
  <r>
    <n v="91"/>
    <x v="1"/>
    <n v="20"/>
    <x v="0"/>
    <n v="5"/>
    <n v="76.12"/>
    <n v="3.06"/>
    <x v="2"/>
    <x v="1"/>
    <x v="0"/>
  </r>
  <r>
    <n v="92"/>
    <x v="1"/>
    <n v="24"/>
    <x v="0"/>
    <n v="12"/>
    <n v="82.23"/>
    <n v="3.16"/>
    <x v="3"/>
    <x v="1"/>
    <x v="1"/>
  </r>
  <r>
    <n v="93"/>
    <x v="1"/>
    <n v="21"/>
    <x v="0"/>
    <n v="26"/>
    <n v="82.51"/>
    <n v="2.1800000000000002"/>
    <x v="3"/>
    <x v="0"/>
    <x v="0"/>
  </r>
  <r>
    <n v="94"/>
    <x v="1"/>
    <n v="22"/>
    <x v="0"/>
    <n v="34"/>
    <n v="68.23"/>
    <n v="3.44"/>
    <x v="0"/>
    <x v="0"/>
    <x v="1"/>
  </r>
  <r>
    <n v="95"/>
    <x v="1"/>
    <n v="19"/>
    <x v="1"/>
    <n v="14"/>
    <n v="78.03"/>
    <n v="2.8"/>
    <x v="4"/>
    <x v="0"/>
    <x v="1"/>
  </r>
  <r>
    <n v="96"/>
    <x v="1"/>
    <n v="21"/>
    <x v="0"/>
    <n v="26"/>
    <n v="74.05"/>
    <n v="3.95"/>
    <x v="1"/>
    <x v="0"/>
    <x v="1"/>
  </r>
  <r>
    <n v="97"/>
    <x v="1"/>
    <n v="19"/>
    <x v="1"/>
    <n v="27"/>
    <n v="94.25"/>
    <n v="3.65"/>
    <x v="2"/>
    <x v="1"/>
    <x v="1"/>
  </r>
  <r>
    <n v="98"/>
    <x v="1"/>
    <n v="23"/>
    <x v="0"/>
    <n v="9"/>
    <n v="76.510000000000005"/>
    <n v="3.04"/>
    <x v="3"/>
    <x v="0"/>
    <x v="1"/>
  </r>
  <r>
    <n v="99"/>
    <x v="1"/>
    <n v="20"/>
    <x v="0"/>
    <n v="26"/>
    <n v="72.05"/>
    <n v="2.25"/>
    <x v="4"/>
    <x v="1"/>
    <x v="1"/>
  </r>
  <r>
    <n v="100"/>
    <x v="0"/>
    <n v="18"/>
    <x v="1"/>
    <n v="22"/>
    <n v="70.22"/>
    <n v="3.72"/>
    <x v="0"/>
    <x v="1"/>
    <x v="1"/>
  </r>
  <r>
    <n v="101"/>
    <x v="0"/>
    <n v="24"/>
    <x v="0"/>
    <n v="30"/>
    <n v="78.62"/>
    <n v="3.6"/>
    <x v="3"/>
    <x v="1"/>
    <x v="1"/>
  </r>
  <r>
    <n v="102"/>
    <x v="1"/>
    <n v="20"/>
    <x v="0"/>
    <n v="17"/>
    <n v="90.2"/>
    <n v="2.37"/>
    <x v="0"/>
    <x v="0"/>
    <x v="0"/>
  </r>
  <r>
    <n v="103"/>
    <x v="1"/>
    <n v="21"/>
    <x v="0"/>
    <n v="26"/>
    <n v="76.92"/>
    <n v="2.59"/>
    <x v="2"/>
    <x v="0"/>
    <x v="0"/>
  </r>
  <r>
    <n v="104"/>
    <x v="1"/>
    <n v="19"/>
    <x v="1"/>
    <n v="36"/>
    <n v="83.08"/>
    <n v="3.59"/>
    <x v="1"/>
    <x v="1"/>
    <x v="1"/>
  </r>
  <r>
    <n v="105"/>
    <x v="1"/>
    <n v="24"/>
    <x v="0"/>
    <n v="1"/>
    <n v="86.89"/>
    <n v="2.37"/>
    <x v="3"/>
    <x v="1"/>
    <x v="1"/>
  </r>
  <r>
    <n v="106"/>
    <x v="1"/>
    <n v="19"/>
    <x v="1"/>
    <n v="8"/>
    <n v="76.010000000000005"/>
    <n v="3.84"/>
    <x v="3"/>
    <x v="1"/>
    <x v="0"/>
  </r>
  <r>
    <n v="107"/>
    <x v="1"/>
    <n v="22"/>
    <x v="0"/>
    <n v="35"/>
    <n v="71.34"/>
    <n v="2.85"/>
    <x v="2"/>
    <x v="0"/>
    <x v="1"/>
  </r>
  <r>
    <n v="108"/>
    <x v="1"/>
    <n v="19"/>
    <x v="1"/>
    <n v="15"/>
    <n v="93.83"/>
    <n v="2.17"/>
    <x v="4"/>
    <x v="1"/>
    <x v="1"/>
  </r>
  <r>
    <n v="109"/>
    <x v="1"/>
    <n v="22"/>
    <x v="0"/>
    <n v="22"/>
    <n v="70.88"/>
    <n v="3.63"/>
    <x v="1"/>
    <x v="0"/>
    <x v="0"/>
  </r>
  <r>
    <n v="110"/>
    <x v="0"/>
    <n v="23"/>
    <x v="0"/>
    <n v="14"/>
    <n v="73.099999999999994"/>
    <n v="2.75"/>
    <x v="3"/>
    <x v="1"/>
    <x v="1"/>
  </r>
  <r>
    <n v="111"/>
    <x v="1"/>
    <n v="24"/>
    <x v="0"/>
    <n v="26"/>
    <n v="99.52"/>
    <n v="3.05"/>
    <x v="1"/>
    <x v="1"/>
    <x v="1"/>
  </r>
  <r>
    <n v="112"/>
    <x v="0"/>
    <n v="24"/>
    <x v="0"/>
    <n v="28"/>
    <n v="50.01"/>
    <n v="2.2200000000000002"/>
    <x v="3"/>
    <x v="1"/>
    <x v="0"/>
  </r>
  <r>
    <n v="113"/>
    <x v="1"/>
    <n v="18"/>
    <x v="1"/>
    <n v="23"/>
    <n v="59.27"/>
    <n v="2.0099999999999998"/>
    <x v="1"/>
    <x v="0"/>
    <x v="1"/>
  </r>
  <r>
    <n v="114"/>
    <x v="1"/>
    <n v="21"/>
    <x v="0"/>
    <n v="14"/>
    <n v="69.2"/>
    <n v="3.28"/>
    <x v="0"/>
    <x v="0"/>
    <x v="1"/>
  </r>
  <r>
    <n v="115"/>
    <x v="0"/>
    <n v="22"/>
    <x v="0"/>
    <n v="24"/>
    <n v="96.63"/>
    <n v="3.03"/>
    <x v="3"/>
    <x v="1"/>
    <x v="0"/>
  </r>
  <r>
    <n v="116"/>
    <x v="1"/>
    <n v="18"/>
    <x v="1"/>
    <n v="2"/>
    <n v="53.5"/>
    <n v="3.19"/>
    <x v="1"/>
    <x v="0"/>
    <x v="1"/>
  </r>
  <r>
    <n v="117"/>
    <x v="0"/>
    <n v="19"/>
    <x v="1"/>
    <n v="26"/>
    <n v="50.47"/>
    <n v="3.59"/>
    <x v="4"/>
    <x v="1"/>
    <x v="0"/>
  </r>
  <r>
    <n v="118"/>
    <x v="1"/>
    <n v="19"/>
    <x v="1"/>
    <n v="14"/>
    <n v="52.63"/>
    <n v="3.29"/>
    <x v="0"/>
    <x v="0"/>
    <x v="1"/>
  </r>
  <r>
    <n v="119"/>
    <x v="1"/>
    <n v="18"/>
    <x v="1"/>
    <n v="7"/>
    <n v="54.43"/>
    <n v="2.35"/>
    <x v="0"/>
    <x v="0"/>
    <x v="1"/>
  </r>
  <r>
    <n v="120"/>
    <x v="0"/>
    <n v="24"/>
    <x v="0"/>
    <n v="3"/>
    <n v="51.88"/>
    <n v="2.72"/>
    <x v="4"/>
    <x v="0"/>
    <x v="0"/>
  </r>
  <r>
    <n v="121"/>
    <x v="1"/>
    <n v="19"/>
    <x v="1"/>
    <n v="23"/>
    <n v="73.989999999999995"/>
    <n v="3.81"/>
    <x v="1"/>
    <x v="1"/>
    <x v="0"/>
  </r>
  <r>
    <n v="122"/>
    <x v="0"/>
    <n v="23"/>
    <x v="0"/>
    <n v="18"/>
    <n v="79.040000000000006"/>
    <n v="3.54"/>
    <x v="2"/>
    <x v="0"/>
    <x v="1"/>
  </r>
  <r>
    <n v="123"/>
    <x v="1"/>
    <n v="23"/>
    <x v="0"/>
    <n v="38"/>
    <n v="63.58"/>
    <n v="3.11"/>
    <x v="4"/>
    <x v="0"/>
    <x v="0"/>
  </r>
  <r>
    <n v="124"/>
    <x v="0"/>
    <n v="18"/>
    <x v="1"/>
    <n v="35"/>
    <n v="69.91"/>
    <n v="2.5099999999999998"/>
    <x v="1"/>
    <x v="1"/>
    <x v="0"/>
  </r>
  <r>
    <n v="125"/>
    <x v="0"/>
    <n v="22"/>
    <x v="0"/>
    <n v="15"/>
    <n v="54.58"/>
    <n v="2.6"/>
    <x v="4"/>
    <x v="1"/>
    <x v="1"/>
  </r>
  <r>
    <n v="126"/>
    <x v="1"/>
    <n v="22"/>
    <x v="0"/>
    <n v="25"/>
    <n v="66.819999999999993"/>
    <n v="3.46"/>
    <x v="4"/>
    <x v="1"/>
    <x v="1"/>
  </r>
  <r>
    <n v="127"/>
    <x v="1"/>
    <n v="18"/>
    <x v="1"/>
    <n v="37"/>
    <n v="76.13"/>
    <n v="3.7"/>
    <x v="3"/>
    <x v="1"/>
    <x v="1"/>
  </r>
  <r>
    <n v="128"/>
    <x v="0"/>
    <n v="22"/>
    <x v="0"/>
    <n v="28"/>
    <n v="86.61"/>
    <n v="3.34"/>
    <x v="1"/>
    <x v="0"/>
    <x v="0"/>
  </r>
  <r>
    <n v="129"/>
    <x v="1"/>
    <n v="24"/>
    <x v="0"/>
    <n v="10"/>
    <n v="50.17"/>
    <n v="3.62"/>
    <x v="2"/>
    <x v="0"/>
    <x v="0"/>
  </r>
  <r>
    <n v="130"/>
    <x v="1"/>
    <n v="24"/>
    <x v="0"/>
    <n v="39"/>
    <n v="73.37"/>
    <n v="3.53"/>
    <x v="3"/>
    <x v="0"/>
    <x v="0"/>
  </r>
  <r>
    <n v="131"/>
    <x v="1"/>
    <n v="22"/>
    <x v="0"/>
    <n v="17"/>
    <n v="64.849999999999994"/>
    <n v="2.2999999999999998"/>
    <x v="4"/>
    <x v="0"/>
    <x v="0"/>
  </r>
  <r>
    <n v="132"/>
    <x v="0"/>
    <n v="23"/>
    <x v="0"/>
    <n v="39"/>
    <n v="92.64"/>
    <n v="2.85"/>
    <x v="4"/>
    <x v="0"/>
    <x v="1"/>
  </r>
  <r>
    <n v="133"/>
    <x v="0"/>
    <n v="22"/>
    <x v="0"/>
    <n v="22"/>
    <n v="85.78"/>
    <n v="2.31"/>
    <x v="4"/>
    <x v="1"/>
    <x v="0"/>
  </r>
  <r>
    <n v="134"/>
    <x v="0"/>
    <n v="24"/>
    <x v="0"/>
    <n v="26"/>
    <n v="79.459999999999994"/>
    <n v="2.4700000000000002"/>
    <x v="1"/>
    <x v="0"/>
    <x v="1"/>
  </r>
  <r>
    <n v="135"/>
    <x v="0"/>
    <n v="20"/>
    <x v="0"/>
    <n v="25"/>
    <n v="63.86"/>
    <n v="3.74"/>
    <x v="1"/>
    <x v="0"/>
    <x v="0"/>
  </r>
  <r>
    <n v="136"/>
    <x v="0"/>
    <n v="21"/>
    <x v="0"/>
    <n v="17"/>
    <n v="95.52"/>
    <n v="2.95"/>
    <x v="3"/>
    <x v="0"/>
    <x v="1"/>
  </r>
  <r>
    <n v="137"/>
    <x v="0"/>
    <n v="19"/>
    <x v="1"/>
    <n v="13"/>
    <n v="52.26"/>
    <n v="3.07"/>
    <x v="2"/>
    <x v="1"/>
    <x v="1"/>
  </r>
  <r>
    <n v="138"/>
    <x v="0"/>
    <n v="20"/>
    <x v="0"/>
    <n v="20"/>
    <n v="55.47"/>
    <n v="2.36"/>
    <x v="3"/>
    <x v="1"/>
    <x v="1"/>
  </r>
  <r>
    <n v="139"/>
    <x v="0"/>
    <n v="22"/>
    <x v="0"/>
    <n v="25"/>
    <n v="69.58"/>
    <n v="2.62"/>
    <x v="0"/>
    <x v="0"/>
    <x v="0"/>
  </r>
  <r>
    <n v="140"/>
    <x v="0"/>
    <n v="23"/>
    <x v="0"/>
    <n v="4"/>
    <n v="56.22"/>
    <n v="2.46"/>
    <x v="4"/>
    <x v="1"/>
    <x v="1"/>
  </r>
  <r>
    <n v="141"/>
    <x v="1"/>
    <n v="18"/>
    <x v="1"/>
    <n v="10"/>
    <n v="97.82"/>
    <n v="2.41"/>
    <x v="4"/>
    <x v="1"/>
    <x v="1"/>
  </r>
  <r>
    <n v="142"/>
    <x v="0"/>
    <n v="22"/>
    <x v="0"/>
    <n v="3"/>
    <n v="89.9"/>
    <n v="3.28"/>
    <x v="4"/>
    <x v="1"/>
    <x v="0"/>
  </r>
  <r>
    <n v="143"/>
    <x v="1"/>
    <n v="23"/>
    <x v="0"/>
    <n v="18"/>
    <n v="62.95"/>
    <n v="2.5099999999999998"/>
    <x v="3"/>
    <x v="1"/>
    <x v="1"/>
  </r>
  <r>
    <n v="144"/>
    <x v="1"/>
    <n v="21"/>
    <x v="0"/>
    <n v="36"/>
    <n v="79.430000000000007"/>
    <n v="3.26"/>
    <x v="3"/>
    <x v="1"/>
    <x v="0"/>
  </r>
  <r>
    <n v="145"/>
    <x v="1"/>
    <n v="22"/>
    <x v="0"/>
    <n v="22"/>
    <n v="99.12"/>
    <n v="2.12"/>
    <x v="4"/>
    <x v="1"/>
    <x v="0"/>
  </r>
  <r>
    <n v="146"/>
    <x v="0"/>
    <n v="24"/>
    <x v="0"/>
    <n v="34"/>
    <n v="94.21"/>
    <n v="2.2799999999999998"/>
    <x v="3"/>
    <x v="1"/>
    <x v="1"/>
  </r>
  <r>
    <n v="147"/>
    <x v="0"/>
    <n v="18"/>
    <x v="1"/>
    <n v="8"/>
    <n v="80.040000000000006"/>
    <n v="2.5499999999999998"/>
    <x v="1"/>
    <x v="0"/>
    <x v="1"/>
  </r>
  <r>
    <n v="148"/>
    <x v="0"/>
    <n v="23"/>
    <x v="0"/>
    <n v="19"/>
    <n v="95.19"/>
    <n v="3.19"/>
    <x v="1"/>
    <x v="0"/>
    <x v="0"/>
  </r>
  <r>
    <n v="149"/>
    <x v="0"/>
    <n v="23"/>
    <x v="0"/>
    <n v="37"/>
    <n v="99.46"/>
    <n v="3.35"/>
    <x v="3"/>
    <x v="1"/>
    <x v="1"/>
  </r>
  <r>
    <n v="150"/>
    <x v="1"/>
    <n v="23"/>
    <x v="0"/>
    <n v="6"/>
    <n v="87.17"/>
    <n v="2.89"/>
    <x v="4"/>
    <x v="0"/>
    <x v="0"/>
  </r>
  <r>
    <n v="151"/>
    <x v="0"/>
    <n v="21"/>
    <x v="0"/>
    <n v="26"/>
    <n v="53.25"/>
    <n v="2.89"/>
    <x v="3"/>
    <x v="0"/>
    <x v="0"/>
  </r>
  <r>
    <n v="152"/>
    <x v="0"/>
    <n v="22"/>
    <x v="0"/>
    <n v="34"/>
    <n v="70.08"/>
    <n v="3.45"/>
    <x v="3"/>
    <x v="1"/>
    <x v="0"/>
  </r>
  <r>
    <n v="153"/>
    <x v="0"/>
    <n v="21"/>
    <x v="0"/>
    <n v="6"/>
    <n v="91.89"/>
    <n v="2.0299999999999998"/>
    <x v="3"/>
    <x v="0"/>
    <x v="1"/>
  </r>
  <r>
    <n v="154"/>
    <x v="0"/>
    <n v="19"/>
    <x v="1"/>
    <n v="37"/>
    <n v="61.53"/>
    <n v="2.68"/>
    <x v="0"/>
    <x v="1"/>
    <x v="0"/>
  </r>
  <r>
    <n v="155"/>
    <x v="0"/>
    <n v="19"/>
    <x v="1"/>
    <n v="33"/>
    <n v="91.53"/>
    <n v="3.64"/>
    <x v="1"/>
    <x v="1"/>
    <x v="1"/>
  </r>
  <r>
    <n v="156"/>
    <x v="1"/>
    <n v="22"/>
    <x v="0"/>
    <n v="22"/>
    <n v="56.02"/>
    <n v="3.21"/>
    <x v="2"/>
    <x v="1"/>
    <x v="1"/>
  </r>
  <r>
    <n v="157"/>
    <x v="0"/>
    <n v="24"/>
    <x v="0"/>
    <n v="21"/>
    <n v="52.35"/>
    <n v="2.67"/>
    <x v="2"/>
    <x v="0"/>
    <x v="1"/>
  </r>
  <r>
    <n v="158"/>
    <x v="1"/>
    <n v="21"/>
    <x v="0"/>
    <n v="6"/>
    <n v="69.2"/>
    <n v="3.81"/>
    <x v="0"/>
    <x v="0"/>
    <x v="1"/>
  </r>
  <r>
    <n v="159"/>
    <x v="0"/>
    <n v="18"/>
    <x v="1"/>
    <n v="6"/>
    <n v="51.84"/>
    <n v="3.55"/>
    <x v="3"/>
    <x v="0"/>
    <x v="0"/>
  </r>
  <r>
    <n v="160"/>
    <x v="1"/>
    <n v="23"/>
    <x v="0"/>
    <n v="4"/>
    <n v="97.86"/>
    <n v="2.5299999999999998"/>
    <x v="0"/>
    <x v="0"/>
    <x v="1"/>
  </r>
  <r>
    <n v="161"/>
    <x v="0"/>
    <n v="23"/>
    <x v="0"/>
    <n v="30"/>
    <n v="91.31"/>
    <n v="3.29"/>
    <x v="0"/>
    <x v="1"/>
    <x v="0"/>
  </r>
  <r>
    <n v="162"/>
    <x v="0"/>
    <n v="22"/>
    <x v="0"/>
    <n v="11"/>
    <n v="90.04"/>
    <n v="3.19"/>
    <x v="4"/>
    <x v="1"/>
    <x v="0"/>
  </r>
  <r>
    <n v="163"/>
    <x v="1"/>
    <n v="24"/>
    <x v="0"/>
    <n v="30"/>
    <n v="81.489999999999995"/>
    <n v="2.8"/>
    <x v="1"/>
    <x v="0"/>
    <x v="1"/>
  </r>
  <r>
    <n v="164"/>
    <x v="1"/>
    <n v="19"/>
    <x v="1"/>
    <n v="31"/>
    <n v="60.82"/>
    <n v="2.73"/>
    <x v="2"/>
    <x v="1"/>
    <x v="0"/>
  </r>
  <r>
    <n v="165"/>
    <x v="1"/>
    <n v="19"/>
    <x v="1"/>
    <n v="24"/>
    <n v="75.91"/>
    <n v="2.69"/>
    <x v="3"/>
    <x v="1"/>
    <x v="0"/>
  </r>
  <r>
    <n v="166"/>
    <x v="0"/>
    <n v="23"/>
    <x v="0"/>
    <n v="9"/>
    <n v="79.86"/>
    <n v="3.23"/>
    <x v="2"/>
    <x v="0"/>
    <x v="1"/>
  </r>
  <r>
    <n v="167"/>
    <x v="1"/>
    <n v="22"/>
    <x v="0"/>
    <n v="3"/>
    <n v="76.25"/>
    <n v="2.88"/>
    <x v="2"/>
    <x v="1"/>
    <x v="0"/>
  </r>
  <r>
    <n v="168"/>
    <x v="0"/>
    <n v="21"/>
    <x v="0"/>
    <n v="31"/>
    <n v="63.01"/>
    <n v="3.66"/>
    <x v="1"/>
    <x v="0"/>
    <x v="0"/>
  </r>
  <r>
    <n v="169"/>
    <x v="0"/>
    <n v="19"/>
    <x v="1"/>
    <n v="37"/>
    <n v="75.760000000000005"/>
    <n v="3.34"/>
    <x v="2"/>
    <x v="1"/>
    <x v="0"/>
  </r>
  <r>
    <n v="170"/>
    <x v="1"/>
    <n v="21"/>
    <x v="0"/>
    <n v="36"/>
    <n v="74.56"/>
    <n v="2.14"/>
    <x v="2"/>
    <x v="0"/>
    <x v="0"/>
  </r>
  <r>
    <n v="171"/>
    <x v="1"/>
    <n v="24"/>
    <x v="0"/>
    <n v="24"/>
    <n v="99.82"/>
    <n v="3.28"/>
    <x v="0"/>
    <x v="1"/>
    <x v="1"/>
  </r>
  <r>
    <n v="172"/>
    <x v="0"/>
    <n v="19"/>
    <x v="1"/>
    <n v="31"/>
    <n v="94.87"/>
    <n v="2.54"/>
    <x v="1"/>
    <x v="1"/>
    <x v="0"/>
  </r>
  <r>
    <n v="173"/>
    <x v="0"/>
    <n v="19"/>
    <x v="1"/>
    <n v="6"/>
    <n v="73.17"/>
    <n v="3.19"/>
    <x v="4"/>
    <x v="0"/>
    <x v="0"/>
  </r>
  <r>
    <n v="174"/>
    <x v="1"/>
    <n v="20"/>
    <x v="0"/>
    <n v="2"/>
    <n v="81.150000000000006"/>
    <n v="3.36"/>
    <x v="3"/>
    <x v="0"/>
    <x v="0"/>
  </r>
  <r>
    <n v="175"/>
    <x v="1"/>
    <n v="19"/>
    <x v="1"/>
    <n v="20"/>
    <n v="87.39"/>
    <n v="2.46"/>
    <x v="2"/>
    <x v="0"/>
    <x v="0"/>
  </r>
  <r>
    <n v="176"/>
    <x v="1"/>
    <n v="18"/>
    <x v="1"/>
    <n v="28"/>
    <n v="51.74"/>
    <n v="2.91"/>
    <x v="3"/>
    <x v="0"/>
    <x v="1"/>
  </r>
  <r>
    <n v="177"/>
    <x v="0"/>
    <n v="22"/>
    <x v="0"/>
    <n v="11"/>
    <n v="94.75"/>
    <n v="2.38"/>
    <x v="4"/>
    <x v="1"/>
    <x v="0"/>
  </r>
  <r>
    <n v="178"/>
    <x v="0"/>
    <n v="22"/>
    <x v="0"/>
    <n v="4"/>
    <n v="93.01"/>
    <n v="2.1"/>
    <x v="3"/>
    <x v="1"/>
    <x v="1"/>
  </r>
  <r>
    <n v="179"/>
    <x v="0"/>
    <n v="21"/>
    <x v="0"/>
    <n v="15"/>
    <n v="72.87"/>
    <n v="2.76"/>
    <x v="4"/>
    <x v="0"/>
    <x v="0"/>
  </r>
  <r>
    <n v="180"/>
    <x v="0"/>
    <n v="24"/>
    <x v="0"/>
    <n v="6"/>
    <n v="69.56"/>
    <n v="2.73"/>
    <x v="0"/>
    <x v="1"/>
    <x v="1"/>
  </r>
  <r>
    <n v="181"/>
    <x v="0"/>
    <n v="19"/>
    <x v="1"/>
    <n v="30"/>
    <n v="63.65"/>
    <n v="3.99"/>
    <x v="2"/>
    <x v="0"/>
    <x v="1"/>
  </r>
  <r>
    <n v="182"/>
    <x v="0"/>
    <n v="18"/>
    <x v="1"/>
    <n v="38"/>
    <n v="73.83"/>
    <n v="2.89"/>
    <x v="4"/>
    <x v="0"/>
    <x v="1"/>
  </r>
  <r>
    <n v="183"/>
    <x v="1"/>
    <n v="21"/>
    <x v="0"/>
    <n v="2"/>
    <n v="52.22"/>
    <n v="2.67"/>
    <x v="3"/>
    <x v="1"/>
    <x v="1"/>
  </r>
  <r>
    <n v="184"/>
    <x v="0"/>
    <n v="20"/>
    <x v="0"/>
    <n v="15"/>
    <n v="92.61"/>
    <n v="3.16"/>
    <x v="2"/>
    <x v="1"/>
    <x v="1"/>
  </r>
  <r>
    <n v="185"/>
    <x v="0"/>
    <n v="21"/>
    <x v="0"/>
    <n v="11"/>
    <n v="51.77"/>
    <n v="2.1800000000000002"/>
    <x v="0"/>
    <x v="0"/>
    <x v="0"/>
  </r>
  <r>
    <n v="186"/>
    <x v="0"/>
    <n v="21"/>
    <x v="0"/>
    <n v="8"/>
    <n v="66.45"/>
    <n v="3.92"/>
    <x v="2"/>
    <x v="0"/>
    <x v="0"/>
  </r>
  <r>
    <n v="187"/>
    <x v="1"/>
    <n v="19"/>
    <x v="1"/>
    <n v="26"/>
    <n v="96.58"/>
    <n v="3.27"/>
    <x v="4"/>
    <x v="0"/>
    <x v="0"/>
  </r>
  <r>
    <n v="188"/>
    <x v="0"/>
    <n v="20"/>
    <x v="0"/>
    <n v="5"/>
    <n v="86.76"/>
    <n v="3.51"/>
    <x v="0"/>
    <x v="1"/>
    <x v="1"/>
  </r>
  <r>
    <n v="189"/>
    <x v="0"/>
    <n v="21"/>
    <x v="0"/>
    <n v="6"/>
    <n v="64.069999999999993"/>
    <n v="2.34"/>
    <x v="3"/>
    <x v="1"/>
    <x v="0"/>
  </r>
  <r>
    <n v="190"/>
    <x v="1"/>
    <n v="18"/>
    <x v="1"/>
    <n v="26"/>
    <n v="62.63"/>
    <n v="2.82"/>
    <x v="0"/>
    <x v="1"/>
    <x v="1"/>
  </r>
  <r>
    <n v="191"/>
    <x v="0"/>
    <n v="18"/>
    <x v="1"/>
    <n v="4"/>
    <n v="50.25"/>
    <n v="2.85"/>
    <x v="0"/>
    <x v="1"/>
    <x v="1"/>
  </r>
  <r>
    <n v="192"/>
    <x v="0"/>
    <n v="22"/>
    <x v="0"/>
    <n v="19"/>
    <n v="84.79"/>
    <n v="3.64"/>
    <x v="1"/>
    <x v="0"/>
    <x v="0"/>
  </r>
  <r>
    <n v="193"/>
    <x v="0"/>
    <n v="20"/>
    <x v="0"/>
    <n v="20"/>
    <n v="52.44"/>
    <n v="2"/>
    <x v="0"/>
    <x v="0"/>
    <x v="0"/>
  </r>
  <r>
    <n v="194"/>
    <x v="0"/>
    <n v="20"/>
    <x v="0"/>
    <n v="33"/>
    <n v="76.63"/>
    <n v="2.6"/>
    <x v="0"/>
    <x v="0"/>
    <x v="1"/>
  </r>
  <r>
    <n v="195"/>
    <x v="0"/>
    <n v="22"/>
    <x v="0"/>
    <n v="20"/>
    <n v="98.11"/>
    <n v="3.96"/>
    <x v="2"/>
    <x v="0"/>
    <x v="1"/>
  </r>
  <r>
    <n v="196"/>
    <x v="1"/>
    <n v="21"/>
    <x v="0"/>
    <n v="12"/>
    <n v="55.47"/>
    <n v="2.95"/>
    <x v="3"/>
    <x v="0"/>
    <x v="0"/>
  </r>
  <r>
    <n v="197"/>
    <x v="1"/>
    <n v="20"/>
    <x v="0"/>
    <n v="1"/>
    <n v="94.72"/>
    <n v="2.77"/>
    <x v="2"/>
    <x v="0"/>
    <x v="0"/>
  </r>
  <r>
    <n v="198"/>
    <x v="1"/>
    <n v="18"/>
    <x v="1"/>
    <n v="26"/>
    <n v="99.57"/>
    <n v="2.2400000000000002"/>
    <x v="2"/>
    <x v="1"/>
    <x v="0"/>
  </r>
  <r>
    <n v="199"/>
    <x v="0"/>
    <n v="18"/>
    <x v="1"/>
    <n v="14"/>
    <n v="53.08"/>
    <n v="3.95"/>
    <x v="4"/>
    <x v="1"/>
    <x v="0"/>
  </r>
  <r>
    <n v="200"/>
    <x v="0"/>
    <n v="19"/>
    <x v="1"/>
    <n v="38"/>
    <n v="94.15"/>
    <n v="2.04"/>
    <x v="2"/>
    <x v="0"/>
    <x v="1"/>
  </r>
  <r>
    <n v="201"/>
    <x v="0"/>
    <n v="20"/>
    <x v="0"/>
    <n v="37"/>
    <n v="75.8"/>
    <n v="3.47"/>
    <x v="1"/>
    <x v="0"/>
    <x v="0"/>
  </r>
  <r>
    <n v="202"/>
    <x v="1"/>
    <n v="21"/>
    <x v="0"/>
    <n v="11"/>
    <n v="95.33"/>
    <n v="3.54"/>
    <x v="1"/>
    <x v="1"/>
    <x v="0"/>
  </r>
  <r>
    <n v="203"/>
    <x v="0"/>
    <n v="22"/>
    <x v="0"/>
    <n v="36"/>
    <n v="78.569999999999993"/>
    <n v="2.4900000000000002"/>
    <x v="4"/>
    <x v="1"/>
    <x v="0"/>
  </r>
  <r>
    <n v="204"/>
    <x v="0"/>
    <n v="22"/>
    <x v="0"/>
    <n v="13"/>
    <n v="83.11"/>
    <n v="3.34"/>
    <x v="3"/>
    <x v="1"/>
    <x v="1"/>
  </r>
  <r>
    <n v="205"/>
    <x v="1"/>
    <n v="21"/>
    <x v="0"/>
    <n v="3"/>
    <n v="77.19"/>
    <n v="2.19"/>
    <x v="3"/>
    <x v="1"/>
    <x v="1"/>
  </r>
  <r>
    <n v="206"/>
    <x v="0"/>
    <n v="24"/>
    <x v="0"/>
    <n v="33"/>
    <n v="93.22"/>
    <n v="2.5099999999999998"/>
    <x v="2"/>
    <x v="0"/>
    <x v="1"/>
  </r>
  <r>
    <n v="207"/>
    <x v="1"/>
    <n v="23"/>
    <x v="0"/>
    <n v="6"/>
    <n v="86.7"/>
    <n v="3.58"/>
    <x v="2"/>
    <x v="0"/>
    <x v="1"/>
  </r>
  <r>
    <n v="208"/>
    <x v="1"/>
    <n v="19"/>
    <x v="1"/>
    <n v="10"/>
    <n v="76.06"/>
    <n v="3.73"/>
    <x v="2"/>
    <x v="0"/>
    <x v="0"/>
  </r>
  <r>
    <n v="209"/>
    <x v="1"/>
    <n v="22"/>
    <x v="0"/>
    <n v="5"/>
    <n v="93.41"/>
    <n v="3.22"/>
    <x v="3"/>
    <x v="0"/>
    <x v="1"/>
  </r>
  <r>
    <n v="210"/>
    <x v="0"/>
    <n v="20"/>
    <x v="0"/>
    <n v="23"/>
    <n v="62.26"/>
    <n v="3.01"/>
    <x v="0"/>
    <x v="0"/>
    <x v="0"/>
  </r>
  <r>
    <n v="211"/>
    <x v="0"/>
    <n v="19"/>
    <x v="1"/>
    <n v="10"/>
    <n v="57.87"/>
    <n v="2.3199999999999998"/>
    <x v="1"/>
    <x v="1"/>
    <x v="0"/>
  </r>
  <r>
    <n v="212"/>
    <x v="0"/>
    <n v="20"/>
    <x v="0"/>
    <n v="2"/>
    <n v="58.02"/>
    <n v="2.13"/>
    <x v="0"/>
    <x v="0"/>
    <x v="0"/>
  </r>
  <r>
    <n v="213"/>
    <x v="0"/>
    <n v="24"/>
    <x v="0"/>
    <n v="13"/>
    <n v="66.7"/>
    <n v="2.2400000000000002"/>
    <x v="0"/>
    <x v="1"/>
    <x v="0"/>
  </r>
  <r>
    <n v="214"/>
    <x v="0"/>
    <n v="18"/>
    <x v="1"/>
    <n v="2"/>
    <n v="61.93"/>
    <n v="2.4500000000000002"/>
    <x v="3"/>
    <x v="0"/>
    <x v="1"/>
  </r>
  <r>
    <n v="215"/>
    <x v="0"/>
    <n v="19"/>
    <x v="1"/>
    <n v="20"/>
    <n v="96.5"/>
    <n v="2.68"/>
    <x v="0"/>
    <x v="0"/>
    <x v="1"/>
  </r>
  <r>
    <n v="216"/>
    <x v="0"/>
    <n v="22"/>
    <x v="0"/>
    <n v="1"/>
    <n v="55.29"/>
    <n v="2.76"/>
    <x v="4"/>
    <x v="0"/>
    <x v="1"/>
  </r>
  <r>
    <n v="217"/>
    <x v="1"/>
    <n v="19"/>
    <x v="1"/>
    <n v="37"/>
    <n v="84.95"/>
    <n v="2.69"/>
    <x v="2"/>
    <x v="0"/>
    <x v="0"/>
  </r>
  <r>
    <n v="218"/>
    <x v="0"/>
    <n v="19"/>
    <x v="1"/>
    <n v="9"/>
    <n v="59.46"/>
    <n v="2.48"/>
    <x v="4"/>
    <x v="0"/>
    <x v="0"/>
  </r>
  <r>
    <n v="219"/>
    <x v="1"/>
    <n v="19"/>
    <x v="1"/>
    <n v="17"/>
    <n v="94.08"/>
    <n v="3.02"/>
    <x v="1"/>
    <x v="1"/>
    <x v="0"/>
  </r>
  <r>
    <n v="220"/>
    <x v="0"/>
    <n v="23"/>
    <x v="0"/>
    <n v="9"/>
    <n v="98.07"/>
    <n v="3.65"/>
    <x v="2"/>
    <x v="1"/>
    <x v="0"/>
  </r>
  <r>
    <n v="221"/>
    <x v="0"/>
    <n v="19"/>
    <x v="1"/>
    <n v="11"/>
    <n v="73.27"/>
    <n v="2.56"/>
    <x v="0"/>
    <x v="1"/>
    <x v="0"/>
  </r>
  <r>
    <n v="222"/>
    <x v="0"/>
    <n v="20"/>
    <x v="0"/>
    <n v="15"/>
    <n v="93.95"/>
    <n v="3.88"/>
    <x v="1"/>
    <x v="0"/>
    <x v="1"/>
  </r>
  <r>
    <n v="223"/>
    <x v="1"/>
    <n v="18"/>
    <x v="1"/>
    <n v="24"/>
    <n v="50.26"/>
    <n v="3.75"/>
    <x v="2"/>
    <x v="0"/>
    <x v="0"/>
  </r>
  <r>
    <n v="224"/>
    <x v="1"/>
    <n v="24"/>
    <x v="0"/>
    <n v="38"/>
    <n v="91"/>
    <n v="2.3199999999999998"/>
    <x v="0"/>
    <x v="1"/>
    <x v="1"/>
  </r>
  <r>
    <n v="225"/>
    <x v="1"/>
    <n v="21"/>
    <x v="0"/>
    <n v="35"/>
    <n v="61.43"/>
    <n v="3.57"/>
    <x v="4"/>
    <x v="0"/>
    <x v="0"/>
  </r>
  <r>
    <n v="226"/>
    <x v="1"/>
    <n v="19"/>
    <x v="1"/>
    <n v="30"/>
    <n v="95.44"/>
    <n v="3.15"/>
    <x v="2"/>
    <x v="0"/>
    <x v="0"/>
  </r>
  <r>
    <n v="227"/>
    <x v="0"/>
    <n v="22"/>
    <x v="0"/>
    <n v="31"/>
    <n v="50.06"/>
    <n v="3.13"/>
    <x v="0"/>
    <x v="1"/>
    <x v="1"/>
  </r>
  <r>
    <n v="228"/>
    <x v="1"/>
    <n v="19"/>
    <x v="1"/>
    <n v="5"/>
    <n v="77.81"/>
    <n v="2.78"/>
    <x v="4"/>
    <x v="0"/>
    <x v="1"/>
  </r>
  <r>
    <n v="229"/>
    <x v="0"/>
    <n v="22"/>
    <x v="0"/>
    <n v="14"/>
    <n v="87.83"/>
    <n v="3"/>
    <x v="1"/>
    <x v="1"/>
    <x v="0"/>
  </r>
  <r>
    <n v="230"/>
    <x v="0"/>
    <n v="20"/>
    <x v="0"/>
    <n v="11"/>
    <n v="62.93"/>
    <n v="2.79"/>
    <x v="1"/>
    <x v="0"/>
    <x v="0"/>
  </r>
  <r>
    <n v="231"/>
    <x v="1"/>
    <n v="22"/>
    <x v="0"/>
    <n v="9"/>
    <n v="59.66"/>
    <n v="3.08"/>
    <x v="1"/>
    <x v="1"/>
    <x v="0"/>
  </r>
  <r>
    <n v="232"/>
    <x v="1"/>
    <n v="21"/>
    <x v="0"/>
    <n v="34"/>
    <n v="54.2"/>
    <n v="3.26"/>
    <x v="1"/>
    <x v="0"/>
    <x v="0"/>
  </r>
  <r>
    <n v="233"/>
    <x v="1"/>
    <n v="18"/>
    <x v="1"/>
    <n v="12"/>
    <n v="66.319999999999993"/>
    <n v="3.35"/>
    <x v="3"/>
    <x v="0"/>
    <x v="1"/>
  </r>
  <r>
    <n v="234"/>
    <x v="1"/>
    <n v="22"/>
    <x v="0"/>
    <n v="35"/>
    <n v="77.989999999999995"/>
    <n v="3.06"/>
    <x v="2"/>
    <x v="1"/>
    <x v="0"/>
  </r>
  <r>
    <n v="235"/>
    <x v="1"/>
    <n v="22"/>
    <x v="0"/>
    <n v="35"/>
    <n v="55.79"/>
    <n v="3.44"/>
    <x v="2"/>
    <x v="0"/>
    <x v="1"/>
  </r>
  <r>
    <n v="236"/>
    <x v="1"/>
    <n v="18"/>
    <x v="1"/>
    <n v="1"/>
    <n v="68.83"/>
    <n v="2.2799999999999998"/>
    <x v="3"/>
    <x v="0"/>
    <x v="0"/>
  </r>
  <r>
    <n v="237"/>
    <x v="1"/>
    <n v="21"/>
    <x v="0"/>
    <n v="22"/>
    <n v="50.45"/>
    <n v="2.42"/>
    <x v="0"/>
    <x v="1"/>
    <x v="1"/>
  </r>
  <r>
    <n v="238"/>
    <x v="1"/>
    <n v="19"/>
    <x v="1"/>
    <n v="29"/>
    <n v="90.93"/>
    <n v="3.64"/>
    <x v="0"/>
    <x v="0"/>
    <x v="1"/>
  </r>
  <r>
    <n v="239"/>
    <x v="0"/>
    <n v="22"/>
    <x v="0"/>
    <n v="8"/>
    <n v="56.42"/>
    <n v="2.65"/>
    <x v="1"/>
    <x v="1"/>
    <x v="0"/>
  </r>
  <r>
    <n v="240"/>
    <x v="1"/>
    <n v="18"/>
    <x v="1"/>
    <n v="11"/>
    <n v="64.17"/>
    <n v="2.0499999999999998"/>
    <x v="4"/>
    <x v="0"/>
    <x v="1"/>
  </r>
  <r>
    <n v="241"/>
    <x v="1"/>
    <n v="20"/>
    <x v="0"/>
    <n v="37"/>
    <n v="50.92"/>
    <n v="2.31"/>
    <x v="0"/>
    <x v="0"/>
    <x v="0"/>
  </r>
  <r>
    <n v="242"/>
    <x v="0"/>
    <n v="18"/>
    <x v="1"/>
    <n v="14"/>
    <n v="71.61"/>
    <n v="2.4500000000000002"/>
    <x v="4"/>
    <x v="0"/>
    <x v="1"/>
  </r>
  <r>
    <n v="243"/>
    <x v="1"/>
    <n v="20"/>
    <x v="0"/>
    <n v="30"/>
    <n v="92.01"/>
    <n v="3.91"/>
    <x v="2"/>
    <x v="0"/>
    <x v="0"/>
  </r>
  <r>
    <n v="244"/>
    <x v="0"/>
    <n v="21"/>
    <x v="0"/>
    <n v="35"/>
    <n v="69.61"/>
    <n v="3.15"/>
    <x v="4"/>
    <x v="1"/>
    <x v="1"/>
  </r>
  <r>
    <n v="245"/>
    <x v="0"/>
    <n v="19"/>
    <x v="1"/>
    <n v="21"/>
    <n v="58.97"/>
    <n v="3.87"/>
    <x v="2"/>
    <x v="0"/>
    <x v="0"/>
  </r>
  <r>
    <n v="246"/>
    <x v="1"/>
    <n v="18"/>
    <x v="1"/>
    <n v="37"/>
    <n v="87.68"/>
    <n v="3.15"/>
    <x v="3"/>
    <x v="1"/>
    <x v="0"/>
  </r>
  <r>
    <n v="247"/>
    <x v="0"/>
    <n v="24"/>
    <x v="0"/>
    <n v="5"/>
    <n v="89.44"/>
    <n v="2.96"/>
    <x v="3"/>
    <x v="0"/>
    <x v="1"/>
  </r>
  <r>
    <n v="248"/>
    <x v="0"/>
    <n v="24"/>
    <x v="0"/>
    <n v="19"/>
    <n v="58.69"/>
    <n v="2.63"/>
    <x v="1"/>
    <x v="0"/>
    <x v="1"/>
  </r>
  <r>
    <n v="249"/>
    <x v="0"/>
    <n v="23"/>
    <x v="0"/>
    <n v="14"/>
    <n v="88.54"/>
    <n v="3.21"/>
    <x v="0"/>
    <x v="0"/>
    <x v="1"/>
  </r>
  <r>
    <n v="250"/>
    <x v="0"/>
    <n v="22"/>
    <x v="0"/>
    <n v="26"/>
    <n v="97.36"/>
    <n v="2.2799999999999998"/>
    <x v="1"/>
    <x v="0"/>
    <x v="1"/>
  </r>
  <r>
    <n v="251"/>
    <x v="1"/>
    <n v="21"/>
    <x v="0"/>
    <n v="4"/>
    <n v="58.32"/>
    <n v="3.8"/>
    <x v="2"/>
    <x v="1"/>
    <x v="0"/>
  </r>
  <r>
    <n v="252"/>
    <x v="0"/>
    <n v="18"/>
    <x v="1"/>
    <n v="25"/>
    <n v="88.55"/>
    <n v="3.66"/>
    <x v="1"/>
    <x v="1"/>
    <x v="1"/>
  </r>
  <r>
    <n v="253"/>
    <x v="1"/>
    <n v="24"/>
    <x v="0"/>
    <n v="25"/>
    <n v="85.43"/>
    <n v="2.64"/>
    <x v="4"/>
    <x v="1"/>
    <x v="0"/>
  </r>
  <r>
    <n v="254"/>
    <x v="0"/>
    <n v="22"/>
    <x v="0"/>
    <n v="18"/>
    <n v="73.680000000000007"/>
    <n v="3.91"/>
    <x v="2"/>
    <x v="1"/>
    <x v="1"/>
  </r>
  <r>
    <n v="255"/>
    <x v="0"/>
    <n v="24"/>
    <x v="0"/>
    <n v="8"/>
    <n v="52.9"/>
    <n v="3.65"/>
    <x v="3"/>
    <x v="0"/>
    <x v="0"/>
  </r>
  <r>
    <n v="256"/>
    <x v="0"/>
    <n v="18"/>
    <x v="1"/>
    <n v="39"/>
    <n v="53.73"/>
    <n v="3.33"/>
    <x v="0"/>
    <x v="1"/>
    <x v="0"/>
  </r>
  <r>
    <n v="257"/>
    <x v="0"/>
    <n v="20"/>
    <x v="0"/>
    <n v="14"/>
    <n v="92.62"/>
    <n v="2.2400000000000002"/>
    <x v="2"/>
    <x v="1"/>
    <x v="0"/>
  </r>
  <r>
    <n v="258"/>
    <x v="1"/>
    <n v="18"/>
    <x v="1"/>
    <n v="32"/>
    <n v="99.51"/>
    <n v="2.96"/>
    <x v="2"/>
    <x v="0"/>
    <x v="0"/>
  </r>
  <r>
    <n v="259"/>
    <x v="1"/>
    <n v="23"/>
    <x v="0"/>
    <n v="38"/>
    <n v="83.8"/>
    <n v="3.01"/>
    <x v="4"/>
    <x v="0"/>
    <x v="1"/>
  </r>
  <r>
    <n v="260"/>
    <x v="0"/>
    <n v="18"/>
    <x v="1"/>
    <n v="33"/>
    <n v="72.3"/>
    <n v="2.4700000000000002"/>
    <x v="0"/>
    <x v="0"/>
    <x v="1"/>
  </r>
  <r>
    <n v="261"/>
    <x v="0"/>
    <n v="18"/>
    <x v="1"/>
    <n v="23"/>
    <n v="82.38"/>
    <n v="2.16"/>
    <x v="3"/>
    <x v="0"/>
    <x v="0"/>
  </r>
  <r>
    <n v="262"/>
    <x v="1"/>
    <n v="23"/>
    <x v="0"/>
    <n v="15"/>
    <n v="79.72"/>
    <n v="3.55"/>
    <x v="2"/>
    <x v="1"/>
    <x v="1"/>
  </r>
  <r>
    <n v="263"/>
    <x v="0"/>
    <n v="21"/>
    <x v="0"/>
    <n v="33"/>
    <n v="69.180000000000007"/>
    <n v="2.2400000000000002"/>
    <x v="2"/>
    <x v="1"/>
    <x v="1"/>
  </r>
  <r>
    <n v="264"/>
    <x v="0"/>
    <n v="18"/>
    <x v="1"/>
    <n v="25"/>
    <n v="53.28"/>
    <n v="3.19"/>
    <x v="4"/>
    <x v="0"/>
    <x v="0"/>
  </r>
  <r>
    <n v="265"/>
    <x v="0"/>
    <n v="23"/>
    <x v="0"/>
    <n v="17"/>
    <n v="91.08"/>
    <n v="3.87"/>
    <x v="1"/>
    <x v="0"/>
    <x v="1"/>
  </r>
  <r>
    <n v="266"/>
    <x v="1"/>
    <n v="22"/>
    <x v="0"/>
    <n v="33"/>
    <n v="68.59"/>
    <n v="3.75"/>
    <x v="3"/>
    <x v="0"/>
    <x v="1"/>
  </r>
  <r>
    <n v="267"/>
    <x v="1"/>
    <n v="20"/>
    <x v="0"/>
    <n v="2"/>
    <n v="90.94"/>
    <n v="2.56"/>
    <x v="0"/>
    <x v="1"/>
    <x v="1"/>
  </r>
  <r>
    <n v="268"/>
    <x v="1"/>
    <n v="20"/>
    <x v="0"/>
    <n v="14"/>
    <n v="62.63"/>
    <n v="3.7"/>
    <x v="2"/>
    <x v="1"/>
    <x v="0"/>
  </r>
  <r>
    <n v="269"/>
    <x v="0"/>
    <n v="18"/>
    <x v="1"/>
    <n v="39"/>
    <n v="50.05"/>
    <n v="2"/>
    <x v="2"/>
    <x v="0"/>
    <x v="1"/>
  </r>
  <r>
    <n v="270"/>
    <x v="0"/>
    <n v="21"/>
    <x v="0"/>
    <n v="6"/>
    <n v="57.95"/>
    <n v="2.04"/>
    <x v="3"/>
    <x v="0"/>
    <x v="0"/>
  </r>
  <r>
    <n v="271"/>
    <x v="1"/>
    <n v="21"/>
    <x v="0"/>
    <n v="6"/>
    <n v="73.430000000000007"/>
    <n v="3.21"/>
    <x v="1"/>
    <x v="1"/>
    <x v="1"/>
  </r>
  <r>
    <n v="272"/>
    <x v="1"/>
    <n v="22"/>
    <x v="0"/>
    <n v="3"/>
    <n v="97.22"/>
    <n v="2.73"/>
    <x v="2"/>
    <x v="0"/>
    <x v="1"/>
  </r>
  <r>
    <n v="273"/>
    <x v="1"/>
    <n v="18"/>
    <x v="1"/>
    <n v="7"/>
    <n v="55.11"/>
    <n v="2.77"/>
    <x v="3"/>
    <x v="0"/>
    <x v="1"/>
  </r>
  <r>
    <n v="274"/>
    <x v="1"/>
    <n v="20"/>
    <x v="0"/>
    <n v="8"/>
    <n v="92.71"/>
    <n v="3.13"/>
    <x v="4"/>
    <x v="1"/>
    <x v="0"/>
  </r>
  <r>
    <n v="275"/>
    <x v="0"/>
    <n v="21"/>
    <x v="0"/>
    <n v="15"/>
    <n v="76.349999999999994"/>
    <n v="2.38"/>
    <x v="1"/>
    <x v="0"/>
    <x v="0"/>
  </r>
  <r>
    <n v="276"/>
    <x v="1"/>
    <n v="18"/>
    <x v="1"/>
    <n v="29"/>
    <n v="91.3"/>
    <n v="2.42"/>
    <x v="0"/>
    <x v="1"/>
    <x v="1"/>
  </r>
  <r>
    <n v="277"/>
    <x v="0"/>
    <n v="24"/>
    <x v="0"/>
    <n v="33"/>
    <n v="64.92"/>
    <n v="2.97"/>
    <x v="2"/>
    <x v="0"/>
    <x v="0"/>
  </r>
  <r>
    <n v="278"/>
    <x v="1"/>
    <n v="21"/>
    <x v="0"/>
    <n v="30"/>
    <n v="92"/>
    <n v="3.51"/>
    <x v="3"/>
    <x v="0"/>
    <x v="1"/>
  </r>
  <r>
    <n v="279"/>
    <x v="0"/>
    <n v="23"/>
    <x v="0"/>
    <n v="39"/>
    <n v="88.64"/>
    <n v="3.24"/>
    <x v="4"/>
    <x v="1"/>
    <x v="0"/>
  </r>
  <r>
    <n v="280"/>
    <x v="1"/>
    <n v="24"/>
    <x v="0"/>
    <n v="27"/>
    <n v="61.5"/>
    <n v="2.59"/>
    <x v="0"/>
    <x v="1"/>
    <x v="0"/>
  </r>
  <r>
    <n v="281"/>
    <x v="1"/>
    <n v="21"/>
    <x v="0"/>
    <n v="36"/>
    <n v="56.57"/>
    <n v="2.86"/>
    <x v="3"/>
    <x v="0"/>
    <x v="1"/>
  </r>
  <r>
    <n v="282"/>
    <x v="1"/>
    <n v="20"/>
    <x v="0"/>
    <n v="29"/>
    <n v="93.4"/>
    <n v="2.34"/>
    <x v="3"/>
    <x v="1"/>
    <x v="1"/>
  </r>
  <r>
    <n v="283"/>
    <x v="1"/>
    <n v="19"/>
    <x v="1"/>
    <n v="38"/>
    <n v="98.16"/>
    <n v="2.15"/>
    <x v="0"/>
    <x v="0"/>
    <x v="1"/>
  </r>
  <r>
    <n v="284"/>
    <x v="0"/>
    <n v="24"/>
    <x v="0"/>
    <n v="33"/>
    <n v="51.57"/>
    <n v="3.57"/>
    <x v="4"/>
    <x v="0"/>
    <x v="1"/>
  </r>
  <r>
    <n v="285"/>
    <x v="1"/>
    <n v="22"/>
    <x v="0"/>
    <n v="37"/>
    <n v="86.56"/>
    <n v="2.5299999999999998"/>
    <x v="4"/>
    <x v="1"/>
    <x v="0"/>
  </r>
  <r>
    <n v="286"/>
    <x v="0"/>
    <n v="22"/>
    <x v="0"/>
    <n v="27"/>
    <n v="95.48"/>
    <n v="2.36"/>
    <x v="1"/>
    <x v="0"/>
    <x v="0"/>
  </r>
  <r>
    <n v="287"/>
    <x v="0"/>
    <n v="20"/>
    <x v="0"/>
    <n v="33"/>
    <n v="92.87"/>
    <n v="3.38"/>
    <x v="2"/>
    <x v="0"/>
    <x v="0"/>
  </r>
  <r>
    <n v="288"/>
    <x v="0"/>
    <n v="21"/>
    <x v="0"/>
    <n v="4"/>
    <n v="98.23"/>
    <n v="3.24"/>
    <x v="0"/>
    <x v="1"/>
    <x v="1"/>
  </r>
  <r>
    <n v="289"/>
    <x v="0"/>
    <n v="18"/>
    <x v="1"/>
    <n v="22"/>
    <n v="88"/>
    <n v="3.27"/>
    <x v="0"/>
    <x v="1"/>
    <x v="1"/>
  </r>
  <r>
    <n v="290"/>
    <x v="1"/>
    <n v="21"/>
    <x v="0"/>
    <n v="2"/>
    <n v="72.11"/>
    <n v="2.46"/>
    <x v="0"/>
    <x v="0"/>
    <x v="0"/>
  </r>
  <r>
    <n v="291"/>
    <x v="0"/>
    <n v="20"/>
    <x v="0"/>
    <n v="10"/>
    <n v="65.599999999999994"/>
    <n v="2.4700000000000002"/>
    <x v="4"/>
    <x v="1"/>
    <x v="1"/>
  </r>
  <r>
    <n v="292"/>
    <x v="0"/>
    <n v="22"/>
    <x v="0"/>
    <n v="5"/>
    <n v="66.040000000000006"/>
    <n v="2.44"/>
    <x v="2"/>
    <x v="1"/>
    <x v="0"/>
  </r>
  <r>
    <n v="293"/>
    <x v="0"/>
    <n v="21"/>
    <x v="0"/>
    <n v="10"/>
    <n v="86.22"/>
    <n v="2.35"/>
    <x v="1"/>
    <x v="1"/>
    <x v="0"/>
  </r>
  <r>
    <n v="294"/>
    <x v="1"/>
    <n v="22"/>
    <x v="0"/>
    <n v="33"/>
    <n v="87.29"/>
    <n v="3.31"/>
    <x v="3"/>
    <x v="1"/>
    <x v="0"/>
  </r>
  <r>
    <n v="295"/>
    <x v="1"/>
    <n v="24"/>
    <x v="0"/>
    <n v="38"/>
    <n v="60.02"/>
    <n v="3.7"/>
    <x v="3"/>
    <x v="0"/>
    <x v="0"/>
  </r>
  <r>
    <n v="296"/>
    <x v="1"/>
    <n v="18"/>
    <x v="1"/>
    <n v="13"/>
    <n v="93.41"/>
    <n v="3.45"/>
    <x v="0"/>
    <x v="0"/>
    <x v="0"/>
  </r>
  <r>
    <n v="297"/>
    <x v="1"/>
    <n v="24"/>
    <x v="0"/>
    <n v="31"/>
    <n v="85.75"/>
    <n v="3.58"/>
    <x v="2"/>
    <x v="0"/>
    <x v="1"/>
  </r>
  <r>
    <n v="298"/>
    <x v="0"/>
    <n v="22"/>
    <x v="0"/>
    <n v="36"/>
    <n v="78.14"/>
    <n v="2.81"/>
    <x v="4"/>
    <x v="1"/>
    <x v="1"/>
  </r>
  <r>
    <n v="299"/>
    <x v="0"/>
    <n v="22"/>
    <x v="0"/>
    <n v="24"/>
    <n v="73.58"/>
    <n v="3.31"/>
    <x v="2"/>
    <x v="1"/>
    <x v="1"/>
  </r>
  <r>
    <n v="300"/>
    <x v="1"/>
    <n v="19"/>
    <x v="1"/>
    <n v="15"/>
    <n v="77.16"/>
    <n v="2.71"/>
    <x v="2"/>
    <x v="1"/>
    <x v="0"/>
  </r>
  <r>
    <n v="301"/>
    <x v="0"/>
    <n v="19"/>
    <x v="1"/>
    <n v="29"/>
    <n v="57.96"/>
    <n v="3.05"/>
    <x v="4"/>
    <x v="1"/>
    <x v="0"/>
  </r>
  <r>
    <n v="302"/>
    <x v="0"/>
    <n v="24"/>
    <x v="0"/>
    <n v="8"/>
    <n v="60.19"/>
    <n v="2.96"/>
    <x v="0"/>
    <x v="1"/>
    <x v="0"/>
  </r>
  <r>
    <n v="303"/>
    <x v="0"/>
    <n v="23"/>
    <x v="0"/>
    <n v="5"/>
    <n v="54.56"/>
    <n v="2.35"/>
    <x v="2"/>
    <x v="1"/>
    <x v="0"/>
  </r>
  <r>
    <n v="304"/>
    <x v="1"/>
    <n v="24"/>
    <x v="0"/>
    <n v="29"/>
    <n v="57.68"/>
    <n v="2.77"/>
    <x v="3"/>
    <x v="1"/>
    <x v="1"/>
  </r>
  <r>
    <n v="305"/>
    <x v="1"/>
    <n v="19"/>
    <x v="1"/>
    <n v="4"/>
    <n v="72.680000000000007"/>
    <n v="3.93"/>
    <x v="4"/>
    <x v="0"/>
    <x v="1"/>
  </r>
  <r>
    <n v="306"/>
    <x v="0"/>
    <n v="22"/>
    <x v="0"/>
    <n v="12"/>
    <n v="76.52"/>
    <n v="2.5"/>
    <x v="1"/>
    <x v="0"/>
    <x v="0"/>
  </r>
  <r>
    <n v="307"/>
    <x v="1"/>
    <n v="20"/>
    <x v="0"/>
    <n v="2"/>
    <n v="50.89"/>
    <n v="2.27"/>
    <x v="0"/>
    <x v="1"/>
    <x v="0"/>
  </r>
  <r>
    <n v="308"/>
    <x v="1"/>
    <n v="24"/>
    <x v="0"/>
    <n v="27"/>
    <n v="89.84"/>
    <n v="2.84"/>
    <x v="4"/>
    <x v="1"/>
    <x v="0"/>
  </r>
  <r>
    <n v="309"/>
    <x v="1"/>
    <n v="22"/>
    <x v="0"/>
    <n v="31"/>
    <n v="64.709999999999994"/>
    <n v="3.58"/>
    <x v="1"/>
    <x v="1"/>
    <x v="1"/>
  </r>
  <r>
    <n v="310"/>
    <x v="1"/>
    <n v="20"/>
    <x v="0"/>
    <n v="36"/>
    <n v="95.59"/>
    <n v="3.16"/>
    <x v="1"/>
    <x v="0"/>
    <x v="1"/>
  </r>
  <r>
    <n v="311"/>
    <x v="1"/>
    <n v="20"/>
    <x v="0"/>
    <n v="36"/>
    <n v="98.38"/>
    <n v="3.36"/>
    <x v="2"/>
    <x v="0"/>
    <x v="1"/>
  </r>
  <r>
    <n v="312"/>
    <x v="0"/>
    <n v="19"/>
    <x v="1"/>
    <n v="26"/>
    <n v="59.27"/>
    <n v="2.38"/>
    <x v="2"/>
    <x v="1"/>
    <x v="0"/>
  </r>
  <r>
    <n v="313"/>
    <x v="1"/>
    <n v="24"/>
    <x v="0"/>
    <n v="27"/>
    <n v="73.099999999999994"/>
    <n v="3.24"/>
    <x v="2"/>
    <x v="1"/>
    <x v="0"/>
  </r>
  <r>
    <n v="314"/>
    <x v="0"/>
    <n v="21"/>
    <x v="0"/>
    <n v="5"/>
    <n v="50.06"/>
    <n v="2.65"/>
    <x v="4"/>
    <x v="0"/>
    <x v="1"/>
  </r>
  <r>
    <n v="315"/>
    <x v="0"/>
    <n v="18"/>
    <x v="1"/>
    <n v="20"/>
    <n v="79.92"/>
    <n v="3.67"/>
    <x v="4"/>
    <x v="0"/>
    <x v="0"/>
  </r>
  <r>
    <n v="316"/>
    <x v="1"/>
    <n v="19"/>
    <x v="1"/>
    <n v="11"/>
    <n v="80.37"/>
    <n v="3.26"/>
    <x v="0"/>
    <x v="0"/>
    <x v="1"/>
  </r>
  <r>
    <n v="317"/>
    <x v="0"/>
    <n v="19"/>
    <x v="1"/>
    <n v="10"/>
    <n v="62.38"/>
    <n v="2.4"/>
    <x v="2"/>
    <x v="0"/>
    <x v="0"/>
  </r>
  <r>
    <n v="318"/>
    <x v="0"/>
    <n v="21"/>
    <x v="0"/>
    <n v="38"/>
    <n v="77.92"/>
    <n v="2.13"/>
    <x v="1"/>
    <x v="1"/>
    <x v="1"/>
  </r>
  <r>
    <n v="319"/>
    <x v="0"/>
    <n v="18"/>
    <x v="1"/>
    <n v="6"/>
    <n v="61.28"/>
    <n v="2.09"/>
    <x v="3"/>
    <x v="0"/>
    <x v="0"/>
  </r>
  <r>
    <n v="320"/>
    <x v="1"/>
    <n v="22"/>
    <x v="0"/>
    <n v="8"/>
    <n v="58.04"/>
    <n v="2.74"/>
    <x v="0"/>
    <x v="0"/>
    <x v="1"/>
  </r>
  <r>
    <n v="321"/>
    <x v="1"/>
    <n v="23"/>
    <x v="0"/>
    <n v="23"/>
    <n v="82.58"/>
    <n v="2.5299999999999998"/>
    <x v="4"/>
    <x v="1"/>
    <x v="1"/>
  </r>
  <r>
    <n v="322"/>
    <x v="0"/>
    <n v="24"/>
    <x v="0"/>
    <n v="26"/>
    <n v="66.3"/>
    <n v="3.29"/>
    <x v="0"/>
    <x v="0"/>
    <x v="1"/>
  </r>
  <r>
    <n v="323"/>
    <x v="1"/>
    <n v="23"/>
    <x v="0"/>
    <n v="12"/>
    <n v="79.510000000000005"/>
    <n v="3"/>
    <x v="0"/>
    <x v="0"/>
    <x v="1"/>
  </r>
  <r>
    <n v="324"/>
    <x v="1"/>
    <n v="22"/>
    <x v="0"/>
    <n v="26"/>
    <n v="71.66"/>
    <n v="2.5299999999999998"/>
    <x v="0"/>
    <x v="0"/>
    <x v="1"/>
  </r>
  <r>
    <n v="325"/>
    <x v="1"/>
    <n v="19"/>
    <x v="1"/>
    <n v="13"/>
    <n v="99.22"/>
    <n v="2.2999999999999998"/>
    <x v="0"/>
    <x v="1"/>
    <x v="1"/>
  </r>
  <r>
    <n v="326"/>
    <x v="1"/>
    <n v="18"/>
    <x v="1"/>
    <n v="18"/>
    <n v="57.48"/>
    <n v="2.25"/>
    <x v="3"/>
    <x v="0"/>
    <x v="0"/>
  </r>
  <r>
    <n v="327"/>
    <x v="0"/>
    <n v="19"/>
    <x v="1"/>
    <n v="25"/>
    <n v="73.23"/>
    <n v="3.73"/>
    <x v="2"/>
    <x v="1"/>
    <x v="0"/>
  </r>
  <r>
    <n v="328"/>
    <x v="0"/>
    <n v="20"/>
    <x v="0"/>
    <n v="33"/>
    <n v="84.02"/>
    <n v="2.4900000000000002"/>
    <x v="1"/>
    <x v="1"/>
    <x v="0"/>
  </r>
  <r>
    <n v="329"/>
    <x v="1"/>
    <n v="19"/>
    <x v="1"/>
    <n v="12"/>
    <n v="69.78"/>
    <n v="3.3"/>
    <x v="0"/>
    <x v="0"/>
    <x v="1"/>
  </r>
  <r>
    <n v="330"/>
    <x v="1"/>
    <n v="19"/>
    <x v="1"/>
    <n v="36"/>
    <n v="98.73"/>
    <n v="3.62"/>
    <x v="0"/>
    <x v="0"/>
    <x v="1"/>
  </r>
  <r>
    <n v="331"/>
    <x v="0"/>
    <n v="22"/>
    <x v="0"/>
    <n v="4"/>
    <n v="86.09"/>
    <n v="3.23"/>
    <x v="0"/>
    <x v="0"/>
    <x v="0"/>
  </r>
  <r>
    <n v="332"/>
    <x v="0"/>
    <n v="22"/>
    <x v="0"/>
    <n v="5"/>
    <n v="82.85"/>
    <n v="3.72"/>
    <x v="2"/>
    <x v="0"/>
    <x v="1"/>
  </r>
  <r>
    <n v="333"/>
    <x v="1"/>
    <n v="22"/>
    <x v="0"/>
    <n v="37"/>
    <n v="87.85"/>
    <n v="2.78"/>
    <x v="4"/>
    <x v="1"/>
    <x v="1"/>
  </r>
  <r>
    <n v="334"/>
    <x v="0"/>
    <n v="23"/>
    <x v="0"/>
    <n v="8"/>
    <n v="97.63"/>
    <n v="3.91"/>
    <x v="4"/>
    <x v="0"/>
    <x v="1"/>
  </r>
  <r>
    <n v="335"/>
    <x v="1"/>
    <n v="20"/>
    <x v="0"/>
    <n v="28"/>
    <n v="95.39"/>
    <n v="2.27"/>
    <x v="3"/>
    <x v="0"/>
    <x v="1"/>
  </r>
  <r>
    <n v="336"/>
    <x v="1"/>
    <n v="22"/>
    <x v="0"/>
    <n v="31"/>
    <n v="86.21"/>
    <n v="2.2000000000000002"/>
    <x v="4"/>
    <x v="0"/>
    <x v="1"/>
  </r>
  <r>
    <n v="337"/>
    <x v="0"/>
    <n v="18"/>
    <x v="1"/>
    <n v="9"/>
    <n v="87.46"/>
    <n v="3.32"/>
    <x v="0"/>
    <x v="1"/>
    <x v="0"/>
  </r>
  <r>
    <n v="338"/>
    <x v="0"/>
    <n v="23"/>
    <x v="0"/>
    <n v="29"/>
    <n v="57.3"/>
    <n v="3.89"/>
    <x v="0"/>
    <x v="0"/>
    <x v="0"/>
  </r>
  <r>
    <n v="339"/>
    <x v="1"/>
    <n v="21"/>
    <x v="0"/>
    <n v="14"/>
    <n v="55.14"/>
    <n v="3.62"/>
    <x v="0"/>
    <x v="0"/>
    <x v="0"/>
  </r>
  <r>
    <n v="340"/>
    <x v="1"/>
    <n v="18"/>
    <x v="1"/>
    <n v="22"/>
    <n v="78.55"/>
    <n v="2.15"/>
    <x v="3"/>
    <x v="1"/>
    <x v="0"/>
  </r>
  <r>
    <n v="341"/>
    <x v="0"/>
    <n v="24"/>
    <x v="0"/>
    <n v="11"/>
    <n v="50.92"/>
    <n v="2.56"/>
    <x v="0"/>
    <x v="1"/>
    <x v="0"/>
  </r>
  <r>
    <n v="342"/>
    <x v="1"/>
    <n v="24"/>
    <x v="0"/>
    <n v="23"/>
    <n v="74.12"/>
    <n v="3.86"/>
    <x v="4"/>
    <x v="0"/>
    <x v="1"/>
  </r>
  <r>
    <n v="343"/>
    <x v="0"/>
    <n v="18"/>
    <x v="1"/>
    <n v="1"/>
    <n v="60.52"/>
    <n v="2.5099999999999998"/>
    <x v="2"/>
    <x v="0"/>
    <x v="1"/>
  </r>
  <r>
    <n v="344"/>
    <x v="1"/>
    <n v="22"/>
    <x v="0"/>
    <n v="37"/>
    <n v="67.3"/>
    <n v="3.56"/>
    <x v="2"/>
    <x v="0"/>
    <x v="1"/>
  </r>
  <r>
    <n v="345"/>
    <x v="0"/>
    <n v="21"/>
    <x v="0"/>
    <n v="21"/>
    <n v="88.79"/>
    <n v="3.65"/>
    <x v="1"/>
    <x v="0"/>
    <x v="1"/>
  </r>
  <r>
    <n v="346"/>
    <x v="0"/>
    <n v="21"/>
    <x v="0"/>
    <n v="26"/>
    <n v="97.06"/>
    <n v="2.99"/>
    <x v="4"/>
    <x v="0"/>
    <x v="0"/>
  </r>
  <r>
    <n v="347"/>
    <x v="0"/>
    <n v="23"/>
    <x v="0"/>
    <n v="36"/>
    <n v="53.62"/>
    <n v="2.77"/>
    <x v="0"/>
    <x v="1"/>
    <x v="0"/>
  </r>
  <r>
    <n v="348"/>
    <x v="1"/>
    <n v="21"/>
    <x v="0"/>
    <n v="23"/>
    <n v="76.709999999999994"/>
    <n v="2.9"/>
    <x v="2"/>
    <x v="1"/>
    <x v="0"/>
  </r>
  <r>
    <n v="349"/>
    <x v="1"/>
    <n v="24"/>
    <x v="0"/>
    <n v="1"/>
    <n v="94.13"/>
    <n v="2.4500000000000002"/>
    <x v="4"/>
    <x v="0"/>
    <x v="1"/>
  </r>
  <r>
    <n v="350"/>
    <x v="0"/>
    <n v="20"/>
    <x v="0"/>
    <n v="15"/>
    <n v="54.13"/>
    <n v="3.78"/>
    <x v="2"/>
    <x v="0"/>
    <x v="0"/>
  </r>
  <r>
    <n v="351"/>
    <x v="1"/>
    <n v="22"/>
    <x v="0"/>
    <n v="21"/>
    <n v="91.23"/>
    <n v="2.9"/>
    <x v="0"/>
    <x v="1"/>
    <x v="1"/>
  </r>
  <r>
    <n v="352"/>
    <x v="0"/>
    <n v="21"/>
    <x v="0"/>
    <n v="9"/>
    <n v="67.89"/>
    <n v="3.76"/>
    <x v="2"/>
    <x v="0"/>
    <x v="0"/>
  </r>
  <r>
    <n v="353"/>
    <x v="0"/>
    <n v="23"/>
    <x v="0"/>
    <n v="9"/>
    <n v="66.099999999999994"/>
    <n v="2.21"/>
    <x v="1"/>
    <x v="0"/>
    <x v="0"/>
  </r>
  <r>
    <n v="354"/>
    <x v="1"/>
    <n v="24"/>
    <x v="0"/>
    <n v="10"/>
    <n v="98.87"/>
    <n v="3.98"/>
    <x v="1"/>
    <x v="0"/>
    <x v="1"/>
  </r>
  <r>
    <n v="355"/>
    <x v="1"/>
    <n v="20"/>
    <x v="0"/>
    <n v="26"/>
    <n v="60.04"/>
    <n v="2.89"/>
    <x v="2"/>
    <x v="0"/>
    <x v="1"/>
  </r>
  <r>
    <n v="356"/>
    <x v="0"/>
    <n v="19"/>
    <x v="1"/>
    <n v="35"/>
    <n v="84.66"/>
    <n v="2.1"/>
    <x v="4"/>
    <x v="0"/>
    <x v="0"/>
  </r>
  <r>
    <n v="357"/>
    <x v="1"/>
    <n v="19"/>
    <x v="1"/>
    <n v="25"/>
    <n v="91.07"/>
    <n v="2.08"/>
    <x v="4"/>
    <x v="1"/>
    <x v="0"/>
  </r>
  <r>
    <n v="358"/>
    <x v="1"/>
    <n v="20"/>
    <x v="0"/>
    <n v="26"/>
    <n v="52.06"/>
    <n v="3.49"/>
    <x v="4"/>
    <x v="0"/>
    <x v="1"/>
  </r>
  <r>
    <n v="359"/>
    <x v="0"/>
    <n v="24"/>
    <x v="0"/>
    <n v="11"/>
    <n v="83.52"/>
    <n v="3.32"/>
    <x v="2"/>
    <x v="0"/>
    <x v="0"/>
  </r>
  <r>
    <n v="360"/>
    <x v="0"/>
    <n v="23"/>
    <x v="0"/>
    <n v="38"/>
    <n v="97.58"/>
    <n v="3.6"/>
    <x v="4"/>
    <x v="0"/>
    <x v="0"/>
  </r>
  <r>
    <n v="361"/>
    <x v="1"/>
    <n v="20"/>
    <x v="0"/>
    <n v="2"/>
    <n v="56.21"/>
    <n v="2.21"/>
    <x v="0"/>
    <x v="1"/>
    <x v="1"/>
  </r>
  <r>
    <n v="362"/>
    <x v="0"/>
    <n v="22"/>
    <x v="0"/>
    <n v="7"/>
    <n v="94.81"/>
    <n v="2.0699999999999998"/>
    <x v="1"/>
    <x v="1"/>
    <x v="0"/>
  </r>
  <r>
    <n v="363"/>
    <x v="0"/>
    <n v="22"/>
    <x v="0"/>
    <n v="18"/>
    <n v="79.739999999999995"/>
    <n v="3.02"/>
    <x v="0"/>
    <x v="1"/>
    <x v="1"/>
  </r>
  <r>
    <n v="364"/>
    <x v="1"/>
    <n v="19"/>
    <x v="1"/>
    <n v="27"/>
    <n v="80.83"/>
    <n v="2.78"/>
    <x v="4"/>
    <x v="1"/>
    <x v="0"/>
  </r>
  <r>
    <n v="365"/>
    <x v="0"/>
    <n v="21"/>
    <x v="0"/>
    <n v="34"/>
    <n v="80.650000000000006"/>
    <n v="2.92"/>
    <x v="0"/>
    <x v="0"/>
    <x v="1"/>
  </r>
  <r>
    <n v="366"/>
    <x v="0"/>
    <n v="23"/>
    <x v="0"/>
    <n v="27"/>
    <n v="64.94"/>
    <n v="3.98"/>
    <x v="4"/>
    <x v="1"/>
    <x v="0"/>
  </r>
  <r>
    <n v="367"/>
    <x v="1"/>
    <n v="19"/>
    <x v="1"/>
    <n v="17"/>
    <n v="96.76"/>
    <n v="3.94"/>
    <x v="2"/>
    <x v="0"/>
    <x v="1"/>
  </r>
  <r>
    <n v="368"/>
    <x v="1"/>
    <n v="21"/>
    <x v="0"/>
    <n v="24"/>
    <n v="97.37"/>
    <n v="3.88"/>
    <x v="0"/>
    <x v="0"/>
    <x v="0"/>
  </r>
  <r>
    <n v="369"/>
    <x v="0"/>
    <n v="21"/>
    <x v="0"/>
    <n v="25"/>
    <n v="81.27"/>
    <n v="3.57"/>
    <x v="2"/>
    <x v="1"/>
    <x v="1"/>
  </r>
  <r>
    <n v="370"/>
    <x v="0"/>
    <n v="22"/>
    <x v="0"/>
    <n v="7"/>
    <n v="89.17"/>
    <n v="2.71"/>
    <x v="2"/>
    <x v="1"/>
    <x v="0"/>
  </r>
  <r>
    <n v="371"/>
    <x v="1"/>
    <n v="24"/>
    <x v="0"/>
    <n v="6"/>
    <n v="80.61"/>
    <n v="2.82"/>
    <x v="3"/>
    <x v="1"/>
    <x v="0"/>
  </r>
  <r>
    <n v="372"/>
    <x v="1"/>
    <n v="18"/>
    <x v="1"/>
    <n v="24"/>
    <n v="74.22"/>
    <n v="3.1"/>
    <x v="4"/>
    <x v="1"/>
    <x v="0"/>
  </r>
  <r>
    <n v="373"/>
    <x v="1"/>
    <n v="24"/>
    <x v="0"/>
    <n v="33"/>
    <n v="83.04"/>
    <n v="3.66"/>
    <x v="1"/>
    <x v="1"/>
    <x v="0"/>
  </r>
  <r>
    <n v="374"/>
    <x v="1"/>
    <n v="18"/>
    <x v="1"/>
    <n v="29"/>
    <n v="77.650000000000006"/>
    <n v="2.14"/>
    <x v="4"/>
    <x v="0"/>
    <x v="0"/>
  </r>
  <r>
    <n v="375"/>
    <x v="0"/>
    <n v="20"/>
    <x v="0"/>
    <n v="22"/>
    <n v="79.87"/>
    <n v="2.85"/>
    <x v="1"/>
    <x v="1"/>
    <x v="0"/>
  </r>
  <r>
    <n v="376"/>
    <x v="1"/>
    <n v="22"/>
    <x v="0"/>
    <n v="26"/>
    <n v="89.19"/>
    <n v="2.17"/>
    <x v="4"/>
    <x v="1"/>
    <x v="0"/>
  </r>
  <r>
    <n v="377"/>
    <x v="1"/>
    <n v="21"/>
    <x v="0"/>
    <n v="28"/>
    <n v="74.05"/>
    <n v="3.03"/>
    <x v="2"/>
    <x v="1"/>
    <x v="0"/>
  </r>
  <r>
    <n v="378"/>
    <x v="0"/>
    <n v="23"/>
    <x v="0"/>
    <n v="21"/>
    <n v="52.04"/>
    <n v="3.8"/>
    <x v="0"/>
    <x v="0"/>
    <x v="0"/>
  </r>
  <r>
    <n v="379"/>
    <x v="1"/>
    <n v="18"/>
    <x v="1"/>
    <n v="7"/>
    <n v="58.2"/>
    <n v="3.56"/>
    <x v="0"/>
    <x v="1"/>
    <x v="1"/>
  </r>
  <r>
    <n v="380"/>
    <x v="0"/>
    <n v="24"/>
    <x v="0"/>
    <n v="17"/>
    <n v="71.930000000000007"/>
    <n v="2.46"/>
    <x v="3"/>
    <x v="0"/>
    <x v="1"/>
  </r>
  <r>
    <n v="381"/>
    <x v="1"/>
    <n v="21"/>
    <x v="0"/>
    <n v="20"/>
    <n v="86.24"/>
    <n v="3.95"/>
    <x v="1"/>
    <x v="1"/>
    <x v="0"/>
  </r>
  <r>
    <n v="382"/>
    <x v="1"/>
    <n v="18"/>
    <x v="1"/>
    <n v="20"/>
    <n v="79.66"/>
    <n v="3.33"/>
    <x v="1"/>
    <x v="1"/>
    <x v="1"/>
  </r>
  <r>
    <n v="383"/>
    <x v="1"/>
    <n v="18"/>
    <x v="1"/>
    <n v="22"/>
    <n v="82.51"/>
    <n v="2.02"/>
    <x v="1"/>
    <x v="0"/>
    <x v="0"/>
  </r>
  <r>
    <n v="384"/>
    <x v="0"/>
    <n v="18"/>
    <x v="1"/>
    <n v="28"/>
    <n v="73.959999999999994"/>
    <n v="2.5099999999999998"/>
    <x v="2"/>
    <x v="1"/>
    <x v="0"/>
  </r>
  <r>
    <n v="385"/>
    <x v="0"/>
    <n v="23"/>
    <x v="0"/>
    <n v="7"/>
    <n v="80.790000000000006"/>
    <n v="2.52"/>
    <x v="1"/>
    <x v="0"/>
    <x v="1"/>
  </r>
  <r>
    <n v="386"/>
    <x v="1"/>
    <n v="22"/>
    <x v="0"/>
    <n v="1"/>
    <n v="66.45"/>
    <n v="2.14"/>
    <x v="0"/>
    <x v="0"/>
    <x v="0"/>
  </r>
  <r>
    <n v="387"/>
    <x v="0"/>
    <n v="23"/>
    <x v="0"/>
    <n v="32"/>
    <n v="73.510000000000005"/>
    <n v="3.92"/>
    <x v="2"/>
    <x v="0"/>
    <x v="0"/>
  </r>
  <r>
    <n v="388"/>
    <x v="0"/>
    <n v="19"/>
    <x v="1"/>
    <n v="13"/>
    <n v="87.21"/>
    <n v="2.96"/>
    <x v="4"/>
    <x v="1"/>
    <x v="1"/>
  </r>
  <r>
    <n v="389"/>
    <x v="0"/>
    <n v="21"/>
    <x v="0"/>
    <n v="30"/>
    <n v="93.59"/>
    <n v="3.79"/>
    <x v="1"/>
    <x v="1"/>
    <x v="1"/>
  </r>
  <r>
    <n v="390"/>
    <x v="0"/>
    <n v="22"/>
    <x v="0"/>
    <n v="23"/>
    <n v="71.680000000000007"/>
    <n v="2.64"/>
    <x v="1"/>
    <x v="1"/>
    <x v="0"/>
  </r>
  <r>
    <n v="391"/>
    <x v="0"/>
    <n v="22"/>
    <x v="0"/>
    <n v="19"/>
    <n v="52.18"/>
    <n v="2.25"/>
    <x v="4"/>
    <x v="0"/>
    <x v="1"/>
  </r>
  <r>
    <n v="392"/>
    <x v="0"/>
    <n v="22"/>
    <x v="0"/>
    <n v="32"/>
    <n v="58.08"/>
    <n v="2.95"/>
    <x v="1"/>
    <x v="1"/>
    <x v="1"/>
  </r>
  <r>
    <n v="393"/>
    <x v="1"/>
    <n v="24"/>
    <x v="0"/>
    <n v="30"/>
    <n v="51.04"/>
    <n v="2.23"/>
    <x v="4"/>
    <x v="0"/>
    <x v="0"/>
  </r>
  <r>
    <n v="394"/>
    <x v="1"/>
    <n v="22"/>
    <x v="0"/>
    <n v="29"/>
    <n v="82.66"/>
    <n v="2.97"/>
    <x v="2"/>
    <x v="1"/>
    <x v="1"/>
  </r>
  <r>
    <n v="395"/>
    <x v="0"/>
    <n v="23"/>
    <x v="0"/>
    <n v="29"/>
    <n v="66.62"/>
    <n v="3.84"/>
    <x v="0"/>
    <x v="0"/>
    <x v="1"/>
  </r>
  <r>
    <n v="396"/>
    <x v="1"/>
    <n v="22"/>
    <x v="0"/>
    <n v="30"/>
    <n v="77.12"/>
    <n v="3.04"/>
    <x v="4"/>
    <x v="0"/>
    <x v="0"/>
  </r>
  <r>
    <n v="397"/>
    <x v="1"/>
    <n v="20"/>
    <x v="0"/>
    <n v="16"/>
    <n v="74.66"/>
    <n v="3.23"/>
    <x v="3"/>
    <x v="0"/>
    <x v="1"/>
  </r>
  <r>
    <n v="398"/>
    <x v="1"/>
    <n v="21"/>
    <x v="0"/>
    <n v="19"/>
    <n v="54.08"/>
    <n v="2.31"/>
    <x v="4"/>
    <x v="1"/>
    <x v="1"/>
  </r>
  <r>
    <n v="399"/>
    <x v="1"/>
    <n v="22"/>
    <x v="0"/>
    <n v="18"/>
    <n v="70.16"/>
    <n v="2.09"/>
    <x v="1"/>
    <x v="0"/>
    <x v="0"/>
  </r>
  <r>
    <n v="400"/>
    <x v="0"/>
    <n v="21"/>
    <x v="0"/>
    <n v="1"/>
    <n v="61.03"/>
    <n v="2.2200000000000002"/>
    <x v="2"/>
    <x v="0"/>
    <x v="0"/>
  </r>
  <r>
    <n v="401"/>
    <x v="1"/>
    <n v="20"/>
    <x v="0"/>
    <n v="14"/>
    <n v="70.92"/>
    <n v="3.2"/>
    <x v="2"/>
    <x v="0"/>
    <x v="0"/>
  </r>
  <r>
    <n v="402"/>
    <x v="1"/>
    <n v="20"/>
    <x v="0"/>
    <n v="2"/>
    <n v="60.18"/>
    <n v="2.19"/>
    <x v="4"/>
    <x v="0"/>
    <x v="1"/>
  </r>
  <r>
    <n v="403"/>
    <x v="0"/>
    <n v="21"/>
    <x v="0"/>
    <n v="28"/>
    <n v="92.02"/>
    <n v="2.75"/>
    <x v="0"/>
    <x v="0"/>
    <x v="0"/>
  </r>
  <r>
    <n v="404"/>
    <x v="0"/>
    <n v="18"/>
    <x v="1"/>
    <n v="30"/>
    <n v="58.71"/>
    <n v="3.1"/>
    <x v="3"/>
    <x v="0"/>
    <x v="0"/>
  </r>
  <r>
    <n v="405"/>
    <x v="1"/>
    <n v="19"/>
    <x v="1"/>
    <n v="38"/>
    <n v="98.04"/>
    <n v="2.78"/>
    <x v="2"/>
    <x v="1"/>
    <x v="1"/>
  </r>
  <r>
    <n v="406"/>
    <x v="1"/>
    <n v="24"/>
    <x v="0"/>
    <n v="4"/>
    <n v="70.8"/>
    <n v="2.33"/>
    <x v="1"/>
    <x v="1"/>
    <x v="0"/>
  </r>
  <r>
    <n v="407"/>
    <x v="1"/>
    <n v="18"/>
    <x v="1"/>
    <n v="1"/>
    <n v="92.31"/>
    <n v="2.5499999999999998"/>
    <x v="1"/>
    <x v="0"/>
    <x v="0"/>
  </r>
  <r>
    <n v="408"/>
    <x v="1"/>
    <n v="18"/>
    <x v="1"/>
    <n v="8"/>
    <n v="81.44"/>
    <n v="3.86"/>
    <x v="0"/>
    <x v="1"/>
    <x v="0"/>
  </r>
  <r>
    <n v="409"/>
    <x v="1"/>
    <n v="23"/>
    <x v="0"/>
    <n v="29"/>
    <n v="86.77"/>
    <n v="3.35"/>
    <x v="2"/>
    <x v="1"/>
    <x v="0"/>
  </r>
  <r>
    <n v="410"/>
    <x v="1"/>
    <n v="24"/>
    <x v="0"/>
    <n v="39"/>
    <n v="88.39"/>
    <n v="2.99"/>
    <x v="4"/>
    <x v="0"/>
    <x v="1"/>
  </r>
  <r>
    <n v="411"/>
    <x v="0"/>
    <n v="24"/>
    <x v="0"/>
    <n v="3"/>
    <n v="75.239999999999995"/>
    <n v="2.0299999999999998"/>
    <x v="1"/>
    <x v="0"/>
    <x v="0"/>
  </r>
  <r>
    <n v="412"/>
    <x v="1"/>
    <n v="18"/>
    <x v="1"/>
    <n v="32"/>
    <n v="77.17"/>
    <n v="3.98"/>
    <x v="0"/>
    <x v="0"/>
    <x v="0"/>
  </r>
  <r>
    <n v="413"/>
    <x v="1"/>
    <n v="22"/>
    <x v="0"/>
    <n v="10"/>
    <n v="75.7"/>
    <n v="3.34"/>
    <x v="2"/>
    <x v="1"/>
    <x v="1"/>
  </r>
  <r>
    <n v="414"/>
    <x v="0"/>
    <n v="23"/>
    <x v="0"/>
    <n v="10"/>
    <n v="79.400000000000006"/>
    <n v="2.63"/>
    <x v="2"/>
    <x v="0"/>
    <x v="0"/>
  </r>
  <r>
    <n v="415"/>
    <x v="0"/>
    <n v="23"/>
    <x v="0"/>
    <n v="19"/>
    <n v="51.47"/>
    <n v="3.76"/>
    <x v="2"/>
    <x v="1"/>
    <x v="1"/>
  </r>
  <r>
    <n v="416"/>
    <x v="0"/>
    <n v="20"/>
    <x v="0"/>
    <n v="34"/>
    <n v="69.78"/>
    <n v="2.52"/>
    <x v="2"/>
    <x v="0"/>
    <x v="1"/>
  </r>
  <r>
    <n v="417"/>
    <x v="0"/>
    <n v="24"/>
    <x v="0"/>
    <n v="33"/>
    <n v="80.31"/>
    <n v="3.09"/>
    <x v="2"/>
    <x v="1"/>
    <x v="1"/>
  </r>
  <r>
    <n v="418"/>
    <x v="1"/>
    <n v="18"/>
    <x v="1"/>
    <n v="23"/>
    <n v="79.89"/>
    <n v="3.27"/>
    <x v="1"/>
    <x v="0"/>
    <x v="0"/>
  </r>
  <r>
    <n v="419"/>
    <x v="1"/>
    <n v="20"/>
    <x v="0"/>
    <n v="28"/>
    <n v="89.65"/>
    <n v="2.44"/>
    <x v="0"/>
    <x v="0"/>
    <x v="1"/>
  </r>
  <r>
    <n v="420"/>
    <x v="1"/>
    <n v="21"/>
    <x v="0"/>
    <n v="32"/>
    <n v="82.75"/>
    <n v="3.96"/>
    <x v="2"/>
    <x v="1"/>
    <x v="1"/>
  </r>
  <r>
    <n v="421"/>
    <x v="1"/>
    <n v="19"/>
    <x v="1"/>
    <n v="7"/>
    <n v="99.61"/>
    <n v="3.5"/>
    <x v="3"/>
    <x v="1"/>
    <x v="1"/>
  </r>
  <r>
    <n v="422"/>
    <x v="1"/>
    <n v="23"/>
    <x v="0"/>
    <n v="29"/>
    <n v="64.19"/>
    <n v="3.12"/>
    <x v="3"/>
    <x v="1"/>
    <x v="0"/>
  </r>
  <r>
    <n v="423"/>
    <x v="1"/>
    <n v="21"/>
    <x v="0"/>
    <n v="8"/>
    <n v="67.959999999999994"/>
    <n v="2.36"/>
    <x v="0"/>
    <x v="1"/>
    <x v="0"/>
  </r>
  <r>
    <n v="424"/>
    <x v="0"/>
    <n v="21"/>
    <x v="0"/>
    <n v="1"/>
    <n v="69.19"/>
    <n v="2.11"/>
    <x v="4"/>
    <x v="1"/>
    <x v="0"/>
  </r>
  <r>
    <n v="425"/>
    <x v="1"/>
    <n v="22"/>
    <x v="0"/>
    <n v="3"/>
    <n v="73.290000000000006"/>
    <n v="2.64"/>
    <x v="4"/>
    <x v="1"/>
    <x v="0"/>
  </r>
  <r>
    <n v="426"/>
    <x v="0"/>
    <n v="19"/>
    <x v="1"/>
    <n v="24"/>
    <n v="91.8"/>
    <n v="3.51"/>
    <x v="4"/>
    <x v="0"/>
    <x v="0"/>
  </r>
  <r>
    <n v="427"/>
    <x v="0"/>
    <n v="21"/>
    <x v="0"/>
    <n v="23"/>
    <n v="61.79"/>
    <n v="2.54"/>
    <x v="3"/>
    <x v="1"/>
    <x v="0"/>
  </r>
  <r>
    <n v="428"/>
    <x v="1"/>
    <n v="21"/>
    <x v="0"/>
    <n v="8"/>
    <n v="88.8"/>
    <n v="3.08"/>
    <x v="4"/>
    <x v="0"/>
    <x v="0"/>
  </r>
  <r>
    <n v="429"/>
    <x v="0"/>
    <n v="19"/>
    <x v="1"/>
    <n v="37"/>
    <n v="70.27"/>
    <n v="3.46"/>
    <x v="1"/>
    <x v="0"/>
    <x v="1"/>
  </r>
  <r>
    <n v="430"/>
    <x v="1"/>
    <n v="19"/>
    <x v="1"/>
    <n v="3"/>
    <n v="80.09"/>
    <n v="2.2200000000000002"/>
    <x v="2"/>
    <x v="1"/>
    <x v="1"/>
  </r>
  <r>
    <n v="431"/>
    <x v="0"/>
    <n v="21"/>
    <x v="0"/>
    <n v="33"/>
    <n v="81.63"/>
    <n v="3.37"/>
    <x v="3"/>
    <x v="0"/>
    <x v="1"/>
  </r>
  <r>
    <n v="432"/>
    <x v="1"/>
    <n v="19"/>
    <x v="1"/>
    <n v="28"/>
    <n v="68.64"/>
    <n v="2.1800000000000002"/>
    <x v="0"/>
    <x v="1"/>
    <x v="1"/>
  </r>
  <r>
    <n v="433"/>
    <x v="0"/>
    <n v="21"/>
    <x v="0"/>
    <n v="8"/>
    <n v="75.63"/>
    <n v="3.93"/>
    <x v="0"/>
    <x v="1"/>
    <x v="0"/>
  </r>
  <r>
    <n v="434"/>
    <x v="1"/>
    <n v="21"/>
    <x v="0"/>
    <n v="34"/>
    <n v="70.650000000000006"/>
    <n v="2.98"/>
    <x v="2"/>
    <x v="0"/>
    <x v="1"/>
  </r>
  <r>
    <n v="435"/>
    <x v="1"/>
    <n v="22"/>
    <x v="0"/>
    <n v="35"/>
    <n v="53.46"/>
    <n v="2.2999999999999998"/>
    <x v="3"/>
    <x v="0"/>
    <x v="1"/>
  </r>
  <r>
    <n v="436"/>
    <x v="1"/>
    <n v="18"/>
    <x v="1"/>
    <n v="32"/>
    <n v="71.86"/>
    <n v="2.68"/>
    <x v="4"/>
    <x v="1"/>
    <x v="1"/>
  </r>
  <r>
    <n v="437"/>
    <x v="1"/>
    <n v="21"/>
    <x v="0"/>
    <n v="24"/>
    <n v="54.87"/>
    <n v="2.83"/>
    <x v="4"/>
    <x v="1"/>
    <x v="1"/>
  </r>
  <r>
    <n v="438"/>
    <x v="1"/>
    <n v="20"/>
    <x v="0"/>
    <n v="14"/>
    <n v="70.25"/>
    <n v="3.52"/>
    <x v="1"/>
    <x v="0"/>
    <x v="0"/>
  </r>
  <r>
    <n v="439"/>
    <x v="0"/>
    <n v="23"/>
    <x v="0"/>
    <n v="32"/>
    <n v="79.650000000000006"/>
    <n v="3.49"/>
    <x v="1"/>
    <x v="0"/>
    <x v="0"/>
  </r>
  <r>
    <n v="440"/>
    <x v="0"/>
    <n v="24"/>
    <x v="0"/>
    <n v="16"/>
    <n v="78.97"/>
    <n v="3.22"/>
    <x v="4"/>
    <x v="0"/>
    <x v="0"/>
  </r>
  <r>
    <n v="441"/>
    <x v="0"/>
    <n v="18"/>
    <x v="1"/>
    <n v="4"/>
    <n v="83.13"/>
    <n v="2.21"/>
    <x v="0"/>
    <x v="0"/>
    <x v="1"/>
  </r>
  <r>
    <n v="442"/>
    <x v="1"/>
    <n v="18"/>
    <x v="1"/>
    <n v="37"/>
    <n v="54.76"/>
    <n v="2.2999999999999998"/>
    <x v="0"/>
    <x v="1"/>
    <x v="0"/>
  </r>
  <r>
    <n v="443"/>
    <x v="0"/>
    <n v="18"/>
    <x v="1"/>
    <n v="21"/>
    <n v="82.61"/>
    <n v="2.19"/>
    <x v="1"/>
    <x v="1"/>
    <x v="1"/>
  </r>
  <r>
    <n v="444"/>
    <x v="1"/>
    <n v="22"/>
    <x v="0"/>
    <n v="14"/>
    <n v="65.61"/>
    <n v="3.15"/>
    <x v="2"/>
    <x v="1"/>
    <x v="0"/>
  </r>
  <r>
    <n v="445"/>
    <x v="1"/>
    <n v="21"/>
    <x v="0"/>
    <n v="31"/>
    <n v="69.95"/>
    <n v="3.75"/>
    <x v="4"/>
    <x v="1"/>
    <x v="0"/>
  </r>
  <r>
    <n v="446"/>
    <x v="0"/>
    <n v="22"/>
    <x v="0"/>
    <n v="18"/>
    <n v="92.9"/>
    <n v="2.87"/>
    <x v="1"/>
    <x v="0"/>
    <x v="0"/>
  </r>
  <r>
    <n v="447"/>
    <x v="0"/>
    <n v="21"/>
    <x v="0"/>
    <n v="7"/>
    <n v="50.45"/>
    <n v="2.3199999999999998"/>
    <x v="1"/>
    <x v="0"/>
    <x v="0"/>
  </r>
  <r>
    <n v="448"/>
    <x v="1"/>
    <n v="22"/>
    <x v="0"/>
    <n v="10"/>
    <n v="79.42"/>
    <n v="3.12"/>
    <x v="4"/>
    <x v="1"/>
    <x v="0"/>
  </r>
  <r>
    <n v="449"/>
    <x v="0"/>
    <n v="22"/>
    <x v="0"/>
    <n v="7"/>
    <n v="79.94"/>
    <n v="3.62"/>
    <x v="4"/>
    <x v="1"/>
    <x v="1"/>
  </r>
  <r>
    <n v="450"/>
    <x v="1"/>
    <n v="23"/>
    <x v="0"/>
    <n v="33"/>
    <n v="69.83"/>
    <n v="3.48"/>
    <x v="0"/>
    <x v="1"/>
    <x v="0"/>
  </r>
  <r>
    <n v="451"/>
    <x v="1"/>
    <n v="20"/>
    <x v="0"/>
    <n v="23"/>
    <n v="61.85"/>
    <n v="3.76"/>
    <x v="2"/>
    <x v="1"/>
    <x v="1"/>
  </r>
  <r>
    <n v="452"/>
    <x v="1"/>
    <n v="22"/>
    <x v="0"/>
    <n v="21"/>
    <n v="61.73"/>
    <n v="2.56"/>
    <x v="2"/>
    <x v="1"/>
    <x v="1"/>
  </r>
  <r>
    <n v="453"/>
    <x v="1"/>
    <n v="23"/>
    <x v="0"/>
    <n v="19"/>
    <n v="94.19"/>
    <n v="2.39"/>
    <x v="4"/>
    <x v="1"/>
    <x v="1"/>
  </r>
  <r>
    <n v="454"/>
    <x v="1"/>
    <n v="19"/>
    <x v="1"/>
    <n v="19"/>
    <n v="72.099999999999994"/>
    <n v="3.76"/>
    <x v="3"/>
    <x v="1"/>
    <x v="1"/>
  </r>
  <r>
    <n v="455"/>
    <x v="0"/>
    <n v="20"/>
    <x v="0"/>
    <n v="36"/>
    <n v="66.540000000000006"/>
    <n v="3.32"/>
    <x v="1"/>
    <x v="1"/>
    <x v="1"/>
  </r>
  <r>
    <n v="456"/>
    <x v="0"/>
    <n v="22"/>
    <x v="0"/>
    <n v="29"/>
    <n v="72.44"/>
    <n v="2.62"/>
    <x v="1"/>
    <x v="1"/>
    <x v="0"/>
  </r>
  <r>
    <n v="457"/>
    <x v="1"/>
    <n v="24"/>
    <x v="0"/>
    <n v="18"/>
    <n v="83.47"/>
    <n v="3.48"/>
    <x v="4"/>
    <x v="0"/>
    <x v="0"/>
  </r>
  <r>
    <n v="458"/>
    <x v="1"/>
    <n v="18"/>
    <x v="1"/>
    <n v="2"/>
    <n v="57.29"/>
    <n v="3.63"/>
    <x v="3"/>
    <x v="1"/>
    <x v="0"/>
  </r>
  <r>
    <n v="459"/>
    <x v="0"/>
    <n v="19"/>
    <x v="1"/>
    <n v="1"/>
    <n v="72.47"/>
    <n v="3.23"/>
    <x v="0"/>
    <x v="0"/>
    <x v="0"/>
  </r>
  <r>
    <n v="460"/>
    <x v="0"/>
    <n v="19"/>
    <x v="1"/>
    <n v="5"/>
    <n v="79.39"/>
    <n v="3.38"/>
    <x v="4"/>
    <x v="0"/>
    <x v="1"/>
  </r>
  <r>
    <n v="461"/>
    <x v="1"/>
    <n v="23"/>
    <x v="0"/>
    <n v="20"/>
    <n v="97.43"/>
    <n v="2.75"/>
    <x v="4"/>
    <x v="1"/>
    <x v="0"/>
  </r>
  <r>
    <n v="462"/>
    <x v="0"/>
    <n v="19"/>
    <x v="1"/>
    <n v="11"/>
    <n v="62.63"/>
    <n v="3.08"/>
    <x v="1"/>
    <x v="1"/>
    <x v="0"/>
  </r>
  <r>
    <n v="463"/>
    <x v="1"/>
    <n v="20"/>
    <x v="0"/>
    <n v="2"/>
    <n v="67.959999999999994"/>
    <n v="3.05"/>
    <x v="4"/>
    <x v="0"/>
    <x v="1"/>
  </r>
  <r>
    <n v="464"/>
    <x v="0"/>
    <n v="22"/>
    <x v="0"/>
    <n v="3"/>
    <n v="68.97"/>
    <n v="3.7"/>
    <x v="4"/>
    <x v="0"/>
    <x v="1"/>
  </r>
  <r>
    <n v="465"/>
    <x v="1"/>
    <n v="22"/>
    <x v="0"/>
    <n v="23"/>
    <n v="80.28"/>
    <n v="3.68"/>
    <x v="4"/>
    <x v="1"/>
    <x v="0"/>
  </r>
  <r>
    <n v="466"/>
    <x v="0"/>
    <n v="24"/>
    <x v="0"/>
    <n v="12"/>
    <n v="67.84"/>
    <n v="3.67"/>
    <x v="1"/>
    <x v="0"/>
    <x v="0"/>
  </r>
  <r>
    <n v="467"/>
    <x v="1"/>
    <n v="18"/>
    <x v="1"/>
    <n v="20"/>
    <n v="76.680000000000007"/>
    <n v="2.02"/>
    <x v="0"/>
    <x v="1"/>
    <x v="1"/>
  </r>
  <r>
    <n v="468"/>
    <x v="0"/>
    <n v="23"/>
    <x v="0"/>
    <n v="5"/>
    <n v="89.09"/>
    <n v="3.5"/>
    <x v="0"/>
    <x v="1"/>
    <x v="0"/>
  </r>
  <r>
    <n v="469"/>
    <x v="0"/>
    <n v="18"/>
    <x v="1"/>
    <n v="37"/>
    <n v="85.27"/>
    <n v="3.52"/>
    <x v="4"/>
    <x v="1"/>
    <x v="0"/>
  </r>
  <r>
    <n v="470"/>
    <x v="1"/>
    <n v="19"/>
    <x v="1"/>
    <n v="38"/>
    <n v="72.319999999999993"/>
    <n v="3.36"/>
    <x v="1"/>
    <x v="0"/>
    <x v="0"/>
  </r>
  <r>
    <n v="471"/>
    <x v="0"/>
    <n v="24"/>
    <x v="0"/>
    <n v="30"/>
    <n v="93.21"/>
    <n v="3.51"/>
    <x v="0"/>
    <x v="0"/>
    <x v="0"/>
  </r>
  <r>
    <n v="472"/>
    <x v="1"/>
    <n v="18"/>
    <x v="1"/>
    <n v="9"/>
    <n v="77.91"/>
    <n v="3.68"/>
    <x v="0"/>
    <x v="1"/>
    <x v="1"/>
  </r>
  <r>
    <n v="473"/>
    <x v="0"/>
    <n v="20"/>
    <x v="0"/>
    <n v="34"/>
    <n v="77"/>
    <n v="2.94"/>
    <x v="0"/>
    <x v="0"/>
    <x v="1"/>
  </r>
  <r>
    <n v="474"/>
    <x v="1"/>
    <n v="22"/>
    <x v="0"/>
    <n v="35"/>
    <n v="51.71"/>
    <n v="3"/>
    <x v="1"/>
    <x v="0"/>
    <x v="1"/>
  </r>
  <r>
    <n v="475"/>
    <x v="0"/>
    <n v="19"/>
    <x v="1"/>
    <n v="22"/>
    <n v="99.33"/>
    <n v="2.25"/>
    <x v="1"/>
    <x v="0"/>
    <x v="0"/>
  </r>
  <r>
    <n v="476"/>
    <x v="1"/>
    <n v="24"/>
    <x v="0"/>
    <n v="24"/>
    <n v="56.15"/>
    <n v="2.77"/>
    <x v="4"/>
    <x v="0"/>
    <x v="0"/>
  </r>
  <r>
    <n v="477"/>
    <x v="0"/>
    <n v="18"/>
    <x v="1"/>
    <n v="17"/>
    <n v="61.56"/>
    <n v="3.29"/>
    <x v="2"/>
    <x v="0"/>
    <x v="0"/>
  </r>
  <r>
    <n v="478"/>
    <x v="1"/>
    <n v="23"/>
    <x v="0"/>
    <n v="10"/>
    <n v="52.58"/>
    <n v="3.56"/>
    <x v="0"/>
    <x v="0"/>
    <x v="0"/>
  </r>
  <r>
    <n v="479"/>
    <x v="0"/>
    <n v="20"/>
    <x v="0"/>
    <n v="30"/>
    <n v="82"/>
    <n v="2.4300000000000002"/>
    <x v="2"/>
    <x v="0"/>
    <x v="0"/>
  </r>
  <r>
    <n v="480"/>
    <x v="1"/>
    <n v="20"/>
    <x v="0"/>
    <n v="23"/>
    <n v="61.24"/>
    <n v="2.2799999999999998"/>
    <x v="1"/>
    <x v="1"/>
    <x v="1"/>
  </r>
  <r>
    <n v="481"/>
    <x v="1"/>
    <n v="18"/>
    <x v="1"/>
    <n v="32"/>
    <n v="59"/>
    <n v="3.33"/>
    <x v="1"/>
    <x v="0"/>
    <x v="0"/>
  </r>
  <r>
    <n v="482"/>
    <x v="1"/>
    <n v="22"/>
    <x v="0"/>
    <n v="17"/>
    <n v="54.43"/>
    <n v="2"/>
    <x v="1"/>
    <x v="0"/>
    <x v="0"/>
  </r>
  <r>
    <n v="483"/>
    <x v="0"/>
    <n v="18"/>
    <x v="1"/>
    <n v="17"/>
    <n v="55.17"/>
    <n v="2.36"/>
    <x v="2"/>
    <x v="0"/>
    <x v="1"/>
  </r>
  <r>
    <n v="484"/>
    <x v="1"/>
    <n v="19"/>
    <x v="1"/>
    <n v="14"/>
    <n v="79.23"/>
    <n v="2.06"/>
    <x v="1"/>
    <x v="0"/>
    <x v="0"/>
  </r>
  <r>
    <n v="485"/>
    <x v="0"/>
    <n v="18"/>
    <x v="1"/>
    <n v="9"/>
    <n v="84.41"/>
    <n v="2.33"/>
    <x v="4"/>
    <x v="0"/>
    <x v="1"/>
  </r>
  <r>
    <n v="486"/>
    <x v="1"/>
    <n v="20"/>
    <x v="0"/>
    <n v="2"/>
    <n v="69.87"/>
    <n v="2.36"/>
    <x v="1"/>
    <x v="0"/>
    <x v="1"/>
  </r>
  <r>
    <n v="487"/>
    <x v="0"/>
    <n v="24"/>
    <x v="0"/>
    <n v="25"/>
    <n v="73.989999999999995"/>
    <n v="2.78"/>
    <x v="3"/>
    <x v="0"/>
    <x v="1"/>
  </r>
  <r>
    <n v="488"/>
    <x v="1"/>
    <n v="18"/>
    <x v="1"/>
    <n v="39"/>
    <n v="84.3"/>
    <n v="2.8"/>
    <x v="2"/>
    <x v="0"/>
    <x v="1"/>
  </r>
  <r>
    <n v="489"/>
    <x v="0"/>
    <n v="22"/>
    <x v="0"/>
    <n v="9"/>
    <n v="50.87"/>
    <n v="3.75"/>
    <x v="3"/>
    <x v="1"/>
    <x v="1"/>
  </r>
  <r>
    <n v="490"/>
    <x v="0"/>
    <n v="24"/>
    <x v="0"/>
    <n v="22"/>
    <n v="66.16"/>
    <n v="3.02"/>
    <x v="1"/>
    <x v="0"/>
    <x v="0"/>
  </r>
  <r>
    <n v="491"/>
    <x v="1"/>
    <n v="23"/>
    <x v="0"/>
    <n v="4"/>
    <n v="98.65"/>
    <n v="3.45"/>
    <x v="4"/>
    <x v="0"/>
    <x v="1"/>
  </r>
  <r>
    <n v="492"/>
    <x v="0"/>
    <n v="21"/>
    <x v="0"/>
    <n v="26"/>
    <n v="79.010000000000005"/>
    <n v="2.21"/>
    <x v="0"/>
    <x v="0"/>
    <x v="1"/>
  </r>
  <r>
    <n v="493"/>
    <x v="0"/>
    <n v="18"/>
    <x v="1"/>
    <n v="29"/>
    <n v="62.71"/>
    <n v="2.4500000000000002"/>
    <x v="1"/>
    <x v="0"/>
    <x v="0"/>
  </r>
  <r>
    <n v="494"/>
    <x v="1"/>
    <n v="22"/>
    <x v="0"/>
    <n v="34"/>
    <n v="76.09"/>
    <n v="3.41"/>
    <x v="4"/>
    <x v="1"/>
    <x v="0"/>
  </r>
  <r>
    <n v="495"/>
    <x v="0"/>
    <n v="24"/>
    <x v="0"/>
    <n v="23"/>
    <n v="67.13"/>
    <n v="2.11"/>
    <x v="2"/>
    <x v="1"/>
    <x v="1"/>
  </r>
  <r>
    <n v="496"/>
    <x v="0"/>
    <n v="22"/>
    <x v="0"/>
    <n v="37"/>
    <n v="76.61"/>
    <n v="2.97"/>
    <x v="3"/>
    <x v="1"/>
    <x v="0"/>
  </r>
  <r>
    <n v="497"/>
    <x v="0"/>
    <n v="23"/>
    <x v="0"/>
    <n v="11"/>
    <n v="56.29"/>
    <n v="3.2"/>
    <x v="3"/>
    <x v="1"/>
    <x v="0"/>
  </r>
  <r>
    <n v="498"/>
    <x v="1"/>
    <n v="20"/>
    <x v="0"/>
    <n v="6"/>
    <n v="56.64"/>
    <n v="3.2"/>
    <x v="3"/>
    <x v="1"/>
    <x v="1"/>
  </r>
  <r>
    <n v="499"/>
    <x v="0"/>
    <n v="22"/>
    <x v="0"/>
    <n v="18"/>
    <n v="57.18"/>
    <n v="2.0499999999999998"/>
    <x v="2"/>
    <x v="1"/>
    <x v="1"/>
  </r>
  <r>
    <n v="500"/>
    <x v="1"/>
    <n v="24"/>
    <x v="0"/>
    <n v="21"/>
    <n v="96.99"/>
    <n v="2.64"/>
    <x v="4"/>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2CF7D5-2710-4A6B-864D-82D7AAD019D5}"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A9:D13" firstHeaderRow="1" firstDataRow="2" firstDataCol="1"/>
  <pivotFields count="10">
    <pivotField showAll="0"/>
    <pivotField axis="axisRow" showAll="0">
      <items count="4">
        <item x="1"/>
        <item m="1" x="2"/>
        <item x="0"/>
        <item t="default"/>
      </items>
    </pivotField>
    <pivotField showAll="0"/>
    <pivotField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s>
  <rowFields count="1">
    <field x="1"/>
  </rowFields>
  <rowItems count="3">
    <i>
      <x/>
    </i>
    <i>
      <x v="2"/>
    </i>
    <i t="grand">
      <x/>
    </i>
  </rowItems>
  <colFields count="1">
    <field x="9"/>
  </colFields>
  <colItems count="3">
    <i>
      <x/>
    </i>
    <i>
      <x v="1"/>
    </i>
    <i t="grand">
      <x/>
    </i>
  </colItems>
  <dataFields count="1">
    <dataField name="Count of ExtraCurricularActivities" fld="9" subtotal="count" baseField="0" baseItem="0"/>
  </dataFields>
  <chartFormats count="3">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85927A-20E1-4C87-9BD0-345457D6D07A}"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Gender">
  <location ref="A3:D7" firstHeaderRow="1" firstDataRow="2" firstDataCol="1"/>
  <pivotFields count="10">
    <pivotField showAll="0"/>
    <pivotField axis="axisRow" showAll="0">
      <items count="4">
        <item x="1"/>
        <item m="1" x="2"/>
        <item x="0"/>
        <item t="default"/>
      </items>
    </pivotField>
    <pivotField showAll="0"/>
    <pivotField showAll="0">
      <items count="3">
        <item x="1"/>
        <item x="0"/>
        <item t="default"/>
      </items>
    </pivotField>
    <pivotField showAll="0"/>
    <pivotField showAll="0"/>
    <pivotField showAll="0"/>
    <pivotField showAll="0"/>
    <pivotField axis="axisCol" dataField="1" showAll="0">
      <items count="3">
        <item x="1"/>
        <item x="0"/>
        <item t="default"/>
      </items>
    </pivotField>
    <pivotField showAll="0"/>
  </pivotFields>
  <rowFields count="1">
    <field x="1"/>
  </rowFields>
  <rowItems count="3">
    <i>
      <x/>
    </i>
    <i>
      <x v="2"/>
    </i>
    <i t="grand">
      <x/>
    </i>
  </rowItems>
  <colFields count="1">
    <field x="8"/>
  </colFields>
  <colItems count="3">
    <i>
      <x/>
    </i>
    <i>
      <x v="1"/>
    </i>
    <i t="grand">
      <x/>
    </i>
  </colItems>
  <dataFields count="1">
    <dataField name="Count of PartTimeJob" fld="8" subtotal="count" baseField="0" baseItem="0"/>
  </dataFields>
  <chartFormats count="3">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D100E2-901F-47C5-8B49-C82BCC839A97}" name="PivotTable7"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B24" firstHeaderRow="1" firstDataRow="1" firstDataCol="1"/>
  <pivotFields count="10">
    <pivotField showAll="0"/>
    <pivotField showAll="0">
      <items count="4">
        <item x="1"/>
        <item m="1" x="2"/>
        <item x="0"/>
        <item t="default"/>
      </items>
    </pivotField>
    <pivotField showAll="0"/>
    <pivotField axis="axisRow" showAll="0">
      <items count="3">
        <item x="1"/>
        <item x="0"/>
        <item t="default"/>
      </items>
    </pivotField>
    <pivotField dataField="1" showAll="0"/>
    <pivotField showAll="0"/>
    <pivotField showAll="0"/>
    <pivotField showAll="0"/>
    <pivotField showAll="0"/>
    <pivotField showAll="0"/>
  </pivotFields>
  <rowFields count="1">
    <field x="3"/>
  </rowFields>
  <rowItems count="3">
    <i>
      <x/>
    </i>
    <i>
      <x v="1"/>
    </i>
    <i t="grand">
      <x/>
    </i>
  </rowItems>
  <colItems count="1">
    <i/>
  </colItems>
  <dataFields count="1">
    <dataField name="Sum of StudyHoursPerWeek" fld="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8C3C6B-CBC3-44E0-8093-D8C2E7965FA6}" name="PivotTable6"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bracket">
  <location ref="A15:G19" firstHeaderRow="1" firstDataRow="2" firstDataCol="1"/>
  <pivotFields count="10">
    <pivotField showAll="0"/>
    <pivotField showAll="0">
      <items count="4">
        <item x="1"/>
        <item m="1" x="2"/>
        <item x="0"/>
        <item t="default"/>
      </items>
    </pivotField>
    <pivotField showAll="0"/>
    <pivotField axis="axisRow" showAll="0">
      <items count="3">
        <item x="1"/>
        <item x="0"/>
        <item t="default"/>
      </items>
    </pivotField>
    <pivotField showAll="0"/>
    <pivotField showAll="0"/>
    <pivotField showAll="0"/>
    <pivotField axis="axisCol" dataField="1" showAll="0" sortType="ascending">
      <items count="6">
        <item x="0"/>
        <item x="2"/>
        <item x="1"/>
        <item x="4"/>
        <item x="3"/>
        <item t="default"/>
      </items>
    </pivotField>
    <pivotField showAll="0"/>
    <pivotField showAll="0"/>
  </pivotFields>
  <rowFields count="1">
    <field x="3"/>
  </rowFields>
  <rowItems count="3">
    <i>
      <x/>
    </i>
    <i>
      <x v="1"/>
    </i>
    <i t="grand">
      <x/>
    </i>
  </rowItems>
  <colFields count="1">
    <field x="7"/>
  </colFields>
  <colItems count="6">
    <i>
      <x/>
    </i>
    <i>
      <x v="1"/>
    </i>
    <i>
      <x v="2"/>
    </i>
    <i>
      <x v="3"/>
    </i>
    <i>
      <x v="4"/>
    </i>
    <i t="grand">
      <x/>
    </i>
  </colItems>
  <dataFields count="1">
    <dataField name="Count of Major" fld="7" subtotal="count" baseField="0" baseItem="0"/>
  </dataFields>
  <chartFormats count="6">
    <chartFormat chart="2" format="10" series="1">
      <pivotArea type="data" outline="0" fieldPosition="0">
        <references count="2">
          <reference field="4294967294" count="1" selected="0">
            <x v="0"/>
          </reference>
          <reference field="7" count="1" selected="0">
            <x v="0"/>
          </reference>
        </references>
      </pivotArea>
    </chartFormat>
    <chartFormat chart="2" format="11" series="1">
      <pivotArea type="data" outline="0" fieldPosition="0">
        <references count="2">
          <reference field="4294967294" count="1" selected="0">
            <x v="0"/>
          </reference>
          <reference field="7" count="1" selected="0">
            <x v="1"/>
          </reference>
        </references>
      </pivotArea>
    </chartFormat>
    <chartFormat chart="2" format="12" series="1">
      <pivotArea type="data" outline="0" fieldPosition="0">
        <references count="2">
          <reference field="4294967294" count="1" selected="0">
            <x v="0"/>
          </reference>
          <reference field="7" count="1" selected="0">
            <x v="2"/>
          </reference>
        </references>
      </pivotArea>
    </chartFormat>
    <chartFormat chart="2" format="13" series="1">
      <pivotArea type="data" outline="0" fieldPosition="0">
        <references count="2">
          <reference field="4294967294" count="1" selected="0">
            <x v="0"/>
          </reference>
          <reference field="7" count="1" selected="0">
            <x v="3"/>
          </reference>
        </references>
      </pivotArea>
    </chartFormat>
    <chartFormat chart="2" format="14" series="1">
      <pivotArea type="data" outline="0" fieldPosition="0">
        <references count="2">
          <reference field="4294967294" count="1" selected="0">
            <x v="0"/>
          </reference>
          <reference field="7" count="1" selected="0">
            <x v="4"/>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A01FC6-4EAD-4CBA-909E-0C0981CF5B8C}" sourceName="Gender">
  <pivotTables>
    <pivotTable tabId="4" name="PivotTable2"/>
    <pivotTable tabId="4" name="PivotTable5"/>
    <pivotTable tabId="4" name="PivotTable6"/>
    <pivotTable tabId="4" name="PivotTable7"/>
  </pivotTables>
  <data>
    <tabular pivotCacheId="1589648398">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DA94B2A9-2357-4880-B015-3F83263005C2}" sourceName="Age Bracket">
  <pivotTables>
    <pivotTable tabId="4" name="PivotTable2"/>
    <pivotTable tabId="4" name="PivotTable5"/>
    <pivotTable tabId="4" name="PivotTable6"/>
    <pivotTable tabId="4" name="PivotTable7"/>
  </pivotTables>
  <data>
    <tabular pivotCacheId="15896483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2E8B604-2C22-457F-8CEB-BB7C54363095}" cache="Slicer_Gender" caption="Gender" rowHeight="241300"/>
  <slicer name="Age Bracket" xr10:uid="{DC8318C5-1E9E-406F-A604-3AF838AA8ADF}" cache="Slicer_Age_Bracket" caption="Age Brack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B3791-C6C3-423B-8C5A-0F039EDDA074}">
  <dimension ref="A3:G24"/>
  <sheetViews>
    <sheetView tabSelected="1" topLeftCell="B1" workbookViewId="0">
      <selection activeCell="F6" sqref="F6"/>
    </sheetView>
  </sheetViews>
  <sheetFormatPr defaultRowHeight="15" x14ac:dyDescent="0.25"/>
  <cols>
    <col min="1" max="1" width="14.42578125" bestFit="1" customWidth="1"/>
    <col min="2" max="2" width="16.28515625" bestFit="1" customWidth="1"/>
    <col min="3" max="3" width="8.7109375" bestFit="1" customWidth="1"/>
    <col min="4" max="4" width="9.7109375" bestFit="1" customWidth="1"/>
    <col min="5" max="5" width="11.5703125" bestFit="1" customWidth="1"/>
    <col min="6" max="6" width="7.7109375" bestFit="1" customWidth="1"/>
    <col min="7" max="7" width="11.28515625" bestFit="1" customWidth="1"/>
  </cols>
  <sheetData>
    <row r="3" spans="1:7" x14ac:dyDescent="0.25">
      <c r="A3" s="1" t="s">
        <v>33</v>
      </c>
      <c r="B3" s="1" t="s">
        <v>34</v>
      </c>
    </row>
    <row r="4" spans="1:7" x14ac:dyDescent="0.25">
      <c r="A4" s="1" t="s">
        <v>1</v>
      </c>
      <c r="B4" t="s">
        <v>12</v>
      </c>
      <c r="C4" t="s">
        <v>11</v>
      </c>
      <c r="D4" t="s">
        <v>32</v>
      </c>
    </row>
    <row r="5" spans="1:7" x14ac:dyDescent="0.25">
      <c r="A5" s="2" t="s">
        <v>13</v>
      </c>
      <c r="B5" s="3">
        <v>120</v>
      </c>
      <c r="C5" s="3">
        <v>136</v>
      </c>
      <c r="D5" s="3">
        <v>256</v>
      </c>
    </row>
    <row r="6" spans="1:7" x14ac:dyDescent="0.25">
      <c r="A6" s="2" t="s">
        <v>9</v>
      </c>
      <c r="B6" s="3">
        <v>112</v>
      </c>
      <c r="C6" s="3">
        <v>132</v>
      </c>
      <c r="D6" s="3">
        <v>244</v>
      </c>
    </row>
    <row r="7" spans="1:7" x14ac:dyDescent="0.25">
      <c r="A7" s="2" t="s">
        <v>32</v>
      </c>
      <c r="B7" s="3">
        <v>232</v>
      </c>
      <c r="C7" s="3">
        <v>268</v>
      </c>
      <c r="D7" s="3">
        <v>500</v>
      </c>
    </row>
    <row r="9" spans="1:7" x14ac:dyDescent="0.25">
      <c r="A9" s="1" t="s">
        <v>36</v>
      </c>
      <c r="B9" s="1" t="s">
        <v>34</v>
      </c>
    </row>
    <row r="10" spans="1:7" x14ac:dyDescent="0.25">
      <c r="A10" s="1" t="s">
        <v>1</v>
      </c>
      <c r="B10" t="s">
        <v>12</v>
      </c>
      <c r="C10" t="s">
        <v>11</v>
      </c>
      <c r="D10" t="s">
        <v>32</v>
      </c>
    </row>
    <row r="11" spans="1:7" x14ac:dyDescent="0.25">
      <c r="A11" s="2" t="s">
        <v>13</v>
      </c>
      <c r="B11" s="3">
        <v>125</v>
      </c>
      <c r="C11" s="3">
        <v>131</v>
      </c>
      <c r="D11" s="3">
        <v>256</v>
      </c>
    </row>
    <row r="12" spans="1:7" x14ac:dyDescent="0.25">
      <c r="A12" s="2" t="s">
        <v>9</v>
      </c>
      <c r="B12" s="3">
        <v>135</v>
      </c>
      <c r="C12" s="3">
        <v>109</v>
      </c>
      <c r="D12" s="3">
        <v>244</v>
      </c>
    </row>
    <row r="13" spans="1:7" x14ac:dyDescent="0.25">
      <c r="A13" s="2" t="s">
        <v>32</v>
      </c>
      <c r="B13" s="3">
        <v>260</v>
      </c>
      <c r="C13" s="3">
        <v>240</v>
      </c>
      <c r="D13" s="3">
        <v>500</v>
      </c>
    </row>
    <row r="15" spans="1:7" x14ac:dyDescent="0.25">
      <c r="A15" s="1" t="s">
        <v>40</v>
      </c>
      <c r="B15" s="1" t="s">
        <v>34</v>
      </c>
    </row>
    <row r="16" spans="1:7" x14ac:dyDescent="0.25">
      <c r="A16" s="1" t="s">
        <v>41</v>
      </c>
      <c r="B16" t="s">
        <v>10</v>
      </c>
      <c r="C16" t="s">
        <v>15</v>
      </c>
      <c r="D16" t="s">
        <v>14</v>
      </c>
      <c r="E16" t="s">
        <v>17</v>
      </c>
      <c r="F16" t="s">
        <v>16</v>
      </c>
      <c r="G16" t="s">
        <v>32</v>
      </c>
    </row>
    <row r="17" spans="1:7" x14ac:dyDescent="0.25">
      <c r="A17" s="2" t="s">
        <v>37</v>
      </c>
      <c r="B17" s="3">
        <v>33</v>
      </c>
      <c r="C17" s="3">
        <v>36</v>
      </c>
      <c r="D17" s="3">
        <v>28</v>
      </c>
      <c r="E17" s="3">
        <v>34</v>
      </c>
      <c r="F17" s="3">
        <v>22</v>
      </c>
      <c r="G17" s="3">
        <v>153</v>
      </c>
    </row>
    <row r="18" spans="1:7" x14ac:dyDescent="0.25">
      <c r="A18" s="2" t="s">
        <v>38</v>
      </c>
      <c r="B18" s="3">
        <v>67</v>
      </c>
      <c r="C18" s="3">
        <v>78</v>
      </c>
      <c r="D18" s="3">
        <v>69</v>
      </c>
      <c r="E18" s="3">
        <v>75</v>
      </c>
      <c r="F18" s="3">
        <v>58</v>
      </c>
      <c r="G18" s="3">
        <v>347</v>
      </c>
    </row>
    <row r="19" spans="1:7" x14ac:dyDescent="0.25">
      <c r="A19" s="2" t="s">
        <v>32</v>
      </c>
      <c r="B19" s="3">
        <v>100</v>
      </c>
      <c r="C19" s="3">
        <v>114</v>
      </c>
      <c r="D19" s="3">
        <v>97</v>
      </c>
      <c r="E19" s="3">
        <v>109</v>
      </c>
      <c r="F19" s="3">
        <v>80</v>
      </c>
      <c r="G19" s="3">
        <v>500</v>
      </c>
    </row>
    <row r="21" spans="1:7" x14ac:dyDescent="0.25">
      <c r="A21" s="1" t="s">
        <v>31</v>
      </c>
      <c r="B21" t="s">
        <v>39</v>
      </c>
    </row>
    <row r="22" spans="1:7" x14ac:dyDescent="0.25">
      <c r="A22" s="2" t="s">
        <v>37</v>
      </c>
      <c r="B22" s="3">
        <v>3100</v>
      </c>
    </row>
    <row r="23" spans="1:7" x14ac:dyDescent="0.25">
      <c r="A23" s="2" t="s">
        <v>38</v>
      </c>
      <c r="B23" s="3">
        <v>6838</v>
      </c>
    </row>
    <row r="24" spans="1:7" x14ac:dyDescent="0.25">
      <c r="A24" s="2" t="s">
        <v>32</v>
      </c>
      <c r="B24" s="3">
        <v>9938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topLeftCell="A65" workbookViewId="0">
      <selection activeCell="K72" sqref="K72"/>
    </sheetView>
  </sheetViews>
  <sheetFormatPr defaultRowHeight="15" x14ac:dyDescent="0.25"/>
  <cols>
    <col min="1" max="1" width="9.85546875" bestFit="1" customWidth="1"/>
    <col min="2" max="2" width="7.5703125" bestFit="1" customWidth="1"/>
    <col min="3" max="3" width="4.42578125" bestFit="1" customWidth="1"/>
    <col min="4" max="4" width="11.42578125" bestFit="1" customWidth="1"/>
    <col min="5" max="5" width="19.5703125" bestFit="1" customWidth="1"/>
    <col min="6" max="6" width="15.42578125" bestFit="1" customWidth="1"/>
    <col min="7" max="7" width="5" bestFit="1" customWidth="1"/>
    <col min="8" max="8" width="11.5703125" bestFit="1" customWidth="1"/>
    <col min="9" max="9" width="12" bestFit="1" customWidth="1"/>
    <col min="10" max="10" width="22.7109375" bestFit="1" customWidth="1"/>
    <col min="11" max="11" width="33.28515625" bestFit="1" customWidth="1"/>
  </cols>
  <sheetData>
    <row r="1" spans="1:10" x14ac:dyDescent="0.25">
      <c r="A1" t="s">
        <v>0</v>
      </c>
      <c r="B1" t="s">
        <v>1</v>
      </c>
      <c r="C1" t="s">
        <v>2</v>
      </c>
      <c r="D1" t="s">
        <v>30</v>
      </c>
      <c r="E1" t="s">
        <v>3</v>
      </c>
      <c r="F1" t="s">
        <v>4</v>
      </c>
      <c r="G1" t="s">
        <v>5</v>
      </c>
      <c r="H1" t="s">
        <v>6</v>
      </c>
      <c r="I1" t="s">
        <v>7</v>
      </c>
      <c r="J1" t="s">
        <v>8</v>
      </c>
    </row>
    <row r="2" spans="1:10" x14ac:dyDescent="0.25">
      <c r="A2">
        <v>1</v>
      </c>
      <c r="B2" t="s">
        <v>9</v>
      </c>
      <c r="C2">
        <v>24</v>
      </c>
      <c r="D2" t="str">
        <f>IF(C2&gt;=20,"Teenager",IF(C2&lt;=19,"Adolescent","invalid"))</f>
        <v>Teenager</v>
      </c>
      <c r="E2">
        <v>37</v>
      </c>
      <c r="F2">
        <v>90.75</v>
      </c>
      <c r="G2">
        <v>3.47</v>
      </c>
      <c r="H2" t="s">
        <v>10</v>
      </c>
      <c r="I2" t="s">
        <v>11</v>
      </c>
      <c r="J2" t="s">
        <v>12</v>
      </c>
    </row>
    <row r="3" spans="1:10" x14ac:dyDescent="0.25">
      <c r="A3">
        <v>2</v>
      </c>
      <c r="B3" t="s">
        <v>13</v>
      </c>
      <c r="C3">
        <v>22</v>
      </c>
      <c r="D3" t="str">
        <f t="shared" ref="D3:D66" si="0">IF(C3&gt;=20,"Teenager",IF(C3&lt;=19,"Adolescent","invalid"))</f>
        <v>Teenager</v>
      </c>
      <c r="E3">
        <v>37</v>
      </c>
      <c r="F3">
        <v>74.900000000000006</v>
      </c>
      <c r="G3">
        <v>2.3199999999999998</v>
      </c>
      <c r="H3" t="s">
        <v>14</v>
      </c>
      <c r="I3" t="s">
        <v>12</v>
      </c>
      <c r="J3" t="s">
        <v>12</v>
      </c>
    </row>
    <row r="4" spans="1:10" x14ac:dyDescent="0.25">
      <c r="A4">
        <v>3</v>
      </c>
      <c r="B4" t="s">
        <v>9</v>
      </c>
      <c r="C4">
        <v>22</v>
      </c>
      <c r="D4" t="str">
        <f t="shared" si="0"/>
        <v>Teenager</v>
      </c>
      <c r="E4">
        <v>10</v>
      </c>
      <c r="F4">
        <v>53.36</v>
      </c>
      <c r="G4">
        <v>2.38</v>
      </c>
      <c r="H4" t="s">
        <v>15</v>
      </c>
      <c r="I4" t="s">
        <v>12</v>
      </c>
      <c r="J4" t="s">
        <v>12</v>
      </c>
    </row>
    <row r="5" spans="1:10" x14ac:dyDescent="0.25">
      <c r="A5">
        <v>4</v>
      </c>
      <c r="B5" t="s">
        <v>9</v>
      </c>
      <c r="C5">
        <v>24</v>
      </c>
      <c r="D5" t="str">
        <f t="shared" si="0"/>
        <v>Teenager</v>
      </c>
      <c r="E5">
        <v>10</v>
      </c>
      <c r="F5">
        <v>70.260000000000005</v>
      </c>
      <c r="G5">
        <v>3.46</v>
      </c>
      <c r="H5" t="s">
        <v>16</v>
      </c>
      <c r="I5" t="s">
        <v>11</v>
      </c>
      <c r="J5" t="s">
        <v>12</v>
      </c>
    </row>
    <row r="6" spans="1:10" x14ac:dyDescent="0.25">
      <c r="A6">
        <v>5</v>
      </c>
      <c r="B6" t="s">
        <v>9</v>
      </c>
      <c r="C6">
        <v>18</v>
      </c>
      <c r="D6" t="str">
        <f t="shared" si="0"/>
        <v>Adolescent</v>
      </c>
      <c r="E6">
        <v>19</v>
      </c>
      <c r="F6">
        <v>74.87</v>
      </c>
      <c r="G6">
        <v>2.31</v>
      </c>
      <c r="H6" t="s">
        <v>14</v>
      </c>
      <c r="I6" t="s">
        <v>11</v>
      </c>
      <c r="J6" t="s">
        <v>12</v>
      </c>
    </row>
    <row r="7" spans="1:10" x14ac:dyDescent="0.25">
      <c r="A7">
        <v>6</v>
      </c>
      <c r="B7" t="s">
        <v>13</v>
      </c>
      <c r="C7">
        <v>20</v>
      </c>
      <c r="D7" t="str">
        <f t="shared" si="0"/>
        <v>Teenager</v>
      </c>
      <c r="E7">
        <v>17</v>
      </c>
      <c r="F7">
        <v>86.01</v>
      </c>
      <c r="G7">
        <v>2.4700000000000002</v>
      </c>
      <c r="H7" t="s">
        <v>15</v>
      </c>
      <c r="I7" t="s">
        <v>11</v>
      </c>
      <c r="J7" t="s">
        <v>12</v>
      </c>
    </row>
    <row r="8" spans="1:10" x14ac:dyDescent="0.25">
      <c r="A8">
        <v>7</v>
      </c>
      <c r="B8" t="s">
        <v>9</v>
      </c>
      <c r="C8">
        <v>19</v>
      </c>
      <c r="D8" t="str">
        <f t="shared" si="0"/>
        <v>Adolescent</v>
      </c>
      <c r="E8">
        <v>21</v>
      </c>
      <c r="F8">
        <v>55.33</v>
      </c>
      <c r="G8">
        <v>3.93</v>
      </c>
      <c r="H8" t="s">
        <v>10</v>
      </c>
      <c r="I8" t="s">
        <v>12</v>
      </c>
      <c r="J8" t="s">
        <v>12</v>
      </c>
    </row>
    <row r="9" spans="1:10" x14ac:dyDescent="0.25">
      <c r="A9">
        <v>8</v>
      </c>
      <c r="B9" t="s">
        <v>9</v>
      </c>
      <c r="C9">
        <v>18</v>
      </c>
      <c r="D9" t="str">
        <f t="shared" si="0"/>
        <v>Adolescent</v>
      </c>
      <c r="E9">
        <v>14</v>
      </c>
      <c r="F9">
        <v>57</v>
      </c>
      <c r="G9">
        <v>2.5099999999999998</v>
      </c>
      <c r="H9" t="s">
        <v>14</v>
      </c>
      <c r="I9" t="s">
        <v>12</v>
      </c>
      <c r="J9" t="s">
        <v>12</v>
      </c>
    </row>
    <row r="10" spans="1:10" x14ac:dyDescent="0.25">
      <c r="A10">
        <v>9</v>
      </c>
      <c r="B10" t="s">
        <v>9</v>
      </c>
      <c r="C10">
        <v>19</v>
      </c>
      <c r="D10" t="str">
        <f t="shared" si="0"/>
        <v>Adolescent</v>
      </c>
      <c r="E10">
        <v>9</v>
      </c>
      <c r="F10">
        <v>63.18</v>
      </c>
      <c r="G10">
        <v>3.32</v>
      </c>
      <c r="H10" t="s">
        <v>15</v>
      </c>
      <c r="I10" t="s">
        <v>12</v>
      </c>
      <c r="J10" t="s">
        <v>12</v>
      </c>
    </row>
    <row r="11" spans="1:10" x14ac:dyDescent="0.25">
      <c r="A11">
        <v>10</v>
      </c>
      <c r="B11" t="s">
        <v>13</v>
      </c>
      <c r="C11">
        <v>24</v>
      </c>
      <c r="D11" t="str">
        <f t="shared" si="0"/>
        <v>Teenager</v>
      </c>
      <c r="E11">
        <v>1</v>
      </c>
      <c r="F11">
        <v>63.32</v>
      </c>
      <c r="G11">
        <v>3.96</v>
      </c>
      <c r="H11" t="s">
        <v>17</v>
      </c>
      <c r="I11" t="s">
        <v>11</v>
      </c>
      <c r="J11" t="s">
        <v>11</v>
      </c>
    </row>
    <row r="12" spans="1:10" x14ac:dyDescent="0.25">
      <c r="A12">
        <v>11</v>
      </c>
      <c r="B12" t="s">
        <v>9</v>
      </c>
      <c r="C12">
        <v>23</v>
      </c>
      <c r="D12" t="str">
        <f t="shared" si="0"/>
        <v>Teenager</v>
      </c>
      <c r="E12">
        <v>13</v>
      </c>
      <c r="F12">
        <v>86.61</v>
      </c>
      <c r="G12">
        <v>2.75</v>
      </c>
      <c r="H12" t="s">
        <v>17</v>
      </c>
      <c r="I12" t="s">
        <v>11</v>
      </c>
      <c r="J12" t="s">
        <v>12</v>
      </c>
    </row>
    <row r="13" spans="1:10" x14ac:dyDescent="0.25">
      <c r="A13">
        <v>12</v>
      </c>
      <c r="B13" t="s">
        <v>9</v>
      </c>
      <c r="C13">
        <v>19</v>
      </c>
      <c r="D13" t="str">
        <f t="shared" si="0"/>
        <v>Adolescent</v>
      </c>
      <c r="E13">
        <v>4</v>
      </c>
      <c r="F13">
        <v>62.54</v>
      </c>
      <c r="G13">
        <v>2.04</v>
      </c>
      <c r="H13" t="s">
        <v>16</v>
      </c>
      <c r="I13" t="s">
        <v>12</v>
      </c>
      <c r="J13" t="s">
        <v>11</v>
      </c>
    </row>
    <row r="14" spans="1:10" x14ac:dyDescent="0.25">
      <c r="A14">
        <v>13</v>
      </c>
      <c r="B14" t="s">
        <v>35</v>
      </c>
      <c r="C14">
        <v>20</v>
      </c>
      <c r="D14" t="str">
        <f t="shared" si="0"/>
        <v>Teenager</v>
      </c>
      <c r="E14">
        <v>1</v>
      </c>
      <c r="F14">
        <v>81.650000000000006</v>
      </c>
      <c r="G14">
        <v>2.4900000000000002</v>
      </c>
      <c r="H14" t="s">
        <v>15</v>
      </c>
      <c r="I14" t="s">
        <v>12</v>
      </c>
      <c r="J14" t="s">
        <v>12</v>
      </c>
    </row>
    <row r="15" spans="1:10" x14ac:dyDescent="0.25">
      <c r="A15">
        <v>14</v>
      </c>
      <c r="B15" t="s">
        <v>9</v>
      </c>
      <c r="C15">
        <v>23</v>
      </c>
      <c r="D15" t="str">
        <f t="shared" si="0"/>
        <v>Teenager</v>
      </c>
      <c r="E15">
        <v>32</v>
      </c>
      <c r="F15">
        <v>74.709999999999994</v>
      </c>
      <c r="G15">
        <v>3.66</v>
      </c>
      <c r="H15" t="s">
        <v>17</v>
      </c>
      <c r="I15" t="s">
        <v>11</v>
      </c>
      <c r="J15" t="s">
        <v>12</v>
      </c>
    </row>
    <row r="16" spans="1:10" x14ac:dyDescent="0.25">
      <c r="A16">
        <v>15</v>
      </c>
      <c r="B16" t="s">
        <v>13</v>
      </c>
      <c r="C16">
        <v>19</v>
      </c>
      <c r="D16" t="str">
        <f t="shared" si="0"/>
        <v>Adolescent</v>
      </c>
      <c r="E16">
        <v>34</v>
      </c>
      <c r="F16">
        <v>78.66</v>
      </c>
      <c r="G16">
        <v>3.73</v>
      </c>
      <c r="H16" t="s">
        <v>10</v>
      </c>
      <c r="I16" t="s">
        <v>11</v>
      </c>
      <c r="J16" t="s">
        <v>11</v>
      </c>
    </row>
    <row r="17" spans="1:10" x14ac:dyDescent="0.25">
      <c r="A17">
        <v>16</v>
      </c>
      <c r="B17" t="s">
        <v>9</v>
      </c>
      <c r="C17">
        <v>24</v>
      </c>
      <c r="D17" t="str">
        <f t="shared" si="0"/>
        <v>Teenager</v>
      </c>
      <c r="E17">
        <v>28</v>
      </c>
      <c r="F17">
        <v>91.91</v>
      </c>
      <c r="G17">
        <v>3.54</v>
      </c>
      <c r="H17" t="s">
        <v>15</v>
      </c>
      <c r="I17" t="s">
        <v>11</v>
      </c>
      <c r="J17" t="s">
        <v>12</v>
      </c>
    </row>
    <row r="18" spans="1:10" x14ac:dyDescent="0.25">
      <c r="A18">
        <v>17</v>
      </c>
      <c r="B18" t="s">
        <v>13</v>
      </c>
      <c r="C18">
        <v>23</v>
      </c>
      <c r="D18" t="str">
        <f t="shared" si="0"/>
        <v>Teenager</v>
      </c>
      <c r="E18">
        <v>31</v>
      </c>
      <c r="F18">
        <v>70.22</v>
      </c>
      <c r="G18">
        <v>2.23</v>
      </c>
      <c r="H18" t="s">
        <v>10</v>
      </c>
      <c r="I18" t="s">
        <v>11</v>
      </c>
      <c r="J18" t="s">
        <v>11</v>
      </c>
    </row>
    <row r="19" spans="1:10" x14ac:dyDescent="0.25">
      <c r="A19">
        <v>18</v>
      </c>
      <c r="B19" t="s">
        <v>13</v>
      </c>
      <c r="C19">
        <v>24</v>
      </c>
      <c r="D19" t="str">
        <f t="shared" si="0"/>
        <v>Teenager</v>
      </c>
      <c r="E19">
        <v>8</v>
      </c>
      <c r="F19">
        <v>88.55</v>
      </c>
      <c r="G19">
        <v>3.59</v>
      </c>
      <c r="H19" t="s">
        <v>10</v>
      </c>
      <c r="I19" t="s">
        <v>12</v>
      </c>
      <c r="J19" t="s">
        <v>11</v>
      </c>
    </row>
    <row r="20" spans="1:10" x14ac:dyDescent="0.25">
      <c r="A20">
        <v>19</v>
      </c>
      <c r="B20" t="s">
        <v>13</v>
      </c>
      <c r="C20">
        <v>19</v>
      </c>
      <c r="D20" t="str">
        <f t="shared" si="0"/>
        <v>Adolescent</v>
      </c>
      <c r="E20">
        <v>39</v>
      </c>
      <c r="F20">
        <v>71.099999999999994</v>
      </c>
      <c r="G20">
        <v>3.84</v>
      </c>
      <c r="H20" t="s">
        <v>17</v>
      </c>
      <c r="I20" t="s">
        <v>11</v>
      </c>
      <c r="J20" t="s">
        <v>11</v>
      </c>
    </row>
    <row r="21" spans="1:10" x14ac:dyDescent="0.25">
      <c r="A21">
        <v>20</v>
      </c>
      <c r="B21" t="s">
        <v>9</v>
      </c>
      <c r="C21">
        <v>24</v>
      </c>
      <c r="D21" t="str">
        <f t="shared" si="0"/>
        <v>Teenager</v>
      </c>
      <c r="E21">
        <v>26</v>
      </c>
      <c r="F21">
        <v>67.69</v>
      </c>
      <c r="G21">
        <v>3.2</v>
      </c>
      <c r="H21" t="s">
        <v>15</v>
      </c>
      <c r="I21" t="s">
        <v>11</v>
      </c>
      <c r="J21" t="s">
        <v>12</v>
      </c>
    </row>
    <row r="22" spans="1:10" x14ac:dyDescent="0.25">
      <c r="A22">
        <v>21</v>
      </c>
      <c r="B22" t="s">
        <v>13</v>
      </c>
      <c r="C22">
        <v>20</v>
      </c>
      <c r="D22" t="str">
        <f t="shared" si="0"/>
        <v>Teenager</v>
      </c>
      <c r="E22">
        <v>34</v>
      </c>
      <c r="F22">
        <v>97.93</v>
      </c>
      <c r="G22">
        <v>3.88</v>
      </c>
      <c r="H22" t="s">
        <v>14</v>
      </c>
      <c r="I22" t="s">
        <v>11</v>
      </c>
      <c r="J22" t="s">
        <v>12</v>
      </c>
    </row>
    <row r="23" spans="1:10" x14ac:dyDescent="0.25">
      <c r="A23">
        <v>22</v>
      </c>
      <c r="B23" t="s">
        <v>9</v>
      </c>
      <c r="C23">
        <v>19</v>
      </c>
      <c r="D23" t="str">
        <f t="shared" si="0"/>
        <v>Adolescent</v>
      </c>
      <c r="E23">
        <v>3</v>
      </c>
      <c r="F23">
        <v>59.22</v>
      </c>
      <c r="G23">
        <v>3.65</v>
      </c>
      <c r="H23" t="s">
        <v>17</v>
      </c>
      <c r="I23" t="s">
        <v>12</v>
      </c>
      <c r="J23" t="s">
        <v>12</v>
      </c>
    </row>
    <row r="24" spans="1:10" x14ac:dyDescent="0.25">
      <c r="A24">
        <v>23</v>
      </c>
      <c r="B24" t="s">
        <v>13</v>
      </c>
      <c r="C24">
        <v>19</v>
      </c>
      <c r="D24" t="str">
        <f t="shared" si="0"/>
        <v>Adolescent</v>
      </c>
      <c r="E24">
        <v>12</v>
      </c>
      <c r="F24">
        <v>54.52</v>
      </c>
      <c r="G24">
        <v>3.33</v>
      </c>
      <c r="H24" t="s">
        <v>17</v>
      </c>
      <c r="I24" t="s">
        <v>12</v>
      </c>
      <c r="J24" t="s">
        <v>11</v>
      </c>
    </row>
    <row r="25" spans="1:10" x14ac:dyDescent="0.25">
      <c r="A25">
        <v>24</v>
      </c>
      <c r="B25" t="s">
        <v>13</v>
      </c>
      <c r="C25">
        <v>19</v>
      </c>
      <c r="D25" t="str">
        <f t="shared" si="0"/>
        <v>Adolescent</v>
      </c>
      <c r="E25">
        <v>1</v>
      </c>
      <c r="F25">
        <v>88.55</v>
      </c>
      <c r="G25">
        <v>3.15</v>
      </c>
      <c r="H25" t="s">
        <v>15</v>
      </c>
      <c r="I25" t="s">
        <v>11</v>
      </c>
      <c r="J25" t="s">
        <v>11</v>
      </c>
    </row>
    <row r="26" spans="1:10" x14ac:dyDescent="0.25">
      <c r="A26">
        <v>25</v>
      </c>
      <c r="B26" t="s">
        <v>13</v>
      </c>
      <c r="C26">
        <v>18</v>
      </c>
      <c r="D26" t="str">
        <f t="shared" si="0"/>
        <v>Adolescent</v>
      </c>
      <c r="E26">
        <v>5</v>
      </c>
      <c r="F26">
        <v>53.41</v>
      </c>
      <c r="G26">
        <v>2.7</v>
      </c>
      <c r="H26" t="s">
        <v>15</v>
      </c>
      <c r="I26" t="s">
        <v>11</v>
      </c>
      <c r="J26" t="s">
        <v>12</v>
      </c>
    </row>
    <row r="27" spans="1:10" x14ac:dyDescent="0.25">
      <c r="A27">
        <v>26</v>
      </c>
      <c r="B27" t="s">
        <v>13</v>
      </c>
      <c r="C27">
        <v>18</v>
      </c>
      <c r="D27" t="str">
        <f t="shared" si="0"/>
        <v>Adolescent</v>
      </c>
      <c r="E27">
        <v>30</v>
      </c>
      <c r="F27">
        <v>91.85</v>
      </c>
      <c r="G27">
        <v>2.3199999999999998</v>
      </c>
      <c r="H27" t="s">
        <v>10</v>
      </c>
      <c r="I27" t="s">
        <v>11</v>
      </c>
      <c r="J27" t="s">
        <v>12</v>
      </c>
    </row>
    <row r="28" spans="1:10" x14ac:dyDescent="0.25">
      <c r="A28">
        <v>27</v>
      </c>
      <c r="B28" t="s">
        <v>13</v>
      </c>
      <c r="C28">
        <v>18</v>
      </c>
      <c r="D28" t="str">
        <f t="shared" si="0"/>
        <v>Adolescent</v>
      </c>
      <c r="E28">
        <v>30</v>
      </c>
      <c r="F28">
        <v>71.86</v>
      </c>
      <c r="G28">
        <v>3.21</v>
      </c>
      <c r="H28" t="s">
        <v>15</v>
      </c>
      <c r="I28" t="s">
        <v>12</v>
      </c>
      <c r="J28" t="s">
        <v>12</v>
      </c>
    </row>
    <row r="29" spans="1:10" x14ac:dyDescent="0.25">
      <c r="A29">
        <v>28</v>
      </c>
      <c r="B29" t="s">
        <v>13</v>
      </c>
      <c r="C29">
        <v>20</v>
      </c>
      <c r="D29" t="str">
        <f t="shared" si="0"/>
        <v>Teenager</v>
      </c>
      <c r="E29">
        <v>17</v>
      </c>
      <c r="F29">
        <v>95.78</v>
      </c>
      <c r="G29">
        <v>2.64</v>
      </c>
      <c r="H29" t="s">
        <v>10</v>
      </c>
      <c r="I29" t="s">
        <v>12</v>
      </c>
      <c r="J29" t="s">
        <v>12</v>
      </c>
    </row>
    <row r="30" spans="1:10" x14ac:dyDescent="0.25">
      <c r="A30">
        <v>29</v>
      </c>
      <c r="B30" t="s">
        <v>13</v>
      </c>
      <c r="C30">
        <v>23</v>
      </c>
      <c r="D30" t="str">
        <f t="shared" si="0"/>
        <v>Teenager</v>
      </c>
      <c r="E30">
        <v>23</v>
      </c>
      <c r="F30">
        <v>86.08</v>
      </c>
      <c r="G30">
        <v>3.73</v>
      </c>
      <c r="H30" t="s">
        <v>17</v>
      </c>
      <c r="I30" t="s">
        <v>12</v>
      </c>
      <c r="J30" t="s">
        <v>12</v>
      </c>
    </row>
    <row r="31" spans="1:10" x14ac:dyDescent="0.25">
      <c r="A31">
        <v>30</v>
      </c>
      <c r="B31" t="s">
        <v>13</v>
      </c>
      <c r="C31">
        <v>24</v>
      </c>
      <c r="D31" t="str">
        <f t="shared" si="0"/>
        <v>Teenager</v>
      </c>
      <c r="E31">
        <v>15</v>
      </c>
      <c r="F31">
        <v>80.52</v>
      </c>
      <c r="G31">
        <v>3.99</v>
      </c>
      <c r="H31" t="s">
        <v>16</v>
      </c>
      <c r="I31" t="s">
        <v>11</v>
      </c>
      <c r="J31" t="s">
        <v>11</v>
      </c>
    </row>
    <row r="32" spans="1:10" x14ac:dyDescent="0.25">
      <c r="A32">
        <v>31</v>
      </c>
      <c r="B32" t="s">
        <v>9</v>
      </c>
      <c r="C32">
        <v>22</v>
      </c>
      <c r="D32" t="str">
        <f t="shared" si="0"/>
        <v>Teenager</v>
      </c>
      <c r="E32">
        <v>37</v>
      </c>
      <c r="F32">
        <v>97.47</v>
      </c>
      <c r="G32">
        <v>3.5</v>
      </c>
      <c r="H32" t="s">
        <v>14</v>
      </c>
      <c r="I32" t="s">
        <v>12</v>
      </c>
      <c r="J32" t="s">
        <v>11</v>
      </c>
    </row>
    <row r="33" spans="1:10" x14ac:dyDescent="0.25">
      <c r="A33">
        <v>32</v>
      </c>
      <c r="B33" t="s">
        <v>9</v>
      </c>
      <c r="C33">
        <v>19</v>
      </c>
      <c r="D33" t="str">
        <f t="shared" si="0"/>
        <v>Adolescent</v>
      </c>
      <c r="E33">
        <v>21</v>
      </c>
      <c r="F33">
        <v>69.83</v>
      </c>
      <c r="G33">
        <v>2.1800000000000002</v>
      </c>
      <c r="H33" t="s">
        <v>17</v>
      </c>
      <c r="I33" t="s">
        <v>11</v>
      </c>
      <c r="J33" t="s">
        <v>11</v>
      </c>
    </row>
    <row r="34" spans="1:10" x14ac:dyDescent="0.25">
      <c r="A34">
        <v>33</v>
      </c>
      <c r="B34" t="s">
        <v>13</v>
      </c>
      <c r="C34">
        <v>24</v>
      </c>
      <c r="D34" t="str">
        <f t="shared" si="0"/>
        <v>Teenager</v>
      </c>
      <c r="E34">
        <v>14</v>
      </c>
      <c r="F34">
        <v>97.7</v>
      </c>
      <c r="G34">
        <v>2.58</v>
      </c>
      <c r="H34" t="s">
        <v>15</v>
      </c>
      <c r="I34" t="s">
        <v>11</v>
      </c>
      <c r="J34" t="s">
        <v>12</v>
      </c>
    </row>
    <row r="35" spans="1:10" x14ac:dyDescent="0.25">
      <c r="A35">
        <v>34</v>
      </c>
      <c r="B35" t="s">
        <v>13</v>
      </c>
      <c r="C35">
        <v>19</v>
      </c>
      <c r="D35" t="str">
        <f t="shared" si="0"/>
        <v>Adolescent</v>
      </c>
      <c r="E35">
        <v>2</v>
      </c>
      <c r="F35">
        <v>56.75</v>
      </c>
      <c r="G35">
        <v>2.2200000000000002</v>
      </c>
      <c r="H35" t="s">
        <v>14</v>
      </c>
      <c r="I35" t="s">
        <v>11</v>
      </c>
      <c r="J35" t="s">
        <v>11</v>
      </c>
    </row>
    <row r="36" spans="1:10" x14ac:dyDescent="0.25">
      <c r="A36">
        <v>35</v>
      </c>
      <c r="B36" t="s">
        <v>13</v>
      </c>
      <c r="C36">
        <v>20</v>
      </c>
      <c r="D36" t="str">
        <f t="shared" si="0"/>
        <v>Teenager</v>
      </c>
      <c r="E36">
        <v>11</v>
      </c>
      <c r="F36">
        <v>74.19</v>
      </c>
      <c r="G36">
        <v>3.3</v>
      </c>
      <c r="H36" t="s">
        <v>16</v>
      </c>
      <c r="I36" t="s">
        <v>12</v>
      </c>
      <c r="J36" t="s">
        <v>11</v>
      </c>
    </row>
    <row r="37" spans="1:10" x14ac:dyDescent="0.25">
      <c r="A37">
        <v>36</v>
      </c>
      <c r="B37" t="s">
        <v>9</v>
      </c>
      <c r="C37">
        <v>19</v>
      </c>
      <c r="D37" t="str">
        <f t="shared" si="0"/>
        <v>Adolescent</v>
      </c>
      <c r="E37">
        <v>39</v>
      </c>
      <c r="F37">
        <v>63.5</v>
      </c>
      <c r="G37">
        <v>3.53</v>
      </c>
      <c r="H37" t="s">
        <v>16</v>
      </c>
      <c r="I37" t="s">
        <v>11</v>
      </c>
      <c r="J37" t="s">
        <v>11</v>
      </c>
    </row>
    <row r="38" spans="1:10" x14ac:dyDescent="0.25">
      <c r="A38">
        <v>37</v>
      </c>
      <c r="B38" t="s">
        <v>13</v>
      </c>
      <c r="C38">
        <v>18</v>
      </c>
      <c r="D38" t="str">
        <f t="shared" si="0"/>
        <v>Adolescent</v>
      </c>
      <c r="E38">
        <v>38</v>
      </c>
      <c r="F38">
        <v>76.989999999999995</v>
      </c>
      <c r="G38">
        <v>3.85</v>
      </c>
      <c r="H38" t="s">
        <v>10</v>
      </c>
      <c r="I38" t="s">
        <v>12</v>
      </c>
      <c r="J38" t="s">
        <v>11</v>
      </c>
    </row>
    <row r="39" spans="1:10" x14ac:dyDescent="0.25">
      <c r="A39">
        <v>38</v>
      </c>
      <c r="B39" t="s">
        <v>9</v>
      </c>
      <c r="C39">
        <v>22</v>
      </c>
      <c r="D39" t="str">
        <f t="shared" si="0"/>
        <v>Teenager</v>
      </c>
      <c r="E39">
        <v>34</v>
      </c>
      <c r="F39">
        <v>58.1</v>
      </c>
      <c r="G39">
        <v>2.88</v>
      </c>
      <c r="H39" t="s">
        <v>14</v>
      </c>
      <c r="I39" t="s">
        <v>12</v>
      </c>
      <c r="J39" t="s">
        <v>11</v>
      </c>
    </row>
    <row r="40" spans="1:10" x14ac:dyDescent="0.25">
      <c r="A40">
        <v>39</v>
      </c>
      <c r="B40" t="s">
        <v>9</v>
      </c>
      <c r="C40">
        <v>21</v>
      </c>
      <c r="D40" t="str">
        <f t="shared" si="0"/>
        <v>Teenager</v>
      </c>
      <c r="E40">
        <v>38</v>
      </c>
      <c r="F40">
        <v>92.08</v>
      </c>
      <c r="G40">
        <v>3.8</v>
      </c>
      <c r="H40" t="s">
        <v>10</v>
      </c>
      <c r="I40" t="s">
        <v>11</v>
      </c>
      <c r="J40" t="s">
        <v>12</v>
      </c>
    </row>
    <row r="41" spans="1:10" x14ac:dyDescent="0.25">
      <c r="A41">
        <v>40</v>
      </c>
      <c r="B41" t="s">
        <v>9</v>
      </c>
      <c r="C41">
        <v>19</v>
      </c>
      <c r="D41" t="str">
        <f t="shared" si="0"/>
        <v>Adolescent</v>
      </c>
      <c r="E41">
        <v>34</v>
      </c>
      <c r="F41">
        <v>92.32</v>
      </c>
      <c r="G41">
        <v>3.76</v>
      </c>
      <c r="H41" t="s">
        <v>17</v>
      </c>
      <c r="I41" t="s">
        <v>11</v>
      </c>
      <c r="J41" t="s">
        <v>11</v>
      </c>
    </row>
    <row r="42" spans="1:10" x14ac:dyDescent="0.25">
      <c r="A42">
        <v>41</v>
      </c>
      <c r="B42" t="s">
        <v>9</v>
      </c>
      <c r="C42">
        <v>24</v>
      </c>
      <c r="D42" t="str">
        <f t="shared" si="0"/>
        <v>Teenager</v>
      </c>
      <c r="E42">
        <v>18</v>
      </c>
      <c r="F42">
        <v>97.76</v>
      </c>
      <c r="G42">
        <v>2.63</v>
      </c>
      <c r="H42" t="s">
        <v>14</v>
      </c>
      <c r="I42" t="s">
        <v>12</v>
      </c>
      <c r="J42" t="s">
        <v>12</v>
      </c>
    </row>
    <row r="43" spans="1:10" x14ac:dyDescent="0.25">
      <c r="A43">
        <v>42</v>
      </c>
      <c r="B43" t="s">
        <v>9</v>
      </c>
      <c r="C43">
        <v>18</v>
      </c>
      <c r="D43" t="str">
        <f t="shared" si="0"/>
        <v>Adolescent</v>
      </c>
      <c r="E43">
        <v>30</v>
      </c>
      <c r="F43">
        <v>57.73</v>
      </c>
      <c r="G43">
        <v>3.74</v>
      </c>
      <c r="H43" t="s">
        <v>17</v>
      </c>
      <c r="I43" t="s">
        <v>11</v>
      </c>
      <c r="J43" t="s">
        <v>12</v>
      </c>
    </row>
    <row r="44" spans="1:10" x14ac:dyDescent="0.25">
      <c r="A44">
        <v>43</v>
      </c>
      <c r="B44" t="s">
        <v>13</v>
      </c>
      <c r="C44">
        <v>21</v>
      </c>
      <c r="D44" t="str">
        <f t="shared" si="0"/>
        <v>Teenager</v>
      </c>
      <c r="E44">
        <v>15</v>
      </c>
      <c r="F44">
        <v>81.17</v>
      </c>
      <c r="G44">
        <v>2.75</v>
      </c>
      <c r="H44" t="s">
        <v>10</v>
      </c>
      <c r="I44" t="s">
        <v>12</v>
      </c>
      <c r="J44" t="s">
        <v>12</v>
      </c>
    </row>
    <row r="45" spans="1:10" x14ac:dyDescent="0.25">
      <c r="A45">
        <v>44</v>
      </c>
      <c r="B45" t="s">
        <v>13</v>
      </c>
      <c r="C45">
        <v>22</v>
      </c>
      <c r="D45" t="str">
        <f t="shared" si="0"/>
        <v>Teenager</v>
      </c>
      <c r="E45">
        <v>27</v>
      </c>
      <c r="F45">
        <v>73.709999999999994</v>
      </c>
      <c r="G45">
        <v>2.59</v>
      </c>
      <c r="H45" t="s">
        <v>14</v>
      </c>
      <c r="I45" t="s">
        <v>11</v>
      </c>
      <c r="J45" t="s">
        <v>12</v>
      </c>
    </row>
    <row r="46" spans="1:10" x14ac:dyDescent="0.25">
      <c r="A46">
        <v>45</v>
      </c>
      <c r="B46" t="s">
        <v>13</v>
      </c>
      <c r="C46">
        <v>21</v>
      </c>
      <c r="D46" t="str">
        <f t="shared" si="0"/>
        <v>Teenager</v>
      </c>
      <c r="E46">
        <v>34</v>
      </c>
      <c r="F46">
        <v>67.22</v>
      </c>
      <c r="G46">
        <v>3.3</v>
      </c>
      <c r="H46" t="s">
        <v>10</v>
      </c>
      <c r="I46" t="s">
        <v>12</v>
      </c>
      <c r="J46" t="s">
        <v>12</v>
      </c>
    </row>
    <row r="47" spans="1:10" x14ac:dyDescent="0.25">
      <c r="A47">
        <v>46</v>
      </c>
      <c r="B47" t="s">
        <v>13</v>
      </c>
      <c r="C47">
        <v>18</v>
      </c>
      <c r="D47" t="str">
        <f t="shared" si="0"/>
        <v>Adolescent</v>
      </c>
      <c r="E47">
        <v>38</v>
      </c>
      <c r="F47">
        <v>67.58</v>
      </c>
      <c r="G47">
        <v>2.66</v>
      </c>
      <c r="H47" t="s">
        <v>14</v>
      </c>
      <c r="I47" t="s">
        <v>12</v>
      </c>
      <c r="J47" t="s">
        <v>11</v>
      </c>
    </row>
    <row r="48" spans="1:10" x14ac:dyDescent="0.25">
      <c r="A48">
        <v>47</v>
      </c>
      <c r="B48" t="s">
        <v>13</v>
      </c>
      <c r="C48">
        <v>23</v>
      </c>
      <c r="D48" t="str">
        <f t="shared" si="0"/>
        <v>Teenager</v>
      </c>
      <c r="E48">
        <v>33</v>
      </c>
      <c r="F48">
        <v>70.64</v>
      </c>
      <c r="G48">
        <v>3.26</v>
      </c>
      <c r="H48" t="s">
        <v>10</v>
      </c>
      <c r="I48" t="s">
        <v>12</v>
      </c>
      <c r="J48" t="s">
        <v>11</v>
      </c>
    </row>
    <row r="49" spans="1:10" x14ac:dyDescent="0.25">
      <c r="A49">
        <v>48</v>
      </c>
      <c r="B49" t="s">
        <v>9</v>
      </c>
      <c r="C49">
        <v>23</v>
      </c>
      <c r="D49" t="str">
        <f t="shared" si="0"/>
        <v>Teenager</v>
      </c>
      <c r="E49">
        <v>24</v>
      </c>
      <c r="F49">
        <v>85.25</v>
      </c>
      <c r="G49">
        <v>3.22</v>
      </c>
      <c r="H49" t="s">
        <v>16</v>
      </c>
      <c r="I49" t="s">
        <v>12</v>
      </c>
      <c r="J49" t="s">
        <v>12</v>
      </c>
    </row>
    <row r="50" spans="1:10" x14ac:dyDescent="0.25">
      <c r="A50">
        <v>49</v>
      </c>
      <c r="B50" t="s">
        <v>13</v>
      </c>
      <c r="C50">
        <v>21</v>
      </c>
      <c r="D50" t="str">
        <f t="shared" si="0"/>
        <v>Teenager</v>
      </c>
      <c r="E50">
        <v>15</v>
      </c>
      <c r="F50">
        <v>79.91</v>
      </c>
      <c r="G50">
        <v>3.13</v>
      </c>
      <c r="H50" t="s">
        <v>10</v>
      </c>
      <c r="I50" t="s">
        <v>11</v>
      </c>
      <c r="J50" t="s">
        <v>12</v>
      </c>
    </row>
    <row r="51" spans="1:10" x14ac:dyDescent="0.25">
      <c r="A51">
        <v>50</v>
      </c>
      <c r="B51" t="s">
        <v>13</v>
      </c>
      <c r="C51">
        <v>20</v>
      </c>
      <c r="D51" t="str">
        <f t="shared" si="0"/>
        <v>Teenager</v>
      </c>
      <c r="E51">
        <v>30</v>
      </c>
      <c r="F51">
        <v>72.98</v>
      </c>
      <c r="G51">
        <v>2.76</v>
      </c>
      <c r="H51" t="s">
        <v>16</v>
      </c>
      <c r="I51" t="s">
        <v>11</v>
      </c>
      <c r="J51" t="s">
        <v>12</v>
      </c>
    </row>
    <row r="52" spans="1:10" x14ac:dyDescent="0.25">
      <c r="A52">
        <v>51</v>
      </c>
      <c r="B52" t="s">
        <v>9</v>
      </c>
      <c r="C52">
        <v>24</v>
      </c>
      <c r="D52" t="str">
        <f t="shared" si="0"/>
        <v>Teenager</v>
      </c>
      <c r="E52">
        <v>17</v>
      </c>
      <c r="F52">
        <v>53.8</v>
      </c>
      <c r="G52">
        <v>3.1</v>
      </c>
      <c r="H52" t="s">
        <v>10</v>
      </c>
      <c r="I52" t="s">
        <v>12</v>
      </c>
      <c r="J52" t="s">
        <v>11</v>
      </c>
    </row>
    <row r="53" spans="1:10" x14ac:dyDescent="0.25">
      <c r="A53">
        <v>52</v>
      </c>
      <c r="B53" t="s">
        <v>13</v>
      </c>
      <c r="C53">
        <v>24</v>
      </c>
      <c r="D53" t="str">
        <f t="shared" si="0"/>
        <v>Teenager</v>
      </c>
      <c r="E53">
        <v>5</v>
      </c>
      <c r="F53">
        <v>53.89</v>
      </c>
      <c r="G53">
        <v>3.19</v>
      </c>
      <c r="H53" t="s">
        <v>14</v>
      </c>
      <c r="I53" t="s">
        <v>12</v>
      </c>
      <c r="J53" t="s">
        <v>12</v>
      </c>
    </row>
    <row r="54" spans="1:10" x14ac:dyDescent="0.25">
      <c r="A54">
        <v>53</v>
      </c>
      <c r="B54" t="s">
        <v>9</v>
      </c>
      <c r="C54">
        <v>21</v>
      </c>
      <c r="D54" t="str">
        <f t="shared" si="0"/>
        <v>Teenager</v>
      </c>
      <c r="E54">
        <v>29</v>
      </c>
      <c r="F54">
        <v>50.12</v>
      </c>
      <c r="G54">
        <v>3.09</v>
      </c>
      <c r="H54" t="s">
        <v>14</v>
      </c>
      <c r="I54" t="s">
        <v>11</v>
      </c>
      <c r="J54" t="s">
        <v>11</v>
      </c>
    </row>
    <row r="55" spans="1:10" x14ac:dyDescent="0.25">
      <c r="A55">
        <v>54</v>
      </c>
      <c r="B55" t="s">
        <v>13</v>
      </c>
      <c r="C55">
        <v>19</v>
      </c>
      <c r="D55" t="str">
        <f t="shared" si="0"/>
        <v>Adolescent</v>
      </c>
      <c r="E55">
        <v>4</v>
      </c>
      <c r="F55">
        <v>98.38</v>
      </c>
      <c r="G55">
        <v>2.89</v>
      </c>
      <c r="H55" t="s">
        <v>14</v>
      </c>
      <c r="I55" t="s">
        <v>11</v>
      </c>
      <c r="J55" t="s">
        <v>12</v>
      </c>
    </row>
    <row r="56" spans="1:10" x14ac:dyDescent="0.25">
      <c r="A56">
        <v>55</v>
      </c>
      <c r="B56" t="s">
        <v>9</v>
      </c>
      <c r="C56">
        <v>19</v>
      </c>
      <c r="D56" t="str">
        <f t="shared" si="0"/>
        <v>Adolescent</v>
      </c>
      <c r="E56">
        <v>10</v>
      </c>
      <c r="F56">
        <v>50.26</v>
      </c>
      <c r="G56">
        <v>2.0299999999999998</v>
      </c>
      <c r="H56" t="s">
        <v>15</v>
      </c>
      <c r="I56" t="s">
        <v>11</v>
      </c>
      <c r="J56" t="s">
        <v>11</v>
      </c>
    </row>
    <row r="57" spans="1:10" x14ac:dyDescent="0.25">
      <c r="A57">
        <v>56</v>
      </c>
      <c r="B57" t="s">
        <v>13</v>
      </c>
      <c r="C57">
        <v>24</v>
      </c>
      <c r="D57" t="str">
        <f t="shared" si="0"/>
        <v>Teenager</v>
      </c>
      <c r="E57">
        <v>17</v>
      </c>
      <c r="F57">
        <v>55.15</v>
      </c>
      <c r="G57">
        <v>3.17</v>
      </c>
      <c r="H57" t="s">
        <v>17</v>
      </c>
      <c r="I57" t="s">
        <v>11</v>
      </c>
      <c r="J57" t="s">
        <v>12</v>
      </c>
    </row>
    <row r="58" spans="1:10" x14ac:dyDescent="0.25">
      <c r="A58">
        <v>57</v>
      </c>
      <c r="B58" t="s">
        <v>13</v>
      </c>
      <c r="C58">
        <v>24</v>
      </c>
      <c r="D58" t="str">
        <f t="shared" si="0"/>
        <v>Teenager</v>
      </c>
      <c r="E58">
        <v>10</v>
      </c>
      <c r="F58">
        <v>65.73</v>
      </c>
      <c r="G58">
        <v>2.34</v>
      </c>
      <c r="H58" t="s">
        <v>14</v>
      </c>
      <c r="I58" t="s">
        <v>11</v>
      </c>
      <c r="J58" t="s">
        <v>11</v>
      </c>
    </row>
    <row r="59" spans="1:10" x14ac:dyDescent="0.25">
      <c r="A59">
        <v>58</v>
      </c>
      <c r="B59" t="s">
        <v>9</v>
      </c>
      <c r="C59">
        <v>23</v>
      </c>
      <c r="D59" t="str">
        <f t="shared" si="0"/>
        <v>Teenager</v>
      </c>
      <c r="E59">
        <v>17</v>
      </c>
      <c r="F59">
        <v>90.37</v>
      </c>
      <c r="G59">
        <v>3.29</v>
      </c>
      <c r="H59" t="s">
        <v>16</v>
      </c>
      <c r="I59" t="s">
        <v>11</v>
      </c>
      <c r="J59" t="s">
        <v>12</v>
      </c>
    </row>
    <row r="60" spans="1:10" x14ac:dyDescent="0.25">
      <c r="A60">
        <v>59</v>
      </c>
      <c r="B60" t="s">
        <v>9</v>
      </c>
      <c r="C60">
        <v>20</v>
      </c>
      <c r="D60" t="str">
        <f t="shared" si="0"/>
        <v>Teenager</v>
      </c>
      <c r="E60">
        <v>20</v>
      </c>
      <c r="F60">
        <v>98.1</v>
      </c>
      <c r="G60">
        <v>3.52</v>
      </c>
      <c r="H60" t="s">
        <v>14</v>
      </c>
      <c r="I60" t="s">
        <v>12</v>
      </c>
      <c r="J60" t="s">
        <v>11</v>
      </c>
    </row>
    <row r="61" spans="1:10" x14ac:dyDescent="0.25">
      <c r="A61">
        <v>60</v>
      </c>
      <c r="B61" t="s">
        <v>9</v>
      </c>
      <c r="C61">
        <v>18</v>
      </c>
      <c r="D61" t="str">
        <f t="shared" si="0"/>
        <v>Adolescent</v>
      </c>
      <c r="E61">
        <v>24</v>
      </c>
      <c r="F61">
        <v>89.5</v>
      </c>
      <c r="G61">
        <v>3</v>
      </c>
      <c r="H61" t="s">
        <v>15</v>
      </c>
      <c r="I61" t="s">
        <v>11</v>
      </c>
      <c r="J61" t="s">
        <v>11</v>
      </c>
    </row>
    <row r="62" spans="1:10" x14ac:dyDescent="0.25">
      <c r="A62">
        <v>61</v>
      </c>
      <c r="B62" t="s">
        <v>9</v>
      </c>
      <c r="C62">
        <v>19</v>
      </c>
      <c r="D62" t="str">
        <f t="shared" si="0"/>
        <v>Adolescent</v>
      </c>
      <c r="E62">
        <v>5</v>
      </c>
      <c r="F62">
        <v>84.53</v>
      </c>
      <c r="G62">
        <v>3.08</v>
      </c>
      <c r="H62" t="s">
        <v>16</v>
      </c>
      <c r="I62" t="s">
        <v>11</v>
      </c>
      <c r="J62" t="s">
        <v>11</v>
      </c>
    </row>
    <row r="63" spans="1:10" x14ac:dyDescent="0.25">
      <c r="A63">
        <v>62</v>
      </c>
      <c r="B63" t="s">
        <v>9</v>
      </c>
      <c r="C63">
        <v>24</v>
      </c>
      <c r="D63" t="str">
        <f t="shared" si="0"/>
        <v>Teenager</v>
      </c>
      <c r="E63">
        <v>34</v>
      </c>
      <c r="F63">
        <v>76.069999999999993</v>
      </c>
      <c r="G63">
        <v>3.9</v>
      </c>
      <c r="H63" t="s">
        <v>15</v>
      </c>
      <c r="I63" t="s">
        <v>12</v>
      </c>
      <c r="J63" t="s">
        <v>11</v>
      </c>
    </row>
    <row r="64" spans="1:10" x14ac:dyDescent="0.25">
      <c r="A64">
        <v>63</v>
      </c>
      <c r="B64" t="s">
        <v>9</v>
      </c>
      <c r="C64">
        <v>23</v>
      </c>
      <c r="D64" t="str">
        <f t="shared" si="0"/>
        <v>Teenager</v>
      </c>
      <c r="E64">
        <v>6</v>
      </c>
      <c r="F64">
        <v>54.34</v>
      </c>
      <c r="G64">
        <v>3.69</v>
      </c>
      <c r="H64" t="s">
        <v>16</v>
      </c>
      <c r="I64" t="s">
        <v>11</v>
      </c>
      <c r="J64" t="s">
        <v>11</v>
      </c>
    </row>
    <row r="65" spans="1:10" x14ac:dyDescent="0.25">
      <c r="A65">
        <v>64</v>
      </c>
      <c r="B65" t="s">
        <v>9</v>
      </c>
      <c r="C65">
        <v>22</v>
      </c>
      <c r="D65" t="str">
        <f t="shared" si="0"/>
        <v>Teenager</v>
      </c>
      <c r="E65">
        <v>2</v>
      </c>
      <c r="F65">
        <v>97.91</v>
      </c>
      <c r="G65">
        <v>3.83</v>
      </c>
      <c r="H65" t="s">
        <v>10</v>
      </c>
      <c r="I65" t="s">
        <v>11</v>
      </c>
      <c r="J65" t="s">
        <v>11</v>
      </c>
    </row>
    <row r="66" spans="1:10" x14ac:dyDescent="0.25">
      <c r="A66">
        <v>65</v>
      </c>
      <c r="B66" t="s">
        <v>9</v>
      </c>
      <c r="C66">
        <v>23</v>
      </c>
      <c r="D66" t="str">
        <f t="shared" si="0"/>
        <v>Teenager</v>
      </c>
      <c r="E66">
        <v>13</v>
      </c>
      <c r="F66">
        <v>87.92</v>
      </c>
      <c r="G66">
        <v>3.63</v>
      </c>
      <c r="H66" t="s">
        <v>17</v>
      </c>
      <c r="I66" t="s">
        <v>11</v>
      </c>
      <c r="J66" t="s">
        <v>11</v>
      </c>
    </row>
    <row r="67" spans="1:10" x14ac:dyDescent="0.25">
      <c r="A67">
        <v>66</v>
      </c>
      <c r="B67" t="s">
        <v>13</v>
      </c>
      <c r="C67">
        <v>19</v>
      </c>
      <c r="D67" t="str">
        <f t="shared" ref="D67:D130" si="1">IF(C67&gt;=20,"Teenager",IF(C67&lt;=19,"Adolescent","invalid"))</f>
        <v>Adolescent</v>
      </c>
      <c r="E67">
        <v>11</v>
      </c>
      <c r="F67">
        <v>81.95</v>
      </c>
      <c r="G67">
        <v>2.2200000000000002</v>
      </c>
      <c r="H67" t="s">
        <v>17</v>
      </c>
      <c r="I67" t="s">
        <v>11</v>
      </c>
      <c r="J67" t="s">
        <v>12</v>
      </c>
    </row>
    <row r="68" spans="1:10" x14ac:dyDescent="0.25">
      <c r="A68">
        <v>67</v>
      </c>
      <c r="B68" t="s">
        <v>13</v>
      </c>
      <c r="C68">
        <v>19</v>
      </c>
      <c r="D68" t="str">
        <f t="shared" si="1"/>
        <v>Adolescent</v>
      </c>
      <c r="E68">
        <v>23</v>
      </c>
      <c r="F68">
        <v>87.95</v>
      </c>
      <c r="G68">
        <v>2.2999999999999998</v>
      </c>
      <c r="H68" t="s">
        <v>15</v>
      </c>
      <c r="I68" t="s">
        <v>11</v>
      </c>
      <c r="J68" t="s">
        <v>12</v>
      </c>
    </row>
    <row r="69" spans="1:10" x14ac:dyDescent="0.25">
      <c r="A69">
        <v>68</v>
      </c>
      <c r="B69" t="s">
        <v>9</v>
      </c>
      <c r="C69">
        <v>23</v>
      </c>
      <c r="D69" t="str">
        <f t="shared" si="1"/>
        <v>Teenager</v>
      </c>
      <c r="E69">
        <v>16</v>
      </c>
      <c r="F69">
        <v>86.21</v>
      </c>
      <c r="G69">
        <v>3.05</v>
      </c>
      <c r="H69" t="s">
        <v>17</v>
      </c>
      <c r="I69" t="s">
        <v>12</v>
      </c>
      <c r="J69" t="s">
        <v>12</v>
      </c>
    </row>
    <row r="70" spans="1:10" x14ac:dyDescent="0.25">
      <c r="A70">
        <v>69</v>
      </c>
      <c r="B70" t="s">
        <v>13</v>
      </c>
      <c r="C70">
        <v>18</v>
      </c>
      <c r="D70" t="str">
        <f t="shared" si="1"/>
        <v>Adolescent</v>
      </c>
      <c r="E70">
        <v>31</v>
      </c>
      <c r="F70">
        <v>81.86</v>
      </c>
      <c r="G70">
        <v>2.4900000000000002</v>
      </c>
      <c r="H70" t="s">
        <v>15</v>
      </c>
      <c r="I70" t="s">
        <v>11</v>
      </c>
      <c r="J70" t="s">
        <v>12</v>
      </c>
    </row>
    <row r="71" spans="1:10" x14ac:dyDescent="0.25">
      <c r="A71">
        <v>70</v>
      </c>
      <c r="B71" t="s">
        <v>13</v>
      </c>
      <c r="C71">
        <v>21</v>
      </c>
      <c r="D71" t="str">
        <f t="shared" si="1"/>
        <v>Teenager</v>
      </c>
      <c r="E71">
        <v>11</v>
      </c>
      <c r="F71">
        <v>99.03</v>
      </c>
      <c r="G71">
        <v>2.95</v>
      </c>
      <c r="H71" t="s">
        <v>15</v>
      </c>
      <c r="I71" t="s">
        <v>12</v>
      </c>
      <c r="J71" t="s">
        <v>12</v>
      </c>
    </row>
    <row r="72" spans="1:10" x14ac:dyDescent="0.25">
      <c r="A72">
        <v>71</v>
      </c>
      <c r="B72" t="s">
        <v>13</v>
      </c>
      <c r="C72">
        <v>19</v>
      </c>
      <c r="D72" t="str">
        <f t="shared" si="1"/>
        <v>Adolescent</v>
      </c>
      <c r="E72">
        <v>16</v>
      </c>
      <c r="F72">
        <v>95.17</v>
      </c>
      <c r="G72">
        <v>2.79</v>
      </c>
      <c r="H72" t="s">
        <v>15</v>
      </c>
      <c r="I72" t="s">
        <v>12</v>
      </c>
      <c r="J72" t="s">
        <v>11</v>
      </c>
    </row>
    <row r="73" spans="1:10" x14ac:dyDescent="0.25">
      <c r="A73">
        <v>72</v>
      </c>
      <c r="B73" t="s">
        <v>13</v>
      </c>
      <c r="C73">
        <v>23</v>
      </c>
      <c r="D73" t="str">
        <f t="shared" si="1"/>
        <v>Teenager</v>
      </c>
      <c r="E73">
        <v>8</v>
      </c>
      <c r="F73">
        <v>82.33</v>
      </c>
      <c r="G73">
        <v>3.1</v>
      </c>
      <c r="H73" t="s">
        <v>17</v>
      </c>
      <c r="I73" t="s">
        <v>11</v>
      </c>
      <c r="J73" t="s">
        <v>11</v>
      </c>
    </row>
    <row r="74" spans="1:10" x14ac:dyDescent="0.25">
      <c r="A74">
        <v>73</v>
      </c>
      <c r="B74" t="s">
        <v>9</v>
      </c>
      <c r="C74">
        <v>24</v>
      </c>
      <c r="D74" t="str">
        <f t="shared" si="1"/>
        <v>Teenager</v>
      </c>
      <c r="E74">
        <v>4</v>
      </c>
      <c r="F74">
        <v>84.66</v>
      </c>
      <c r="G74">
        <v>3.49</v>
      </c>
      <c r="H74" t="s">
        <v>15</v>
      </c>
      <c r="I74" t="s">
        <v>12</v>
      </c>
      <c r="J74" t="s">
        <v>11</v>
      </c>
    </row>
    <row r="75" spans="1:10" x14ac:dyDescent="0.25">
      <c r="A75">
        <v>74</v>
      </c>
      <c r="B75" t="s">
        <v>13</v>
      </c>
      <c r="C75">
        <v>23</v>
      </c>
      <c r="D75" t="str">
        <f t="shared" si="1"/>
        <v>Teenager</v>
      </c>
      <c r="E75">
        <v>4</v>
      </c>
      <c r="F75">
        <v>52.58</v>
      </c>
      <c r="G75">
        <v>3.43</v>
      </c>
      <c r="H75" t="s">
        <v>17</v>
      </c>
      <c r="I75" t="s">
        <v>11</v>
      </c>
      <c r="J75" t="s">
        <v>11</v>
      </c>
    </row>
    <row r="76" spans="1:10" x14ac:dyDescent="0.25">
      <c r="A76">
        <v>75</v>
      </c>
      <c r="B76" t="s">
        <v>9</v>
      </c>
      <c r="C76">
        <v>20</v>
      </c>
      <c r="D76" t="str">
        <f t="shared" si="1"/>
        <v>Teenager</v>
      </c>
      <c r="E76">
        <v>25</v>
      </c>
      <c r="F76">
        <v>83.5</v>
      </c>
      <c r="G76">
        <v>3.04</v>
      </c>
      <c r="H76" t="s">
        <v>15</v>
      </c>
      <c r="I76" t="s">
        <v>12</v>
      </c>
      <c r="J76" t="s">
        <v>11</v>
      </c>
    </row>
    <row r="77" spans="1:10" x14ac:dyDescent="0.25">
      <c r="A77">
        <v>76</v>
      </c>
      <c r="B77" t="s">
        <v>13</v>
      </c>
      <c r="C77">
        <v>21</v>
      </c>
      <c r="D77" t="str">
        <f t="shared" si="1"/>
        <v>Teenager</v>
      </c>
      <c r="E77">
        <v>3</v>
      </c>
      <c r="F77">
        <v>52.21</v>
      </c>
      <c r="G77">
        <v>3.64</v>
      </c>
      <c r="H77" t="s">
        <v>14</v>
      </c>
      <c r="I77" t="s">
        <v>12</v>
      </c>
      <c r="J77" t="s">
        <v>12</v>
      </c>
    </row>
    <row r="78" spans="1:10" x14ac:dyDescent="0.25">
      <c r="A78">
        <v>77</v>
      </c>
      <c r="B78" t="s">
        <v>13</v>
      </c>
      <c r="C78">
        <v>22</v>
      </c>
      <c r="D78" t="str">
        <f t="shared" si="1"/>
        <v>Teenager</v>
      </c>
      <c r="E78">
        <v>32</v>
      </c>
      <c r="F78">
        <v>79.41</v>
      </c>
      <c r="G78">
        <v>2.86</v>
      </c>
      <c r="H78" t="s">
        <v>15</v>
      </c>
      <c r="I78" t="s">
        <v>11</v>
      </c>
      <c r="J78" t="s">
        <v>12</v>
      </c>
    </row>
    <row r="79" spans="1:10" x14ac:dyDescent="0.25">
      <c r="A79">
        <v>78</v>
      </c>
      <c r="B79" t="s">
        <v>13</v>
      </c>
      <c r="C79">
        <v>18</v>
      </c>
      <c r="D79" t="str">
        <f t="shared" si="1"/>
        <v>Adolescent</v>
      </c>
      <c r="E79">
        <v>3</v>
      </c>
      <c r="F79">
        <v>99.97</v>
      </c>
      <c r="G79">
        <v>3.79</v>
      </c>
      <c r="H79" t="s">
        <v>16</v>
      </c>
      <c r="I79" t="s">
        <v>11</v>
      </c>
      <c r="J79" t="s">
        <v>12</v>
      </c>
    </row>
    <row r="80" spans="1:10" x14ac:dyDescent="0.25">
      <c r="A80">
        <v>79</v>
      </c>
      <c r="B80" t="s">
        <v>9</v>
      </c>
      <c r="C80">
        <v>22</v>
      </c>
      <c r="D80" t="str">
        <f t="shared" si="1"/>
        <v>Teenager</v>
      </c>
      <c r="E80">
        <v>27</v>
      </c>
      <c r="F80">
        <v>77.790000000000006</v>
      </c>
      <c r="G80">
        <v>2.14</v>
      </c>
      <c r="H80" t="s">
        <v>15</v>
      </c>
      <c r="I80" t="s">
        <v>11</v>
      </c>
      <c r="J80" t="s">
        <v>12</v>
      </c>
    </row>
    <row r="81" spans="1:10" x14ac:dyDescent="0.25">
      <c r="A81">
        <v>80</v>
      </c>
      <c r="B81" t="s">
        <v>13</v>
      </c>
      <c r="C81">
        <v>21</v>
      </c>
      <c r="D81" t="str">
        <f t="shared" si="1"/>
        <v>Teenager</v>
      </c>
      <c r="E81">
        <v>29</v>
      </c>
      <c r="F81">
        <v>73.66</v>
      </c>
      <c r="G81">
        <v>3.91</v>
      </c>
      <c r="H81" t="s">
        <v>10</v>
      </c>
      <c r="I81" t="s">
        <v>11</v>
      </c>
      <c r="J81" t="s">
        <v>11</v>
      </c>
    </row>
    <row r="82" spans="1:10" x14ac:dyDescent="0.25">
      <c r="A82">
        <v>81</v>
      </c>
      <c r="B82" t="s">
        <v>9</v>
      </c>
      <c r="C82">
        <v>21</v>
      </c>
      <c r="D82" t="str">
        <f t="shared" si="1"/>
        <v>Teenager</v>
      </c>
      <c r="E82">
        <v>32</v>
      </c>
      <c r="F82">
        <v>65.64</v>
      </c>
      <c r="G82">
        <v>3.31</v>
      </c>
      <c r="H82" t="s">
        <v>15</v>
      </c>
      <c r="I82" t="s">
        <v>11</v>
      </c>
      <c r="J82" t="s">
        <v>11</v>
      </c>
    </row>
    <row r="83" spans="1:10" x14ac:dyDescent="0.25">
      <c r="A83">
        <v>82</v>
      </c>
      <c r="B83" t="s">
        <v>13</v>
      </c>
      <c r="C83">
        <v>21</v>
      </c>
      <c r="D83" t="str">
        <f t="shared" si="1"/>
        <v>Teenager</v>
      </c>
      <c r="E83">
        <v>19</v>
      </c>
      <c r="F83">
        <v>56.03</v>
      </c>
      <c r="G83">
        <v>2.76</v>
      </c>
      <c r="H83" t="s">
        <v>16</v>
      </c>
      <c r="I83" t="s">
        <v>12</v>
      </c>
      <c r="J83" t="s">
        <v>11</v>
      </c>
    </row>
    <row r="84" spans="1:10" x14ac:dyDescent="0.25">
      <c r="A84">
        <v>83</v>
      </c>
      <c r="B84" t="s">
        <v>9</v>
      </c>
      <c r="C84">
        <v>22</v>
      </c>
      <c r="D84" t="str">
        <f t="shared" si="1"/>
        <v>Teenager</v>
      </c>
      <c r="E84">
        <v>21</v>
      </c>
      <c r="F84">
        <v>86.55</v>
      </c>
      <c r="G84">
        <v>2.39</v>
      </c>
      <c r="H84" t="s">
        <v>16</v>
      </c>
      <c r="I84" t="s">
        <v>12</v>
      </c>
      <c r="J84" t="s">
        <v>12</v>
      </c>
    </row>
    <row r="85" spans="1:10" x14ac:dyDescent="0.25">
      <c r="A85">
        <v>84</v>
      </c>
      <c r="B85" t="s">
        <v>13</v>
      </c>
      <c r="C85">
        <v>24</v>
      </c>
      <c r="D85" t="str">
        <f t="shared" si="1"/>
        <v>Teenager</v>
      </c>
      <c r="E85">
        <v>5</v>
      </c>
      <c r="F85">
        <v>59.63</v>
      </c>
      <c r="G85">
        <v>2.96</v>
      </c>
      <c r="H85" t="s">
        <v>17</v>
      </c>
      <c r="I85" t="s">
        <v>12</v>
      </c>
      <c r="J85" t="s">
        <v>11</v>
      </c>
    </row>
    <row r="86" spans="1:10" x14ac:dyDescent="0.25">
      <c r="A86">
        <v>85</v>
      </c>
      <c r="B86" t="s">
        <v>9</v>
      </c>
      <c r="C86">
        <v>21</v>
      </c>
      <c r="D86" t="str">
        <f t="shared" si="1"/>
        <v>Teenager</v>
      </c>
      <c r="E86">
        <v>18</v>
      </c>
      <c r="F86">
        <v>55.76</v>
      </c>
      <c r="G86">
        <v>2.39</v>
      </c>
      <c r="H86" t="s">
        <v>14</v>
      </c>
      <c r="I86" t="s">
        <v>12</v>
      </c>
      <c r="J86" t="s">
        <v>12</v>
      </c>
    </row>
    <row r="87" spans="1:10" x14ac:dyDescent="0.25">
      <c r="A87">
        <v>86</v>
      </c>
      <c r="B87" t="s">
        <v>9</v>
      </c>
      <c r="C87">
        <v>23</v>
      </c>
      <c r="D87" t="str">
        <f t="shared" si="1"/>
        <v>Teenager</v>
      </c>
      <c r="E87">
        <v>28</v>
      </c>
      <c r="F87">
        <v>71.09</v>
      </c>
      <c r="G87">
        <v>2.33</v>
      </c>
      <c r="H87" t="s">
        <v>15</v>
      </c>
      <c r="I87" t="s">
        <v>12</v>
      </c>
      <c r="J87" t="s">
        <v>11</v>
      </c>
    </row>
    <row r="88" spans="1:10" x14ac:dyDescent="0.25">
      <c r="A88">
        <v>87</v>
      </c>
      <c r="B88" t="s">
        <v>13</v>
      </c>
      <c r="C88">
        <v>22</v>
      </c>
      <c r="D88" t="str">
        <f t="shared" si="1"/>
        <v>Teenager</v>
      </c>
      <c r="E88">
        <v>22</v>
      </c>
      <c r="F88">
        <v>89.77</v>
      </c>
      <c r="G88">
        <v>3.23</v>
      </c>
      <c r="H88" t="s">
        <v>17</v>
      </c>
      <c r="I88" t="s">
        <v>12</v>
      </c>
      <c r="J88" t="s">
        <v>11</v>
      </c>
    </row>
    <row r="89" spans="1:10" x14ac:dyDescent="0.25">
      <c r="A89">
        <v>88</v>
      </c>
      <c r="B89" t="s">
        <v>9</v>
      </c>
      <c r="C89">
        <v>21</v>
      </c>
      <c r="D89" t="str">
        <f t="shared" si="1"/>
        <v>Teenager</v>
      </c>
      <c r="E89">
        <v>21</v>
      </c>
      <c r="F89">
        <v>87.25</v>
      </c>
      <c r="G89">
        <v>3.05</v>
      </c>
      <c r="H89" t="s">
        <v>14</v>
      </c>
      <c r="I89" t="s">
        <v>12</v>
      </c>
      <c r="J89" t="s">
        <v>12</v>
      </c>
    </row>
    <row r="90" spans="1:10" x14ac:dyDescent="0.25">
      <c r="A90">
        <v>89</v>
      </c>
      <c r="B90" t="s">
        <v>13</v>
      </c>
      <c r="C90">
        <v>23</v>
      </c>
      <c r="D90" t="str">
        <f t="shared" si="1"/>
        <v>Teenager</v>
      </c>
      <c r="E90">
        <v>6</v>
      </c>
      <c r="F90">
        <v>52.74</v>
      </c>
      <c r="G90">
        <v>3.34</v>
      </c>
      <c r="H90" t="s">
        <v>15</v>
      </c>
      <c r="I90" t="s">
        <v>11</v>
      </c>
      <c r="J90" t="s">
        <v>11</v>
      </c>
    </row>
    <row r="91" spans="1:10" x14ac:dyDescent="0.25">
      <c r="A91">
        <v>90</v>
      </c>
      <c r="B91" t="s">
        <v>13</v>
      </c>
      <c r="C91">
        <v>24</v>
      </c>
      <c r="D91" t="str">
        <f t="shared" si="1"/>
        <v>Teenager</v>
      </c>
      <c r="E91">
        <v>1</v>
      </c>
      <c r="F91">
        <v>72.760000000000005</v>
      </c>
      <c r="G91">
        <v>3.86</v>
      </c>
      <c r="H91" t="s">
        <v>10</v>
      </c>
      <c r="I91" t="s">
        <v>11</v>
      </c>
      <c r="J91" t="s">
        <v>11</v>
      </c>
    </row>
    <row r="92" spans="1:10" x14ac:dyDescent="0.25">
      <c r="A92">
        <v>91</v>
      </c>
      <c r="B92" t="s">
        <v>13</v>
      </c>
      <c r="C92">
        <v>20</v>
      </c>
      <c r="D92" t="str">
        <f t="shared" si="1"/>
        <v>Teenager</v>
      </c>
      <c r="E92">
        <v>5</v>
      </c>
      <c r="F92">
        <v>76.12</v>
      </c>
      <c r="G92">
        <v>3.06</v>
      </c>
      <c r="H92" t="s">
        <v>15</v>
      </c>
      <c r="I92" t="s">
        <v>12</v>
      </c>
      <c r="J92" t="s">
        <v>12</v>
      </c>
    </row>
    <row r="93" spans="1:10" x14ac:dyDescent="0.25">
      <c r="A93">
        <v>92</v>
      </c>
      <c r="B93" t="s">
        <v>13</v>
      </c>
      <c r="C93">
        <v>24</v>
      </c>
      <c r="D93" t="str">
        <f t="shared" si="1"/>
        <v>Teenager</v>
      </c>
      <c r="E93">
        <v>12</v>
      </c>
      <c r="F93">
        <v>82.23</v>
      </c>
      <c r="G93">
        <v>3.16</v>
      </c>
      <c r="H93" t="s">
        <v>16</v>
      </c>
      <c r="I93" t="s">
        <v>12</v>
      </c>
      <c r="J93" t="s">
        <v>11</v>
      </c>
    </row>
    <row r="94" spans="1:10" x14ac:dyDescent="0.25">
      <c r="A94">
        <v>93</v>
      </c>
      <c r="B94" t="s">
        <v>13</v>
      </c>
      <c r="C94">
        <v>21</v>
      </c>
      <c r="D94" t="str">
        <f t="shared" si="1"/>
        <v>Teenager</v>
      </c>
      <c r="E94">
        <v>26</v>
      </c>
      <c r="F94">
        <v>82.51</v>
      </c>
      <c r="G94">
        <v>2.1800000000000002</v>
      </c>
      <c r="H94" t="s">
        <v>16</v>
      </c>
      <c r="I94" t="s">
        <v>11</v>
      </c>
      <c r="J94" t="s">
        <v>12</v>
      </c>
    </row>
    <row r="95" spans="1:10" x14ac:dyDescent="0.25">
      <c r="A95">
        <v>94</v>
      </c>
      <c r="B95" t="s">
        <v>13</v>
      </c>
      <c r="C95">
        <v>22</v>
      </c>
      <c r="D95" t="str">
        <f t="shared" si="1"/>
        <v>Teenager</v>
      </c>
      <c r="E95">
        <v>34</v>
      </c>
      <c r="F95">
        <v>68.23</v>
      </c>
      <c r="G95">
        <v>3.44</v>
      </c>
      <c r="H95" t="s">
        <v>10</v>
      </c>
      <c r="I95" t="s">
        <v>11</v>
      </c>
      <c r="J95" t="s">
        <v>11</v>
      </c>
    </row>
    <row r="96" spans="1:10" x14ac:dyDescent="0.25">
      <c r="A96">
        <v>95</v>
      </c>
      <c r="B96" t="s">
        <v>13</v>
      </c>
      <c r="C96">
        <v>19</v>
      </c>
      <c r="D96" t="str">
        <f t="shared" si="1"/>
        <v>Adolescent</v>
      </c>
      <c r="E96">
        <v>14</v>
      </c>
      <c r="F96">
        <v>78.03</v>
      </c>
      <c r="G96">
        <v>2.8</v>
      </c>
      <c r="H96" t="s">
        <v>17</v>
      </c>
      <c r="I96" t="s">
        <v>11</v>
      </c>
      <c r="J96" t="s">
        <v>11</v>
      </c>
    </row>
    <row r="97" spans="1:10" x14ac:dyDescent="0.25">
      <c r="A97">
        <v>96</v>
      </c>
      <c r="B97" t="s">
        <v>13</v>
      </c>
      <c r="C97">
        <v>21</v>
      </c>
      <c r="D97" t="str">
        <f t="shared" si="1"/>
        <v>Teenager</v>
      </c>
      <c r="E97">
        <v>26</v>
      </c>
      <c r="F97">
        <v>74.05</v>
      </c>
      <c r="G97">
        <v>3.95</v>
      </c>
      <c r="H97" t="s">
        <v>14</v>
      </c>
      <c r="I97" t="s">
        <v>11</v>
      </c>
      <c r="J97" t="s">
        <v>11</v>
      </c>
    </row>
    <row r="98" spans="1:10" x14ac:dyDescent="0.25">
      <c r="A98">
        <v>97</v>
      </c>
      <c r="B98" t="s">
        <v>13</v>
      </c>
      <c r="C98">
        <v>19</v>
      </c>
      <c r="D98" t="str">
        <f t="shared" si="1"/>
        <v>Adolescent</v>
      </c>
      <c r="E98">
        <v>27</v>
      </c>
      <c r="F98">
        <v>94.25</v>
      </c>
      <c r="G98">
        <v>3.65</v>
      </c>
      <c r="H98" t="s">
        <v>15</v>
      </c>
      <c r="I98" t="s">
        <v>12</v>
      </c>
      <c r="J98" t="s">
        <v>11</v>
      </c>
    </row>
    <row r="99" spans="1:10" x14ac:dyDescent="0.25">
      <c r="A99">
        <v>98</v>
      </c>
      <c r="B99" t="s">
        <v>13</v>
      </c>
      <c r="C99">
        <v>23</v>
      </c>
      <c r="D99" t="str">
        <f t="shared" si="1"/>
        <v>Teenager</v>
      </c>
      <c r="E99">
        <v>9</v>
      </c>
      <c r="F99">
        <v>76.510000000000005</v>
      </c>
      <c r="G99">
        <v>3.04</v>
      </c>
      <c r="H99" t="s">
        <v>16</v>
      </c>
      <c r="I99" t="s">
        <v>11</v>
      </c>
      <c r="J99" t="s">
        <v>11</v>
      </c>
    </row>
    <row r="100" spans="1:10" x14ac:dyDescent="0.25">
      <c r="A100">
        <v>99</v>
      </c>
      <c r="B100" t="s">
        <v>13</v>
      </c>
      <c r="C100">
        <v>20</v>
      </c>
      <c r="D100" t="str">
        <f t="shared" si="1"/>
        <v>Teenager</v>
      </c>
      <c r="E100">
        <v>26</v>
      </c>
      <c r="F100">
        <v>72.05</v>
      </c>
      <c r="G100">
        <v>2.25</v>
      </c>
      <c r="H100" t="s">
        <v>17</v>
      </c>
      <c r="I100" t="s">
        <v>12</v>
      </c>
      <c r="J100" t="s">
        <v>11</v>
      </c>
    </row>
    <row r="101" spans="1:10" x14ac:dyDescent="0.25">
      <c r="A101">
        <v>100</v>
      </c>
      <c r="B101" t="s">
        <v>9</v>
      </c>
      <c r="C101">
        <v>18</v>
      </c>
      <c r="D101" t="str">
        <f t="shared" si="1"/>
        <v>Adolescent</v>
      </c>
      <c r="E101">
        <v>22</v>
      </c>
      <c r="F101">
        <v>70.22</v>
      </c>
      <c r="G101">
        <v>3.72</v>
      </c>
      <c r="H101" t="s">
        <v>10</v>
      </c>
      <c r="I101" t="s">
        <v>12</v>
      </c>
      <c r="J101" t="s">
        <v>11</v>
      </c>
    </row>
    <row r="102" spans="1:10" x14ac:dyDescent="0.25">
      <c r="A102">
        <v>101</v>
      </c>
      <c r="B102" t="s">
        <v>9</v>
      </c>
      <c r="C102">
        <v>24</v>
      </c>
      <c r="D102" t="str">
        <f t="shared" si="1"/>
        <v>Teenager</v>
      </c>
      <c r="E102">
        <v>30</v>
      </c>
      <c r="F102">
        <v>78.62</v>
      </c>
      <c r="G102">
        <v>3.6</v>
      </c>
      <c r="H102" t="s">
        <v>16</v>
      </c>
      <c r="I102" t="s">
        <v>12</v>
      </c>
      <c r="J102" t="s">
        <v>11</v>
      </c>
    </row>
    <row r="103" spans="1:10" x14ac:dyDescent="0.25">
      <c r="A103">
        <v>102</v>
      </c>
      <c r="B103" t="s">
        <v>13</v>
      </c>
      <c r="C103">
        <v>20</v>
      </c>
      <c r="D103" t="str">
        <f t="shared" si="1"/>
        <v>Teenager</v>
      </c>
      <c r="E103">
        <v>17</v>
      </c>
      <c r="F103">
        <v>90.2</v>
      </c>
      <c r="G103">
        <v>2.37</v>
      </c>
      <c r="H103" t="s">
        <v>10</v>
      </c>
      <c r="I103" t="s">
        <v>11</v>
      </c>
      <c r="J103" t="s">
        <v>12</v>
      </c>
    </row>
    <row r="104" spans="1:10" x14ac:dyDescent="0.25">
      <c r="A104">
        <v>103</v>
      </c>
      <c r="B104" t="s">
        <v>13</v>
      </c>
      <c r="C104">
        <v>21</v>
      </c>
      <c r="D104" t="str">
        <f t="shared" si="1"/>
        <v>Teenager</v>
      </c>
      <c r="E104">
        <v>26</v>
      </c>
      <c r="F104">
        <v>76.92</v>
      </c>
      <c r="G104">
        <v>2.59</v>
      </c>
      <c r="H104" t="s">
        <v>15</v>
      </c>
      <c r="I104" t="s">
        <v>11</v>
      </c>
      <c r="J104" t="s">
        <v>12</v>
      </c>
    </row>
    <row r="105" spans="1:10" x14ac:dyDescent="0.25">
      <c r="A105">
        <v>104</v>
      </c>
      <c r="B105" t="s">
        <v>13</v>
      </c>
      <c r="C105">
        <v>19</v>
      </c>
      <c r="D105" t="str">
        <f t="shared" si="1"/>
        <v>Adolescent</v>
      </c>
      <c r="E105">
        <v>36</v>
      </c>
      <c r="F105">
        <v>83.08</v>
      </c>
      <c r="G105">
        <v>3.59</v>
      </c>
      <c r="H105" t="s">
        <v>14</v>
      </c>
      <c r="I105" t="s">
        <v>12</v>
      </c>
      <c r="J105" t="s">
        <v>11</v>
      </c>
    </row>
    <row r="106" spans="1:10" x14ac:dyDescent="0.25">
      <c r="A106">
        <v>105</v>
      </c>
      <c r="B106" t="s">
        <v>13</v>
      </c>
      <c r="C106">
        <v>24</v>
      </c>
      <c r="D106" t="str">
        <f t="shared" si="1"/>
        <v>Teenager</v>
      </c>
      <c r="E106">
        <v>1</v>
      </c>
      <c r="F106">
        <v>86.89</v>
      </c>
      <c r="G106">
        <v>2.37</v>
      </c>
      <c r="H106" t="s">
        <v>16</v>
      </c>
      <c r="I106" t="s">
        <v>12</v>
      </c>
      <c r="J106" t="s">
        <v>11</v>
      </c>
    </row>
    <row r="107" spans="1:10" x14ac:dyDescent="0.25">
      <c r="A107">
        <v>106</v>
      </c>
      <c r="B107" t="s">
        <v>13</v>
      </c>
      <c r="C107">
        <v>19</v>
      </c>
      <c r="D107" t="str">
        <f t="shared" si="1"/>
        <v>Adolescent</v>
      </c>
      <c r="E107">
        <v>8</v>
      </c>
      <c r="F107">
        <v>76.010000000000005</v>
      </c>
      <c r="G107">
        <v>3.84</v>
      </c>
      <c r="H107" t="s">
        <v>16</v>
      </c>
      <c r="I107" t="s">
        <v>12</v>
      </c>
      <c r="J107" t="s">
        <v>12</v>
      </c>
    </row>
    <row r="108" spans="1:10" x14ac:dyDescent="0.25">
      <c r="A108">
        <v>107</v>
      </c>
      <c r="B108" t="s">
        <v>13</v>
      </c>
      <c r="C108">
        <v>22</v>
      </c>
      <c r="D108" t="str">
        <f t="shared" si="1"/>
        <v>Teenager</v>
      </c>
      <c r="E108">
        <v>35</v>
      </c>
      <c r="F108">
        <v>71.34</v>
      </c>
      <c r="G108">
        <v>2.85</v>
      </c>
      <c r="H108" t="s">
        <v>15</v>
      </c>
      <c r="I108" t="s">
        <v>11</v>
      </c>
      <c r="J108" t="s">
        <v>11</v>
      </c>
    </row>
    <row r="109" spans="1:10" x14ac:dyDescent="0.25">
      <c r="A109">
        <v>108</v>
      </c>
      <c r="B109" t="s">
        <v>13</v>
      </c>
      <c r="C109">
        <v>19</v>
      </c>
      <c r="D109" t="str">
        <f t="shared" si="1"/>
        <v>Adolescent</v>
      </c>
      <c r="E109">
        <v>15</v>
      </c>
      <c r="F109">
        <v>93.83</v>
      </c>
      <c r="G109">
        <v>2.17</v>
      </c>
      <c r="H109" t="s">
        <v>17</v>
      </c>
      <c r="I109" t="s">
        <v>12</v>
      </c>
      <c r="J109" t="s">
        <v>11</v>
      </c>
    </row>
    <row r="110" spans="1:10" x14ac:dyDescent="0.25">
      <c r="A110">
        <v>109</v>
      </c>
      <c r="B110" t="s">
        <v>13</v>
      </c>
      <c r="C110">
        <v>22</v>
      </c>
      <c r="D110" t="str">
        <f t="shared" si="1"/>
        <v>Teenager</v>
      </c>
      <c r="E110">
        <v>22</v>
      </c>
      <c r="F110">
        <v>70.88</v>
      </c>
      <c r="G110">
        <v>3.63</v>
      </c>
      <c r="H110" t="s">
        <v>14</v>
      </c>
      <c r="I110" t="s">
        <v>11</v>
      </c>
      <c r="J110" t="s">
        <v>12</v>
      </c>
    </row>
    <row r="111" spans="1:10" x14ac:dyDescent="0.25">
      <c r="A111">
        <v>110</v>
      </c>
      <c r="B111" t="s">
        <v>9</v>
      </c>
      <c r="C111">
        <v>23</v>
      </c>
      <c r="D111" t="str">
        <f t="shared" si="1"/>
        <v>Teenager</v>
      </c>
      <c r="E111">
        <v>14</v>
      </c>
      <c r="F111">
        <v>73.099999999999994</v>
      </c>
      <c r="G111">
        <v>2.75</v>
      </c>
      <c r="H111" t="s">
        <v>16</v>
      </c>
      <c r="I111" t="s">
        <v>12</v>
      </c>
      <c r="J111" t="s">
        <v>11</v>
      </c>
    </row>
    <row r="112" spans="1:10" x14ac:dyDescent="0.25">
      <c r="A112">
        <v>111</v>
      </c>
      <c r="B112" t="s">
        <v>13</v>
      </c>
      <c r="C112">
        <v>24</v>
      </c>
      <c r="D112" t="str">
        <f t="shared" si="1"/>
        <v>Teenager</v>
      </c>
      <c r="E112">
        <v>26</v>
      </c>
      <c r="F112">
        <v>99.52</v>
      </c>
      <c r="G112">
        <v>3.05</v>
      </c>
      <c r="H112" t="s">
        <v>14</v>
      </c>
      <c r="I112" t="s">
        <v>12</v>
      </c>
      <c r="J112" t="s">
        <v>11</v>
      </c>
    </row>
    <row r="113" spans="1:10" x14ac:dyDescent="0.25">
      <c r="A113">
        <v>112</v>
      </c>
      <c r="B113" t="s">
        <v>9</v>
      </c>
      <c r="C113">
        <v>24</v>
      </c>
      <c r="D113" t="str">
        <f t="shared" si="1"/>
        <v>Teenager</v>
      </c>
      <c r="E113">
        <v>28</v>
      </c>
      <c r="F113">
        <v>50.01</v>
      </c>
      <c r="G113">
        <v>2.2200000000000002</v>
      </c>
      <c r="H113" t="s">
        <v>16</v>
      </c>
      <c r="I113" t="s">
        <v>12</v>
      </c>
      <c r="J113" t="s">
        <v>12</v>
      </c>
    </row>
    <row r="114" spans="1:10" x14ac:dyDescent="0.25">
      <c r="A114">
        <v>113</v>
      </c>
      <c r="B114" t="s">
        <v>13</v>
      </c>
      <c r="C114">
        <v>18</v>
      </c>
      <c r="D114" t="str">
        <f t="shared" si="1"/>
        <v>Adolescent</v>
      </c>
      <c r="E114">
        <v>23</v>
      </c>
      <c r="F114">
        <v>59.27</v>
      </c>
      <c r="G114">
        <v>2.0099999999999998</v>
      </c>
      <c r="H114" t="s">
        <v>14</v>
      </c>
      <c r="I114" t="s">
        <v>11</v>
      </c>
      <c r="J114" t="s">
        <v>11</v>
      </c>
    </row>
    <row r="115" spans="1:10" x14ac:dyDescent="0.25">
      <c r="A115">
        <v>114</v>
      </c>
      <c r="B115" t="s">
        <v>13</v>
      </c>
      <c r="C115">
        <v>21</v>
      </c>
      <c r="D115" t="str">
        <f t="shared" si="1"/>
        <v>Teenager</v>
      </c>
      <c r="E115">
        <v>14</v>
      </c>
      <c r="F115">
        <v>69.2</v>
      </c>
      <c r="G115">
        <v>3.28</v>
      </c>
      <c r="H115" t="s">
        <v>10</v>
      </c>
      <c r="I115" t="s">
        <v>11</v>
      </c>
      <c r="J115" t="s">
        <v>11</v>
      </c>
    </row>
    <row r="116" spans="1:10" x14ac:dyDescent="0.25">
      <c r="A116">
        <v>115</v>
      </c>
      <c r="B116" t="s">
        <v>9</v>
      </c>
      <c r="C116">
        <v>22</v>
      </c>
      <c r="D116" t="str">
        <f t="shared" si="1"/>
        <v>Teenager</v>
      </c>
      <c r="E116">
        <v>24</v>
      </c>
      <c r="F116">
        <v>96.63</v>
      </c>
      <c r="G116">
        <v>3.03</v>
      </c>
      <c r="H116" t="s">
        <v>16</v>
      </c>
      <c r="I116" t="s">
        <v>12</v>
      </c>
      <c r="J116" t="s">
        <v>12</v>
      </c>
    </row>
    <row r="117" spans="1:10" x14ac:dyDescent="0.25">
      <c r="A117">
        <v>116</v>
      </c>
      <c r="B117" t="s">
        <v>13</v>
      </c>
      <c r="C117">
        <v>18</v>
      </c>
      <c r="D117" t="str">
        <f t="shared" si="1"/>
        <v>Adolescent</v>
      </c>
      <c r="E117">
        <v>2</v>
      </c>
      <c r="F117">
        <v>53.5</v>
      </c>
      <c r="G117">
        <v>3.19</v>
      </c>
      <c r="H117" t="s">
        <v>14</v>
      </c>
      <c r="I117" t="s">
        <v>11</v>
      </c>
      <c r="J117" t="s">
        <v>11</v>
      </c>
    </row>
    <row r="118" spans="1:10" x14ac:dyDescent="0.25">
      <c r="A118">
        <v>117</v>
      </c>
      <c r="B118" t="s">
        <v>9</v>
      </c>
      <c r="C118">
        <v>19</v>
      </c>
      <c r="D118" t="str">
        <f t="shared" si="1"/>
        <v>Adolescent</v>
      </c>
      <c r="E118">
        <v>26</v>
      </c>
      <c r="F118">
        <v>50.47</v>
      </c>
      <c r="G118">
        <v>3.59</v>
      </c>
      <c r="H118" t="s">
        <v>17</v>
      </c>
      <c r="I118" t="s">
        <v>12</v>
      </c>
      <c r="J118" t="s">
        <v>12</v>
      </c>
    </row>
    <row r="119" spans="1:10" x14ac:dyDescent="0.25">
      <c r="A119">
        <v>118</v>
      </c>
      <c r="B119" t="s">
        <v>13</v>
      </c>
      <c r="C119">
        <v>19</v>
      </c>
      <c r="D119" t="str">
        <f t="shared" si="1"/>
        <v>Adolescent</v>
      </c>
      <c r="E119">
        <v>14</v>
      </c>
      <c r="F119">
        <v>52.63</v>
      </c>
      <c r="G119">
        <v>3.29</v>
      </c>
      <c r="H119" t="s">
        <v>10</v>
      </c>
      <c r="I119" t="s">
        <v>11</v>
      </c>
      <c r="J119" t="s">
        <v>11</v>
      </c>
    </row>
    <row r="120" spans="1:10" x14ac:dyDescent="0.25">
      <c r="A120">
        <v>119</v>
      </c>
      <c r="B120" t="s">
        <v>13</v>
      </c>
      <c r="C120">
        <v>18</v>
      </c>
      <c r="D120" t="str">
        <f t="shared" si="1"/>
        <v>Adolescent</v>
      </c>
      <c r="E120">
        <v>7</v>
      </c>
      <c r="F120">
        <v>54.43</v>
      </c>
      <c r="G120">
        <v>2.35</v>
      </c>
      <c r="H120" t="s">
        <v>10</v>
      </c>
      <c r="I120" t="s">
        <v>11</v>
      </c>
      <c r="J120" t="s">
        <v>11</v>
      </c>
    </row>
    <row r="121" spans="1:10" x14ac:dyDescent="0.25">
      <c r="A121">
        <v>120</v>
      </c>
      <c r="B121" t="s">
        <v>9</v>
      </c>
      <c r="C121">
        <v>24</v>
      </c>
      <c r="D121" t="str">
        <f t="shared" si="1"/>
        <v>Teenager</v>
      </c>
      <c r="E121">
        <v>3</v>
      </c>
      <c r="F121">
        <v>51.88</v>
      </c>
      <c r="G121">
        <v>2.72</v>
      </c>
      <c r="H121" t="s">
        <v>17</v>
      </c>
      <c r="I121" t="s">
        <v>11</v>
      </c>
      <c r="J121" t="s">
        <v>12</v>
      </c>
    </row>
    <row r="122" spans="1:10" x14ac:dyDescent="0.25">
      <c r="A122">
        <v>121</v>
      </c>
      <c r="B122" t="s">
        <v>13</v>
      </c>
      <c r="C122">
        <v>19</v>
      </c>
      <c r="D122" t="str">
        <f t="shared" si="1"/>
        <v>Adolescent</v>
      </c>
      <c r="E122">
        <v>23</v>
      </c>
      <c r="F122">
        <v>73.989999999999995</v>
      </c>
      <c r="G122">
        <v>3.81</v>
      </c>
      <c r="H122" t="s">
        <v>14</v>
      </c>
      <c r="I122" t="s">
        <v>12</v>
      </c>
      <c r="J122" t="s">
        <v>12</v>
      </c>
    </row>
    <row r="123" spans="1:10" x14ac:dyDescent="0.25">
      <c r="A123">
        <v>122</v>
      </c>
      <c r="B123" t="s">
        <v>9</v>
      </c>
      <c r="C123">
        <v>23</v>
      </c>
      <c r="D123" t="str">
        <f t="shared" si="1"/>
        <v>Teenager</v>
      </c>
      <c r="E123">
        <v>18</v>
      </c>
      <c r="F123">
        <v>79.040000000000006</v>
      </c>
      <c r="G123">
        <v>3.54</v>
      </c>
      <c r="H123" t="s">
        <v>15</v>
      </c>
      <c r="I123" t="s">
        <v>11</v>
      </c>
      <c r="J123" t="s">
        <v>11</v>
      </c>
    </row>
    <row r="124" spans="1:10" x14ac:dyDescent="0.25">
      <c r="A124">
        <v>123</v>
      </c>
      <c r="B124" t="s">
        <v>13</v>
      </c>
      <c r="C124">
        <v>23</v>
      </c>
      <c r="D124" t="str">
        <f t="shared" si="1"/>
        <v>Teenager</v>
      </c>
      <c r="E124">
        <v>38</v>
      </c>
      <c r="F124">
        <v>63.58</v>
      </c>
      <c r="G124">
        <v>3.11</v>
      </c>
      <c r="H124" t="s">
        <v>17</v>
      </c>
      <c r="I124" t="s">
        <v>11</v>
      </c>
      <c r="J124" t="s">
        <v>12</v>
      </c>
    </row>
    <row r="125" spans="1:10" x14ac:dyDescent="0.25">
      <c r="A125">
        <v>124</v>
      </c>
      <c r="B125" t="s">
        <v>9</v>
      </c>
      <c r="C125">
        <v>18</v>
      </c>
      <c r="D125" t="str">
        <f t="shared" si="1"/>
        <v>Adolescent</v>
      </c>
      <c r="E125">
        <v>35</v>
      </c>
      <c r="F125">
        <v>69.91</v>
      </c>
      <c r="G125">
        <v>2.5099999999999998</v>
      </c>
      <c r="H125" t="s">
        <v>14</v>
      </c>
      <c r="I125" t="s">
        <v>12</v>
      </c>
      <c r="J125" t="s">
        <v>12</v>
      </c>
    </row>
    <row r="126" spans="1:10" x14ac:dyDescent="0.25">
      <c r="A126">
        <v>125</v>
      </c>
      <c r="B126" t="s">
        <v>9</v>
      </c>
      <c r="C126">
        <v>22</v>
      </c>
      <c r="D126" t="str">
        <f t="shared" si="1"/>
        <v>Teenager</v>
      </c>
      <c r="E126">
        <v>15</v>
      </c>
      <c r="F126">
        <v>54.58</v>
      </c>
      <c r="G126">
        <v>2.6</v>
      </c>
      <c r="H126" t="s">
        <v>17</v>
      </c>
      <c r="I126" t="s">
        <v>12</v>
      </c>
      <c r="J126" t="s">
        <v>11</v>
      </c>
    </row>
    <row r="127" spans="1:10" x14ac:dyDescent="0.25">
      <c r="A127">
        <v>126</v>
      </c>
      <c r="B127" t="s">
        <v>13</v>
      </c>
      <c r="C127">
        <v>22</v>
      </c>
      <c r="D127" t="str">
        <f t="shared" si="1"/>
        <v>Teenager</v>
      </c>
      <c r="E127">
        <v>25</v>
      </c>
      <c r="F127">
        <v>66.819999999999993</v>
      </c>
      <c r="G127">
        <v>3.46</v>
      </c>
      <c r="H127" t="s">
        <v>17</v>
      </c>
      <c r="I127" t="s">
        <v>12</v>
      </c>
      <c r="J127" t="s">
        <v>11</v>
      </c>
    </row>
    <row r="128" spans="1:10" x14ac:dyDescent="0.25">
      <c r="A128">
        <v>127</v>
      </c>
      <c r="B128" t="s">
        <v>13</v>
      </c>
      <c r="C128">
        <v>18</v>
      </c>
      <c r="D128" t="str">
        <f t="shared" si="1"/>
        <v>Adolescent</v>
      </c>
      <c r="E128">
        <v>37</v>
      </c>
      <c r="F128">
        <v>76.13</v>
      </c>
      <c r="G128">
        <v>3.7</v>
      </c>
      <c r="H128" t="s">
        <v>16</v>
      </c>
      <c r="I128" t="s">
        <v>12</v>
      </c>
      <c r="J128" t="s">
        <v>11</v>
      </c>
    </row>
    <row r="129" spans="1:10" x14ac:dyDescent="0.25">
      <c r="A129">
        <v>128</v>
      </c>
      <c r="B129" t="s">
        <v>9</v>
      </c>
      <c r="C129">
        <v>22</v>
      </c>
      <c r="D129" t="str">
        <f t="shared" si="1"/>
        <v>Teenager</v>
      </c>
      <c r="E129">
        <v>28</v>
      </c>
      <c r="F129">
        <v>86.61</v>
      </c>
      <c r="G129">
        <v>3.34</v>
      </c>
      <c r="H129" t="s">
        <v>14</v>
      </c>
      <c r="I129" t="s">
        <v>11</v>
      </c>
      <c r="J129" t="s">
        <v>12</v>
      </c>
    </row>
    <row r="130" spans="1:10" x14ac:dyDescent="0.25">
      <c r="A130">
        <v>129</v>
      </c>
      <c r="B130" t="s">
        <v>13</v>
      </c>
      <c r="C130">
        <v>24</v>
      </c>
      <c r="D130" t="str">
        <f t="shared" si="1"/>
        <v>Teenager</v>
      </c>
      <c r="E130">
        <v>10</v>
      </c>
      <c r="F130">
        <v>50.17</v>
      </c>
      <c r="G130">
        <v>3.62</v>
      </c>
      <c r="H130" t="s">
        <v>15</v>
      </c>
      <c r="I130" t="s">
        <v>11</v>
      </c>
      <c r="J130" t="s">
        <v>12</v>
      </c>
    </row>
    <row r="131" spans="1:10" x14ac:dyDescent="0.25">
      <c r="A131">
        <v>130</v>
      </c>
      <c r="B131" t="s">
        <v>13</v>
      </c>
      <c r="C131">
        <v>24</v>
      </c>
      <c r="D131" t="str">
        <f t="shared" ref="D131:D194" si="2">IF(C131&gt;=20,"Teenager",IF(C131&lt;=19,"Adolescent","invalid"))</f>
        <v>Teenager</v>
      </c>
      <c r="E131">
        <v>39</v>
      </c>
      <c r="F131">
        <v>73.37</v>
      </c>
      <c r="G131">
        <v>3.53</v>
      </c>
      <c r="H131" t="s">
        <v>16</v>
      </c>
      <c r="I131" t="s">
        <v>11</v>
      </c>
      <c r="J131" t="s">
        <v>12</v>
      </c>
    </row>
    <row r="132" spans="1:10" x14ac:dyDescent="0.25">
      <c r="A132">
        <v>131</v>
      </c>
      <c r="B132" t="s">
        <v>13</v>
      </c>
      <c r="C132">
        <v>22</v>
      </c>
      <c r="D132" t="str">
        <f t="shared" si="2"/>
        <v>Teenager</v>
      </c>
      <c r="E132">
        <v>17</v>
      </c>
      <c r="F132">
        <v>64.849999999999994</v>
      </c>
      <c r="G132">
        <v>2.2999999999999998</v>
      </c>
      <c r="H132" t="s">
        <v>17</v>
      </c>
      <c r="I132" t="s">
        <v>11</v>
      </c>
      <c r="J132" t="s">
        <v>12</v>
      </c>
    </row>
    <row r="133" spans="1:10" x14ac:dyDescent="0.25">
      <c r="A133">
        <v>132</v>
      </c>
      <c r="B133" t="s">
        <v>9</v>
      </c>
      <c r="C133">
        <v>23</v>
      </c>
      <c r="D133" t="str">
        <f t="shared" si="2"/>
        <v>Teenager</v>
      </c>
      <c r="E133">
        <v>39</v>
      </c>
      <c r="F133">
        <v>92.64</v>
      </c>
      <c r="G133">
        <v>2.85</v>
      </c>
      <c r="H133" t="s">
        <v>17</v>
      </c>
      <c r="I133" t="s">
        <v>11</v>
      </c>
      <c r="J133" t="s">
        <v>11</v>
      </c>
    </row>
    <row r="134" spans="1:10" x14ac:dyDescent="0.25">
      <c r="A134">
        <v>133</v>
      </c>
      <c r="B134" t="s">
        <v>9</v>
      </c>
      <c r="C134">
        <v>22</v>
      </c>
      <c r="D134" t="str">
        <f t="shared" si="2"/>
        <v>Teenager</v>
      </c>
      <c r="E134">
        <v>22</v>
      </c>
      <c r="F134">
        <v>85.78</v>
      </c>
      <c r="G134">
        <v>2.31</v>
      </c>
      <c r="H134" t="s">
        <v>17</v>
      </c>
      <c r="I134" t="s">
        <v>12</v>
      </c>
      <c r="J134" t="s">
        <v>12</v>
      </c>
    </row>
    <row r="135" spans="1:10" x14ac:dyDescent="0.25">
      <c r="A135">
        <v>134</v>
      </c>
      <c r="B135" t="s">
        <v>9</v>
      </c>
      <c r="C135">
        <v>24</v>
      </c>
      <c r="D135" t="str">
        <f t="shared" si="2"/>
        <v>Teenager</v>
      </c>
      <c r="E135">
        <v>26</v>
      </c>
      <c r="F135">
        <v>79.459999999999994</v>
      </c>
      <c r="G135">
        <v>2.4700000000000002</v>
      </c>
      <c r="H135" t="s">
        <v>14</v>
      </c>
      <c r="I135" t="s">
        <v>11</v>
      </c>
      <c r="J135" t="s">
        <v>11</v>
      </c>
    </row>
    <row r="136" spans="1:10" x14ac:dyDescent="0.25">
      <c r="A136">
        <v>135</v>
      </c>
      <c r="B136" t="s">
        <v>9</v>
      </c>
      <c r="C136">
        <v>20</v>
      </c>
      <c r="D136" t="str">
        <f t="shared" si="2"/>
        <v>Teenager</v>
      </c>
      <c r="E136">
        <v>25</v>
      </c>
      <c r="F136">
        <v>63.86</v>
      </c>
      <c r="G136">
        <v>3.74</v>
      </c>
      <c r="H136" t="s">
        <v>14</v>
      </c>
      <c r="I136" t="s">
        <v>11</v>
      </c>
      <c r="J136" t="s">
        <v>12</v>
      </c>
    </row>
    <row r="137" spans="1:10" x14ac:dyDescent="0.25">
      <c r="A137">
        <v>136</v>
      </c>
      <c r="B137" t="s">
        <v>9</v>
      </c>
      <c r="C137">
        <v>21</v>
      </c>
      <c r="D137" t="str">
        <f t="shared" si="2"/>
        <v>Teenager</v>
      </c>
      <c r="E137">
        <v>17</v>
      </c>
      <c r="F137">
        <v>95.52</v>
      </c>
      <c r="G137">
        <v>2.95</v>
      </c>
      <c r="H137" t="s">
        <v>16</v>
      </c>
      <c r="I137" t="s">
        <v>11</v>
      </c>
      <c r="J137" t="s">
        <v>11</v>
      </c>
    </row>
    <row r="138" spans="1:10" x14ac:dyDescent="0.25">
      <c r="A138">
        <v>137</v>
      </c>
      <c r="B138" t="s">
        <v>9</v>
      </c>
      <c r="C138">
        <v>19</v>
      </c>
      <c r="D138" t="str">
        <f t="shared" si="2"/>
        <v>Adolescent</v>
      </c>
      <c r="E138">
        <v>13</v>
      </c>
      <c r="F138">
        <v>52.26</v>
      </c>
      <c r="G138">
        <v>3.07</v>
      </c>
      <c r="H138" t="s">
        <v>15</v>
      </c>
      <c r="I138" t="s">
        <v>12</v>
      </c>
      <c r="J138" t="s">
        <v>11</v>
      </c>
    </row>
    <row r="139" spans="1:10" x14ac:dyDescent="0.25">
      <c r="A139">
        <v>138</v>
      </c>
      <c r="B139" t="s">
        <v>9</v>
      </c>
      <c r="C139">
        <v>20</v>
      </c>
      <c r="D139" t="str">
        <f t="shared" si="2"/>
        <v>Teenager</v>
      </c>
      <c r="E139">
        <v>20</v>
      </c>
      <c r="F139">
        <v>55.47</v>
      </c>
      <c r="G139">
        <v>2.36</v>
      </c>
      <c r="H139" t="s">
        <v>16</v>
      </c>
      <c r="I139" t="s">
        <v>12</v>
      </c>
      <c r="J139" t="s">
        <v>11</v>
      </c>
    </row>
    <row r="140" spans="1:10" x14ac:dyDescent="0.25">
      <c r="A140">
        <v>139</v>
      </c>
      <c r="B140" t="s">
        <v>9</v>
      </c>
      <c r="C140">
        <v>22</v>
      </c>
      <c r="D140" t="str">
        <f t="shared" si="2"/>
        <v>Teenager</v>
      </c>
      <c r="E140">
        <v>25</v>
      </c>
      <c r="F140">
        <v>69.58</v>
      </c>
      <c r="G140">
        <v>2.62</v>
      </c>
      <c r="H140" t="s">
        <v>10</v>
      </c>
      <c r="I140" t="s">
        <v>11</v>
      </c>
      <c r="J140" t="s">
        <v>12</v>
      </c>
    </row>
    <row r="141" spans="1:10" x14ac:dyDescent="0.25">
      <c r="A141">
        <v>140</v>
      </c>
      <c r="B141" t="s">
        <v>9</v>
      </c>
      <c r="C141">
        <v>23</v>
      </c>
      <c r="D141" t="str">
        <f t="shared" si="2"/>
        <v>Teenager</v>
      </c>
      <c r="E141">
        <v>4</v>
      </c>
      <c r="F141">
        <v>56.22</v>
      </c>
      <c r="G141">
        <v>2.46</v>
      </c>
      <c r="H141" t="s">
        <v>17</v>
      </c>
      <c r="I141" t="s">
        <v>12</v>
      </c>
      <c r="J141" t="s">
        <v>11</v>
      </c>
    </row>
    <row r="142" spans="1:10" x14ac:dyDescent="0.25">
      <c r="A142">
        <v>141</v>
      </c>
      <c r="B142" t="s">
        <v>13</v>
      </c>
      <c r="C142">
        <v>18</v>
      </c>
      <c r="D142" t="str">
        <f t="shared" si="2"/>
        <v>Adolescent</v>
      </c>
      <c r="E142">
        <v>10</v>
      </c>
      <c r="F142">
        <v>97.82</v>
      </c>
      <c r="G142">
        <v>2.41</v>
      </c>
      <c r="H142" t="s">
        <v>17</v>
      </c>
      <c r="I142" t="s">
        <v>12</v>
      </c>
      <c r="J142" t="s">
        <v>11</v>
      </c>
    </row>
    <row r="143" spans="1:10" x14ac:dyDescent="0.25">
      <c r="A143">
        <v>142</v>
      </c>
      <c r="B143" t="s">
        <v>9</v>
      </c>
      <c r="C143">
        <v>22</v>
      </c>
      <c r="D143" t="str">
        <f t="shared" si="2"/>
        <v>Teenager</v>
      </c>
      <c r="E143">
        <v>3</v>
      </c>
      <c r="F143">
        <v>89.9</v>
      </c>
      <c r="G143">
        <v>3.28</v>
      </c>
      <c r="H143" t="s">
        <v>17</v>
      </c>
      <c r="I143" t="s">
        <v>12</v>
      </c>
      <c r="J143" t="s">
        <v>12</v>
      </c>
    </row>
    <row r="144" spans="1:10" x14ac:dyDescent="0.25">
      <c r="A144">
        <v>143</v>
      </c>
      <c r="B144" t="s">
        <v>13</v>
      </c>
      <c r="C144">
        <v>23</v>
      </c>
      <c r="D144" t="str">
        <f t="shared" si="2"/>
        <v>Teenager</v>
      </c>
      <c r="E144">
        <v>18</v>
      </c>
      <c r="F144">
        <v>62.95</v>
      </c>
      <c r="G144">
        <v>2.5099999999999998</v>
      </c>
      <c r="H144" t="s">
        <v>16</v>
      </c>
      <c r="I144" t="s">
        <v>12</v>
      </c>
      <c r="J144" t="s">
        <v>11</v>
      </c>
    </row>
    <row r="145" spans="1:10" x14ac:dyDescent="0.25">
      <c r="A145">
        <v>144</v>
      </c>
      <c r="B145" t="s">
        <v>13</v>
      </c>
      <c r="C145">
        <v>21</v>
      </c>
      <c r="D145" t="str">
        <f t="shared" si="2"/>
        <v>Teenager</v>
      </c>
      <c r="E145">
        <v>36</v>
      </c>
      <c r="F145">
        <v>79.430000000000007</v>
      </c>
      <c r="G145">
        <v>3.26</v>
      </c>
      <c r="H145" t="s">
        <v>16</v>
      </c>
      <c r="I145" t="s">
        <v>12</v>
      </c>
      <c r="J145" t="s">
        <v>12</v>
      </c>
    </row>
    <row r="146" spans="1:10" x14ac:dyDescent="0.25">
      <c r="A146">
        <v>145</v>
      </c>
      <c r="B146" t="s">
        <v>13</v>
      </c>
      <c r="C146">
        <v>22</v>
      </c>
      <c r="D146" t="str">
        <f t="shared" si="2"/>
        <v>Teenager</v>
      </c>
      <c r="E146">
        <v>22</v>
      </c>
      <c r="F146">
        <v>99.12</v>
      </c>
      <c r="G146">
        <v>2.12</v>
      </c>
      <c r="H146" t="s">
        <v>17</v>
      </c>
      <c r="I146" t="s">
        <v>12</v>
      </c>
      <c r="J146" t="s">
        <v>12</v>
      </c>
    </row>
    <row r="147" spans="1:10" x14ac:dyDescent="0.25">
      <c r="A147">
        <v>146</v>
      </c>
      <c r="B147" t="s">
        <v>9</v>
      </c>
      <c r="C147">
        <v>24</v>
      </c>
      <c r="D147" t="str">
        <f t="shared" si="2"/>
        <v>Teenager</v>
      </c>
      <c r="E147">
        <v>34</v>
      </c>
      <c r="F147">
        <v>94.21</v>
      </c>
      <c r="G147">
        <v>2.2799999999999998</v>
      </c>
      <c r="H147" t="s">
        <v>16</v>
      </c>
      <c r="I147" t="s">
        <v>12</v>
      </c>
      <c r="J147" t="s">
        <v>11</v>
      </c>
    </row>
    <row r="148" spans="1:10" x14ac:dyDescent="0.25">
      <c r="A148">
        <v>147</v>
      </c>
      <c r="B148" t="s">
        <v>9</v>
      </c>
      <c r="C148">
        <v>18</v>
      </c>
      <c r="D148" t="str">
        <f t="shared" si="2"/>
        <v>Adolescent</v>
      </c>
      <c r="E148">
        <v>8</v>
      </c>
      <c r="F148">
        <v>80.040000000000006</v>
      </c>
      <c r="G148">
        <v>2.5499999999999998</v>
      </c>
      <c r="H148" t="s">
        <v>14</v>
      </c>
      <c r="I148" t="s">
        <v>11</v>
      </c>
      <c r="J148" t="s">
        <v>11</v>
      </c>
    </row>
    <row r="149" spans="1:10" x14ac:dyDescent="0.25">
      <c r="A149">
        <v>148</v>
      </c>
      <c r="B149" t="s">
        <v>9</v>
      </c>
      <c r="C149">
        <v>23</v>
      </c>
      <c r="D149" t="str">
        <f t="shared" si="2"/>
        <v>Teenager</v>
      </c>
      <c r="E149">
        <v>19</v>
      </c>
      <c r="F149">
        <v>95.19</v>
      </c>
      <c r="G149">
        <v>3.19</v>
      </c>
      <c r="H149" t="s">
        <v>14</v>
      </c>
      <c r="I149" t="s">
        <v>11</v>
      </c>
      <c r="J149" t="s">
        <v>12</v>
      </c>
    </row>
    <row r="150" spans="1:10" x14ac:dyDescent="0.25">
      <c r="A150">
        <v>149</v>
      </c>
      <c r="B150" t="s">
        <v>9</v>
      </c>
      <c r="C150">
        <v>23</v>
      </c>
      <c r="D150" t="str">
        <f t="shared" si="2"/>
        <v>Teenager</v>
      </c>
      <c r="E150">
        <v>37</v>
      </c>
      <c r="F150">
        <v>99.46</v>
      </c>
      <c r="G150">
        <v>3.35</v>
      </c>
      <c r="H150" t="s">
        <v>16</v>
      </c>
      <c r="I150" t="s">
        <v>12</v>
      </c>
      <c r="J150" t="s">
        <v>11</v>
      </c>
    </row>
    <row r="151" spans="1:10" x14ac:dyDescent="0.25">
      <c r="A151">
        <v>150</v>
      </c>
      <c r="B151" t="s">
        <v>13</v>
      </c>
      <c r="C151">
        <v>23</v>
      </c>
      <c r="D151" t="str">
        <f t="shared" si="2"/>
        <v>Teenager</v>
      </c>
      <c r="E151">
        <v>6</v>
      </c>
      <c r="F151">
        <v>87.17</v>
      </c>
      <c r="G151">
        <v>2.89</v>
      </c>
      <c r="H151" t="s">
        <v>17</v>
      </c>
      <c r="I151" t="s">
        <v>11</v>
      </c>
      <c r="J151" t="s">
        <v>12</v>
      </c>
    </row>
    <row r="152" spans="1:10" x14ac:dyDescent="0.25">
      <c r="A152">
        <v>151</v>
      </c>
      <c r="B152" t="s">
        <v>9</v>
      </c>
      <c r="C152">
        <v>21</v>
      </c>
      <c r="D152" t="str">
        <f t="shared" si="2"/>
        <v>Teenager</v>
      </c>
      <c r="E152">
        <v>26</v>
      </c>
      <c r="F152">
        <v>53.25</v>
      </c>
      <c r="G152">
        <v>2.89</v>
      </c>
      <c r="H152" t="s">
        <v>16</v>
      </c>
      <c r="I152" t="s">
        <v>11</v>
      </c>
      <c r="J152" t="s">
        <v>12</v>
      </c>
    </row>
    <row r="153" spans="1:10" x14ac:dyDescent="0.25">
      <c r="A153">
        <v>152</v>
      </c>
      <c r="B153" t="s">
        <v>9</v>
      </c>
      <c r="C153">
        <v>22</v>
      </c>
      <c r="D153" t="str">
        <f t="shared" si="2"/>
        <v>Teenager</v>
      </c>
      <c r="E153">
        <v>34</v>
      </c>
      <c r="F153">
        <v>70.08</v>
      </c>
      <c r="G153">
        <v>3.45</v>
      </c>
      <c r="H153" t="s">
        <v>16</v>
      </c>
      <c r="I153" t="s">
        <v>12</v>
      </c>
      <c r="J153" t="s">
        <v>12</v>
      </c>
    </row>
    <row r="154" spans="1:10" x14ac:dyDescent="0.25">
      <c r="A154">
        <v>153</v>
      </c>
      <c r="B154" t="s">
        <v>9</v>
      </c>
      <c r="C154">
        <v>21</v>
      </c>
      <c r="D154" t="str">
        <f t="shared" si="2"/>
        <v>Teenager</v>
      </c>
      <c r="E154">
        <v>6</v>
      </c>
      <c r="F154">
        <v>91.89</v>
      </c>
      <c r="G154">
        <v>2.0299999999999998</v>
      </c>
      <c r="H154" t="s">
        <v>16</v>
      </c>
      <c r="I154" t="s">
        <v>11</v>
      </c>
      <c r="J154" t="s">
        <v>11</v>
      </c>
    </row>
    <row r="155" spans="1:10" x14ac:dyDescent="0.25">
      <c r="A155">
        <v>154</v>
      </c>
      <c r="B155" t="s">
        <v>9</v>
      </c>
      <c r="C155">
        <v>19</v>
      </c>
      <c r="D155" t="str">
        <f t="shared" si="2"/>
        <v>Adolescent</v>
      </c>
      <c r="E155">
        <v>37</v>
      </c>
      <c r="F155">
        <v>61.53</v>
      </c>
      <c r="G155">
        <v>2.68</v>
      </c>
      <c r="H155" t="s">
        <v>10</v>
      </c>
      <c r="I155" t="s">
        <v>12</v>
      </c>
      <c r="J155" t="s">
        <v>12</v>
      </c>
    </row>
    <row r="156" spans="1:10" x14ac:dyDescent="0.25">
      <c r="A156">
        <v>155</v>
      </c>
      <c r="B156" t="s">
        <v>9</v>
      </c>
      <c r="C156">
        <v>19</v>
      </c>
      <c r="D156" t="str">
        <f t="shared" si="2"/>
        <v>Adolescent</v>
      </c>
      <c r="E156">
        <v>33</v>
      </c>
      <c r="F156">
        <v>91.53</v>
      </c>
      <c r="G156">
        <v>3.64</v>
      </c>
      <c r="H156" t="s">
        <v>14</v>
      </c>
      <c r="I156" t="s">
        <v>12</v>
      </c>
      <c r="J156" t="s">
        <v>11</v>
      </c>
    </row>
    <row r="157" spans="1:10" x14ac:dyDescent="0.25">
      <c r="A157">
        <v>156</v>
      </c>
      <c r="B157" t="s">
        <v>13</v>
      </c>
      <c r="C157">
        <v>22</v>
      </c>
      <c r="D157" t="str">
        <f t="shared" si="2"/>
        <v>Teenager</v>
      </c>
      <c r="E157">
        <v>22</v>
      </c>
      <c r="F157">
        <v>56.02</v>
      </c>
      <c r="G157">
        <v>3.21</v>
      </c>
      <c r="H157" t="s">
        <v>15</v>
      </c>
      <c r="I157" t="s">
        <v>12</v>
      </c>
      <c r="J157" t="s">
        <v>11</v>
      </c>
    </row>
    <row r="158" spans="1:10" x14ac:dyDescent="0.25">
      <c r="A158">
        <v>157</v>
      </c>
      <c r="B158" t="s">
        <v>9</v>
      </c>
      <c r="C158">
        <v>24</v>
      </c>
      <c r="D158" t="str">
        <f t="shared" si="2"/>
        <v>Teenager</v>
      </c>
      <c r="E158">
        <v>21</v>
      </c>
      <c r="F158">
        <v>52.35</v>
      </c>
      <c r="G158">
        <v>2.67</v>
      </c>
      <c r="H158" t="s">
        <v>15</v>
      </c>
      <c r="I158" t="s">
        <v>11</v>
      </c>
      <c r="J158" t="s">
        <v>11</v>
      </c>
    </row>
    <row r="159" spans="1:10" x14ac:dyDescent="0.25">
      <c r="A159">
        <v>158</v>
      </c>
      <c r="B159" t="s">
        <v>13</v>
      </c>
      <c r="C159">
        <v>21</v>
      </c>
      <c r="D159" t="str">
        <f t="shared" si="2"/>
        <v>Teenager</v>
      </c>
      <c r="E159">
        <v>6</v>
      </c>
      <c r="F159">
        <v>69.2</v>
      </c>
      <c r="G159">
        <v>3.81</v>
      </c>
      <c r="H159" t="s">
        <v>10</v>
      </c>
      <c r="I159" t="s">
        <v>11</v>
      </c>
      <c r="J159" t="s">
        <v>11</v>
      </c>
    </row>
    <row r="160" spans="1:10" x14ac:dyDescent="0.25">
      <c r="A160">
        <v>159</v>
      </c>
      <c r="B160" t="s">
        <v>9</v>
      </c>
      <c r="C160">
        <v>18</v>
      </c>
      <c r="D160" t="str">
        <f t="shared" si="2"/>
        <v>Adolescent</v>
      </c>
      <c r="E160">
        <v>6</v>
      </c>
      <c r="F160">
        <v>51.84</v>
      </c>
      <c r="G160">
        <v>3.55</v>
      </c>
      <c r="H160" t="s">
        <v>16</v>
      </c>
      <c r="I160" t="s">
        <v>11</v>
      </c>
      <c r="J160" t="s">
        <v>12</v>
      </c>
    </row>
    <row r="161" spans="1:10" x14ac:dyDescent="0.25">
      <c r="A161">
        <v>160</v>
      </c>
      <c r="B161" t="s">
        <v>13</v>
      </c>
      <c r="C161">
        <v>23</v>
      </c>
      <c r="D161" t="str">
        <f t="shared" si="2"/>
        <v>Teenager</v>
      </c>
      <c r="E161">
        <v>4</v>
      </c>
      <c r="F161">
        <v>97.86</v>
      </c>
      <c r="G161">
        <v>2.5299999999999998</v>
      </c>
      <c r="H161" t="s">
        <v>10</v>
      </c>
      <c r="I161" t="s">
        <v>11</v>
      </c>
      <c r="J161" t="s">
        <v>11</v>
      </c>
    </row>
    <row r="162" spans="1:10" x14ac:dyDescent="0.25">
      <c r="A162">
        <v>161</v>
      </c>
      <c r="B162" t="s">
        <v>9</v>
      </c>
      <c r="C162">
        <v>23</v>
      </c>
      <c r="D162" t="str">
        <f t="shared" si="2"/>
        <v>Teenager</v>
      </c>
      <c r="E162">
        <v>30</v>
      </c>
      <c r="F162">
        <v>91.31</v>
      </c>
      <c r="G162">
        <v>3.29</v>
      </c>
      <c r="H162" t="s">
        <v>10</v>
      </c>
      <c r="I162" t="s">
        <v>12</v>
      </c>
      <c r="J162" t="s">
        <v>12</v>
      </c>
    </row>
    <row r="163" spans="1:10" x14ac:dyDescent="0.25">
      <c r="A163">
        <v>162</v>
      </c>
      <c r="B163" t="s">
        <v>9</v>
      </c>
      <c r="C163">
        <v>22</v>
      </c>
      <c r="D163" t="str">
        <f t="shared" si="2"/>
        <v>Teenager</v>
      </c>
      <c r="E163">
        <v>11</v>
      </c>
      <c r="F163">
        <v>90.04</v>
      </c>
      <c r="G163">
        <v>3.19</v>
      </c>
      <c r="H163" t="s">
        <v>17</v>
      </c>
      <c r="I163" t="s">
        <v>12</v>
      </c>
      <c r="J163" t="s">
        <v>12</v>
      </c>
    </row>
    <row r="164" spans="1:10" x14ac:dyDescent="0.25">
      <c r="A164">
        <v>163</v>
      </c>
      <c r="B164" t="s">
        <v>13</v>
      </c>
      <c r="C164">
        <v>24</v>
      </c>
      <c r="D164" t="str">
        <f t="shared" si="2"/>
        <v>Teenager</v>
      </c>
      <c r="E164">
        <v>30</v>
      </c>
      <c r="F164">
        <v>81.489999999999995</v>
      </c>
      <c r="G164">
        <v>2.8</v>
      </c>
      <c r="H164" t="s">
        <v>14</v>
      </c>
      <c r="I164" t="s">
        <v>11</v>
      </c>
      <c r="J164" t="s">
        <v>11</v>
      </c>
    </row>
    <row r="165" spans="1:10" x14ac:dyDescent="0.25">
      <c r="A165">
        <v>164</v>
      </c>
      <c r="B165" t="s">
        <v>13</v>
      </c>
      <c r="C165">
        <v>19</v>
      </c>
      <c r="D165" t="str">
        <f t="shared" si="2"/>
        <v>Adolescent</v>
      </c>
      <c r="E165">
        <v>31</v>
      </c>
      <c r="F165">
        <v>60.82</v>
      </c>
      <c r="G165">
        <v>2.73</v>
      </c>
      <c r="H165" t="s">
        <v>15</v>
      </c>
      <c r="I165" t="s">
        <v>12</v>
      </c>
      <c r="J165" t="s">
        <v>12</v>
      </c>
    </row>
    <row r="166" spans="1:10" x14ac:dyDescent="0.25">
      <c r="A166">
        <v>165</v>
      </c>
      <c r="B166" t="s">
        <v>13</v>
      </c>
      <c r="C166">
        <v>19</v>
      </c>
      <c r="D166" t="str">
        <f t="shared" si="2"/>
        <v>Adolescent</v>
      </c>
      <c r="E166">
        <v>24</v>
      </c>
      <c r="F166">
        <v>75.91</v>
      </c>
      <c r="G166">
        <v>2.69</v>
      </c>
      <c r="H166" t="s">
        <v>16</v>
      </c>
      <c r="I166" t="s">
        <v>12</v>
      </c>
      <c r="J166" t="s">
        <v>12</v>
      </c>
    </row>
    <row r="167" spans="1:10" x14ac:dyDescent="0.25">
      <c r="A167">
        <v>166</v>
      </c>
      <c r="B167" t="s">
        <v>9</v>
      </c>
      <c r="C167">
        <v>23</v>
      </c>
      <c r="D167" t="str">
        <f t="shared" si="2"/>
        <v>Teenager</v>
      </c>
      <c r="E167">
        <v>9</v>
      </c>
      <c r="F167">
        <v>79.86</v>
      </c>
      <c r="G167">
        <v>3.23</v>
      </c>
      <c r="H167" t="s">
        <v>15</v>
      </c>
      <c r="I167" t="s">
        <v>11</v>
      </c>
      <c r="J167" t="s">
        <v>11</v>
      </c>
    </row>
    <row r="168" spans="1:10" x14ac:dyDescent="0.25">
      <c r="A168">
        <v>167</v>
      </c>
      <c r="B168" t="s">
        <v>13</v>
      </c>
      <c r="C168">
        <v>22</v>
      </c>
      <c r="D168" t="str">
        <f t="shared" si="2"/>
        <v>Teenager</v>
      </c>
      <c r="E168">
        <v>3</v>
      </c>
      <c r="F168">
        <v>76.25</v>
      </c>
      <c r="G168">
        <v>2.88</v>
      </c>
      <c r="H168" t="s">
        <v>15</v>
      </c>
      <c r="I168" t="s">
        <v>12</v>
      </c>
      <c r="J168" t="s">
        <v>12</v>
      </c>
    </row>
    <row r="169" spans="1:10" x14ac:dyDescent="0.25">
      <c r="A169">
        <v>168</v>
      </c>
      <c r="B169" t="s">
        <v>9</v>
      </c>
      <c r="C169">
        <v>21</v>
      </c>
      <c r="D169" t="str">
        <f t="shared" si="2"/>
        <v>Teenager</v>
      </c>
      <c r="E169">
        <v>31</v>
      </c>
      <c r="F169">
        <v>63.01</v>
      </c>
      <c r="G169">
        <v>3.66</v>
      </c>
      <c r="H169" t="s">
        <v>14</v>
      </c>
      <c r="I169" t="s">
        <v>11</v>
      </c>
      <c r="J169" t="s">
        <v>12</v>
      </c>
    </row>
    <row r="170" spans="1:10" x14ac:dyDescent="0.25">
      <c r="A170">
        <v>169</v>
      </c>
      <c r="B170" t="s">
        <v>9</v>
      </c>
      <c r="C170">
        <v>19</v>
      </c>
      <c r="D170" t="str">
        <f t="shared" si="2"/>
        <v>Adolescent</v>
      </c>
      <c r="E170">
        <v>37</v>
      </c>
      <c r="F170">
        <v>75.760000000000005</v>
      </c>
      <c r="G170">
        <v>3.34</v>
      </c>
      <c r="H170" t="s">
        <v>15</v>
      </c>
      <c r="I170" t="s">
        <v>12</v>
      </c>
      <c r="J170" t="s">
        <v>12</v>
      </c>
    </row>
    <row r="171" spans="1:10" x14ac:dyDescent="0.25">
      <c r="A171">
        <v>170</v>
      </c>
      <c r="B171" t="s">
        <v>13</v>
      </c>
      <c r="C171">
        <v>21</v>
      </c>
      <c r="D171" t="str">
        <f t="shared" si="2"/>
        <v>Teenager</v>
      </c>
      <c r="E171">
        <v>36</v>
      </c>
      <c r="F171">
        <v>74.56</v>
      </c>
      <c r="G171">
        <v>2.14</v>
      </c>
      <c r="H171" t="s">
        <v>15</v>
      </c>
      <c r="I171" t="s">
        <v>11</v>
      </c>
      <c r="J171" t="s">
        <v>12</v>
      </c>
    </row>
    <row r="172" spans="1:10" x14ac:dyDescent="0.25">
      <c r="A172">
        <v>171</v>
      </c>
      <c r="B172" t="s">
        <v>13</v>
      </c>
      <c r="C172">
        <v>24</v>
      </c>
      <c r="D172" t="str">
        <f t="shared" si="2"/>
        <v>Teenager</v>
      </c>
      <c r="E172">
        <v>24</v>
      </c>
      <c r="F172">
        <v>99.82</v>
      </c>
      <c r="G172">
        <v>3.28</v>
      </c>
      <c r="H172" t="s">
        <v>10</v>
      </c>
      <c r="I172" t="s">
        <v>12</v>
      </c>
      <c r="J172" t="s">
        <v>11</v>
      </c>
    </row>
    <row r="173" spans="1:10" x14ac:dyDescent="0.25">
      <c r="A173">
        <v>172</v>
      </c>
      <c r="B173" t="s">
        <v>9</v>
      </c>
      <c r="C173">
        <v>19</v>
      </c>
      <c r="D173" t="str">
        <f t="shared" si="2"/>
        <v>Adolescent</v>
      </c>
      <c r="E173">
        <v>31</v>
      </c>
      <c r="F173">
        <v>94.87</v>
      </c>
      <c r="G173">
        <v>2.54</v>
      </c>
      <c r="H173" t="s">
        <v>14</v>
      </c>
      <c r="I173" t="s">
        <v>12</v>
      </c>
      <c r="J173" t="s">
        <v>12</v>
      </c>
    </row>
    <row r="174" spans="1:10" x14ac:dyDescent="0.25">
      <c r="A174">
        <v>173</v>
      </c>
      <c r="B174" t="s">
        <v>9</v>
      </c>
      <c r="C174">
        <v>19</v>
      </c>
      <c r="D174" t="str">
        <f t="shared" si="2"/>
        <v>Adolescent</v>
      </c>
      <c r="E174">
        <v>6</v>
      </c>
      <c r="F174">
        <v>73.17</v>
      </c>
      <c r="G174">
        <v>3.19</v>
      </c>
      <c r="H174" t="s">
        <v>17</v>
      </c>
      <c r="I174" t="s">
        <v>11</v>
      </c>
      <c r="J174" t="s">
        <v>12</v>
      </c>
    </row>
    <row r="175" spans="1:10" x14ac:dyDescent="0.25">
      <c r="A175">
        <v>174</v>
      </c>
      <c r="B175" t="s">
        <v>13</v>
      </c>
      <c r="C175">
        <v>20</v>
      </c>
      <c r="D175" t="str">
        <f t="shared" si="2"/>
        <v>Teenager</v>
      </c>
      <c r="E175">
        <v>2</v>
      </c>
      <c r="F175">
        <v>81.150000000000006</v>
      </c>
      <c r="G175">
        <v>3.36</v>
      </c>
      <c r="H175" t="s">
        <v>16</v>
      </c>
      <c r="I175" t="s">
        <v>11</v>
      </c>
      <c r="J175" t="s">
        <v>12</v>
      </c>
    </row>
    <row r="176" spans="1:10" x14ac:dyDescent="0.25">
      <c r="A176">
        <v>175</v>
      </c>
      <c r="B176" t="s">
        <v>13</v>
      </c>
      <c r="C176">
        <v>19</v>
      </c>
      <c r="D176" t="str">
        <f t="shared" si="2"/>
        <v>Adolescent</v>
      </c>
      <c r="E176">
        <v>20</v>
      </c>
      <c r="F176">
        <v>87.39</v>
      </c>
      <c r="G176">
        <v>2.46</v>
      </c>
      <c r="H176" t="s">
        <v>15</v>
      </c>
      <c r="I176" t="s">
        <v>11</v>
      </c>
      <c r="J176" t="s">
        <v>12</v>
      </c>
    </row>
    <row r="177" spans="1:10" x14ac:dyDescent="0.25">
      <c r="A177">
        <v>176</v>
      </c>
      <c r="B177" t="s">
        <v>13</v>
      </c>
      <c r="C177">
        <v>18</v>
      </c>
      <c r="D177" t="str">
        <f t="shared" si="2"/>
        <v>Adolescent</v>
      </c>
      <c r="E177">
        <v>28</v>
      </c>
      <c r="F177">
        <v>51.74</v>
      </c>
      <c r="G177">
        <v>2.91</v>
      </c>
      <c r="H177" t="s">
        <v>16</v>
      </c>
      <c r="I177" t="s">
        <v>11</v>
      </c>
      <c r="J177" t="s">
        <v>11</v>
      </c>
    </row>
    <row r="178" spans="1:10" x14ac:dyDescent="0.25">
      <c r="A178">
        <v>177</v>
      </c>
      <c r="B178" t="s">
        <v>9</v>
      </c>
      <c r="C178">
        <v>22</v>
      </c>
      <c r="D178" t="str">
        <f t="shared" si="2"/>
        <v>Teenager</v>
      </c>
      <c r="E178">
        <v>11</v>
      </c>
      <c r="F178">
        <v>94.75</v>
      </c>
      <c r="G178">
        <v>2.38</v>
      </c>
      <c r="H178" t="s">
        <v>17</v>
      </c>
      <c r="I178" t="s">
        <v>12</v>
      </c>
      <c r="J178" t="s">
        <v>12</v>
      </c>
    </row>
    <row r="179" spans="1:10" x14ac:dyDescent="0.25">
      <c r="A179">
        <v>178</v>
      </c>
      <c r="B179" t="s">
        <v>9</v>
      </c>
      <c r="C179">
        <v>22</v>
      </c>
      <c r="D179" t="str">
        <f t="shared" si="2"/>
        <v>Teenager</v>
      </c>
      <c r="E179">
        <v>4</v>
      </c>
      <c r="F179">
        <v>93.01</v>
      </c>
      <c r="G179">
        <v>2.1</v>
      </c>
      <c r="H179" t="s">
        <v>16</v>
      </c>
      <c r="I179" t="s">
        <v>12</v>
      </c>
      <c r="J179" t="s">
        <v>11</v>
      </c>
    </row>
    <row r="180" spans="1:10" x14ac:dyDescent="0.25">
      <c r="A180">
        <v>179</v>
      </c>
      <c r="B180" t="s">
        <v>9</v>
      </c>
      <c r="C180">
        <v>21</v>
      </c>
      <c r="D180" t="str">
        <f t="shared" si="2"/>
        <v>Teenager</v>
      </c>
      <c r="E180">
        <v>15</v>
      </c>
      <c r="F180">
        <v>72.87</v>
      </c>
      <c r="G180">
        <v>2.76</v>
      </c>
      <c r="H180" t="s">
        <v>17</v>
      </c>
      <c r="I180" t="s">
        <v>11</v>
      </c>
      <c r="J180" t="s">
        <v>12</v>
      </c>
    </row>
    <row r="181" spans="1:10" x14ac:dyDescent="0.25">
      <c r="A181">
        <v>180</v>
      </c>
      <c r="B181" t="s">
        <v>9</v>
      </c>
      <c r="C181">
        <v>24</v>
      </c>
      <c r="D181" t="str">
        <f t="shared" si="2"/>
        <v>Teenager</v>
      </c>
      <c r="E181">
        <v>6</v>
      </c>
      <c r="F181">
        <v>69.56</v>
      </c>
      <c r="G181">
        <v>2.73</v>
      </c>
      <c r="H181" t="s">
        <v>10</v>
      </c>
      <c r="I181" t="s">
        <v>12</v>
      </c>
      <c r="J181" t="s">
        <v>11</v>
      </c>
    </row>
    <row r="182" spans="1:10" x14ac:dyDescent="0.25">
      <c r="A182">
        <v>181</v>
      </c>
      <c r="B182" t="s">
        <v>9</v>
      </c>
      <c r="C182">
        <v>19</v>
      </c>
      <c r="D182" t="str">
        <f t="shared" si="2"/>
        <v>Adolescent</v>
      </c>
      <c r="E182">
        <v>30</v>
      </c>
      <c r="F182">
        <v>63.65</v>
      </c>
      <c r="G182">
        <v>3.99</v>
      </c>
      <c r="H182" t="s">
        <v>15</v>
      </c>
      <c r="I182" t="s">
        <v>11</v>
      </c>
      <c r="J182" t="s">
        <v>11</v>
      </c>
    </row>
    <row r="183" spans="1:10" x14ac:dyDescent="0.25">
      <c r="A183">
        <v>182</v>
      </c>
      <c r="B183" t="s">
        <v>9</v>
      </c>
      <c r="C183">
        <v>18</v>
      </c>
      <c r="D183" t="str">
        <f t="shared" si="2"/>
        <v>Adolescent</v>
      </c>
      <c r="E183">
        <v>38</v>
      </c>
      <c r="F183">
        <v>73.83</v>
      </c>
      <c r="G183">
        <v>2.89</v>
      </c>
      <c r="H183" t="s">
        <v>17</v>
      </c>
      <c r="I183" t="s">
        <v>11</v>
      </c>
      <c r="J183" t="s">
        <v>11</v>
      </c>
    </row>
    <row r="184" spans="1:10" x14ac:dyDescent="0.25">
      <c r="A184">
        <v>183</v>
      </c>
      <c r="B184" t="s">
        <v>13</v>
      </c>
      <c r="C184">
        <v>21</v>
      </c>
      <c r="D184" t="str">
        <f t="shared" si="2"/>
        <v>Teenager</v>
      </c>
      <c r="E184">
        <v>2</v>
      </c>
      <c r="F184">
        <v>52.22</v>
      </c>
      <c r="G184">
        <v>2.67</v>
      </c>
      <c r="H184" t="s">
        <v>16</v>
      </c>
      <c r="I184" t="s">
        <v>12</v>
      </c>
      <c r="J184" t="s">
        <v>11</v>
      </c>
    </row>
    <row r="185" spans="1:10" x14ac:dyDescent="0.25">
      <c r="A185">
        <v>184</v>
      </c>
      <c r="B185" t="s">
        <v>9</v>
      </c>
      <c r="C185">
        <v>20</v>
      </c>
      <c r="D185" t="str">
        <f t="shared" si="2"/>
        <v>Teenager</v>
      </c>
      <c r="E185">
        <v>15</v>
      </c>
      <c r="F185">
        <v>92.61</v>
      </c>
      <c r="G185">
        <v>3.16</v>
      </c>
      <c r="H185" t="s">
        <v>15</v>
      </c>
      <c r="I185" t="s">
        <v>12</v>
      </c>
      <c r="J185" t="s">
        <v>11</v>
      </c>
    </row>
    <row r="186" spans="1:10" x14ac:dyDescent="0.25">
      <c r="A186">
        <v>185</v>
      </c>
      <c r="B186" t="s">
        <v>9</v>
      </c>
      <c r="C186">
        <v>21</v>
      </c>
      <c r="D186" t="str">
        <f t="shared" si="2"/>
        <v>Teenager</v>
      </c>
      <c r="E186">
        <v>11</v>
      </c>
      <c r="F186">
        <v>51.77</v>
      </c>
      <c r="G186">
        <v>2.1800000000000002</v>
      </c>
      <c r="H186" t="s">
        <v>10</v>
      </c>
      <c r="I186" t="s">
        <v>11</v>
      </c>
      <c r="J186" t="s">
        <v>12</v>
      </c>
    </row>
    <row r="187" spans="1:10" x14ac:dyDescent="0.25">
      <c r="A187">
        <v>186</v>
      </c>
      <c r="B187" t="s">
        <v>9</v>
      </c>
      <c r="C187">
        <v>21</v>
      </c>
      <c r="D187" t="str">
        <f t="shared" si="2"/>
        <v>Teenager</v>
      </c>
      <c r="E187">
        <v>8</v>
      </c>
      <c r="F187">
        <v>66.45</v>
      </c>
      <c r="G187">
        <v>3.92</v>
      </c>
      <c r="H187" t="s">
        <v>15</v>
      </c>
      <c r="I187" t="s">
        <v>11</v>
      </c>
      <c r="J187" t="s">
        <v>12</v>
      </c>
    </row>
    <row r="188" spans="1:10" x14ac:dyDescent="0.25">
      <c r="A188">
        <v>187</v>
      </c>
      <c r="B188" t="s">
        <v>13</v>
      </c>
      <c r="C188">
        <v>19</v>
      </c>
      <c r="D188" t="str">
        <f t="shared" si="2"/>
        <v>Adolescent</v>
      </c>
      <c r="E188">
        <v>26</v>
      </c>
      <c r="F188">
        <v>96.58</v>
      </c>
      <c r="G188">
        <v>3.27</v>
      </c>
      <c r="H188" t="s">
        <v>17</v>
      </c>
      <c r="I188" t="s">
        <v>11</v>
      </c>
      <c r="J188" t="s">
        <v>12</v>
      </c>
    </row>
    <row r="189" spans="1:10" x14ac:dyDescent="0.25">
      <c r="A189">
        <v>188</v>
      </c>
      <c r="B189" t="s">
        <v>9</v>
      </c>
      <c r="C189">
        <v>20</v>
      </c>
      <c r="D189" t="str">
        <f t="shared" si="2"/>
        <v>Teenager</v>
      </c>
      <c r="E189">
        <v>5</v>
      </c>
      <c r="F189">
        <v>86.76</v>
      </c>
      <c r="G189">
        <v>3.51</v>
      </c>
      <c r="H189" t="s">
        <v>10</v>
      </c>
      <c r="I189" t="s">
        <v>12</v>
      </c>
      <c r="J189" t="s">
        <v>11</v>
      </c>
    </row>
    <row r="190" spans="1:10" x14ac:dyDescent="0.25">
      <c r="A190">
        <v>189</v>
      </c>
      <c r="B190" t="s">
        <v>9</v>
      </c>
      <c r="C190">
        <v>21</v>
      </c>
      <c r="D190" t="str">
        <f t="shared" si="2"/>
        <v>Teenager</v>
      </c>
      <c r="E190">
        <v>6</v>
      </c>
      <c r="F190">
        <v>64.069999999999993</v>
      </c>
      <c r="G190">
        <v>2.34</v>
      </c>
      <c r="H190" t="s">
        <v>16</v>
      </c>
      <c r="I190" t="s">
        <v>12</v>
      </c>
      <c r="J190" t="s">
        <v>12</v>
      </c>
    </row>
    <row r="191" spans="1:10" x14ac:dyDescent="0.25">
      <c r="A191">
        <v>190</v>
      </c>
      <c r="B191" t="s">
        <v>13</v>
      </c>
      <c r="C191">
        <v>18</v>
      </c>
      <c r="D191" t="str">
        <f t="shared" si="2"/>
        <v>Adolescent</v>
      </c>
      <c r="E191">
        <v>26</v>
      </c>
      <c r="F191">
        <v>62.63</v>
      </c>
      <c r="G191">
        <v>2.82</v>
      </c>
      <c r="H191" t="s">
        <v>10</v>
      </c>
      <c r="I191" t="s">
        <v>12</v>
      </c>
      <c r="J191" t="s">
        <v>11</v>
      </c>
    </row>
    <row r="192" spans="1:10" x14ac:dyDescent="0.25">
      <c r="A192">
        <v>191</v>
      </c>
      <c r="B192" t="s">
        <v>9</v>
      </c>
      <c r="C192">
        <v>18</v>
      </c>
      <c r="D192" t="str">
        <f t="shared" si="2"/>
        <v>Adolescent</v>
      </c>
      <c r="E192">
        <v>4</v>
      </c>
      <c r="F192">
        <v>50.25</v>
      </c>
      <c r="G192">
        <v>2.85</v>
      </c>
      <c r="H192" t="s">
        <v>10</v>
      </c>
      <c r="I192" t="s">
        <v>12</v>
      </c>
      <c r="J192" t="s">
        <v>11</v>
      </c>
    </row>
    <row r="193" spans="1:10" x14ac:dyDescent="0.25">
      <c r="A193">
        <v>192</v>
      </c>
      <c r="B193" t="s">
        <v>9</v>
      </c>
      <c r="C193">
        <v>22</v>
      </c>
      <c r="D193" t="str">
        <f t="shared" si="2"/>
        <v>Teenager</v>
      </c>
      <c r="E193">
        <v>19</v>
      </c>
      <c r="F193">
        <v>84.79</v>
      </c>
      <c r="G193">
        <v>3.64</v>
      </c>
      <c r="H193" t="s">
        <v>14</v>
      </c>
      <c r="I193" t="s">
        <v>11</v>
      </c>
      <c r="J193" t="s">
        <v>12</v>
      </c>
    </row>
    <row r="194" spans="1:10" x14ac:dyDescent="0.25">
      <c r="A194">
        <v>193</v>
      </c>
      <c r="B194" t="s">
        <v>9</v>
      </c>
      <c r="C194">
        <v>20</v>
      </c>
      <c r="D194" t="str">
        <f t="shared" si="2"/>
        <v>Teenager</v>
      </c>
      <c r="E194">
        <v>20</v>
      </c>
      <c r="F194">
        <v>52.44</v>
      </c>
      <c r="G194">
        <v>2</v>
      </c>
      <c r="H194" t="s">
        <v>10</v>
      </c>
      <c r="I194" t="s">
        <v>11</v>
      </c>
      <c r="J194" t="s">
        <v>12</v>
      </c>
    </row>
    <row r="195" spans="1:10" x14ac:dyDescent="0.25">
      <c r="A195">
        <v>194</v>
      </c>
      <c r="B195" t="s">
        <v>9</v>
      </c>
      <c r="C195">
        <v>20</v>
      </c>
      <c r="D195" t="str">
        <f t="shared" ref="D195:D258" si="3">IF(C195&gt;=20,"Teenager",IF(C195&lt;=19,"Adolescent","invalid"))</f>
        <v>Teenager</v>
      </c>
      <c r="E195">
        <v>33</v>
      </c>
      <c r="F195">
        <v>76.63</v>
      </c>
      <c r="G195">
        <v>2.6</v>
      </c>
      <c r="H195" t="s">
        <v>10</v>
      </c>
      <c r="I195" t="s">
        <v>11</v>
      </c>
      <c r="J195" t="s">
        <v>11</v>
      </c>
    </row>
    <row r="196" spans="1:10" x14ac:dyDescent="0.25">
      <c r="A196">
        <v>195</v>
      </c>
      <c r="B196" t="s">
        <v>9</v>
      </c>
      <c r="C196">
        <v>22</v>
      </c>
      <c r="D196" t="str">
        <f t="shared" si="3"/>
        <v>Teenager</v>
      </c>
      <c r="E196">
        <v>20</v>
      </c>
      <c r="F196">
        <v>98.11</v>
      </c>
      <c r="G196">
        <v>3.96</v>
      </c>
      <c r="H196" t="s">
        <v>15</v>
      </c>
      <c r="I196" t="s">
        <v>11</v>
      </c>
      <c r="J196" t="s">
        <v>11</v>
      </c>
    </row>
    <row r="197" spans="1:10" x14ac:dyDescent="0.25">
      <c r="A197">
        <v>196</v>
      </c>
      <c r="B197" t="s">
        <v>13</v>
      </c>
      <c r="C197">
        <v>21</v>
      </c>
      <c r="D197" t="str">
        <f t="shared" si="3"/>
        <v>Teenager</v>
      </c>
      <c r="E197">
        <v>12</v>
      </c>
      <c r="F197">
        <v>55.47</v>
      </c>
      <c r="G197">
        <v>2.95</v>
      </c>
      <c r="H197" t="s">
        <v>16</v>
      </c>
      <c r="I197" t="s">
        <v>11</v>
      </c>
      <c r="J197" t="s">
        <v>12</v>
      </c>
    </row>
    <row r="198" spans="1:10" x14ac:dyDescent="0.25">
      <c r="A198">
        <v>197</v>
      </c>
      <c r="B198" t="s">
        <v>13</v>
      </c>
      <c r="C198">
        <v>20</v>
      </c>
      <c r="D198" t="str">
        <f t="shared" si="3"/>
        <v>Teenager</v>
      </c>
      <c r="E198">
        <v>1</v>
      </c>
      <c r="F198">
        <v>94.72</v>
      </c>
      <c r="G198">
        <v>2.77</v>
      </c>
      <c r="H198" t="s">
        <v>15</v>
      </c>
      <c r="I198" t="s">
        <v>11</v>
      </c>
      <c r="J198" t="s">
        <v>12</v>
      </c>
    </row>
    <row r="199" spans="1:10" x14ac:dyDescent="0.25">
      <c r="A199">
        <v>198</v>
      </c>
      <c r="B199" t="s">
        <v>13</v>
      </c>
      <c r="C199">
        <v>18</v>
      </c>
      <c r="D199" t="str">
        <f t="shared" si="3"/>
        <v>Adolescent</v>
      </c>
      <c r="E199">
        <v>26</v>
      </c>
      <c r="F199">
        <v>99.57</v>
      </c>
      <c r="G199">
        <v>2.2400000000000002</v>
      </c>
      <c r="H199" t="s">
        <v>15</v>
      </c>
      <c r="I199" t="s">
        <v>12</v>
      </c>
      <c r="J199" t="s">
        <v>12</v>
      </c>
    </row>
    <row r="200" spans="1:10" x14ac:dyDescent="0.25">
      <c r="A200">
        <v>199</v>
      </c>
      <c r="B200" t="s">
        <v>9</v>
      </c>
      <c r="C200">
        <v>18</v>
      </c>
      <c r="D200" t="str">
        <f t="shared" si="3"/>
        <v>Adolescent</v>
      </c>
      <c r="E200">
        <v>14</v>
      </c>
      <c r="F200">
        <v>53.08</v>
      </c>
      <c r="G200">
        <v>3.95</v>
      </c>
      <c r="H200" t="s">
        <v>17</v>
      </c>
      <c r="I200" t="s">
        <v>12</v>
      </c>
      <c r="J200" t="s">
        <v>12</v>
      </c>
    </row>
    <row r="201" spans="1:10" x14ac:dyDescent="0.25">
      <c r="A201">
        <v>200</v>
      </c>
      <c r="B201" t="s">
        <v>9</v>
      </c>
      <c r="C201">
        <v>19</v>
      </c>
      <c r="D201" t="str">
        <f t="shared" si="3"/>
        <v>Adolescent</v>
      </c>
      <c r="E201">
        <v>38</v>
      </c>
      <c r="F201">
        <v>94.15</v>
      </c>
      <c r="G201">
        <v>2.04</v>
      </c>
      <c r="H201" t="s">
        <v>15</v>
      </c>
      <c r="I201" t="s">
        <v>11</v>
      </c>
      <c r="J201" t="s">
        <v>11</v>
      </c>
    </row>
    <row r="202" spans="1:10" x14ac:dyDescent="0.25">
      <c r="A202">
        <v>201</v>
      </c>
      <c r="B202" t="s">
        <v>9</v>
      </c>
      <c r="C202">
        <v>20</v>
      </c>
      <c r="D202" t="str">
        <f t="shared" si="3"/>
        <v>Teenager</v>
      </c>
      <c r="E202">
        <v>37</v>
      </c>
      <c r="F202">
        <v>75.8</v>
      </c>
      <c r="G202">
        <v>3.47</v>
      </c>
      <c r="H202" t="s">
        <v>14</v>
      </c>
      <c r="I202" t="s">
        <v>11</v>
      </c>
      <c r="J202" t="s">
        <v>12</v>
      </c>
    </row>
    <row r="203" spans="1:10" x14ac:dyDescent="0.25">
      <c r="A203">
        <v>202</v>
      </c>
      <c r="B203" t="s">
        <v>13</v>
      </c>
      <c r="C203">
        <v>21</v>
      </c>
      <c r="D203" t="str">
        <f t="shared" si="3"/>
        <v>Teenager</v>
      </c>
      <c r="E203">
        <v>11</v>
      </c>
      <c r="F203">
        <v>95.33</v>
      </c>
      <c r="G203">
        <v>3.54</v>
      </c>
      <c r="H203" t="s">
        <v>14</v>
      </c>
      <c r="I203" t="s">
        <v>12</v>
      </c>
      <c r="J203" t="s">
        <v>12</v>
      </c>
    </row>
    <row r="204" spans="1:10" x14ac:dyDescent="0.25">
      <c r="A204">
        <v>203</v>
      </c>
      <c r="B204" t="s">
        <v>9</v>
      </c>
      <c r="C204">
        <v>22</v>
      </c>
      <c r="D204" t="str">
        <f t="shared" si="3"/>
        <v>Teenager</v>
      </c>
      <c r="E204">
        <v>36</v>
      </c>
      <c r="F204">
        <v>78.569999999999993</v>
      </c>
      <c r="G204">
        <v>2.4900000000000002</v>
      </c>
      <c r="H204" t="s">
        <v>17</v>
      </c>
      <c r="I204" t="s">
        <v>12</v>
      </c>
      <c r="J204" t="s">
        <v>12</v>
      </c>
    </row>
    <row r="205" spans="1:10" x14ac:dyDescent="0.25">
      <c r="A205">
        <v>204</v>
      </c>
      <c r="B205" t="s">
        <v>9</v>
      </c>
      <c r="C205">
        <v>22</v>
      </c>
      <c r="D205" t="str">
        <f t="shared" si="3"/>
        <v>Teenager</v>
      </c>
      <c r="E205">
        <v>13</v>
      </c>
      <c r="F205">
        <v>83.11</v>
      </c>
      <c r="G205">
        <v>3.34</v>
      </c>
      <c r="H205" t="s">
        <v>16</v>
      </c>
      <c r="I205" t="s">
        <v>12</v>
      </c>
      <c r="J205" t="s">
        <v>11</v>
      </c>
    </row>
    <row r="206" spans="1:10" x14ac:dyDescent="0.25">
      <c r="A206">
        <v>205</v>
      </c>
      <c r="B206" t="s">
        <v>13</v>
      </c>
      <c r="C206">
        <v>21</v>
      </c>
      <c r="D206" t="str">
        <f t="shared" si="3"/>
        <v>Teenager</v>
      </c>
      <c r="E206">
        <v>3</v>
      </c>
      <c r="F206">
        <v>77.19</v>
      </c>
      <c r="G206">
        <v>2.19</v>
      </c>
      <c r="H206" t="s">
        <v>16</v>
      </c>
      <c r="I206" t="s">
        <v>12</v>
      </c>
      <c r="J206" t="s">
        <v>11</v>
      </c>
    </row>
    <row r="207" spans="1:10" x14ac:dyDescent="0.25">
      <c r="A207">
        <v>206</v>
      </c>
      <c r="B207" t="s">
        <v>9</v>
      </c>
      <c r="C207">
        <v>24</v>
      </c>
      <c r="D207" t="str">
        <f t="shared" si="3"/>
        <v>Teenager</v>
      </c>
      <c r="E207">
        <v>33</v>
      </c>
      <c r="F207">
        <v>93.22</v>
      </c>
      <c r="G207">
        <v>2.5099999999999998</v>
      </c>
      <c r="H207" t="s">
        <v>15</v>
      </c>
      <c r="I207" t="s">
        <v>11</v>
      </c>
      <c r="J207" t="s">
        <v>11</v>
      </c>
    </row>
    <row r="208" spans="1:10" x14ac:dyDescent="0.25">
      <c r="A208">
        <v>207</v>
      </c>
      <c r="B208" t="s">
        <v>13</v>
      </c>
      <c r="C208">
        <v>23</v>
      </c>
      <c r="D208" t="str">
        <f t="shared" si="3"/>
        <v>Teenager</v>
      </c>
      <c r="E208">
        <v>6</v>
      </c>
      <c r="F208">
        <v>86.7</v>
      </c>
      <c r="G208">
        <v>3.58</v>
      </c>
      <c r="H208" t="s">
        <v>15</v>
      </c>
      <c r="I208" t="s">
        <v>11</v>
      </c>
      <c r="J208" t="s">
        <v>11</v>
      </c>
    </row>
    <row r="209" spans="1:10" x14ac:dyDescent="0.25">
      <c r="A209">
        <v>208</v>
      </c>
      <c r="B209" t="s">
        <v>13</v>
      </c>
      <c r="C209">
        <v>19</v>
      </c>
      <c r="D209" t="str">
        <f t="shared" si="3"/>
        <v>Adolescent</v>
      </c>
      <c r="E209">
        <v>10</v>
      </c>
      <c r="F209">
        <v>76.06</v>
      </c>
      <c r="G209">
        <v>3.73</v>
      </c>
      <c r="H209" t="s">
        <v>15</v>
      </c>
      <c r="I209" t="s">
        <v>11</v>
      </c>
      <c r="J209" t="s">
        <v>12</v>
      </c>
    </row>
    <row r="210" spans="1:10" x14ac:dyDescent="0.25">
      <c r="A210">
        <v>209</v>
      </c>
      <c r="B210" t="s">
        <v>13</v>
      </c>
      <c r="C210">
        <v>22</v>
      </c>
      <c r="D210" t="str">
        <f t="shared" si="3"/>
        <v>Teenager</v>
      </c>
      <c r="E210">
        <v>5</v>
      </c>
      <c r="F210">
        <v>93.41</v>
      </c>
      <c r="G210">
        <v>3.22</v>
      </c>
      <c r="H210" t="s">
        <v>16</v>
      </c>
      <c r="I210" t="s">
        <v>11</v>
      </c>
      <c r="J210" t="s">
        <v>11</v>
      </c>
    </row>
    <row r="211" spans="1:10" x14ac:dyDescent="0.25">
      <c r="A211">
        <v>210</v>
      </c>
      <c r="B211" t="s">
        <v>9</v>
      </c>
      <c r="C211">
        <v>20</v>
      </c>
      <c r="D211" t="str">
        <f t="shared" si="3"/>
        <v>Teenager</v>
      </c>
      <c r="E211">
        <v>23</v>
      </c>
      <c r="F211">
        <v>62.26</v>
      </c>
      <c r="G211">
        <v>3.01</v>
      </c>
      <c r="H211" t="s">
        <v>10</v>
      </c>
      <c r="I211" t="s">
        <v>11</v>
      </c>
      <c r="J211" t="s">
        <v>12</v>
      </c>
    </row>
    <row r="212" spans="1:10" x14ac:dyDescent="0.25">
      <c r="A212">
        <v>211</v>
      </c>
      <c r="B212" t="s">
        <v>9</v>
      </c>
      <c r="C212">
        <v>19</v>
      </c>
      <c r="D212" t="str">
        <f t="shared" si="3"/>
        <v>Adolescent</v>
      </c>
      <c r="E212">
        <v>10</v>
      </c>
      <c r="F212">
        <v>57.87</v>
      </c>
      <c r="G212">
        <v>2.3199999999999998</v>
      </c>
      <c r="H212" t="s">
        <v>14</v>
      </c>
      <c r="I212" t="s">
        <v>12</v>
      </c>
      <c r="J212" t="s">
        <v>12</v>
      </c>
    </row>
    <row r="213" spans="1:10" x14ac:dyDescent="0.25">
      <c r="A213">
        <v>212</v>
      </c>
      <c r="B213" t="s">
        <v>9</v>
      </c>
      <c r="C213">
        <v>20</v>
      </c>
      <c r="D213" t="str">
        <f t="shared" si="3"/>
        <v>Teenager</v>
      </c>
      <c r="E213">
        <v>2</v>
      </c>
      <c r="F213">
        <v>58.02</v>
      </c>
      <c r="G213">
        <v>2.13</v>
      </c>
      <c r="H213" t="s">
        <v>10</v>
      </c>
      <c r="I213" t="s">
        <v>11</v>
      </c>
      <c r="J213" t="s">
        <v>12</v>
      </c>
    </row>
    <row r="214" spans="1:10" x14ac:dyDescent="0.25">
      <c r="A214">
        <v>213</v>
      </c>
      <c r="B214" t="s">
        <v>9</v>
      </c>
      <c r="C214">
        <v>24</v>
      </c>
      <c r="D214" t="str">
        <f t="shared" si="3"/>
        <v>Teenager</v>
      </c>
      <c r="E214">
        <v>13</v>
      </c>
      <c r="F214">
        <v>66.7</v>
      </c>
      <c r="G214">
        <v>2.2400000000000002</v>
      </c>
      <c r="H214" t="s">
        <v>10</v>
      </c>
      <c r="I214" t="s">
        <v>12</v>
      </c>
      <c r="J214" t="s">
        <v>12</v>
      </c>
    </row>
    <row r="215" spans="1:10" x14ac:dyDescent="0.25">
      <c r="A215">
        <v>214</v>
      </c>
      <c r="B215" t="s">
        <v>9</v>
      </c>
      <c r="C215">
        <v>18</v>
      </c>
      <c r="D215" t="str">
        <f t="shared" si="3"/>
        <v>Adolescent</v>
      </c>
      <c r="E215">
        <v>2</v>
      </c>
      <c r="F215">
        <v>61.93</v>
      </c>
      <c r="G215">
        <v>2.4500000000000002</v>
      </c>
      <c r="H215" t="s">
        <v>16</v>
      </c>
      <c r="I215" t="s">
        <v>11</v>
      </c>
      <c r="J215" t="s">
        <v>11</v>
      </c>
    </row>
    <row r="216" spans="1:10" x14ac:dyDescent="0.25">
      <c r="A216">
        <v>215</v>
      </c>
      <c r="B216" t="s">
        <v>9</v>
      </c>
      <c r="C216">
        <v>19</v>
      </c>
      <c r="D216" t="str">
        <f t="shared" si="3"/>
        <v>Adolescent</v>
      </c>
      <c r="E216">
        <v>20</v>
      </c>
      <c r="F216">
        <v>96.5</v>
      </c>
      <c r="G216">
        <v>2.68</v>
      </c>
      <c r="H216" t="s">
        <v>10</v>
      </c>
      <c r="I216" t="s">
        <v>11</v>
      </c>
      <c r="J216" t="s">
        <v>11</v>
      </c>
    </row>
    <row r="217" spans="1:10" x14ac:dyDescent="0.25">
      <c r="A217">
        <v>216</v>
      </c>
      <c r="B217" t="s">
        <v>9</v>
      </c>
      <c r="C217">
        <v>22</v>
      </c>
      <c r="D217" t="str">
        <f t="shared" si="3"/>
        <v>Teenager</v>
      </c>
      <c r="E217">
        <v>1</v>
      </c>
      <c r="F217">
        <v>55.29</v>
      </c>
      <c r="G217">
        <v>2.76</v>
      </c>
      <c r="H217" t="s">
        <v>17</v>
      </c>
      <c r="I217" t="s">
        <v>11</v>
      </c>
      <c r="J217" t="s">
        <v>11</v>
      </c>
    </row>
    <row r="218" spans="1:10" x14ac:dyDescent="0.25">
      <c r="A218">
        <v>217</v>
      </c>
      <c r="B218" t="s">
        <v>13</v>
      </c>
      <c r="C218">
        <v>19</v>
      </c>
      <c r="D218" t="str">
        <f t="shared" si="3"/>
        <v>Adolescent</v>
      </c>
      <c r="E218">
        <v>37</v>
      </c>
      <c r="F218">
        <v>84.95</v>
      </c>
      <c r="G218">
        <v>2.69</v>
      </c>
      <c r="H218" t="s">
        <v>15</v>
      </c>
      <c r="I218" t="s">
        <v>11</v>
      </c>
      <c r="J218" t="s">
        <v>12</v>
      </c>
    </row>
    <row r="219" spans="1:10" x14ac:dyDescent="0.25">
      <c r="A219">
        <v>218</v>
      </c>
      <c r="B219" t="s">
        <v>9</v>
      </c>
      <c r="C219">
        <v>19</v>
      </c>
      <c r="D219" t="str">
        <f t="shared" si="3"/>
        <v>Adolescent</v>
      </c>
      <c r="E219">
        <v>9</v>
      </c>
      <c r="F219">
        <v>59.46</v>
      </c>
      <c r="G219">
        <v>2.48</v>
      </c>
      <c r="H219" t="s">
        <v>17</v>
      </c>
      <c r="I219" t="s">
        <v>11</v>
      </c>
      <c r="J219" t="s">
        <v>12</v>
      </c>
    </row>
    <row r="220" spans="1:10" x14ac:dyDescent="0.25">
      <c r="A220">
        <v>219</v>
      </c>
      <c r="B220" t="s">
        <v>13</v>
      </c>
      <c r="C220">
        <v>19</v>
      </c>
      <c r="D220" t="str">
        <f t="shared" si="3"/>
        <v>Adolescent</v>
      </c>
      <c r="E220">
        <v>17</v>
      </c>
      <c r="F220">
        <v>94.08</v>
      </c>
      <c r="G220">
        <v>3.02</v>
      </c>
      <c r="H220" t="s">
        <v>14</v>
      </c>
      <c r="I220" t="s">
        <v>12</v>
      </c>
      <c r="J220" t="s">
        <v>12</v>
      </c>
    </row>
    <row r="221" spans="1:10" x14ac:dyDescent="0.25">
      <c r="A221">
        <v>220</v>
      </c>
      <c r="B221" t="s">
        <v>9</v>
      </c>
      <c r="C221">
        <v>23</v>
      </c>
      <c r="D221" t="str">
        <f t="shared" si="3"/>
        <v>Teenager</v>
      </c>
      <c r="E221">
        <v>9</v>
      </c>
      <c r="F221">
        <v>98.07</v>
      </c>
      <c r="G221">
        <v>3.65</v>
      </c>
      <c r="H221" t="s">
        <v>15</v>
      </c>
      <c r="I221" t="s">
        <v>12</v>
      </c>
      <c r="J221" t="s">
        <v>12</v>
      </c>
    </row>
    <row r="222" spans="1:10" x14ac:dyDescent="0.25">
      <c r="A222">
        <v>221</v>
      </c>
      <c r="B222" t="s">
        <v>9</v>
      </c>
      <c r="C222">
        <v>19</v>
      </c>
      <c r="D222" t="str">
        <f t="shared" si="3"/>
        <v>Adolescent</v>
      </c>
      <c r="E222">
        <v>11</v>
      </c>
      <c r="F222">
        <v>73.27</v>
      </c>
      <c r="G222">
        <v>2.56</v>
      </c>
      <c r="H222" t="s">
        <v>10</v>
      </c>
      <c r="I222" t="s">
        <v>12</v>
      </c>
      <c r="J222" t="s">
        <v>12</v>
      </c>
    </row>
    <row r="223" spans="1:10" x14ac:dyDescent="0.25">
      <c r="A223">
        <v>222</v>
      </c>
      <c r="B223" t="s">
        <v>9</v>
      </c>
      <c r="C223">
        <v>20</v>
      </c>
      <c r="D223" t="str">
        <f t="shared" si="3"/>
        <v>Teenager</v>
      </c>
      <c r="E223">
        <v>15</v>
      </c>
      <c r="F223">
        <v>93.95</v>
      </c>
      <c r="G223">
        <v>3.88</v>
      </c>
      <c r="H223" t="s">
        <v>14</v>
      </c>
      <c r="I223" t="s">
        <v>11</v>
      </c>
      <c r="J223" t="s">
        <v>11</v>
      </c>
    </row>
    <row r="224" spans="1:10" x14ac:dyDescent="0.25">
      <c r="A224">
        <v>223</v>
      </c>
      <c r="B224" t="s">
        <v>13</v>
      </c>
      <c r="C224">
        <v>18</v>
      </c>
      <c r="D224" t="str">
        <f t="shared" si="3"/>
        <v>Adolescent</v>
      </c>
      <c r="E224">
        <v>24</v>
      </c>
      <c r="F224">
        <v>50.26</v>
      </c>
      <c r="G224">
        <v>3.75</v>
      </c>
      <c r="H224" t="s">
        <v>15</v>
      </c>
      <c r="I224" t="s">
        <v>11</v>
      </c>
      <c r="J224" t="s">
        <v>12</v>
      </c>
    </row>
    <row r="225" spans="1:10" x14ac:dyDescent="0.25">
      <c r="A225">
        <v>224</v>
      </c>
      <c r="B225" t="s">
        <v>13</v>
      </c>
      <c r="C225">
        <v>24</v>
      </c>
      <c r="D225" t="str">
        <f t="shared" si="3"/>
        <v>Teenager</v>
      </c>
      <c r="E225">
        <v>38</v>
      </c>
      <c r="F225">
        <v>91</v>
      </c>
      <c r="G225">
        <v>2.3199999999999998</v>
      </c>
      <c r="H225" t="s">
        <v>10</v>
      </c>
      <c r="I225" t="s">
        <v>12</v>
      </c>
      <c r="J225" t="s">
        <v>11</v>
      </c>
    </row>
    <row r="226" spans="1:10" x14ac:dyDescent="0.25">
      <c r="A226">
        <v>225</v>
      </c>
      <c r="B226" t="s">
        <v>13</v>
      </c>
      <c r="C226">
        <v>21</v>
      </c>
      <c r="D226" t="str">
        <f t="shared" si="3"/>
        <v>Teenager</v>
      </c>
      <c r="E226">
        <v>35</v>
      </c>
      <c r="F226">
        <v>61.43</v>
      </c>
      <c r="G226">
        <v>3.57</v>
      </c>
      <c r="H226" t="s">
        <v>17</v>
      </c>
      <c r="I226" t="s">
        <v>11</v>
      </c>
      <c r="J226" t="s">
        <v>12</v>
      </c>
    </row>
    <row r="227" spans="1:10" x14ac:dyDescent="0.25">
      <c r="A227">
        <v>226</v>
      </c>
      <c r="B227" t="s">
        <v>13</v>
      </c>
      <c r="C227">
        <v>19</v>
      </c>
      <c r="D227" t="str">
        <f t="shared" si="3"/>
        <v>Adolescent</v>
      </c>
      <c r="E227">
        <v>30</v>
      </c>
      <c r="F227">
        <v>95.44</v>
      </c>
      <c r="G227">
        <v>3.15</v>
      </c>
      <c r="H227" t="s">
        <v>15</v>
      </c>
      <c r="I227" t="s">
        <v>11</v>
      </c>
      <c r="J227" t="s">
        <v>12</v>
      </c>
    </row>
    <row r="228" spans="1:10" x14ac:dyDescent="0.25">
      <c r="A228">
        <v>227</v>
      </c>
      <c r="B228" t="s">
        <v>9</v>
      </c>
      <c r="C228">
        <v>22</v>
      </c>
      <c r="D228" t="str">
        <f t="shared" si="3"/>
        <v>Teenager</v>
      </c>
      <c r="E228">
        <v>31</v>
      </c>
      <c r="F228">
        <v>50.06</v>
      </c>
      <c r="G228">
        <v>3.13</v>
      </c>
      <c r="H228" t="s">
        <v>10</v>
      </c>
      <c r="I228" t="s">
        <v>12</v>
      </c>
      <c r="J228" t="s">
        <v>11</v>
      </c>
    </row>
    <row r="229" spans="1:10" x14ac:dyDescent="0.25">
      <c r="A229">
        <v>228</v>
      </c>
      <c r="B229" t="s">
        <v>13</v>
      </c>
      <c r="C229">
        <v>19</v>
      </c>
      <c r="D229" t="str">
        <f t="shared" si="3"/>
        <v>Adolescent</v>
      </c>
      <c r="E229">
        <v>5</v>
      </c>
      <c r="F229">
        <v>77.81</v>
      </c>
      <c r="G229">
        <v>2.78</v>
      </c>
      <c r="H229" t="s">
        <v>17</v>
      </c>
      <c r="I229" t="s">
        <v>11</v>
      </c>
      <c r="J229" t="s">
        <v>11</v>
      </c>
    </row>
    <row r="230" spans="1:10" x14ac:dyDescent="0.25">
      <c r="A230">
        <v>229</v>
      </c>
      <c r="B230" t="s">
        <v>9</v>
      </c>
      <c r="C230">
        <v>22</v>
      </c>
      <c r="D230" t="str">
        <f t="shared" si="3"/>
        <v>Teenager</v>
      </c>
      <c r="E230">
        <v>14</v>
      </c>
      <c r="F230">
        <v>87.83</v>
      </c>
      <c r="G230">
        <v>3</v>
      </c>
      <c r="H230" t="s">
        <v>14</v>
      </c>
      <c r="I230" t="s">
        <v>12</v>
      </c>
      <c r="J230" t="s">
        <v>12</v>
      </c>
    </row>
    <row r="231" spans="1:10" x14ac:dyDescent="0.25">
      <c r="A231">
        <v>230</v>
      </c>
      <c r="B231" t="s">
        <v>9</v>
      </c>
      <c r="C231">
        <v>20</v>
      </c>
      <c r="D231" t="str">
        <f t="shared" si="3"/>
        <v>Teenager</v>
      </c>
      <c r="E231">
        <v>11</v>
      </c>
      <c r="F231">
        <v>62.93</v>
      </c>
      <c r="G231">
        <v>2.79</v>
      </c>
      <c r="H231" t="s">
        <v>14</v>
      </c>
      <c r="I231" t="s">
        <v>11</v>
      </c>
      <c r="J231" t="s">
        <v>12</v>
      </c>
    </row>
    <row r="232" spans="1:10" x14ac:dyDescent="0.25">
      <c r="A232">
        <v>231</v>
      </c>
      <c r="B232" t="s">
        <v>13</v>
      </c>
      <c r="C232">
        <v>22</v>
      </c>
      <c r="D232" t="str">
        <f t="shared" si="3"/>
        <v>Teenager</v>
      </c>
      <c r="E232">
        <v>9</v>
      </c>
      <c r="F232">
        <v>59.66</v>
      </c>
      <c r="G232">
        <v>3.08</v>
      </c>
      <c r="H232" t="s">
        <v>14</v>
      </c>
      <c r="I232" t="s">
        <v>12</v>
      </c>
      <c r="J232" t="s">
        <v>12</v>
      </c>
    </row>
    <row r="233" spans="1:10" x14ac:dyDescent="0.25">
      <c r="A233">
        <v>232</v>
      </c>
      <c r="B233" t="s">
        <v>13</v>
      </c>
      <c r="C233">
        <v>21</v>
      </c>
      <c r="D233" t="str">
        <f t="shared" si="3"/>
        <v>Teenager</v>
      </c>
      <c r="E233">
        <v>34</v>
      </c>
      <c r="F233">
        <v>54.2</v>
      </c>
      <c r="G233">
        <v>3.26</v>
      </c>
      <c r="H233" t="s">
        <v>14</v>
      </c>
      <c r="I233" t="s">
        <v>11</v>
      </c>
      <c r="J233" t="s">
        <v>12</v>
      </c>
    </row>
    <row r="234" spans="1:10" x14ac:dyDescent="0.25">
      <c r="A234">
        <v>233</v>
      </c>
      <c r="B234" t="s">
        <v>13</v>
      </c>
      <c r="C234">
        <v>18</v>
      </c>
      <c r="D234" t="str">
        <f t="shared" si="3"/>
        <v>Adolescent</v>
      </c>
      <c r="E234">
        <v>12</v>
      </c>
      <c r="F234">
        <v>66.319999999999993</v>
      </c>
      <c r="G234">
        <v>3.35</v>
      </c>
      <c r="H234" t="s">
        <v>16</v>
      </c>
      <c r="I234" t="s">
        <v>11</v>
      </c>
      <c r="J234" t="s">
        <v>11</v>
      </c>
    </row>
    <row r="235" spans="1:10" x14ac:dyDescent="0.25">
      <c r="A235">
        <v>234</v>
      </c>
      <c r="B235" t="s">
        <v>13</v>
      </c>
      <c r="C235">
        <v>22</v>
      </c>
      <c r="D235" t="str">
        <f t="shared" si="3"/>
        <v>Teenager</v>
      </c>
      <c r="E235">
        <v>35</v>
      </c>
      <c r="F235">
        <v>77.989999999999995</v>
      </c>
      <c r="G235">
        <v>3.06</v>
      </c>
      <c r="H235" t="s">
        <v>15</v>
      </c>
      <c r="I235" t="s">
        <v>12</v>
      </c>
      <c r="J235" t="s">
        <v>12</v>
      </c>
    </row>
    <row r="236" spans="1:10" x14ac:dyDescent="0.25">
      <c r="A236">
        <v>235</v>
      </c>
      <c r="B236" t="s">
        <v>13</v>
      </c>
      <c r="C236">
        <v>22</v>
      </c>
      <c r="D236" t="str">
        <f t="shared" si="3"/>
        <v>Teenager</v>
      </c>
      <c r="E236">
        <v>35</v>
      </c>
      <c r="F236">
        <v>55.79</v>
      </c>
      <c r="G236">
        <v>3.44</v>
      </c>
      <c r="H236" t="s">
        <v>15</v>
      </c>
      <c r="I236" t="s">
        <v>11</v>
      </c>
      <c r="J236" t="s">
        <v>11</v>
      </c>
    </row>
    <row r="237" spans="1:10" x14ac:dyDescent="0.25">
      <c r="A237">
        <v>236</v>
      </c>
      <c r="B237" t="s">
        <v>13</v>
      </c>
      <c r="C237">
        <v>18</v>
      </c>
      <c r="D237" t="str">
        <f t="shared" si="3"/>
        <v>Adolescent</v>
      </c>
      <c r="E237">
        <v>1</v>
      </c>
      <c r="F237">
        <v>68.83</v>
      </c>
      <c r="G237">
        <v>2.2799999999999998</v>
      </c>
      <c r="H237" t="s">
        <v>16</v>
      </c>
      <c r="I237" t="s">
        <v>11</v>
      </c>
      <c r="J237" t="s">
        <v>12</v>
      </c>
    </row>
    <row r="238" spans="1:10" x14ac:dyDescent="0.25">
      <c r="A238">
        <v>237</v>
      </c>
      <c r="B238" t="s">
        <v>13</v>
      </c>
      <c r="C238">
        <v>21</v>
      </c>
      <c r="D238" t="str">
        <f t="shared" si="3"/>
        <v>Teenager</v>
      </c>
      <c r="E238">
        <v>22</v>
      </c>
      <c r="F238">
        <v>50.45</v>
      </c>
      <c r="G238">
        <v>2.42</v>
      </c>
      <c r="H238" t="s">
        <v>10</v>
      </c>
      <c r="I238" t="s">
        <v>12</v>
      </c>
      <c r="J238" t="s">
        <v>11</v>
      </c>
    </row>
    <row r="239" spans="1:10" x14ac:dyDescent="0.25">
      <c r="A239">
        <v>238</v>
      </c>
      <c r="B239" t="s">
        <v>13</v>
      </c>
      <c r="C239">
        <v>19</v>
      </c>
      <c r="D239" t="str">
        <f t="shared" si="3"/>
        <v>Adolescent</v>
      </c>
      <c r="E239">
        <v>29</v>
      </c>
      <c r="F239">
        <v>90.93</v>
      </c>
      <c r="G239">
        <v>3.64</v>
      </c>
      <c r="H239" t="s">
        <v>10</v>
      </c>
      <c r="I239" t="s">
        <v>11</v>
      </c>
      <c r="J239" t="s">
        <v>11</v>
      </c>
    </row>
    <row r="240" spans="1:10" x14ac:dyDescent="0.25">
      <c r="A240">
        <v>239</v>
      </c>
      <c r="B240" t="s">
        <v>9</v>
      </c>
      <c r="C240">
        <v>22</v>
      </c>
      <c r="D240" t="str">
        <f t="shared" si="3"/>
        <v>Teenager</v>
      </c>
      <c r="E240">
        <v>8</v>
      </c>
      <c r="F240">
        <v>56.42</v>
      </c>
      <c r="G240">
        <v>2.65</v>
      </c>
      <c r="H240" t="s">
        <v>14</v>
      </c>
      <c r="I240" t="s">
        <v>12</v>
      </c>
      <c r="J240" t="s">
        <v>12</v>
      </c>
    </row>
    <row r="241" spans="1:10" x14ac:dyDescent="0.25">
      <c r="A241">
        <v>240</v>
      </c>
      <c r="B241" t="s">
        <v>13</v>
      </c>
      <c r="C241">
        <v>18</v>
      </c>
      <c r="D241" t="str">
        <f t="shared" si="3"/>
        <v>Adolescent</v>
      </c>
      <c r="E241">
        <v>11</v>
      </c>
      <c r="F241">
        <v>64.17</v>
      </c>
      <c r="G241">
        <v>2.0499999999999998</v>
      </c>
      <c r="H241" t="s">
        <v>17</v>
      </c>
      <c r="I241" t="s">
        <v>11</v>
      </c>
      <c r="J241" t="s">
        <v>11</v>
      </c>
    </row>
    <row r="242" spans="1:10" x14ac:dyDescent="0.25">
      <c r="A242">
        <v>241</v>
      </c>
      <c r="B242" t="s">
        <v>13</v>
      </c>
      <c r="C242">
        <v>20</v>
      </c>
      <c r="D242" t="str">
        <f t="shared" si="3"/>
        <v>Teenager</v>
      </c>
      <c r="E242">
        <v>37</v>
      </c>
      <c r="F242">
        <v>50.92</v>
      </c>
      <c r="G242">
        <v>2.31</v>
      </c>
      <c r="H242" t="s">
        <v>10</v>
      </c>
      <c r="I242" t="s">
        <v>11</v>
      </c>
      <c r="J242" t="s">
        <v>12</v>
      </c>
    </row>
    <row r="243" spans="1:10" x14ac:dyDescent="0.25">
      <c r="A243">
        <v>242</v>
      </c>
      <c r="B243" t="s">
        <v>9</v>
      </c>
      <c r="C243">
        <v>18</v>
      </c>
      <c r="D243" t="str">
        <f t="shared" si="3"/>
        <v>Adolescent</v>
      </c>
      <c r="E243">
        <v>14</v>
      </c>
      <c r="F243">
        <v>71.61</v>
      </c>
      <c r="G243">
        <v>2.4500000000000002</v>
      </c>
      <c r="H243" t="s">
        <v>17</v>
      </c>
      <c r="I243" t="s">
        <v>11</v>
      </c>
      <c r="J243" t="s">
        <v>11</v>
      </c>
    </row>
    <row r="244" spans="1:10" x14ac:dyDescent="0.25">
      <c r="A244">
        <v>243</v>
      </c>
      <c r="B244" t="s">
        <v>13</v>
      </c>
      <c r="C244">
        <v>20</v>
      </c>
      <c r="D244" t="str">
        <f t="shared" si="3"/>
        <v>Teenager</v>
      </c>
      <c r="E244">
        <v>30</v>
      </c>
      <c r="F244">
        <v>92.01</v>
      </c>
      <c r="G244">
        <v>3.91</v>
      </c>
      <c r="H244" t="s">
        <v>15</v>
      </c>
      <c r="I244" t="s">
        <v>11</v>
      </c>
      <c r="J244" t="s">
        <v>12</v>
      </c>
    </row>
    <row r="245" spans="1:10" x14ac:dyDescent="0.25">
      <c r="A245">
        <v>244</v>
      </c>
      <c r="B245" t="s">
        <v>9</v>
      </c>
      <c r="C245">
        <v>21</v>
      </c>
      <c r="D245" t="str">
        <f t="shared" si="3"/>
        <v>Teenager</v>
      </c>
      <c r="E245">
        <v>35</v>
      </c>
      <c r="F245">
        <v>69.61</v>
      </c>
      <c r="G245">
        <v>3.15</v>
      </c>
      <c r="H245" t="s">
        <v>17</v>
      </c>
      <c r="I245" t="s">
        <v>12</v>
      </c>
      <c r="J245" t="s">
        <v>11</v>
      </c>
    </row>
    <row r="246" spans="1:10" x14ac:dyDescent="0.25">
      <c r="A246">
        <v>245</v>
      </c>
      <c r="B246" t="s">
        <v>9</v>
      </c>
      <c r="C246">
        <v>19</v>
      </c>
      <c r="D246" t="str">
        <f t="shared" si="3"/>
        <v>Adolescent</v>
      </c>
      <c r="E246">
        <v>21</v>
      </c>
      <c r="F246">
        <v>58.97</v>
      </c>
      <c r="G246">
        <v>3.87</v>
      </c>
      <c r="H246" t="s">
        <v>15</v>
      </c>
      <c r="I246" t="s">
        <v>11</v>
      </c>
      <c r="J246" t="s">
        <v>12</v>
      </c>
    </row>
    <row r="247" spans="1:10" x14ac:dyDescent="0.25">
      <c r="A247">
        <v>246</v>
      </c>
      <c r="B247" t="s">
        <v>13</v>
      </c>
      <c r="C247">
        <v>18</v>
      </c>
      <c r="D247" t="str">
        <f t="shared" si="3"/>
        <v>Adolescent</v>
      </c>
      <c r="E247">
        <v>37</v>
      </c>
      <c r="F247">
        <v>87.68</v>
      </c>
      <c r="G247">
        <v>3.15</v>
      </c>
      <c r="H247" t="s">
        <v>16</v>
      </c>
      <c r="I247" t="s">
        <v>12</v>
      </c>
      <c r="J247" t="s">
        <v>12</v>
      </c>
    </row>
    <row r="248" spans="1:10" x14ac:dyDescent="0.25">
      <c r="A248">
        <v>247</v>
      </c>
      <c r="B248" t="s">
        <v>9</v>
      </c>
      <c r="C248">
        <v>24</v>
      </c>
      <c r="D248" t="str">
        <f t="shared" si="3"/>
        <v>Teenager</v>
      </c>
      <c r="E248">
        <v>5</v>
      </c>
      <c r="F248">
        <v>89.44</v>
      </c>
      <c r="G248">
        <v>2.96</v>
      </c>
      <c r="H248" t="s">
        <v>16</v>
      </c>
      <c r="I248" t="s">
        <v>11</v>
      </c>
      <c r="J248" t="s">
        <v>11</v>
      </c>
    </row>
    <row r="249" spans="1:10" x14ac:dyDescent="0.25">
      <c r="A249">
        <v>248</v>
      </c>
      <c r="B249" t="s">
        <v>9</v>
      </c>
      <c r="C249">
        <v>24</v>
      </c>
      <c r="D249" t="str">
        <f t="shared" si="3"/>
        <v>Teenager</v>
      </c>
      <c r="E249">
        <v>19</v>
      </c>
      <c r="F249">
        <v>58.69</v>
      </c>
      <c r="G249">
        <v>2.63</v>
      </c>
      <c r="H249" t="s">
        <v>14</v>
      </c>
      <c r="I249" t="s">
        <v>11</v>
      </c>
      <c r="J249" t="s">
        <v>11</v>
      </c>
    </row>
    <row r="250" spans="1:10" x14ac:dyDescent="0.25">
      <c r="A250">
        <v>249</v>
      </c>
      <c r="B250" t="s">
        <v>9</v>
      </c>
      <c r="C250">
        <v>23</v>
      </c>
      <c r="D250" t="str">
        <f t="shared" si="3"/>
        <v>Teenager</v>
      </c>
      <c r="E250">
        <v>14</v>
      </c>
      <c r="F250">
        <v>88.54</v>
      </c>
      <c r="G250">
        <v>3.21</v>
      </c>
      <c r="H250" t="s">
        <v>10</v>
      </c>
      <c r="I250" t="s">
        <v>11</v>
      </c>
      <c r="J250" t="s">
        <v>11</v>
      </c>
    </row>
    <row r="251" spans="1:10" x14ac:dyDescent="0.25">
      <c r="A251">
        <v>250</v>
      </c>
      <c r="B251" t="s">
        <v>9</v>
      </c>
      <c r="C251">
        <v>22</v>
      </c>
      <c r="D251" t="str">
        <f t="shared" si="3"/>
        <v>Teenager</v>
      </c>
      <c r="E251">
        <v>26</v>
      </c>
      <c r="F251">
        <v>97.36</v>
      </c>
      <c r="G251">
        <v>2.2799999999999998</v>
      </c>
      <c r="H251" t="s">
        <v>14</v>
      </c>
      <c r="I251" t="s">
        <v>11</v>
      </c>
      <c r="J251" t="s">
        <v>11</v>
      </c>
    </row>
    <row r="252" spans="1:10" x14ac:dyDescent="0.25">
      <c r="A252">
        <v>251</v>
      </c>
      <c r="B252" t="s">
        <v>13</v>
      </c>
      <c r="C252">
        <v>21</v>
      </c>
      <c r="D252" t="str">
        <f t="shared" si="3"/>
        <v>Teenager</v>
      </c>
      <c r="E252">
        <v>4</v>
      </c>
      <c r="F252">
        <v>58.32</v>
      </c>
      <c r="G252">
        <v>3.8</v>
      </c>
      <c r="H252" t="s">
        <v>15</v>
      </c>
      <c r="I252" t="s">
        <v>12</v>
      </c>
      <c r="J252" t="s">
        <v>12</v>
      </c>
    </row>
    <row r="253" spans="1:10" x14ac:dyDescent="0.25">
      <c r="A253">
        <v>252</v>
      </c>
      <c r="B253" t="s">
        <v>9</v>
      </c>
      <c r="C253">
        <v>18</v>
      </c>
      <c r="D253" t="str">
        <f t="shared" si="3"/>
        <v>Adolescent</v>
      </c>
      <c r="E253">
        <v>25</v>
      </c>
      <c r="F253">
        <v>88.55</v>
      </c>
      <c r="G253">
        <v>3.66</v>
      </c>
      <c r="H253" t="s">
        <v>14</v>
      </c>
      <c r="I253" t="s">
        <v>12</v>
      </c>
      <c r="J253" t="s">
        <v>11</v>
      </c>
    </row>
    <row r="254" spans="1:10" x14ac:dyDescent="0.25">
      <c r="A254">
        <v>253</v>
      </c>
      <c r="B254" t="s">
        <v>13</v>
      </c>
      <c r="C254">
        <v>24</v>
      </c>
      <c r="D254" t="str">
        <f t="shared" si="3"/>
        <v>Teenager</v>
      </c>
      <c r="E254">
        <v>25</v>
      </c>
      <c r="F254">
        <v>85.43</v>
      </c>
      <c r="G254">
        <v>2.64</v>
      </c>
      <c r="H254" t="s">
        <v>17</v>
      </c>
      <c r="I254" t="s">
        <v>12</v>
      </c>
      <c r="J254" t="s">
        <v>12</v>
      </c>
    </row>
    <row r="255" spans="1:10" x14ac:dyDescent="0.25">
      <c r="A255">
        <v>254</v>
      </c>
      <c r="B255" t="s">
        <v>9</v>
      </c>
      <c r="C255">
        <v>22</v>
      </c>
      <c r="D255" t="str">
        <f t="shared" si="3"/>
        <v>Teenager</v>
      </c>
      <c r="E255">
        <v>18</v>
      </c>
      <c r="F255">
        <v>73.680000000000007</v>
      </c>
      <c r="G255">
        <v>3.91</v>
      </c>
      <c r="H255" t="s">
        <v>15</v>
      </c>
      <c r="I255" t="s">
        <v>12</v>
      </c>
      <c r="J255" t="s">
        <v>11</v>
      </c>
    </row>
    <row r="256" spans="1:10" x14ac:dyDescent="0.25">
      <c r="A256">
        <v>255</v>
      </c>
      <c r="B256" t="s">
        <v>9</v>
      </c>
      <c r="C256">
        <v>24</v>
      </c>
      <c r="D256" t="str">
        <f t="shared" si="3"/>
        <v>Teenager</v>
      </c>
      <c r="E256">
        <v>8</v>
      </c>
      <c r="F256">
        <v>52.9</v>
      </c>
      <c r="G256">
        <v>3.65</v>
      </c>
      <c r="H256" t="s">
        <v>16</v>
      </c>
      <c r="I256" t="s">
        <v>11</v>
      </c>
      <c r="J256" t="s">
        <v>12</v>
      </c>
    </row>
    <row r="257" spans="1:10" x14ac:dyDescent="0.25">
      <c r="A257">
        <v>256</v>
      </c>
      <c r="B257" t="s">
        <v>9</v>
      </c>
      <c r="C257">
        <v>18</v>
      </c>
      <c r="D257" t="str">
        <f t="shared" si="3"/>
        <v>Adolescent</v>
      </c>
      <c r="E257">
        <v>39</v>
      </c>
      <c r="F257">
        <v>53.73</v>
      </c>
      <c r="G257">
        <v>3.33</v>
      </c>
      <c r="H257" t="s">
        <v>10</v>
      </c>
      <c r="I257" t="s">
        <v>12</v>
      </c>
      <c r="J257" t="s">
        <v>12</v>
      </c>
    </row>
    <row r="258" spans="1:10" x14ac:dyDescent="0.25">
      <c r="A258">
        <v>257</v>
      </c>
      <c r="B258" t="s">
        <v>9</v>
      </c>
      <c r="C258">
        <v>20</v>
      </c>
      <c r="D258" t="str">
        <f t="shared" si="3"/>
        <v>Teenager</v>
      </c>
      <c r="E258">
        <v>14</v>
      </c>
      <c r="F258">
        <v>92.62</v>
      </c>
      <c r="G258">
        <v>2.2400000000000002</v>
      </c>
      <c r="H258" t="s">
        <v>15</v>
      </c>
      <c r="I258" t="s">
        <v>12</v>
      </c>
      <c r="J258" t="s">
        <v>12</v>
      </c>
    </row>
    <row r="259" spans="1:10" x14ac:dyDescent="0.25">
      <c r="A259">
        <v>258</v>
      </c>
      <c r="B259" t="s">
        <v>13</v>
      </c>
      <c r="C259">
        <v>18</v>
      </c>
      <c r="D259" t="str">
        <f t="shared" ref="D259:D322" si="4">IF(C259&gt;=20,"Teenager",IF(C259&lt;=19,"Adolescent","invalid"))</f>
        <v>Adolescent</v>
      </c>
      <c r="E259">
        <v>32</v>
      </c>
      <c r="F259">
        <v>99.51</v>
      </c>
      <c r="G259">
        <v>2.96</v>
      </c>
      <c r="H259" t="s">
        <v>15</v>
      </c>
      <c r="I259" t="s">
        <v>11</v>
      </c>
      <c r="J259" t="s">
        <v>12</v>
      </c>
    </row>
    <row r="260" spans="1:10" x14ac:dyDescent="0.25">
      <c r="A260">
        <v>259</v>
      </c>
      <c r="B260" t="s">
        <v>13</v>
      </c>
      <c r="C260">
        <v>23</v>
      </c>
      <c r="D260" t="str">
        <f t="shared" si="4"/>
        <v>Teenager</v>
      </c>
      <c r="E260">
        <v>38</v>
      </c>
      <c r="F260">
        <v>83.8</v>
      </c>
      <c r="G260">
        <v>3.01</v>
      </c>
      <c r="H260" t="s">
        <v>17</v>
      </c>
      <c r="I260" t="s">
        <v>11</v>
      </c>
      <c r="J260" t="s">
        <v>11</v>
      </c>
    </row>
    <row r="261" spans="1:10" x14ac:dyDescent="0.25">
      <c r="A261">
        <v>260</v>
      </c>
      <c r="B261" t="s">
        <v>9</v>
      </c>
      <c r="C261">
        <v>18</v>
      </c>
      <c r="D261" t="str">
        <f t="shared" si="4"/>
        <v>Adolescent</v>
      </c>
      <c r="E261">
        <v>33</v>
      </c>
      <c r="F261">
        <v>72.3</v>
      </c>
      <c r="G261">
        <v>2.4700000000000002</v>
      </c>
      <c r="H261" t="s">
        <v>10</v>
      </c>
      <c r="I261" t="s">
        <v>11</v>
      </c>
      <c r="J261" t="s">
        <v>11</v>
      </c>
    </row>
    <row r="262" spans="1:10" x14ac:dyDescent="0.25">
      <c r="A262">
        <v>261</v>
      </c>
      <c r="B262" t="s">
        <v>9</v>
      </c>
      <c r="C262">
        <v>18</v>
      </c>
      <c r="D262" t="str">
        <f t="shared" si="4"/>
        <v>Adolescent</v>
      </c>
      <c r="E262">
        <v>23</v>
      </c>
      <c r="F262">
        <v>82.38</v>
      </c>
      <c r="G262">
        <v>2.16</v>
      </c>
      <c r="H262" t="s">
        <v>16</v>
      </c>
      <c r="I262" t="s">
        <v>11</v>
      </c>
      <c r="J262" t="s">
        <v>12</v>
      </c>
    </row>
    <row r="263" spans="1:10" x14ac:dyDescent="0.25">
      <c r="A263">
        <v>262</v>
      </c>
      <c r="B263" t="s">
        <v>13</v>
      </c>
      <c r="C263">
        <v>23</v>
      </c>
      <c r="D263" t="str">
        <f t="shared" si="4"/>
        <v>Teenager</v>
      </c>
      <c r="E263">
        <v>15</v>
      </c>
      <c r="F263">
        <v>79.72</v>
      </c>
      <c r="G263">
        <v>3.55</v>
      </c>
      <c r="H263" t="s">
        <v>15</v>
      </c>
      <c r="I263" t="s">
        <v>12</v>
      </c>
      <c r="J263" t="s">
        <v>11</v>
      </c>
    </row>
    <row r="264" spans="1:10" x14ac:dyDescent="0.25">
      <c r="A264">
        <v>263</v>
      </c>
      <c r="B264" t="s">
        <v>9</v>
      </c>
      <c r="C264">
        <v>21</v>
      </c>
      <c r="D264" t="str">
        <f t="shared" si="4"/>
        <v>Teenager</v>
      </c>
      <c r="E264">
        <v>33</v>
      </c>
      <c r="F264">
        <v>69.180000000000007</v>
      </c>
      <c r="G264">
        <v>2.2400000000000002</v>
      </c>
      <c r="H264" t="s">
        <v>15</v>
      </c>
      <c r="I264" t="s">
        <v>12</v>
      </c>
      <c r="J264" t="s">
        <v>11</v>
      </c>
    </row>
    <row r="265" spans="1:10" x14ac:dyDescent="0.25">
      <c r="A265">
        <v>264</v>
      </c>
      <c r="B265" t="s">
        <v>9</v>
      </c>
      <c r="C265">
        <v>18</v>
      </c>
      <c r="D265" t="str">
        <f t="shared" si="4"/>
        <v>Adolescent</v>
      </c>
      <c r="E265">
        <v>25</v>
      </c>
      <c r="F265">
        <v>53.28</v>
      </c>
      <c r="G265">
        <v>3.19</v>
      </c>
      <c r="H265" t="s">
        <v>17</v>
      </c>
      <c r="I265" t="s">
        <v>11</v>
      </c>
      <c r="J265" t="s">
        <v>12</v>
      </c>
    </row>
    <row r="266" spans="1:10" x14ac:dyDescent="0.25">
      <c r="A266">
        <v>265</v>
      </c>
      <c r="B266" t="s">
        <v>9</v>
      </c>
      <c r="C266">
        <v>23</v>
      </c>
      <c r="D266" t="str">
        <f t="shared" si="4"/>
        <v>Teenager</v>
      </c>
      <c r="E266">
        <v>17</v>
      </c>
      <c r="F266">
        <v>91.08</v>
      </c>
      <c r="G266">
        <v>3.87</v>
      </c>
      <c r="H266" t="s">
        <v>14</v>
      </c>
      <c r="I266" t="s">
        <v>11</v>
      </c>
      <c r="J266" t="s">
        <v>11</v>
      </c>
    </row>
    <row r="267" spans="1:10" x14ac:dyDescent="0.25">
      <c r="A267">
        <v>266</v>
      </c>
      <c r="B267" t="s">
        <v>13</v>
      </c>
      <c r="C267">
        <v>22</v>
      </c>
      <c r="D267" t="str">
        <f t="shared" si="4"/>
        <v>Teenager</v>
      </c>
      <c r="E267">
        <v>33</v>
      </c>
      <c r="F267">
        <v>68.59</v>
      </c>
      <c r="G267">
        <v>3.75</v>
      </c>
      <c r="H267" t="s">
        <v>16</v>
      </c>
      <c r="I267" t="s">
        <v>11</v>
      </c>
      <c r="J267" t="s">
        <v>11</v>
      </c>
    </row>
    <row r="268" spans="1:10" x14ac:dyDescent="0.25">
      <c r="A268">
        <v>267</v>
      </c>
      <c r="B268" t="s">
        <v>13</v>
      </c>
      <c r="C268">
        <v>20</v>
      </c>
      <c r="D268" t="str">
        <f t="shared" si="4"/>
        <v>Teenager</v>
      </c>
      <c r="E268">
        <v>2</v>
      </c>
      <c r="F268">
        <v>90.94</v>
      </c>
      <c r="G268">
        <v>2.56</v>
      </c>
      <c r="H268" t="s">
        <v>10</v>
      </c>
      <c r="I268" t="s">
        <v>12</v>
      </c>
      <c r="J268" t="s">
        <v>11</v>
      </c>
    </row>
    <row r="269" spans="1:10" x14ac:dyDescent="0.25">
      <c r="A269">
        <v>268</v>
      </c>
      <c r="B269" t="s">
        <v>13</v>
      </c>
      <c r="C269">
        <v>20</v>
      </c>
      <c r="D269" t="str">
        <f t="shared" si="4"/>
        <v>Teenager</v>
      </c>
      <c r="E269">
        <v>14</v>
      </c>
      <c r="F269">
        <v>62.63</v>
      </c>
      <c r="G269">
        <v>3.7</v>
      </c>
      <c r="H269" t="s">
        <v>15</v>
      </c>
      <c r="I269" t="s">
        <v>12</v>
      </c>
      <c r="J269" t="s">
        <v>12</v>
      </c>
    </row>
    <row r="270" spans="1:10" x14ac:dyDescent="0.25">
      <c r="A270">
        <v>269</v>
      </c>
      <c r="B270" t="s">
        <v>9</v>
      </c>
      <c r="C270">
        <v>18</v>
      </c>
      <c r="D270" t="str">
        <f t="shared" si="4"/>
        <v>Adolescent</v>
      </c>
      <c r="E270">
        <v>39</v>
      </c>
      <c r="F270">
        <v>50.05</v>
      </c>
      <c r="G270">
        <v>2</v>
      </c>
      <c r="H270" t="s">
        <v>15</v>
      </c>
      <c r="I270" t="s">
        <v>11</v>
      </c>
      <c r="J270" t="s">
        <v>11</v>
      </c>
    </row>
    <row r="271" spans="1:10" x14ac:dyDescent="0.25">
      <c r="A271">
        <v>270</v>
      </c>
      <c r="B271" t="s">
        <v>9</v>
      </c>
      <c r="C271">
        <v>21</v>
      </c>
      <c r="D271" t="str">
        <f t="shared" si="4"/>
        <v>Teenager</v>
      </c>
      <c r="E271">
        <v>6</v>
      </c>
      <c r="F271">
        <v>57.95</v>
      </c>
      <c r="G271">
        <v>2.04</v>
      </c>
      <c r="H271" t="s">
        <v>16</v>
      </c>
      <c r="I271" t="s">
        <v>11</v>
      </c>
      <c r="J271" t="s">
        <v>12</v>
      </c>
    </row>
    <row r="272" spans="1:10" x14ac:dyDescent="0.25">
      <c r="A272">
        <v>271</v>
      </c>
      <c r="B272" t="s">
        <v>13</v>
      </c>
      <c r="C272">
        <v>21</v>
      </c>
      <c r="D272" t="str">
        <f t="shared" si="4"/>
        <v>Teenager</v>
      </c>
      <c r="E272">
        <v>6</v>
      </c>
      <c r="F272">
        <v>73.430000000000007</v>
      </c>
      <c r="G272">
        <v>3.21</v>
      </c>
      <c r="H272" t="s">
        <v>14</v>
      </c>
      <c r="I272" t="s">
        <v>12</v>
      </c>
      <c r="J272" t="s">
        <v>11</v>
      </c>
    </row>
    <row r="273" spans="1:10" x14ac:dyDescent="0.25">
      <c r="A273">
        <v>272</v>
      </c>
      <c r="B273" t="s">
        <v>13</v>
      </c>
      <c r="C273">
        <v>22</v>
      </c>
      <c r="D273" t="str">
        <f t="shared" si="4"/>
        <v>Teenager</v>
      </c>
      <c r="E273">
        <v>3</v>
      </c>
      <c r="F273">
        <v>97.22</v>
      </c>
      <c r="G273">
        <v>2.73</v>
      </c>
      <c r="H273" t="s">
        <v>15</v>
      </c>
      <c r="I273" t="s">
        <v>11</v>
      </c>
      <c r="J273" t="s">
        <v>11</v>
      </c>
    </row>
    <row r="274" spans="1:10" x14ac:dyDescent="0.25">
      <c r="A274">
        <v>273</v>
      </c>
      <c r="B274" t="s">
        <v>13</v>
      </c>
      <c r="C274">
        <v>18</v>
      </c>
      <c r="D274" t="str">
        <f t="shared" si="4"/>
        <v>Adolescent</v>
      </c>
      <c r="E274">
        <v>7</v>
      </c>
      <c r="F274">
        <v>55.11</v>
      </c>
      <c r="G274">
        <v>2.77</v>
      </c>
      <c r="H274" t="s">
        <v>16</v>
      </c>
      <c r="I274" t="s">
        <v>11</v>
      </c>
      <c r="J274" t="s">
        <v>11</v>
      </c>
    </row>
    <row r="275" spans="1:10" x14ac:dyDescent="0.25">
      <c r="A275">
        <v>274</v>
      </c>
      <c r="B275" t="s">
        <v>13</v>
      </c>
      <c r="C275">
        <v>20</v>
      </c>
      <c r="D275" t="str">
        <f t="shared" si="4"/>
        <v>Teenager</v>
      </c>
      <c r="E275">
        <v>8</v>
      </c>
      <c r="F275">
        <v>92.71</v>
      </c>
      <c r="G275">
        <v>3.13</v>
      </c>
      <c r="H275" t="s">
        <v>17</v>
      </c>
      <c r="I275" t="s">
        <v>12</v>
      </c>
      <c r="J275" t="s">
        <v>12</v>
      </c>
    </row>
    <row r="276" spans="1:10" x14ac:dyDescent="0.25">
      <c r="A276">
        <v>275</v>
      </c>
      <c r="B276" t="s">
        <v>9</v>
      </c>
      <c r="C276">
        <v>21</v>
      </c>
      <c r="D276" t="str">
        <f t="shared" si="4"/>
        <v>Teenager</v>
      </c>
      <c r="E276">
        <v>15</v>
      </c>
      <c r="F276">
        <v>76.349999999999994</v>
      </c>
      <c r="G276">
        <v>2.38</v>
      </c>
      <c r="H276" t="s">
        <v>14</v>
      </c>
      <c r="I276" t="s">
        <v>11</v>
      </c>
      <c r="J276" t="s">
        <v>12</v>
      </c>
    </row>
    <row r="277" spans="1:10" x14ac:dyDescent="0.25">
      <c r="A277">
        <v>276</v>
      </c>
      <c r="B277" t="s">
        <v>13</v>
      </c>
      <c r="C277">
        <v>18</v>
      </c>
      <c r="D277" t="str">
        <f t="shared" si="4"/>
        <v>Adolescent</v>
      </c>
      <c r="E277">
        <v>29</v>
      </c>
      <c r="F277">
        <v>91.3</v>
      </c>
      <c r="G277">
        <v>2.42</v>
      </c>
      <c r="H277" t="s">
        <v>10</v>
      </c>
      <c r="I277" t="s">
        <v>12</v>
      </c>
      <c r="J277" t="s">
        <v>11</v>
      </c>
    </row>
    <row r="278" spans="1:10" x14ac:dyDescent="0.25">
      <c r="A278">
        <v>277</v>
      </c>
      <c r="B278" t="s">
        <v>9</v>
      </c>
      <c r="C278">
        <v>24</v>
      </c>
      <c r="D278" t="str">
        <f t="shared" si="4"/>
        <v>Teenager</v>
      </c>
      <c r="E278">
        <v>33</v>
      </c>
      <c r="F278">
        <v>64.92</v>
      </c>
      <c r="G278">
        <v>2.97</v>
      </c>
      <c r="H278" t="s">
        <v>15</v>
      </c>
      <c r="I278" t="s">
        <v>11</v>
      </c>
      <c r="J278" t="s">
        <v>12</v>
      </c>
    </row>
    <row r="279" spans="1:10" x14ac:dyDescent="0.25">
      <c r="A279">
        <v>278</v>
      </c>
      <c r="B279" t="s">
        <v>13</v>
      </c>
      <c r="C279">
        <v>21</v>
      </c>
      <c r="D279" t="str">
        <f t="shared" si="4"/>
        <v>Teenager</v>
      </c>
      <c r="E279">
        <v>30</v>
      </c>
      <c r="F279">
        <v>92</v>
      </c>
      <c r="G279">
        <v>3.51</v>
      </c>
      <c r="H279" t="s">
        <v>16</v>
      </c>
      <c r="I279" t="s">
        <v>11</v>
      </c>
      <c r="J279" t="s">
        <v>11</v>
      </c>
    </row>
    <row r="280" spans="1:10" x14ac:dyDescent="0.25">
      <c r="A280">
        <v>279</v>
      </c>
      <c r="B280" t="s">
        <v>9</v>
      </c>
      <c r="C280">
        <v>23</v>
      </c>
      <c r="D280" t="str">
        <f t="shared" si="4"/>
        <v>Teenager</v>
      </c>
      <c r="E280">
        <v>39</v>
      </c>
      <c r="F280">
        <v>88.64</v>
      </c>
      <c r="G280">
        <v>3.24</v>
      </c>
      <c r="H280" t="s">
        <v>17</v>
      </c>
      <c r="I280" t="s">
        <v>12</v>
      </c>
      <c r="J280" t="s">
        <v>12</v>
      </c>
    </row>
    <row r="281" spans="1:10" x14ac:dyDescent="0.25">
      <c r="A281">
        <v>280</v>
      </c>
      <c r="B281" t="s">
        <v>13</v>
      </c>
      <c r="C281">
        <v>24</v>
      </c>
      <c r="D281" t="str">
        <f t="shared" si="4"/>
        <v>Teenager</v>
      </c>
      <c r="E281">
        <v>27</v>
      </c>
      <c r="F281">
        <v>61.5</v>
      </c>
      <c r="G281">
        <v>2.59</v>
      </c>
      <c r="H281" t="s">
        <v>10</v>
      </c>
      <c r="I281" t="s">
        <v>12</v>
      </c>
      <c r="J281" t="s">
        <v>12</v>
      </c>
    </row>
    <row r="282" spans="1:10" x14ac:dyDescent="0.25">
      <c r="A282">
        <v>281</v>
      </c>
      <c r="B282" t="s">
        <v>13</v>
      </c>
      <c r="C282">
        <v>21</v>
      </c>
      <c r="D282" t="str">
        <f t="shared" si="4"/>
        <v>Teenager</v>
      </c>
      <c r="E282">
        <v>36</v>
      </c>
      <c r="F282">
        <v>56.57</v>
      </c>
      <c r="G282">
        <v>2.86</v>
      </c>
      <c r="H282" t="s">
        <v>16</v>
      </c>
      <c r="I282" t="s">
        <v>11</v>
      </c>
      <c r="J282" t="s">
        <v>11</v>
      </c>
    </row>
    <row r="283" spans="1:10" x14ac:dyDescent="0.25">
      <c r="A283">
        <v>282</v>
      </c>
      <c r="B283" t="s">
        <v>13</v>
      </c>
      <c r="C283">
        <v>20</v>
      </c>
      <c r="D283" t="str">
        <f t="shared" si="4"/>
        <v>Teenager</v>
      </c>
      <c r="E283">
        <v>29</v>
      </c>
      <c r="F283">
        <v>93.4</v>
      </c>
      <c r="G283">
        <v>2.34</v>
      </c>
      <c r="H283" t="s">
        <v>16</v>
      </c>
      <c r="I283" t="s">
        <v>12</v>
      </c>
      <c r="J283" t="s">
        <v>11</v>
      </c>
    </row>
    <row r="284" spans="1:10" x14ac:dyDescent="0.25">
      <c r="A284">
        <v>283</v>
      </c>
      <c r="B284" t="s">
        <v>13</v>
      </c>
      <c r="C284">
        <v>19</v>
      </c>
      <c r="D284" t="str">
        <f t="shared" si="4"/>
        <v>Adolescent</v>
      </c>
      <c r="E284">
        <v>38</v>
      </c>
      <c r="F284">
        <v>98.16</v>
      </c>
      <c r="G284">
        <v>2.15</v>
      </c>
      <c r="H284" t="s">
        <v>10</v>
      </c>
      <c r="I284" t="s">
        <v>11</v>
      </c>
      <c r="J284" t="s">
        <v>11</v>
      </c>
    </row>
    <row r="285" spans="1:10" x14ac:dyDescent="0.25">
      <c r="A285">
        <v>284</v>
      </c>
      <c r="B285" t="s">
        <v>9</v>
      </c>
      <c r="C285">
        <v>24</v>
      </c>
      <c r="D285" t="str">
        <f t="shared" si="4"/>
        <v>Teenager</v>
      </c>
      <c r="E285">
        <v>33</v>
      </c>
      <c r="F285">
        <v>51.57</v>
      </c>
      <c r="G285">
        <v>3.57</v>
      </c>
      <c r="H285" t="s">
        <v>17</v>
      </c>
      <c r="I285" t="s">
        <v>11</v>
      </c>
      <c r="J285" t="s">
        <v>11</v>
      </c>
    </row>
    <row r="286" spans="1:10" x14ac:dyDescent="0.25">
      <c r="A286">
        <v>285</v>
      </c>
      <c r="B286" t="s">
        <v>13</v>
      </c>
      <c r="C286">
        <v>22</v>
      </c>
      <c r="D286" t="str">
        <f t="shared" si="4"/>
        <v>Teenager</v>
      </c>
      <c r="E286">
        <v>37</v>
      </c>
      <c r="F286">
        <v>86.56</v>
      </c>
      <c r="G286">
        <v>2.5299999999999998</v>
      </c>
      <c r="H286" t="s">
        <v>17</v>
      </c>
      <c r="I286" t="s">
        <v>12</v>
      </c>
      <c r="J286" t="s">
        <v>12</v>
      </c>
    </row>
    <row r="287" spans="1:10" x14ac:dyDescent="0.25">
      <c r="A287">
        <v>286</v>
      </c>
      <c r="B287" t="s">
        <v>9</v>
      </c>
      <c r="C287">
        <v>22</v>
      </c>
      <c r="D287" t="str">
        <f t="shared" si="4"/>
        <v>Teenager</v>
      </c>
      <c r="E287">
        <v>27</v>
      </c>
      <c r="F287">
        <v>95.48</v>
      </c>
      <c r="G287">
        <v>2.36</v>
      </c>
      <c r="H287" t="s">
        <v>14</v>
      </c>
      <c r="I287" t="s">
        <v>11</v>
      </c>
      <c r="J287" t="s">
        <v>12</v>
      </c>
    </row>
    <row r="288" spans="1:10" x14ac:dyDescent="0.25">
      <c r="A288">
        <v>287</v>
      </c>
      <c r="B288" t="s">
        <v>9</v>
      </c>
      <c r="C288">
        <v>20</v>
      </c>
      <c r="D288" t="str">
        <f t="shared" si="4"/>
        <v>Teenager</v>
      </c>
      <c r="E288">
        <v>33</v>
      </c>
      <c r="F288">
        <v>92.87</v>
      </c>
      <c r="G288">
        <v>3.38</v>
      </c>
      <c r="H288" t="s">
        <v>15</v>
      </c>
      <c r="I288" t="s">
        <v>11</v>
      </c>
      <c r="J288" t="s">
        <v>12</v>
      </c>
    </row>
    <row r="289" spans="1:10" x14ac:dyDescent="0.25">
      <c r="A289">
        <v>288</v>
      </c>
      <c r="B289" t="s">
        <v>9</v>
      </c>
      <c r="C289">
        <v>21</v>
      </c>
      <c r="D289" t="str">
        <f t="shared" si="4"/>
        <v>Teenager</v>
      </c>
      <c r="E289">
        <v>4</v>
      </c>
      <c r="F289">
        <v>98.23</v>
      </c>
      <c r="G289">
        <v>3.24</v>
      </c>
      <c r="H289" t="s">
        <v>10</v>
      </c>
      <c r="I289" t="s">
        <v>12</v>
      </c>
      <c r="J289" t="s">
        <v>11</v>
      </c>
    </row>
    <row r="290" spans="1:10" x14ac:dyDescent="0.25">
      <c r="A290">
        <v>289</v>
      </c>
      <c r="B290" t="s">
        <v>9</v>
      </c>
      <c r="C290">
        <v>18</v>
      </c>
      <c r="D290" t="str">
        <f t="shared" si="4"/>
        <v>Adolescent</v>
      </c>
      <c r="E290">
        <v>22</v>
      </c>
      <c r="F290">
        <v>88</v>
      </c>
      <c r="G290">
        <v>3.27</v>
      </c>
      <c r="H290" t="s">
        <v>10</v>
      </c>
      <c r="I290" t="s">
        <v>12</v>
      </c>
      <c r="J290" t="s">
        <v>11</v>
      </c>
    </row>
    <row r="291" spans="1:10" x14ac:dyDescent="0.25">
      <c r="A291">
        <v>290</v>
      </c>
      <c r="B291" t="s">
        <v>13</v>
      </c>
      <c r="C291">
        <v>21</v>
      </c>
      <c r="D291" t="str">
        <f t="shared" si="4"/>
        <v>Teenager</v>
      </c>
      <c r="E291">
        <v>2</v>
      </c>
      <c r="F291">
        <v>72.11</v>
      </c>
      <c r="G291">
        <v>2.46</v>
      </c>
      <c r="H291" t="s">
        <v>10</v>
      </c>
      <c r="I291" t="s">
        <v>11</v>
      </c>
      <c r="J291" t="s">
        <v>12</v>
      </c>
    </row>
    <row r="292" spans="1:10" x14ac:dyDescent="0.25">
      <c r="A292">
        <v>291</v>
      </c>
      <c r="B292" t="s">
        <v>9</v>
      </c>
      <c r="C292">
        <v>20</v>
      </c>
      <c r="D292" t="str">
        <f t="shared" si="4"/>
        <v>Teenager</v>
      </c>
      <c r="E292">
        <v>10</v>
      </c>
      <c r="F292">
        <v>65.599999999999994</v>
      </c>
      <c r="G292">
        <v>2.4700000000000002</v>
      </c>
      <c r="H292" t="s">
        <v>17</v>
      </c>
      <c r="I292" t="s">
        <v>12</v>
      </c>
      <c r="J292" t="s">
        <v>11</v>
      </c>
    </row>
    <row r="293" spans="1:10" x14ac:dyDescent="0.25">
      <c r="A293">
        <v>292</v>
      </c>
      <c r="B293" t="s">
        <v>9</v>
      </c>
      <c r="C293">
        <v>22</v>
      </c>
      <c r="D293" t="str">
        <f t="shared" si="4"/>
        <v>Teenager</v>
      </c>
      <c r="E293">
        <v>5</v>
      </c>
      <c r="F293">
        <v>66.040000000000006</v>
      </c>
      <c r="G293">
        <v>2.44</v>
      </c>
      <c r="H293" t="s">
        <v>15</v>
      </c>
      <c r="I293" t="s">
        <v>12</v>
      </c>
      <c r="J293" t="s">
        <v>12</v>
      </c>
    </row>
    <row r="294" spans="1:10" x14ac:dyDescent="0.25">
      <c r="A294">
        <v>293</v>
      </c>
      <c r="B294" t="s">
        <v>9</v>
      </c>
      <c r="C294">
        <v>21</v>
      </c>
      <c r="D294" t="str">
        <f t="shared" si="4"/>
        <v>Teenager</v>
      </c>
      <c r="E294">
        <v>10</v>
      </c>
      <c r="F294">
        <v>86.22</v>
      </c>
      <c r="G294">
        <v>2.35</v>
      </c>
      <c r="H294" t="s">
        <v>14</v>
      </c>
      <c r="I294" t="s">
        <v>12</v>
      </c>
      <c r="J294" t="s">
        <v>12</v>
      </c>
    </row>
    <row r="295" spans="1:10" x14ac:dyDescent="0.25">
      <c r="A295">
        <v>294</v>
      </c>
      <c r="B295" t="s">
        <v>13</v>
      </c>
      <c r="C295">
        <v>22</v>
      </c>
      <c r="D295" t="str">
        <f t="shared" si="4"/>
        <v>Teenager</v>
      </c>
      <c r="E295">
        <v>33</v>
      </c>
      <c r="F295">
        <v>87.29</v>
      </c>
      <c r="G295">
        <v>3.31</v>
      </c>
      <c r="H295" t="s">
        <v>16</v>
      </c>
      <c r="I295" t="s">
        <v>12</v>
      </c>
      <c r="J295" t="s">
        <v>12</v>
      </c>
    </row>
    <row r="296" spans="1:10" x14ac:dyDescent="0.25">
      <c r="A296">
        <v>295</v>
      </c>
      <c r="B296" t="s">
        <v>13</v>
      </c>
      <c r="C296">
        <v>24</v>
      </c>
      <c r="D296" t="str">
        <f t="shared" si="4"/>
        <v>Teenager</v>
      </c>
      <c r="E296">
        <v>38</v>
      </c>
      <c r="F296">
        <v>60.02</v>
      </c>
      <c r="G296">
        <v>3.7</v>
      </c>
      <c r="H296" t="s">
        <v>16</v>
      </c>
      <c r="I296" t="s">
        <v>11</v>
      </c>
      <c r="J296" t="s">
        <v>12</v>
      </c>
    </row>
    <row r="297" spans="1:10" x14ac:dyDescent="0.25">
      <c r="A297">
        <v>296</v>
      </c>
      <c r="B297" t="s">
        <v>13</v>
      </c>
      <c r="C297">
        <v>18</v>
      </c>
      <c r="D297" t="str">
        <f t="shared" si="4"/>
        <v>Adolescent</v>
      </c>
      <c r="E297">
        <v>13</v>
      </c>
      <c r="F297">
        <v>93.41</v>
      </c>
      <c r="G297">
        <v>3.45</v>
      </c>
      <c r="H297" t="s">
        <v>10</v>
      </c>
      <c r="I297" t="s">
        <v>11</v>
      </c>
      <c r="J297" t="s">
        <v>12</v>
      </c>
    </row>
    <row r="298" spans="1:10" x14ac:dyDescent="0.25">
      <c r="A298">
        <v>297</v>
      </c>
      <c r="B298" t="s">
        <v>13</v>
      </c>
      <c r="C298">
        <v>24</v>
      </c>
      <c r="D298" t="str">
        <f t="shared" si="4"/>
        <v>Teenager</v>
      </c>
      <c r="E298">
        <v>31</v>
      </c>
      <c r="F298">
        <v>85.75</v>
      </c>
      <c r="G298">
        <v>3.58</v>
      </c>
      <c r="H298" t="s">
        <v>15</v>
      </c>
      <c r="I298" t="s">
        <v>11</v>
      </c>
      <c r="J298" t="s">
        <v>11</v>
      </c>
    </row>
    <row r="299" spans="1:10" x14ac:dyDescent="0.25">
      <c r="A299">
        <v>298</v>
      </c>
      <c r="B299" t="s">
        <v>9</v>
      </c>
      <c r="C299">
        <v>22</v>
      </c>
      <c r="D299" t="str">
        <f t="shared" si="4"/>
        <v>Teenager</v>
      </c>
      <c r="E299">
        <v>36</v>
      </c>
      <c r="F299">
        <v>78.14</v>
      </c>
      <c r="G299">
        <v>2.81</v>
      </c>
      <c r="H299" t="s">
        <v>17</v>
      </c>
      <c r="I299" t="s">
        <v>12</v>
      </c>
      <c r="J299" t="s">
        <v>11</v>
      </c>
    </row>
    <row r="300" spans="1:10" x14ac:dyDescent="0.25">
      <c r="A300">
        <v>299</v>
      </c>
      <c r="B300" t="s">
        <v>9</v>
      </c>
      <c r="C300">
        <v>22</v>
      </c>
      <c r="D300" t="str">
        <f t="shared" si="4"/>
        <v>Teenager</v>
      </c>
      <c r="E300">
        <v>24</v>
      </c>
      <c r="F300">
        <v>73.58</v>
      </c>
      <c r="G300">
        <v>3.31</v>
      </c>
      <c r="H300" t="s">
        <v>15</v>
      </c>
      <c r="I300" t="s">
        <v>12</v>
      </c>
      <c r="J300" t="s">
        <v>11</v>
      </c>
    </row>
    <row r="301" spans="1:10" x14ac:dyDescent="0.25">
      <c r="A301">
        <v>300</v>
      </c>
      <c r="B301" t="s">
        <v>13</v>
      </c>
      <c r="C301">
        <v>19</v>
      </c>
      <c r="D301" t="str">
        <f t="shared" si="4"/>
        <v>Adolescent</v>
      </c>
      <c r="E301">
        <v>15</v>
      </c>
      <c r="F301">
        <v>77.16</v>
      </c>
      <c r="G301">
        <v>2.71</v>
      </c>
      <c r="H301" t="s">
        <v>15</v>
      </c>
      <c r="I301" t="s">
        <v>12</v>
      </c>
      <c r="J301" t="s">
        <v>12</v>
      </c>
    </row>
    <row r="302" spans="1:10" x14ac:dyDescent="0.25">
      <c r="A302">
        <v>301</v>
      </c>
      <c r="B302" t="s">
        <v>9</v>
      </c>
      <c r="C302">
        <v>19</v>
      </c>
      <c r="D302" t="str">
        <f t="shared" si="4"/>
        <v>Adolescent</v>
      </c>
      <c r="E302">
        <v>29</v>
      </c>
      <c r="F302">
        <v>57.96</v>
      </c>
      <c r="G302">
        <v>3.05</v>
      </c>
      <c r="H302" t="s">
        <v>17</v>
      </c>
      <c r="I302" t="s">
        <v>12</v>
      </c>
      <c r="J302" t="s">
        <v>12</v>
      </c>
    </row>
    <row r="303" spans="1:10" x14ac:dyDescent="0.25">
      <c r="A303">
        <v>302</v>
      </c>
      <c r="B303" t="s">
        <v>9</v>
      </c>
      <c r="C303">
        <v>24</v>
      </c>
      <c r="D303" t="str">
        <f t="shared" si="4"/>
        <v>Teenager</v>
      </c>
      <c r="E303">
        <v>8</v>
      </c>
      <c r="F303">
        <v>60.19</v>
      </c>
      <c r="G303">
        <v>2.96</v>
      </c>
      <c r="H303" t="s">
        <v>10</v>
      </c>
      <c r="I303" t="s">
        <v>12</v>
      </c>
      <c r="J303" t="s">
        <v>12</v>
      </c>
    </row>
    <row r="304" spans="1:10" x14ac:dyDescent="0.25">
      <c r="A304">
        <v>303</v>
      </c>
      <c r="B304" t="s">
        <v>9</v>
      </c>
      <c r="C304">
        <v>23</v>
      </c>
      <c r="D304" t="str">
        <f t="shared" si="4"/>
        <v>Teenager</v>
      </c>
      <c r="E304">
        <v>5</v>
      </c>
      <c r="F304">
        <v>54.56</v>
      </c>
      <c r="G304">
        <v>2.35</v>
      </c>
      <c r="H304" t="s">
        <v>15</v>
      </c>
      <c r="I304" t="s">
        <v>12</v>
      </c>
      <c r="J304" t="s">
        <v>12</v>
      </c>
    </row>
    <row r="305" spans="1:10" x14ac:dyDescent="0.25">
      <c r="A305">
        <v>304</v>
      </c>
      <c r="B305" t="s">
        <v>13</v>
      </c>
      <c r="C305">
        <v>24</v>
      </c>
      <c r="D305" t="str">
        <f t="shared" si="4"/>
        <v>Teenager</v>
      </c>
      <c r="E305">
        <v>29</v>
      </c>
      <c r="F305">
        <v>57.68</v>
      </c>
      <c r="G305">
        <v>2.77</v>
      </c>
      <c r="H305" t="s">
        <v>16</v>
      </c>
      <c r="I305" t="s">
        <v>12</v>
      </c>
      <c r="J305" t="s">
        <v>11</v>
      </c>
    </row>
    <row r="306" spans="1:10" x14ac:dyDescent="0.25">
      <c r="A306">
        <v>305</v>
      </c>
      <c r="B306" t="s">
        <v>13</v>
      </c>
      <c r="C306">
        <v>19</v>
      </c>
      <c r="D306" t="str">
        <f t="shared" si="4"/>
        <v>Adolescent</v>
      </c>
      <c r="E306">
        <v>4</v>
      </c>
      <c r="F306">
        <v>72.680000000000007</v>
      </c>
      <c r="G306">
        <v>3.93</v>
      </c>
      <c r="H306" t="s">
        <v>17</v>
      </c>
      <c r="I306" t="s">
        <v>11</v>
      </c>
      <c r="J306" t="s">
        <v>11</v>
      </c>
    </row>
    <row r="307" spans="1:10" x14ac:dyDescent="0.25">
      <c r="A307">
        <v>306</v>
      </c>
      <c r="B307" t="s">
        <v>9</v>
      </c>
      <c r="C307">
        <v>22</v>
      </c>
      <c r="D307" t="str">
        <f t="shared" si="4"/>
        <v>Teenager</v>
      </c>
      <c r="E307">
        <v>12</v>
      </c>
      <c r="F307">
        <v>76.52</v>
      </c>
      <c r="G307">
        <v>2.5</v>
      </c>
      <c r="H307" t="s">
        <v>14</v>
      </c>
      <c r="I307" t="s">
        <v>11</v>
      </c>
      <c r="J307" t="s">
        <v>12</v>
      </c>
    </row>
    <row r="308" spans="1:10" x14ac:dyDescent="0.25">
      <c r="A308">
        <v>307</v>
      </c>
      <c r="B308" t="s">
        <v>13</v>
      </c>
      <c r="C308">
        <v>20</v>
      </c>
      <c r="D308" t="str">
        <f t="shared" si="4"/>
        <v>Teenager</v>
      </c>
      <c r="E308">
        <v>2</v>
      </c>
      <c r="F308">
        <v>50.89</v>
      </c>
      <c r="G308">
        <v>2.27</v>
      </c>
      <c r="H308" t="s">
        <v>10</v>
      </c>
      <c r="I308" t="s">
        <v>12</v>
      </c>
      <c r="J308" t="s">
        <v>12</v>
      </c>
    </row>
    <row r="309" spans="1:10" x14ac:dyDescent="0.25">
      <c r="A309">
        <v>308</v>
      </c>
      <c r="B309" t="s">
        <v>13</v>
      </c>
      <c r="C309">
        <v>24</v>
      </c>
      <c r="D309" t="str">
        <f t="shared" si="4"/>
        <v>Teenager</v>
      </c>
      <c r="E309">
        <v>27</v>
      </c>
      <c r="F309">
        <v>89.84</v>
      </c>
      <c r="G309">
        <v>2.84</v>
      </c>
      <c r="H309" t="s">
        <v>17</v>
      </c>
      <c r="I309" t="s">
        <v>12</v>
      </c>
      <c r="J309" t="s">
        <v>12</v>
      </c>
    </row>
    <row r="310" spans="1:10" x14ac:dyDescent="0.25">
      <c r="A310">
        <v>309</v>
      </c>
      <c r="B310" t="s">
        <v>13</v>
      </c>
      <c r="C310">
        <v>22</v>
      </c>
      <c r="D310" t="str">
        <f t="shared" si="4"/>
        <v>Teenager</v>
      </c>
      <c r="E310">
        <v>31</v>
      </c>
      <c r="F310">
        <v>64.709999999999994</v>
      </c>
      <c r="G310">
        <v>3.58</v>
      </c>
      <c r="H310" t="s">
        <v>14</v>
      </c>
      <c r="I310" t="s">
        <v>12</v>
      </c>
      <c r="J310" t="s">
        <v>11</v>
      </c>
    </row>
    <row r="311" spans="1:10" x14ac:dyDescent="0.25">
      <c r="A311">
        <v>310</v>
      </c>
      <c r="B311" t="s">
        <v>13</v>
      </c>
      <c r="C311">
        <v>20</v>
      </c>
      <c r="D311" t="str">
        <f t="shared" si="4"/>
        <v>Teenager</v>
      </c>
      <c r="E311">
        <v>36</v>
      </c>
      <c r="F311">
        <v>95.59</v>
      </c>
      <c r="G311">
        <v>3.16</v>
      </c>
      <c r="H311" t="s">
        <v>14</v>
      </c>
      <c r="I311" t="s">
        <v>11</v>
      </c>
      <c r="J311" t="s">
        <v>11</v>
      </c>
    </row>
    <row r="312" spans="1:10" x14ac:dyDescent="0.25">
      <c r="A312">
        <v>311</v>
      </c>
      <c r="B312" t="s">
        <v>13</v>
      </c>
      <c r="C312">
        <v>20</v>
      </c>
      <c r="D312" t="str">
        <f t="shared" si="4"/>
        <v>Teenager</v>
      </c>
      <c r="E312">
        <v>36</v>
      </c>
      <c r="F312">
        <v>98.38</v>
      </c>
      <c r="G312">
        <v>3.36</v>
      </c>
      <c r="H312" t="s">
        <v>15</v>
      </c>
      <c r="I312" t="s">
        <v>11</v>
      </c>
      <c r="J312" t="s">
        <v>11</v>
      </c>
    </row>
    <row r="313" spans="1:10" x14ac:dyDescent="0.25">
      <c r="A313">
        <v>312</v>
      </c>
      <c r="B313" t="s">
        <v>9</v>
      </c>
      <c r="C313">
        <v>19</v>
      </c>
      <c r="D313" t="str">
        <f t="shared" si="4"/>
        <v>Adolescent</v>
      </c>
      <c r="E313">
        <v>26</v>
      </c>
      <c r="F313">
        <v>59.27</v>
      </c>
      <c r="G313">
        <v>2.38</v>
      </c>
      <c r="H313" t="s">
        <v>15</v>
      </c>
      <c r="I313" t="s">
        <v>12</v>
      </c>
      <c r="J313" t="s">
        <v>12</v>
      </c>
    </row>
    <row r="314" spans="1:10" x14ac:dyDescent="0.25">
      <c r="A314">
        <v>313</v>
      </c>
      <c r="B314" t="s">
        <v>13</v>
      </c>
      <c r="C314">
        <v>24</v>
      </c>
      <c r="D314" t="str">
        <f t="shared" si="4"/>
        <v>Teenager</v>
      </c>
      <c r="E314">
        <v>27</v>
      </c>
      <c r="F314">
        <v>73.099999999999994</v>
      </c>
      <c r="G314">
        <v>3.24</v>
      </c>
      <c r="H314" t="s">
        <v>15</v>
      </c>
      <c r="I314" t="s">
        <v>12</v>
      </c>
      <c r="J314" t="s">
        <v>12</v>
      </c>
    </row>
    <row r="315" spans="1:10" x14ac:dyDescent="0.25">
      <c r="A315">
        <v>314</v>
      </c>
      <c r="B315" t="s">
        <v>9</v>
      </c>
      <c r="C315">
        <v>21</v>
      </c>
      <c r="D315" t="str">
        <f t="shared" si="4"/>
        <v>Teenager</v>
      </c>
      <c r="E315">
        <v>5</v>
      </c>
      <c r="F315">
        <v>50.06</v>
      </c>
      <c r="G315">
        <v>2.65</v>
      </c>
      <c r="H315" t="s">
        <v>17</v>
      </c>
      <c r="I315" t="s">
        <v>11</v>
      </c>
      <c r="J315" t="s">
        <v>11</v>
      </c>
    </row>
    <row r="316" spans="1:10" x14ac:dyDescent="0.25">
      <c r="A316">
        <v>315</v>
      </c>
      <c r="B316" t="s">
        <v>9</v>
      </c>
      <c r="C316">
        <v>18</v>
      </c>
      <c r="D316" t="str">
        <f t="shared" si="4"/>
        <v>Adolescent</v>
      </c>
      <c r="E316">
        <v>20</v>
      </c>
      <c r="F316">
        <v>79.92</v>
      </c>
      <c r="G316">
        <v>3.67</v>
      </c>
      <c r="H316" t="s">
        <v>17</v>
      </c>
      <c r="I316" t="s">
        <v>11</v>
      </c>
      <c r="J316" t="s">
        <v>12</v>
      </c>
    </row>
    <row r="317" spans="1:10" x14ac:dyDescent="0.25">
      <c r="A317">
        <v>316</v>
      </c>
      <c r="B317" t="s">
        <v>13</v>
      </c>
      <c r="C317">
        <v>19</v>
      </c>
      <c r="D317" t="str">
        <f t="shared" si="4"/>
        <v>Adolescent</v>
      </c>
      <c r="E317">
        <v>11</v>
      </c>
      <c r="F317">
        <v>80.37</v>
      </c>
      <c r="G317">
        <v>3.26</v>
      </c>
      <c r="H317" t="s">
        <v>10</v>
      </c>
      <c r="I317" t="s">
        <v>11</v>
      </c>
      <c r="J317" t="s">
        <v>11</v>
      </c>
    </row>
    <row r="318" spans="1:10" x14ac:dyDescent="0.25">
      <c r="A318">
        <v>317</v>
      </c>
      <c r="B318" t="s">
        <v>9</v>
      </c>
      <c r="C318">
        <v>19</v>
      </c>
      <c r="D318" t="str">
        <f t="shared" si="4"/>
        <v>Adolescent</v>
      </c>
      <c r="E318">
        <v>10</v>
      </c>
      <c r="F318">
        <v>62.38</v>
      </c>
      <c r="G318">
        <v>2.4</v>
      </c>
      <c r="H318" t="s">
        <v>15</v>
      </c>
      <c r="I318" t="s">
        <v>11</v>
      </c>
      <c r="J318" t="s">
        <v>12</v>
      </c>
    </row>
    <row r="319" spans="1:10" x14ac:dyDescent="0.25">
      <c r="A319">
        <v>318</v>
      </c>
      <c r="B319" t="s">
        <v>9</v>
      </c>
      <c r="C319">
        <v>21</v>
      </c>
      <c r="D319" t="str">
        <f t="shared" si="4"/>
        <v>Teenager</v>
      </c>
      <c r="E319">
        <v>38</v>
      </c>
      <c r="F319">
        <v>77.92</v>
      </c>
      <c r="G319">
        <v>2.13</v>
      </c>
      <c r="H319" t="s">
        <v>14</v>
      </c>
      <c r="I319" t="s">
        <v>12</v>
      </c>
      <c r="J319" t="s">
        <v>11</v>
      </c>
    </row>
    <row r="320" spans="1:10" x14ac:dyDescent="0.25">
      <c r="A320">
        <v>319</v>
      </c>
      <c r="B320" t="s">
        <v>9</v>
      </c>
      <c r="C320">
        <v>18</v>
      </c>
      <c r="D320" t="str">
        <f t="shared" si="4"/>
        <v>Adolescent</v>
      </c>
      <c r="E320">
        <v>6</v>
      </c>
      <c r="F320">
        <v>61.28</v>
      </c>
      <c r="G320">
        <v>2.09</v>
      </c>
      <c r="H320" t="s">
        <v>16</v>
      </c>
      <c r="I320" t="s">
        <v>11</v>
      </c>
      <c r="J320" t="s">
        <v>12</v>
      </c>
    </row>
    <row r="321" spans="1:10" x14ac:dyDescent="0.25">
      <c r="A321">
        <v>320</v>
      </c>
      <c r="B321" t="s">
        <v>13</v>
      </c>
      <c r="C321">
        <v>22</v>
      </c>
      <c r="D321" t="str">
        <f t="shared" si="4"/>
        <v>Teenager</v>
      </c>
      <c r="E321">
        <v>8</v>
      </c>
      <c r="F321">
        <v>58.04</v>
      </c>
      <c r="G321">
        <v>2.74</v>
      </c>
      <c r="H321" t="s">
        <v>10</v>
      </c>
      <c r="I321" t="s">
        <v>11</v>
      </c>
      <c r="J321" t="s">
        <v>11</v>
      </c>
    </row>
    <row r="322" spans="1:10" x14ac:dyDescent="0.25">
      <c r="A322">
        <v>321</v>
      </c>
      <c r="B322" t="s">
        <v>13</v>
      </c>
      <c r="C322">
        <v>23</v>
      </c>
      <c r="D322" t="str">
        <f t="shared" si="4"/>
        <v>Teenager</v>
      </c>
      <c r="E322">
        <v>23</v>
      </c>
      <c r="F322">
        <v>82.58</v>
      </c>
      <c r="G322">
        <v>2.5299999999999998</v>
      </c>
      <c r="H322" t="s">
        <v>17</v>
      </c>
      <c r="I322" t="s">
        <v>12</v>
      </c>
      <c r="J322" t="s">
        <v>11</v>
      </c>
    </row>
    <row r="323" spans="1:10" x14ac:dyDescent="0.25">
      <c r="A323">
        <v>322</v>
      </c>
      <c r="B323" t="s">
        <v>9</v>
      </c>
      <c r="C323">
        <v>24</v>
      </c>
      <c r="D323" t="str">
        <f t="shared" ref="D323:D386" si="5">IF(C323&gt;=20,"Teenager",IF(C323&lt;=19,"Adolescent","invalid"))</f>
        <v>Teenager</v>
      </c>
      <c r="E323">
        <v>26</v>
      </c>
      <c r="F323">
        <v>66.3</v>
      </c>
      <c r="G323">
        <v>3.29</v>
      </c>
      <c r="H323" t="s">
        <v>10</v>
      </c>
      <c r="I323" t="s">
        <v>11</v>
      </c>
      <c r="J323" t="s">
        <v>11</v>
      </c>
    </row>
    <row r="324" spans="1:10" x14ac:dyDescent="0.25">
      <c r="A324">
        <v>323</v>
      </c>
      <c r="B324" t="s">
        <v>13</v>
      </c>
      <c r="C324">
        <v>23</v>
      </c>
      <c r="D324" t="str">
        <f t="shared" si="5"/>
        <v>Teenager</v>
      </c>
      <c r="E324">
        <v>12</v>
      </c>
      <c r="F324">
        <v>79.510000000000005</v>
      </c>
      <c r="G324">
        <v>3</v>
      </c>
      <c r="H324" t="s">
        <v>10</v>
      </c>
      <c r="I324" t="s">
        <v>11</v>
      </c>
      <c r="J324" t="s">
        <v>11</v>
      </c>
    </row>
    <row r="325" spans="1:10" x14ac:dyDescent="0.25">
      <c r="A325">
        <v>324</v>
      </c>
      <c r="B325" t="s">
        <v>13</v>
      </c>
      <c r="C325">
        <v>22</v>
      </c>
      <c r="D325" t="str">
        <f t="shared" si="5"/>
        <v>Teenager</v>
      </c>
      <c r="E325">
        <v>26</v>
      </c>
      <c r="F325">
        <v>71.66</v>
      </c>
      <c r="G325">
        <v>2.5299999999999998</v>
      </c>
      <c r="H325" t="s">
        <v>10</v>
      </c>
      <c r="I325" t="s">
        <v>11</v>
      </c>
      <c r="J325" t="s">
        <v>11</v>
      </c>
    </row>
    <row r="326" spans="1:10" x14ac:dyDescent="0.25">
      <c r="A326">
        <v>325</v>
      </c>
      <c r="B326" t="s">
        <v>13</v>
      </c>
      <c r="C326">
        <v>19</v>
      </c>
      <c r="D326" t="str">
        <f t="shared" si="5"/>
        <v>Adolescent</v>
      </c>
      <c r="E326">
        <v>13</v>
      </c>
      <c r="F326">
        <v>99.22</v>
      </c>
      <c r="G326">
        <v>2.2999999999999998</v>
      </c>
      <c r="H326" t="s">
        <v>10</v>
      </c>
      <c r="I326" t="s">
        <v>12</v>
      </c>
      <c r="J326" t="s">
        <v>11</v>
      </c>
    </row>
    <row r="327" spans="1:10" x14ac:dyDescent="0.25">
      <c r="A327">
        <v>326</v>
      </c>
      <c r="B327" t="s">
        <v>13</v>
      </c>
      <c r="C327">
        <v>18</v>
      </c>
      <c r="D327" t="str">
        <f t="shared" si="5"/>
        <v>Adolescent</v>
      </c>
      <c r="E327">
        <v>18</v>
      </c>
      <c r="F327">
        <v>57.48</v>
      </c>
      <c r="G327">
        <v>2.25</v>
      </c>
      <c r="H327" t="s">
        <v>16</v>
      </c>
      <c r="I327" t="s">
        <v>11</v>
      </c>
      <c r="J327" t="s">
        <v>12</v>
      </c>
    </row>
    <row r="328" spans="1:10" x14ac:dyDescent="0.25">
      <c r="A328">
        <v>327</v>
      </c>
      <c r="B328" t="s">
        <v>9</v>
      </c>
      <c r="C328">
        <v>19</v>
      </c>
      <c r="D328" t="str">
        <f t="shared" si="5"/>
        <v>Adolescent</v>
      </c>
      <c r="E328">
        <v>25</v>
      </c>
      <c r="F328">
        <v>73.23</v>
      </c>
      <c r="G328">
        <v>3.73</v>
      </c>
      <c r="H328" t="s">
        <v>15</v>
      </c>
      <c r="I328" t="s">
        <v>12</v>
      </c>
      <c r="J328" t="s">
        <v>12</v>
      </c>
    </row>
    <row r="329" spans="1:10" x14ac:dyDescent="0.25">
      <c r="A329">
        <v>328</v>
      </c>
      <c r="B329" t="s">
        <v>9</v>
      </c>
      <c r="C329">
        <v>20</v>
      </c>
      <c r="D329" t="str">
        <f t="shared" si="5"/>
        <v>Teenager</v>
      </c>
      <c r="E329">
        <v>33</v>
      </c>
      <c r="F329">
        <v>84.02</v>
      </c>
      <c r="G329">
        <v>2.4900000000000002</v>
      </c>
      <c r="H329" t="s">
        <v>14</v>
      </c>
      <c r="I329" t="s">
        <v>12</v>
      </c>
      <c r="J329" t="s">
        <v>12</v>
      </c>
    </row>
    <row r="330" spans="1:10" x14ac:dyDescent="0.25">
      <c r="A330">
        <v>329</v>
      </c>
      <c r="B330" t="s">
        <v>13</v>
      </c>
      <c r="C330">
        <v>19</v>
      </c>
      <c r="D330" t="str">
        <f t="shared" si="5"/>
        <v>Adolescent</v>
      </c>
      <c r="E330">
        <v>12</v>
      </c>
      <c r="F330">
        <v>69.78</v>
      </c>
      <c r="G330">
        <v>3.3</v>
      </c>
      <c r="H330" t="s">
        <v>10</v>
      </c>
      <c r="I330" t="s">
        <v>11</v>
      </c>
      <c r="J330" t="s">
        <v>11</v>
      </c>
    </row>
    <row r="331" spans="1:10" x14ac:dyDescent="0.25">
      <c r="A331">
        <v>330</v>
      </c>
      <c r="B331" t="s">
        <v>13</v>
      </c>
      <c r="C331">
        <v>19</v>
      </c>
      <c r="D331" t="str">
        <f t="shared" si="5"/>
        <v>Adolescent</v>
      </c>
      <c r="E331">
        <v>36</v>
      </c>
      <c r="F331">
        <v>98.73</v>
      </c>
      <c r="G331">
        <v>3.62</v>
      </c>
      <c r="H331" t="s">
        <v>10</v>
      </c>
      <c r="I331" t="s">
        <v>11</v>
      </c>
      <c r="J331" t="s">
        <v>11</v>
      </c>
    </row>
    <row r="332" spans="1:10" x14ac:dyDescent="0.25">
      <c r="A332">
        <v>331</v>
      </c>
      <c r="B332" t="s">
        <v>9</v>
      </c>
      <c r="C332">
        <v>22</v>
      </c>
      <c r="D332" t="str">
        <f t="shared" si="5"/>
        <v>Teenager</v>
      </c>
      <c r="E332">
        <v>4</v>
      </c>
      <c r="F332">
        <v>86.09</v>
      </c>
      <c r="G332">
        <v>3.23</v>
      </c>
      <c r="H332" t="s">
        <v>10</v>
      </c>
      <c r="I332" t="s">
        <v>11</v>
      </c>
      <c r="J332" t="s">
        <v>12</v>
      </c>
    </row>
    <row r="333" spans="1:10" x14ac:dyDescent="0.25">
      <c r="A333">
        <v>332</v>
      </c>
      <c r="B333" t="s">
        <v>9</v>
      </c>
      <c r="C333">
        <v>22</v>
      </c>
      <c r="D333" t="str">
        <f t="shared" si="5"/>
        <v>Teenager</v>
      </c>
      <c r="E333">
        <v>5</v>
      </c>
      <c r="F333">
        <v>82.85</v>
      </c>
      <c r="G333">
        <v>3.72</v>
      </c>
      <c r="H333" t="s">
        <v>15</v>
      </c>
      <c r="I333" t="s">
        <v>11</v>
      </c>
      <c r="J333" t="s">
        <v>11</v>
      </c>
    </row>
    <row r="334" spans="1:10" x14ac:dyDescent="0.25">
      <c r="A334">
        <v>333</v>
      </c>
      <c r="B334" t="s">
        <v>13</v>
      </c>
      <c r="C334">
        <v>22</v>
      </c>
      <c r="D334" t="str">
        <f t="shared" si="5"/>
        <v>Teenager</v>
      </c>
      <c r="E334">
        <v>37</v>
      </c>
      <c r="F334">
        <v>87.85</v>
      </c>
      <c r="G334">
        <v>2.78</v>
      </c>
      <c r="H334" t="s">
        <v>17</v>
      </c>
      <c r="I334" t="s">
        <v>12</v>
      </c>
      <c r="J334" t="s">
        <v>11</v>
      </c>
    </row>
    <row r="335" spans="1:10" x14ac:dyDescent="0.25">
      <c r="A335">
        <v>334</v>
      </c>
      <c r="B335" t="s">
        <v>9</v>
      </c>
      <c r="C335">
        <v>23</v>
      </c>
      <c r="D335" t="str">
        <f t="shared" si="5"/>
        <v>Teenager</v>
      </c>
      <c r="E335">
        <v>8</v>
      </c>
      <c r="F335">
        <v>97.63</v>
      </c>
      <c r="G335">
        <v>3.91</v>
      </c>
      <c r="H335" t="s">
        <v>17</v>
      </c>
      <c r="I335" t="s">
        <v>11</v>
      </c>
      <c r="J335" t="s">
        <v>11</v>
      </c>
    </row>
    <row r="336" spans="1:10" x14ac:dyDescent="0.25">
      <c r="A336">
        <v>335</v>
      </c>
      <c r="B336" t="s">
        <v>13</v>
      </c>
      <c r="C336">
        <v>20</v>
      </c>
      <c r="D336" t="str">
        <f t="shared" si="5"/>
        <v>Teenager</v>
      </c>
      <c r="E336">
        <v>28</v>
      </c>
      <c r="F336">
        <v>95.39</v>
      </c>
      <c r="G336">
        <v>2.27</v>
      </c>
      <c r="H336" t="s">
        <v>16</v>
      </c>
      <c r="I336" t="s">
        <v>11</v>
      </c>
      <c r="J336" t="s">
        <v>11</v>
      </c>
    </row>
    <row r="337" spans="1:10" x14ac:dyDescent="0.25">
      <c r="A337">
        <v>336</v>
      </c>
      <c r="B337" t="s">
        <v>13</v>
      </c>
      <c r="C337">
        <v>22</v>
      </c>
      <c r="D337" t="str">
        <f t="shared" si="5"/>
        <v>Teenager</v>
      </c>
      <c r="E337">
        <v>31</v>
      </c>
      <c r="F337">
        <v>86.21</v>
      </c>
      <c r="G337">
        <v>2.2000000000000002</v>
      </c>
      <c r="H337" t="s">
        <v>17</v>
      </c>
      <c r="I337" t="s">
        <v>11</v>
      </c>
      <c r="J337" t="s">
        <v>11</v>
      </c>
    </row>
    <row r="338" spans="1:10" x14ac:dyDescent="0.25">
      <c r="A338">
        <v>337</v>
      </c>
      <c r="B338" t="s">
        <v>9</v>
      </c>
      <c r="C338">
        <v>18</v>
      </c>
      <c r="D338" t="str">
        <f t="shared" si="5"/>
        <v>Adolescent</v>
      </c>
      <c r="E338">
        <v>9</v>
      </c>
      <c r="F338">
        <v>87.46</v>
      </c>
      <c r="G338">
        <v>3.32</v>
      </c>
      <c r="H338" t="s">
        <v>10</v>
      </c>
      <c r="I338" t="s">
        <v>12</v>
      </c>
      <c r="J338" t="s">
        <v>12</v>
      </c>
    </row>
    <row r="339" spans="1:10" x14ac:dyDescent="0.25">
      <c r="A339">
        <v>338</v>
      </c>
      <c r="B339" t="s">
        <v>9</v>
      </c>
      <c r="C339">
        <v>23</v>
      </c>
      <c r="D339" t="str">
        <f t="shared" si="5"/>
        <v>Teenager</v>
      </c>
      <c r="E339">
        <v>29</v>
      </c>
      <c r="F339">
        <v>57.3</v>
      </c>
      <c r="G339">
        <v>3.89</v>
      </c>
      <c r="H339" t="s">
        <v>10</v>
      </c>
      <c r="I339" t="s">
        <v>11</v>
      </c>
      <c r="J339" t="s">
        <v>12</v>
      </c>
    </row>
    <row r="340" spans="1:10" x14ac:dyDescent="0.25">
      <c r="A340">
        <v>339</v>
      </c>
      <c r="B340" t="s">
        <v>13</v>
      </c>
      <c r="C340">
        <v>21</v>
      </c>
      <c r="D340" t="str">
        <f t="shared" si="5"/>
        <v>Teenager</v>
      </c>
      <c r="E340">
        <v>14</v>
      </c>
      <c r="F340">
        <v>55.14</v>
      </c>
      <c r="G340">
        <v>3.62</v>
      </c>
      <c r="H340" t="s">
        <v>10</v>
      </c>
      <c r="I340" t="s">
        <v>11</v>
      </c>
      <c r="J340" t="s">
        <v>12</v>
      </c>
    </row>
    <row r="341" spans="1:10" x14ac:dyDescent="0.25">
      <c r="A341">
        <v>340</v>
      </c>
      <c r="B341" t="s">
        <v>13</v>
      </c>
      <c r="C341">
        <v>18</v>
      </c>
      <c r="D341" t="str">
        <f t="shared" si="5"/>
        <v>Adolescent</v>
      </c>
      <c r="E341">
        <v>22</v>
      </c>
      <c r="F341">
        <v>78.55</v>
      </c>
      <c r="G341">
        <v>2.15</v>
      </c>
      <c r="H341" t="s">
        <v>16</v>
      </c>
      <c r="I341" t="s">
        <v>12</v>
      </c>
      <c r="J341" t="s">
        <v>12</v>
      </c>
    </row>
    <row r="342" spans="1:10" x14ac:dyDescent="0.25">
      <c r="A342">
        <v>341</v>
      </c>
      <c r="B342" t="s">
        <v>9</v>
      </c>
      <c r="C342">
        <v>24</v>
      </c>
      <c r="D342" t="str">
        <f t="shared" si="5"/>
        <v>Teenager</v>
      </c>
      <c r="E342">
        <v>11</v>
      </c>
      <c r="F342">
        <v>50.92</v>
      </c>
      <c r="G342">
        <v>2.56</v>
      </c>
      <c r="H342" t="s">
        <v>10</v>
      </c>
      <c r="I342" t="s">
        <v>12</v>
      </c>
      <c r="J342" t="s">
        <v>12</v>
      </c>
    </row>
    <row r="343" spans="1:10" x14ac:dyDescent="0.25">
      <c r="A343">
        <v>342</v>
      </c>
      <c r="B343" t="s">
        <v>13</v>
      </c>
      <c r="C343">
        <v>24</v>
      </c>
      <c r="D343" t="str">
        <f t="shared" si="5"/>
        <v>Teenager</v>
      </c>
      <c r="E343">
        <v>23</v>
      </c>
      <c r="F343">
        <v>74.12</v>
      </c>
      <c r="G343">
        <v>3.86</v>
      </c>
      <c r="H343" t="s">
        <v>17</v>
      </c>
      <c r="I343" t="s">
        <v>11</v>
      </c>
      <c r="J343" t="s">
        <v>11</v>
      </c>
    </row>
    <row r="344" spans="1:10" x14ac:dyDescent="0.25">
      <c r="A344">
        <v>343</v>
      </c>
      <c r="B344" t="s">
        <v>9</v>
      </c>
      <c r="C344">
        <v>18</v>
      </c>
      <c r="D344" t="str">
        <f t="shared" si="5"/>
        <v>Adolescent</v>
      </c>
      <c r="E344">
        <v>1</v>
      </c>
      <c r="F344">
        <v>60.52</v>
      </c>
      <c r="G344">
        <v>2.5099999999999998</v>
      </c>
      <c r="H344" t="s">
        <v>15</v>
      </c>
      <c r="I344" t="s">
        <v>11</v>
      </c>
      <c r="J344" t="s">
        <v>11</v>
      </c>
    </row>
    <row r="345" spans="1:10" x14ac:dyDescent="0.25">
      <c r="A345">
        <v>344</v>
      </c>
      <c r="B345" t="s">
        <v>13</v>
      </c>
      <c r="C345">
        <v>22</v>
      </c>
      <c r="D345" t="str">
        <f t="shared" si="5"/>
        <v>Teenager</v>
      </c>
      <c r="E345">
        <v>37</v>
      </c>
      <c r="F345">
        <v>67.3</v>
      </c>
      <c r="G345">
        <v>3.56</v>
      </c>
      <c r="H345" t="s">
        <v>15</v>
      </c>
      <c r="I345" t="s">
        <v>11</v>
      </c>
      <c r="J345" t="s">
        <v>11</v>
      </c>
    </row>
    <row r="346" spans="1:10" x14ac:dyDescent="0.25">
      <c r="A346">
        <v>345</v>
      </c>
      <c r="B346" t="s">
        <v>9</v>
      </c>
      <c r="C346">
        <v>21</v>
      </c>
      <c r="D346" t="str">
        <f t="shared" si="5"/>
        <v>Teenager</v>
      </c>
      <c r="E346">
        <v>21</v>
      </c>
      <c r="F346">
        <v>88.79</v>
      </c>
      <c r="G346">
        <v>3.65</v>
      </c>
      <c r="H346" t="s">
        <v>14</v>
      </c>
      <c r="I346" t="s">
        <v>11</v>
      </c>
      <c r="J346" t="s">
        <v>11</v>
      </c>
    </row>
    <row r="347" spans="1:10" x14ac:dyDescent="0.25">
      <c r="A347">
        <v>346</v>
      </c>
      <c r="B347" t="s">
        <v>9</v>
      </c>
      <c r="C347">
        <v>21</v>
      </c>
      <c r="D347" t="str">
        <f t="shared" si="5"/>
        <v>Teenager</v>
      </c>
      <c r="E347">
        <v>26</v>
      </c>
      <c r="F347">
        <v>97.06</v>
      </c>
      <c r="G347">
        <v>2.99</v>
      </c>
      <c r="H347" t="s">
        <v>17</v>
      </c>
      <c r="I347" t="s">
        <v>11</v>
      </c>
      <c r="J347" t="s">
        <v>12</v>
      </c>
    </row>
    <row r="348" spans="1:10" x14ac:dyDescent="0.25">
      <c r="A348">
        <v>347</v>
      </c>
      <c r="B348" t="s">
        <v>9</v>
      </c>
      <c r="C348">
        <v>23</v>
      </c>
      <c r="D348" t="str">
        <f t="shared" si="5"/>
        <v>Teenager</v>
      </c>
      <c r="E348">
        <v>36</v>
      </c>
      <c r="F348">
        <v>53.62</v>
      </c>
      <c r="G348">
        <v>2.77</v>
      </c>
      <c r="H348" t="s">
        <v>10</v>
      </c>
      <c r="I348" t="s">
        <v>12</v>
      </c>
      <c r="J348" t="s">
        <v>12</v>
      </c>
    </row>
    <row r="349" spans="1:10" x14ac:dyDescent="0.25">
      <c r="A349">
        <v>348</v>
      </c>
      <c r="B349" t="s">
        <v>13</v>
      </c>
      <c r="C349">
        <v>21</v>
      </c>
      <c r="D349" t="str">
        <f t="shared" si="5"/>
        <v>Teenager</v>
      </c>
      <c r="E349">
        <v>23</v>
      </c>
      <c r="F349">
        <v>76.709999999999994</v>
      </c>
      <c r="G349">
        <v>2.9</v>
      </c>
      <c r="H349" t="s">
        <v>15</v>
      </c>
      <c r="I349" t="s">
        <v>12</v>
      </c>
      <c r="J349" t="s">
        <v>12</v>
      </c>
    </row>
    <row r="350" spans="1:10" x14ac:dyDescent="0.25">
      <c r="A350">
        <v>349</v>
      </c>
      <c r="B350" t="s">
        <v>13</v>
      </c>
      <c r="C350">
        <v>24</v>
      </c>
      <c r="D350" t="str">
        <f t="shared" si="5"/>
        <v>Teenager</v>
      </c>
      <c r="E350">
        <v>1</v>
      </c>
      <c r="F350">
        <v>94.13</v>
      </c>
      <c r="G350">
        <v>2.4500000000000002</v>
      </c>
      <c r="H350" t="s">
        <v>17</v>
      </c>
      <c r="I350" t="s">
        <v>11</v>
      </c>
      <c r="J350" t="s">
        <v>11</v>
      </c>
    </row>
    <row r="351" spans="1:10" x14ac:dyDescent="0.25">
      <c r="A351">
        <v>350</v>
      </c>
      <c r="B351" t="s">
        <v>9</v>
      </c>
      <c r="C351">
        <v>20</v>
      </c>
      <c r="D351" t="str">
        <f t="shared" si="5"/>
        <v>Teenager</v>
      </c>
      <c r="E351">
        <v>15</v>
      </c>
      <c r="F351">
        <v>54.13</v>
      </c>
      <c r="G351">
        <v>3.78</v>
      </c>
      <c r="H351" t="s">
        <v>15</v>
      </c>
      <c r="I351" t="s">
        <v>11</v>
      </c>
      <c r="J351" t="s">
        <v>12</v>
      </c>
    </row>
    <row r="352" spans="1:10" x14ac:dyDescent="0.25">
      <c r="A352">
        <v>351</v>
      </c>
      <c r="B352" t="s">
        <v>13</v>
      </c>
      <c r="C352">
        <v>22</v>
      </c>
      <c r="D352" t="str">
        <f t="shared" si="5"/>
        <v>Teenager</v>
      </c>
      <c r="E352">
        <v>21</v>
      </c>
      <c r="F352">
        <v>91.23</v>
      </c>
      <c r="G352">
        <v>2.9</v>
      </c>
      <c r="H352" t="s">
        <v>10</v>
      </c>
      <c r="I352" t="s">
        <v>12</v>
      </c>
      <c r="J352" t="s">
        <v>11</v>
      </c>
    </row>
    <row r="353" spans="1:10" x14ac:dyDescent="0.25">
      <c r="A353">
        <v>352</v>
      </c>
      <c r="B353" t="s">
        <v>9</v>
      </c>
      <c r="C353">
        <v>21</v>
      </c>
      <c r="D353" t="str">
        <f t="shared" si="5"/>
        <v>Teenager</v>
      </c>
      <c r="E353">
        <v>9</v>
      </c>
      <c r="F353">
        <v>67.89</v>
      </c>
      <c r="G353">
        <v>3.76</v>
      </c>
      <c r="H353" t="s">
        <v>15</v>
      </c>
      <c r="I353" t="s">
        <v>11</v>
      </c>
      <c r="J353" t="s">
        <v>12</v>
      </c>
    </row>
    <row r="354" spans="1:10" x14ac:dyDescent="0.25">
      <c r="A354">
        <v>353</v>
      </c>
      <c r="B354" t="s">
        <v>9</v>
      </c>
      <c r="C354">
        <v>23</v>
      </c>
      <c r="D354" t="str">
        <f t="shared" si="5"/>
        <v>Teenager</v>
      </c>
      <c r="E354">
        <v>9</v>
      </c>
      <c r="F354">
        <v>66.099999999999994</v>
      </c>
      <c r="G354">
        <v>2.21</v>
      </c>
      <c r="H354" t="s">
        <v>14</v>
      </c>
      <c r="I354" t="s">
        <v>11</v>
      </c>
      <c r="J354" t="s">
        <v>12</v>
      </c>
    </row>
    <row r="355" spans="1:10" x14ac:dyDescent="0.25">
      <c r="A355">
        <v>354</v>
      </c>
      <c r="B355" t="s">
        <v>13</v>
      </c>
      <c r="C355">
        <v>24</v>
      </c>
      <c r="D355" t="str">
        <f t="shared" si="5"/>
        <v>Teenager</v>
      </c>
      <c r="E355">
        <v>10</v>
      </c>
      <c r="F355">
        <v>98.87</v>
      </c>
      <c r="G355">
        <v>3.98</v>
      </c>
      <c r="H355" t="s">
        <v>14</v>
      </c>
      <c r="I355" t="s">
        <v>11</v>
      </c>
      <c r="J355" t="s">
        <v>11</v>
      </c>
    </row>
    <row r="356" spans="1:10" x14ac:dyDescent="0.25">
      <c r="A356">
        <v>355</v>
      </c>
      <c r="B356" t="s">
        <v>13</v>
      </c>
      <c r="C356">
        <v>20</v>
      </c>
      <c r="D356" t="str">
        <f t="shared" si="5"/>
        <v>Teenager</v>
      </c>
      <c r="E356">
        <v>26</v>
      </c>
      <c r="F356">
        <v>60.04</v>
      </c>
      <c r="G356">
        <v>2.89</v>
      </c>
      <c r="H356" t="s">
        <v>15</v>
      </c>
      <c r="I356" t="s">
        <v>11</v>
      </c>
      <c r="J356" t="s">
        <v>11</v>
      </c>
    </row>
    <row r="357" spans="1:10" x14ac:dyDescent="0.25">
      <c r="A357">
        <v>356</v>
      </c>
      <c r="B357" t="s">
        <v>9</v>
      </c>
      <c r="C357">
        <v>19</v>
      </c>
      <c r="D357" t="str">
        <f t="shared" si="5"/>
        <v>Adolescent</v>
      </c>
      <c r="E357">
        <v>35</v>
      </c>
      <c r="F357">
        <v>84.66</v>
      </c>
      <c r="G357">
        <v>2.1</v>
      </c>
      <c r="H357" t="s">
        <v>17</v>
      </c>
      <c r="I357" t="s">
        <v>11</v>
      </c>
      <c r="J357" t="s">
        <v>12</v>
      </c>
    </row>
    <row r="358" spans="1:10" x14ac:dyDescent="0.25">
      <c r="A358">
        <v>357</v>
      </c>
      <c r="B358" t="s">
        <v>13</v>
      </c>
      <c r="C358">
        <v>19</v>
      </c>
      <c r="D358" t="str">
        <f t="shared" si="5"/>
        <v>Adolescent</v>
      </c>
      <c r="E358">
        <v>25</v>
      </c>
      <c r="F358">
        <v>91.07</v>
      </c>
      <c r="G358">
        <v>2.08</v>
      </c>
      <c r="H358" t="s">
        <v>17</v>
      </c>
      <c r="I358" t="s">
        <v>12</v>
      </c>
      <c r="J358" t="s">
        <v>12</v>
      </c>
    </row>
    <row r="359" spans="1:10" x14ac:dyDescent="0.25">
      <c r="A359">
        <v>358</v>
      </c>
      <c r="B359" t="s">
        <v>13</v>
      </c>
      <c r="C359">
        <v>20</v>
      </c>
      <c r="D359" t="str">
        <f t="shared" si="5"/>
        <v>Teenager</v>
      </c>
      <c r="E359">
        <v>26</v>
      </c>
      <c r="F359">
        <v>52.06</v>
      </c>
      <c r="G359">
        <v>3.49</v>
      </c>
      <c r="H359" t="s">
        <v>17</v>
      </c>
      <c r="I359" t="s">
        <v>11</v>
      </c>
      <c r="J359" t="s">
        <v>11</v>
      </c>
    </row>
    <row r="360" spans="1:10" x14ac:dyDescent="0.25">
      <c r="A360">
        <v>359</v>
      </c>
      <c r="B360" t="s">
        <v>9</v>
      </c>
      <c r="C360">
        <v>24</v>
      </c>
      <c r="D360" t="str">
        <f t="shared" si="5"/>
        <v>Teenager</v>
      </c>
      <c r="E360">
        <v>11</v>
      </c>
      <c r="F360">
        <v>83.52</v>
      </c>
      <c r="G360">
        <v>3.32</v>
      </c>
      <c r="H360" t="s">
        <v>15</v>
      </c>
      <c r="I360" t="s">
        <v>11</v>
      </c>
      <c r="J360" t="s">
        <v>12</v>
      </c>
    </row>
    <row r="361" spans="1:10" x14ac:dyDescent="0.25">
      <c r="A361">
        <v>360</v>
      </c>
      <c r="B361" t="s">
        <v>9</v>
      </c>
      <c r="C361">
        <v>23</v>
      </c>
      <c r="D361" t="str">
        <f t="shared" si="5"/>
        <v>Teenager</v>
      </c>
      <c r="E361">
        <v>38</v>
      </c>
      <c r="F361">
        <v>97.58</v>
      </c>
      <c r="G361">
        <v>3.6</v>
      </c>
      <c r="H361" t="s">
        <v>17</v>
      </c>
      <c r="I361" t="s">
        <v>11</v>
      </c>
      <c r="J361" t="s">
        <v>12</v>
      </c>
    </row>
    <row r="362" spans="1:10" x14ac:dyDescent="0.25">
      <c r="A362">
        <v>361</v>
      </c>
      <c r="B362" t="s">
        <v>13</v>
      </c>
      <c r="C362">
        <v>20</v>
      </c>
      <c r="D362" t="str">
        <f t="shared" si="5"/>
        <v>Teenager</v>
      </c>
      <c r="E362">
        <v>2</v>
      </c>
      <c r="F362">
        <v>56.21</v>
      </c>
      <c r="G362">
        <v>2.21</v>
      </c>
      <c r="H362" t="s">
        <v>10</v>
      </c>
      <c r="I362" t="s">
        <v>12</v>
      </c>
      <c r="J362" t="s">
        <v>11</v>
      </c>
    </row>
    <row r="363" spans="1:10" x14ac:dyDescent="0.25">
      <c r="A363">
        <v>362</v>
      </c>
      <c r="B363" t="s">
        <v>9</v>
      </c>
      <c r="C363">
        <v>22</v>
      </c>
      <c r="D363" t="str">
        <f t="shared" si="5"/>
        <v>Teenager</v>
      </c>
      <c r="E363">
        <v>7</v>
      </c>
      <c r="F363">
        <v>94.81</v>
      </c>
      <c r="G363">
        <v>2.0699999999999998</v>
      </c>
      <c r="H363" t="s">
        <v>14</v>
      </c>
      <c r="I363" t="s">
        <v>12</v>
      </c>
      <c r="J363" t="s">
        <v>12</v>
      </c>
    </row>
    <row r="364" spans="1:10" x14ac:dyDescent="0.25">
      <c r="A364">
        <v>363</v>
      </c>
      <c r="B364" t="s">
        <v>9</v>
      </c>
      <c r="C364">
        <v>22</v>
      </c>
      <c r="D364" t="str">
        <f t="shared" si="5"/>
        <v>Teenager</v>
      </c>
      <c r="E364">
        <v>18</v>
      </c>
      <c r="F364">
        <v>79.739999999999995</v>
      </c>
      <c r="G364">
        <v>3.02</v>
      </c>
      <c r="H364" t="s">
        <v>10</v>
      </c>
      <c r="I364" t="s">
        <v>12</v>
      </c>
      <c r="J364" t="s">
        <v>11</v>
      </c>
    </row>
    <row r="365" spans="1:10" x14ac:dyDescent="0.25">
      <c r="A365">
        <v>364</v>
      </c>
      <c r="B365" t="s">
        <v>13</v>
      </c>
      <c r="C365">
        <v>19</v>
      </c>
      <c r="D365" t="str">
        <f t="shared" si="5"/>
        <v>Adolescent</v>
      </c>
      <c r="E365">
        <v>27</v>
      </c>
      <c r="F365">
        <v>80.83</v>
      </c>
      <c r="G365">
        <v>2.78</v>
      </c>
      <c r="H365" t="s">
        <v>17</v>
      </c>
      <c r="I365" t="s">
        <v>12</v>
      </c>
      <c r="J365" t="s">
        <v>12</v>
      </c>
    </row>
    <row r="366" spans="1:10" x14ac:dyDescent="0.25">
      <c r="A366">
        <v>365</v>
      </c>
      <c r="B366" t="s">
        <v>9</v>
      </c>
      <c r="C366">
        <v>21</v>
      </c>
      <c r="D366" t="str">
        <f t="shared" si="5"/>
        <v>Teenager</v>
      </c>
      <c r="E366">
        <v>34</v>
      </c>
      <c r="F366">
        <v>80.650000000000006</v>
      </c>
      <c r="G366">
        <v>2.92</v>
      </c>
      <c r="H366" t="s">
        <v>10</v>
      </c>
      <c r="I366" t="s">
        <v>11</v>
      </c>
      <c r="J366" t="s">
        <v>11</v>
      </c>
    </row>
    <row r="367" spans="1:10" x14ac:dyDescent="0.25">
      <c r="A367">
        <v>366</v>
      </c>
      <c r="B367" t="s">
        <v>9</v>
      </c>
      <c r="C367">
        <v>23</v>
      </c>
      <c r="D367" t="str">
        <f t="shared" si="5"/>
        <v>Teenager</v>
      </c>
      <c r="E367">
        <v>27</v>
      </c>
      <c r="F367">
        <v>64.94</v>
      </c>
      <c r="G367">
        <v>3.98</v>
      </c>
      <c r="H367" t="s">
        <v>17</v>
      </c>
      <c r="I367" t="s">
        <v>12</v>
      </c>
      <c r="J367" t="s">
        <v>12</v>
      </c>
    </row>
    <row r="368" spans="1:10" x14ac:dyDescent="0.25">
      <c r="A368">
        <v>367</v>
      </c>
      <c r="B368" t="s">
        <v>13</v>
      </c>
      <c r="C368">
        <v>19</v>
      </c>
      <c r="D368" t="str">
        <f t="shared" si="5"/>
        <v>Adolescent</v>
      </c>
      <c r="E368">
        <v>17</v>
      </c>
      <c r="F368">
        <v>96.76</v>
      </c>
      <c r="G368">
        <v>3.94</v>
      </c>
      <c r="H368" t="s">
        <v>15</v>
      </c>
      <c r="I368" t="s">
        <v>11</v>
      </c>
      <c r="J368" t="s">
        <v>11</v>
      </c>
    </row>
    <row r="369" spans="1:10" x14ac:dyDescent="0.25">
      <c r="A369">
        <v>368</v>
      </c>
      <c r="B369" t="s">
        <v>13</v>
      </c>
      <c r="C369">
        <v>21</v>
      </c>
      <c r="D369" t="str">
        <f t="shared" si="5"/>
        <v>Teenager</v>
      </c>
      <c r="E369">
        <v>24</v>
      </c>
      <c r="F369">
        <v>97.37</v>
      </c>
      <c r="G369">
        <v>3.88</v>
      </c>
      <c r="H369" t="s">
        <v>10</v>
      </c>
      <c r="I369" t="s">
        <v>11</v>
      </c>
      <c r="J369" t="s">
        <v>12</v>
      </c>
    </row>
    <row r="370" spans="1:10" x14ac:dyDescent="0.25">
      <c r="A370">
        <v>369</v>
      </c>
      <c r="B370" t="s">
        <v>9</v>
      </c>
      <c r="C370">
        <v>21</v>
      </c>
      <c r="D370" t="str">
        <f t="shared" si="5"/>
        <v>Teenager</v>
      </c>
      <c r="E370">
        <v>25</v>
      </c>
      <c r="F370">
        <v>81.27</v>
      </c>
      <c r="G370">
        <v>3.57</v>
      </c>
      <c r="H370" t="s">
        <v>15</v>
      </c>
      <c r="I370" t="s">
        <v>12</v>
      </c>
      <c r="J370" t="s">
        <v>11</v>
      </c>
    </row>
    <row r="371" spans="1:10" x14ac:dyDescent="0.25">
      <c r="A371">
        <v>370</v>
      </c>
      <c r="B371" t="s">
        <v>9</v>
      </c>
      <c r="C371">
        <v>22</v>
      </c>
      <c r="D371" t="str">
        <f t="shared" si="5"/>
        <v>Teenager</v>
      </c>
      <c r="E371">
        <v>7</v>
      </c>
      <c r="F371">
        <v>89.17</v>
      </c>
      <c r="G371">
        <v>2.71</v>
      </c>
      <c r="H371" t="s">
        <v>15</v>
      </c>
      <c r="I371" t="s">
        <v>12</v>
      </c>
      <c r="J371" t="s">
        <v>12</v>
      </c>
    </row>
    <row r="372" spans="1:10" x14ac:dyDescent="0.25">
      <c r="A372">
        <v>371</v>
      </c>
      <c r="B372" t="s">
        <v>13</v>
      </c>
      <c r="C372">
        <v>24</v>
      </c>
      <c r="D372" t="str">
        <f t="shared" si="5"/>
        <v>Teenager</v>
      </c>
      <c r="E372">
        <v>6</v>
      </c>
      <c r="F372">
        <v>80.61</v>
      </c>
      <c r="G372">
        <v>2.82</v>
      </c>
      <c r="H372" t="s">
        <v>16</v>
      </c>
      <c r="I372" t="s">
        <v>12</v>
      </c>
      <c r="J372" t="s">
        <v>12</v>
      </c>
    </row>
    <row r="373" spans="1:10" x14ac:dyDescent="0.25">
      <c r="A373">
        <v>372</v>
      </c>
      <c r="B373" t="s">
        <v>13</v>
      </c>
      <c r="C373">
        <v>18</v>
      </c>
      <c r="D373" t="str">
        <f t="shared" si="5"/>
        <v>Adolescent</v>
      </c>
      <c r="E373">
        <v>24</v>
      </c>
      <c r="F373">
        <v>74.22</v>
      </c>
      <c r="G373">
        <v>3.1</v>
      </c>
      <c r="H373" t="s">
        <v>17</v>
      </c>
      <c r="I373" t="s">
        <v>12</v>
      </c>
      <c r="J373" t="s">
        <v>12</v>
      </c>
    </row>
    <row r="374" spans="1:10" x14ac:dyDescent="0.25">
      <c r="A374">
        <v>373</v>
      </c>
      <c r="B374" t="s">
        <v>13</v>
      </c>
      <c r="C374">
        <v>24</v>
      </c>
      <c r="D374" t="str">
        <f t="shared" si="5"/>
        <v>Teenager</v>
      </c>
      <c r="E374">
        <v>33</v>
      </c>
      <c r="F374">
        <v>83.04</v>
      </c>
      <c r="G374">
        <v>3.66</v>
      </c>
      <c r="H374" t="s">
        <v>14</v>
      </c>
      <c r="I374" t="s">
        <v>12</v>
      </c>
      <c r="J374" t="s">
        <v>12</v>
      </c>
    </row>
    <row r="375" spans="1:10" x14ac:dyDescent="0.25">
      <c r="A375">
        <v>374</v>
      </c>
      <c r="B375" t="s">
        <v>13</v>
      </c>
      <c r="C375">
        <v>18</v>
      </c>
      <c r="D375" t="str">
        <f t="shared" si="5"/>
        <v>Adolescent</v>
      </c>
      <c r="E375">
        <v>29</v>
      </c>
      <c r="F375">
        <v>77.650000000000006</v>
      </c>
      <c r="G375">
        <v>2.14</v>
      </c>
      <c r="H375" t="s">
        <v>17</v>
      </c>
      <c r="I375" t="s">
        <v>11</v>
      </c>
      <c r="J375" t="s">
        <v>12</v>
      </c>
    </row>
    <row r="376" spans="1:10" x14ac:dyDescent="0.25">
      <c r="A376">
        <v>375</v>
      </c>
      <c r="B376" t="s">
        <v>9</v>
      </c>
      <c r="C376">
        <v>20</v>
      </c>
      <c r="D376" t="str">
        <f t="shared" si="5"/>
        <v>Teenager</v>
      </c>
      <c r="E376">
        <v>22</v>
      </c>
      <c r="F376">
        <v>79.87</v>
      </c>
      <c r="G376">
        <v>2.85</v>
      </c>
      <c r="H376" t="s">
        <v>14</v>
      </c>
      <c r="I376" t="s">
        <v>12</v>
      </c>
      <c r="J376" t="s">
        <v>12</v>
      </c>
    </row>
    <row r="377" spans="1:10" x14ac:dyDescent="0.25">
      <c r="A377">
        <v>376</v>
      </c>
      <c r="B377" t="s">
        <v>13</v>
      </c>
      <c r="C377">
        <v>22</v>
      </c>
      <c r="D377" t="str">
        <f t="shared" si="5"/>
        <v>Teenager</v>
      </c>
      <c r="E377">
        <v>26</v>
      </c>
      <c r="F377">
        <v>89.19</v>
      </c>
      <c r="G377">
        <v>2.17</v>
      </c>
      <c r="H377" t="s">
        <v>17</v>
      </c>
      <c r="I377" t="s">
        <v>12</v>
      </c>
      <c r="J377" t="s">
        <v>12</v>
      </c>
    </row>
    <row r="378" spans="1:10" x14ac:dyDescent="0.25">
      <c r="A378">
        <v>377</v>
      </c>
      <c r="B378" t="s">
        <v>13</v>
      </c>
      <c r="C378">
        <v>21</v>
      </c>
      <c r="D378" t="str">
        <f t="shared" si="5"/>
        <v>Teenager</v>
      </c>
      <c r="E378">
        <v>28</v>
      </c>
      <c r="F378">
        <v>74.05</v>
      </c>
      <c r="G378">
        <v>3.03</v>
      </c>
      <c r="H378" t="s">
        <v>15</v>
      </c>
      <c r="I378" t="s">
        <v>12</v>
      </c>
      <c r="J378" t="s">
        <v>12</v>
      </c>
    </row>
    <row r="379" spans="1:10" x14ac:dyDescent="0.25">
      <c r="A379">
        <v>378</v>
      </c>
      <c r="B379" t="s">
        <v>9</v>
      </c>
      <c r="C379">
        <v>23</v>
      </c>
      <c r="D379" t="str">
        <f t="shared" si="5"/>
        <v>Teenager</v>
      </c>
      <c r="E379">
        <v>21</v>
      </c>
      <c r="F379">
        <v>52.04</v>
      </c>
      <c r="G379">
        <v>3.8</v>
      </c>
      <c r="H379" t="s">
        <v>10</v>
      </c>
      <c r="I379" t="s">
        <v>11</v>
      </c>
      <c r="J379" t="s">
        <v>12</v>
      </c>
    </row>
    <row r="380" spans="1:10" x14ac:dyDescent="0.25">
      <c r="A380">
        <v>379</v>
      </c>
      <c r="B380" t="s">
        <v>13</v>
      </c>
      <c r="C380">
        <v>18</v>
      </c>
      <c r="D380" t="str">
        <f t="shared" si="5"/>
        <v>Adolescent</v>
      </c>
      <c r="E380">
        <v>7</v>
      </c>
      <c r="F380">
        <v>58.2</v>
      </c>
      <c r="G380">
        <v>3.56</v>
      </c>
      <c r="H380" t="s">
        <v>10</v>
      </c>
      <c r="I380" t="s">
        <v>12</v>
      </c>
      <c r="J380" t="s">
        <v>11</v>
      </c>
    </row>
    <row r="381" spans="1:10" x14ac:dyDescent="0.25">
      <c r="A381">
        <v>380</v>
      </c>
      <c r="B381" t="s">
        <v>9</v>
      </c>
      <c r="C381">
        <v>24</v>
      </c>
      <c r="D381" t="str">
        <f t="shared" si="5"/>
        <v>Teenager</v>
      </c>
      <c r="E381">
        <v>17</v>
      </c>
      <c r="F381">
        <v>71.930000000000007</v>
      </c>
      <c r="G381">
        <v>2.46</v>
      </c>
      <c r="H381" t="s">
        <v>16</v>
      </c>
      <c r="I381" t="s">
        <v>11</v>
      </c>
      <c r="J381" t="s">
        <v>11</v>
      </c>
    </row>
    <row r="382" spans="1:10" x14ac:dyDescent="0.25">
      <c r="A382">
        <v>381</v>
      </c>
      <c r="B382" t="s">
        <v>13</v>
      </c>
      <c r="C382">
        <v>21</v>
      </c>
      <c r="D382" t="str">
        <f t="shared" si="5"/>
        <v>Teenager</v>
      </c>
      <c r="E382">
        <v>20</v>
      </c>
      <c r="F382">
        <v>86.24</v>
      </c>
      <c r="G382">
        <v>3.95</v>
      </c>
      <c r="H382" t="s">
        <v>14</v>
      </c>
      <c r="I382" t="s">
        <v>12</v>
      </c>
      <c r="J382" t="s">
        <v>12</v>
      </c>
    </row>
    <row r="383" spans="1:10" x14ac:dyDescent="0.25">
      <c r="A383">
        <v>382</v>
      </c>
      <c r="B383" t="s">
        <v>13</v>
      </c>
      <c r="C383">
        <v>18</v>
      </c>
      <c r="D383" t="str">
        <f t="shared" si="5"/>
        <v>Adolescent</v>
      </c>
      <c r="E383">
        <v>20</v>
      </c>
      <c r="F383">
        <v>79.66</v>
      </c>
      <c r="G383">
        <v>3.33</v>
      </c>
      <c r="H383" t="s">
        <v>14</v>
      </c>
      <c r="I383" t="s">
        <v>12</v>
      </c>
      <c r="J383" t="s">
        <v>11</v>
      </c>
    </row>
    <row r="384" spans="1:10" x14ac:dyDescent="0.25">
      <c r="A384">
        <v>383</v>
      </c>
      <c r="B384" t="s">
        <v>13</v>
      </c>
      <c r="C384">
        <v>18</v>
      </c>
      <c r="D384" t="str">
        <f t="shared" si="5"/>
        <v>Adolescent</v>
      </c>
      <c r="E384">
        <v>22</v>
      </c>
      <c r="F384">
        <v>82.51</v>
      </c>
      <c r="G384">
        <v>2.02</v>
      </c>
      <c r="H384" t="s">
        <v>14</v>
      </c>
      <c r="I384" t="s">
        <v>11</v>
      </c>
      <c r="J384" t="s">
        <v>12</v>
      </c>
    </row>
    <row r="385" spans="1:10" x14ac:dyDescent="0.25">
      <c r="A385">
        <v>384</v>
      </c>
      <c r="B385" t="s">
        <v>9</v>
      </c>
      <c r="C385">
        <v>18</v>
      </c>
      <c r="D385" t="str">
        <f t="shared" si="5"/>
        <v>Adolescent</v>
      </c>
      <c r="E385">
        <v>28</v>
      </c>
      <c r="F385">
        <v>73.959999999999994</v>
      </c>
      <c r="G385">
        <v>2.5099999999999998</v>
      </c>
      <c r="H385" t="s">
        <v>15</v>
      </c>
      <c r="I385" t="s">
        <v>12</v>
      </c>
      <c r="J385" t="s">
        <v>12</v>
      </c>
    </row>
    <row r="386" spans="1:10" x14ac:dyDescent="0.25">
      <c r="A386">
        <v>385</v>
      </c>
      <c r="B386" t="s">
        <v>9</v>
      </c>
      <c r="C386">
        <v>23</v>
      </c>
      <c r="D386" t="str">
        <f t="shared" si="5"/>
        <v>Teenager</v>
      </c>
      <c r="E386">
        <v>7</v>
      </c>
      <c r="F386">
        <v>80.790000000000006</v>
      </c>
      <c r="G386">
        <v>2.52</v>
      </c>
      <c r="H386" t="s">
        <v>14</v>
      </c>
      <c r="I386" t="s">
        <v>11</v>
      </c>
      <c r="J386" t="s">
        <v>11</v>
      </c>
    </row>
    <row r="387" spans="1:10" x14ac:dyDescent="0.25">
      <c r="A387">
        <v>386</v>
      </c>
      <c r="B387" t="s">
        <v>13</v>
      </c>
      <c r="C387">
        <v>22</v>
      </c>
      <c r="D387" t="str">
        <f t="shared" ref="D387:D450" si="6">IF(C387&gt;=20,"Teenager",IF(C387&lt;=19,"Adolescent","invalid"))</f>
        <v>Teenager</v>
      </c>
      <c r="E387">
        <v>1</v>
      </c>
      <c r="F387">
        <v>66.45</v>
      </c>
      <c r="G387">
        <v>2.14</v>
      </c>
      <c r="H387" t="s">
        <v>10</v>
      </c>
      <c r="I387" t="s">
        <v>11</v>
      </c>
      <c r="J387" t="s">
        <v>12</v>
      </c>
    </row>
    <row r="388" spans="1:10" x14ac:dyDescent="0.25">
      <c r="A388">
        <v>387</v>
      </c>
      <c r="B388" t="s">
        <v>9</v>
      </c>
      <c r="C388">
        <v>23</v>
      </c>
      <c r="D388" t="str">
        <f t="shared" si="6"/>
        <v>Teenager</v>
      </c>
      <c r="E388">
        <v>32</v>
      </c>
      <c r="F388">
        <v>73.510000000000005</v>
      </c>
      <c r="G388">
        <v>3.92</v>
      </c>
      <c r="H388" t="s">
        <v>15</v>
      </c>
      <c r="I388" t="s">
        <v>11</v>
      </c>
      <c r="J388" t="s">
        <v>12</v>
      </c>
    </row>
    <row r="389" spans="1:10" x14ac:dyDescent="0.25">
      <c r="A389">
        <v>388</v>
      </c>
      <c r="B389" t="s">
        <v>9</v>
      </c>
      <c r="C389">
        <v>19</v>
      </c>
      <c r="D389" t="str">
        <f t="shared" si="6"/>
        <v>Adolescent</v>
      </c>
      <c r="E389">
        <v>13</v>
      </c>
      <c r="F389">
        <v>87.21</v>
      </c>
      <c r="G389">
        <v>2.96</v>
      </c>
      <c r="H389" t="s">
        <v>17</v>
      </c>
      <c r="I389" t="s">
        <v>12</v>
      </c>
      <c r="J389" t="s">
        <v>11</v>
      </c>
    </row>
    <row r="390" spans="1:10" x14ac:dyDescent="0.25">
      <c r="A390">
        <v>389</v>
      </c>
      <c r="B390" t="s">
        <v>9</v>
      </c>
      <c r="C390">
        <v>21</v>
      </c>
      <c r="D390" t="str">
        <f t="shared" si="6"/>
        <v>Teenager</v>
      </c>
      <c r="E390">
        <v>30</v>
      </c>
      <c r="F390">
        <v>93.59</v>
      </c>
      <c r="G390">
        <v>3.79</v>
      </c>
      <c r="H390" t="s">
        <v>14</v>
      </c>
      <c r="I390" t="s">
        <v>12</v>
      </c>
      <c r="J390" t="s">
        <v>11</v>
      </c>
    </row>
    <row r="391" spans="1:10" x14ac:dyDescent="0.25">
      <c r="A391">
        <v>390</v>
      </c>
      <c r="B391" t="s">
        <v>9</v>
      </c>
      <c r="C391">
        <v>22</v>
      </c>
      <c r="D391" t="str">
        <f t="shared" si="6"/>
        <v>Teenager</v>
      </c>
      <c r="E391">
        <v>23</v>
      </c>
      <c r="F391">
        <v>71.680000000000007</v>
      </c>
      <c r="G391">
        <v>2.64</v>
      </c>
      <c r="H391" t="s">
        <v>14</v>
      </c>
      <c r="I391" t="s">
        <v>12</v>
      </c>
      <c r="J391" t="s">
        <v>12</v>
      </c>
    </row>
    <row r="392" spans="1:10" x14ac:dyDescent="0.25">
      <c r="A392">
        <v>391</v>
      </c>
      <c r="B392" t="s">
        <v>9</v>
      </c>
      <c r="C392">
        <v>22</v>
      </c>
      <c r="D392" t="str">
        <f t="shared" si="6"/>
        <v>Teenager</v>
      </c>
      <c r="E392">
        <v>19</v>
      </c>
      <c r="F392">
        <v>52.18</v>
      </c>
      <c r="G392">
        <v>2.25</v>
      </c>
      <c r="H392" t="s">
        <v>17</v>
      </c>
      <c r="I392" t="s">
        <v>11</v>
      </c>
      <c r="J392" t="s">
        <v>11</v>
      </c>
    </row>
    <row r="393" spans="1:10" x14ac:dyDescent="0.25">
      <c r="A393">
        <v>392</v>
      </c>
      <c r="B393" t="s">
        <v>9</v>
      </c>
      <c r="C393">
        <v>22</v>
      </c>
      <c r="D393" t="str">
        <f t="shared" si="6"/>
        <v>Teenager</v>
      </c>
      <c r="E393">
        <v>32</v>
      </c>
      <c r="F393">
        <v>58.08</v>
      </c>
      <c r="G393">
        <v>2.95</v>
      </c>
      <c r="H393" t="s">
        <v>14</v>
      </c>
      <c r="I393" t="s">
        <v>12</v>
      </c>
      <c r="J393" t="s">
        <v>11</v>
      </c>
    </row>
    <row r="394" spans="1:10" x14ac:dyDescent="0.25">
      <c r="A394">
        <v>393</v>
      </c>
      <c r="B394" t="s">
        <v>13</v>
      </c>
      <c r="C394">
        <v>24</v>
      </c>
      <c r="D394" t="str">
        <f t="shared" si="6"/>
        <v>Teenager</v>
      </c>
      <c r="E394">
        <v>30</v>
      </c>
      <c r="F394">
        <v>51.04</v>
      </c>
      <c r="G394">
        <v>2.23</v>
      </c>
      <c r="H394" t="s">
        <v>17</v>
      </c>
      <c r="I394" t="s">
        <v>11</v>
      </c>
      <c r="J394" t="s">
        <v>12</v>
      </c>
    </row>
    <row r="395" spans="1:10" x14ac:dyDescent="0.25">
      <c r="A395">
        <v>394</v>
      </c>
      <c r="B395" t="s">
        <v>13</v>
      </c>
      <c r="C395">
        <v>22</v>
      </c>
      <c r="D395" t="str">
        <f t="shared" si="6"/>
        <v>Teenager</v>
      </c>
      <c r="E395">
        <v>29</v>
      </c>
      <c r="F395">
        <v>82.66</v>
      </c>
      <c r="G395">
        <v>2.97</v>
      </c>
      <c r="H395" t="s">
        <v>15</v>
      </c>
      <c r="I395" t="s">
        <v>12</v>
      </c>
      <c r="J395" t="s">
        <v>11</v>
      </c>
    </row>
    <row r="396" spans="1:10" x14ac:dyDescent="0.25">
      <c r="A396">
        <v>395</v>
      </c>
      <c r="B396" t="s">
        <v>9</v>
      </c>
      <c r="C396">
        <v>23</v>
      </c>
      <c r="D396" t="str">
        <f t="shared" si="6"/>
        <v>Teenager</v>
      </c>
      <c r="E396">
        <v>29</v>
      </c>
      <c r="F396">
        <v>66.62</v>
      </c>
      <c r="G396">
        <v>3.84</v>
      </c>
      <c r="H396" t="s">
        <v>10</v>
      </c>
      <c r="I396" t="s">
        <v>11</v>
      </c>
      <c r="J396" t="s">
        <v>11</v>
      </c>
    </row>
    <row r="397" spans="1:10" x14ac:dyDescent="0.25">
      <c r="A397">
        <v>396</v>
      </c>
      <c r="B397" t="s">
        <v>13</v>
      </c>
      <c r="C397">
        <v>22</v>
      </c>
      <c r="D397" t="str">
        <f t="shared" si="6"/>
        <v>Teenager</v>
      </c>
      <c r="E397">
        <v>30</v>
      </c>
      <c r="F397">
        <v>77.12</v>
      </c>
      <c r="G397">
        <v>3.04</v>
      </c>
      <c r="H397" t="s">
        <v>17</v>
      </c>
      <c r="I397" t="s">
        <v>11</v>
      </c>
      <c r="J397" t="s">
        <v>12</v>
      </c>
    </row>
    <row r="398" spans="1:10" x14ac:dyDescent="0.25">
      <c r="A398">
        <v>397</v>
      </c>
      <c r="B398" t="s">
        <v>13</v>
      </c>
      <c r="C398">
        <v>20</v>
      </c>
      <c r="D398" t="str">
        <f t="shared" si="6"/>
        <v>Teenager</v>
      </c>
      <c r="E398">
        <v>16</v>
      </c>
      <c r="F398">
        <v>74.66</v>
      </c>
      <c r="G398">
        <v>3.23</v>
      </c>
      <c r="H398" t="s">
        <v>16</v>
      </c>
      <c r="I398" t="s">
        <v>11</v>
      </c>
      <c r="J398" t="s">
        <v>11</v>
      </c>
    </row>
    <row r="399" spans="1:10" x14ac:dyDescent="0.25">
      <c r="A399">
        <v>398</v>
      </c>
      <c r="B399" t="s">
        <v>13</v>
      </c>
      <c r="C399">
        <v>21</v>
      </c>
      <c r="D399" t="str">
        <f t="shared" si="6"/>
        <v>Teenager</v>
      </c>
      <c r="E399">
        <v>19</v>
      </c>
      <c r="F399">
        <v>54.08</v>
      </c>
      <c r="G399">
        <v>2.31</v>
      </c>
      <c r="H399" t="s">
        <v>17</v>
      </c>
      <c r="I399" t="s">
        <v>12</v>
      </c>
      <c r="J399" t="s">
        <v>11</v>
      </c>
    </row>
    <row r="400" spans="1:10" x14ac:dyDescent="0.25">
      <c r="A400">
        <v>399</v>
      </c>
      <c r="B400" t="s">
        <v>13</v>
      </c>
      <c r="C400">
        <v>22</v>
      </c>
      <c r="D400" t="str">
        <f t="shared" si="6"/>
        <v>Teenager</v>
      </c>
      <c r="E400">
        <v>18</v>
      </c>
      <c r="F400">
        <v>70.16</v>
      </c>
      <c r="G400">
        <v>2.09</v>
      </c>
      <c r="H400" t="s">
        <v>14</v>
      </c>
      <c r="I400" t="s">
        <v>11</v>
      </c>
      <c r="J400" t="s">
        <v>12</v>
      </c>
    </row>
    <row r="401" spans="1:10" x14ac:dyDescent="0.25">
      <c r="A401">
        <v>400</v>
      </c>
      <c r="B401" t="s">
        <v>9</v>
      </c>
      <c r="C401">
        <v>21</v>
      </c>
      <c r="D401" t="str">
        <f t="shared" si="6"/>
        <v>Teenager</v>
      </c>
      <c r="E401">
        <v>1</v>
      </c>
      <c r="F401">
        <v>61.03</v>
      </c>
      <c r="G401">
        <v>2.2200000000000002</v>
      </c>
      <c r="H401" t="s">
        <v>15</v>
      </c>
      <c r="I401" t="s">
        <v>11</v>
      </c>
      <c r="J401" t="s">
        <v>12</v>
      </c>
    </row>
    <row r="402" spans="1:10" x14ac:dyDescent="0.25">
      <c r="A402">
        <v>401</v>
      </c>
      <c r="B402" t="s">
        <v>13</v>
      </c>
      <c r="C402">
        <v>20</v>
      </c>
      <c r="D402" t="str">
        <f t="shared" si="6"/>
        <v>Teenager</v>
      </c>
      <c r="E402">
        <v>14</v>
      </c>
      <c r="F402">
        <v>70.92</v>
      </c>
      <c r="G402">
        <v>3.2</v>
      </c>
      <c r="H402" t="s">
        <v>15</v>
      </c>
      <c r="I402" t="s">
        <v>11</v>
      </c>
      <c r="J402" t="s">
        <v>12</v>
      </c>
    </row>
    <row r="403" spans="1:10" x14ac:dyDescent="0.25">
      <c r="A403">
        <v>402</v>
      </c>
      <c r="B403" t="s">
        <v>13</v>
      </c>
      <c r="C403">
        <v>20</v>
      </c>
      <c r="D403" t="str">
        <f t="shared" si="6"/>
        <v>Teenager</v>
      </c>
      <c r="E403">
        <v>2</v>
      </c>
      <c r="F403">
        <v>60.18</v>
      </c>
      <c r="G403">
        <v>2.19</v>
      </c>
      <c r="H403" t="s">
        <v>17</v>
      </c>
      <c r="I403" t="s">
        <v>11</v>
      </c>
      <c r="J403" t="s">
        <v>11</v>
      </c>
    </row>
    <row r="404" spans="1:10" x14ac:dyDescent="0.25">
      <c r="A404">
        <v>403</v>
      </c>
      <c r="B404" t="s">
        <v>9</v>
      </c>
      <c r="C404">
        <v>21</v>
      </c>
      <c r="D404" t="str">
        <f t="shared" si="6"/>
        <v>Teenager</v>
      </c>
      <c r="E404">
        <v>28</v>
      </c>
      <c r="F404">
        <v>92.02</v>
      </c>
      <c r="G404">
        <v>2.75</v>
      </c>
      <c r="H404" t="s">
        <v>10</v>
      </c>
      <c r="I404" t="s">
        <v>11</v>
      </c>
      <c r="J404" t="s">
        <v>12</v>
      </c>
    </row>
    <row r="405" spans="1:10" x14ac:dyDescent="0.25">
      <c r="A405">
        <v>404</v>
      </c>
      <c r="B405" t="s">
        <v>9</v>
      </c>
      <c r="C405">
        <v>18</v>
      </c>
      <c r="D405" t="str">
        <f t="shared" si="6"/>
        <v>Adolescent</v>
      </c>
      <c r="E405">
        <v>30</v>
      </c>
      <c r="F405">
        <v>58.71</v>
      </c>
      <c r="G405">
        <v>3.1</v>
      </c>
      <c r="H405" t="s">
        <v>16</v>
      </c>
      <c r="I405" t="s">
        <v>11</v>
      </c>
      <c r="J405" t="s">
        <v>12</v>
      </c>
    </row>
    <row r="406" spans="1:10" x14ac:dyDescent="0.25">
      <c r="A406">
        <v>405</v>
      </c>
      <c r="B406" t="s">
        <v>13</v>
      </c>
      <c r="C406">
        <v>19</v>
      </c>
      <c r="D406" t="str">
        <f t="shared" si="6"/>
        <v>Adolescent</v>
      </c>
      <c r="E406">
        <v>38</v>
      </c>
      <c r="F406">
        <v>98.04</v>
      </c>
      <c r="G406">
        <v>2.78</v>
      </c>
      <c r="H406" t="s">
        <v>15</v>
      </c>
      <c r="I406" t="s">
        <v>12</v>
      </c>
      <c r="J406" t="s">
        <v>11</v>
      </c>
    </row>
    <row r="407" spans="1:10" x14ac:dyDescent="0.25">
      <c r="A407">
        <v>406</v>
      </c>
      <c r="B407" t="s">
        <v>13</v>
      </c>
      <c r="C407">
        <v>24</v>
      </c>
      <c r="D407" t="str">
        <f t="shared" si="6"/>
        <v>Teenager</v>
      </c>
      <c r="E407">
        <v>4</v>
      </c>
      <c r="F407">
        <v>70.8</v>
      </c>
      <c r="G407">
        <v>2.33</v>
      </c>
      <c r="H407" t="s">
        <v>14</v>
      </c>
      <c r="I407" t="s">
        <v>12</v>
      </c>
      <c r="J407" t="s">
        <v>12</v>
      </c>
    </row>
    <row r="408" spans="1:10" x14ac:dyDescent="0.25">
      <c r="A408">
        <v>407</v>
      </c>
      <c r="B408" t="s">
        <v>13</v>
      </c>
      <c r="C408">
        <v>18</v>
      </c>
      <c r="D408" t="str">
        <f t="shared" si="6"/>
        <v>Adolescent</v>
      </c>
      <c r="E408">
        <v>1</v>
      </c>
      <c r="F408">
        <v>92.31</v>
      </c>
      <c r="G408">
        <v>2.5499999999999998</v>
      </c>
      <c r="H408" t="s">
        <v>14</v>
      </c>
      <c r="I408" t="s">
        <v>11</v>
      </c>
      <c r="J408" t="s">
        <v>12</v>
      </c>
    </row>
    <row r="409" spans="1:10" x14ac:dyDescent="0.25">
      <c r="A409">
        <v>408</v>
      </c>
      <c r="B409" t="s">
        <v>13</v>
      </c>
      <c r="C409">
        <v>18</v>
      </c>
      <c r="D409" t="str">
        <f t="shared" si="6"/>
        <v>Adolescent</v>
      </c>
      <c r="E409">
        <v>8</v>
      </c>
      <c r="F409">
        <v>81.44</v>
      </c>
      <c r="G409">
        <v>3.86</v>
      </c>
      <c r="H409" t="s">
        <v>10</v>
      </c>
      <c r="I409" t="s">
        <v>12</v>
      </c>
      <c r="J409" t="s">
        <v>12</v>
      </c>
    </row>
    <row r="410" spans="1:10" x14ac:dyDescent="0.25">
      <c r="A410">
        <v>409</v>
      </c>
      <c r="B410" t="s">
        <v>13</v>
      </c>
      <c r="C410">
        <v>23</v>
      </c>
      <c r="D410" t="str">
        <f t="shared" si="6"/>
        <v>Teenager</v>
      </c>
      <c r="E410">
        <v>29</v>
      </c>
      <c r="F410">
        <v>86.77</v>
      </c>
      <c r="G410">
        <v>3.35</v>
      </c>
      <c r="H410" t="s">
        <v>15</v>
      </c>
      <c r="I410" t="s">
        <v>12</v>
      </c>
      <c r="J410" t="s">
        <v>12</v>
      </c>
    </row>
    <row r="411" spans="1:10" x14ac:dyDescent="0.25">
      <c r="A411">
        <v>410</v>
      </c>
      <c r="B411" t="s">
        <v>13</v>
      </c>
      <c r="C411">
        <v>24</v>
      </c>
      <c r="D411" t="str">
        <f t="shared" si="6"/>
        <v>Teenager</v>
      </c>
      <c r="E411">
        <v>39</v>
      </c>
      <c r="F411">
        <v>88.39</v>
      </c>
      <c r="G411">
        <v>2.99</v>
      </c>
      <c r="H411" t="s">
        <v>17</v>
      </c>
      <c r="I411" t="s">
        <v>11</v>
      </c>
      <c r="J411" t="s">
        <v>11</v>
      </c>
    </row>
    <row r="412" spans="1:10" x14ac:dyDescent="0.25">
      <c r="A412">
        <v>411</v>
      </c>
      <c r="B412" t="s">
        <v>9</v>
      </c>
      <c r="C412">
        <v>24</v>
      </c>
      <c r="D412" t="str">
        <f t="shared" si="6"/>
        <v>Teenager</v>
      </c>
      <c r="E412">
        <v>3</v>
      </c>
      <c r="F412">
        <v>75.239999999999995</v>
      </c>
      <c r="G412">
        <v>2.0299999999999998</v>
      </c>
      <c r="H412" t="s">
        <v>14</v>
      </c>
      <c r="I412" t="s">
        <v>11</v>
      </c>
      <c r="J412" t="s">
        <v>12</v>
      </c>
    </row>
    <row r="413" spans="1:10" x14ac:dyDescent="0.25">
      <c r="A413">
        <v>412</v>
      </c>
      <c r="B413" t="s">
        <v>13</v>
      </c>
      <c r="C413">
        <v>18</v>
      </c>
      <c r="D413" t="str">
        <f t="shared" si="6"/>
        <v>Adolescent</v>
      </c>
      <c r="E413">
        <v>32</v>
      </c>
      <c r="F413">
        <v>77.17</v>
      </c>
      <c r="G413">
        <v>3.98</v>
      </c>
      <c r="H413" t="s">
        <v>10</v>
      </c>
      <c r="I413" t="s">
        <v>11</v>
      </c>
      <c r="J413" t="s">
        <v>12</v>
      </c>
    </row>
    <row r="414" spans="1:10" x14ac:dyDescent="0.25">
      <c r="A414">
        <v>413</v>
      </c>
      <c r="B414" t="s">
        <v>13</v>
      </c>
      <c r="C414">
        <v>22</v>
      </c>
      <c r="D414" t="str">
        <f t="shared" si="6"/>
        <v>Teenager</v>
      </c>
      <c r="E414">
        <v>10</v>
      </c>
      <c r="F414">
        <v>75.7</v>
      </c>
      <c r="G414">
        <v>3.34</v>
      </c>
      <c r="H414" t="s">
        <v>15</v>
      </c>
      <c r="I414" t="s">
        <v>12</v>
      </c>
      <c r="J414" t="s">
        <v>11</v>
      </c>
    </row>
    <row r="415" spans="1:10" x14ac:dyDescent="0.25">
      <c r="A415">
        <v>414</v>
      </c>
      <c r="B415" t="s">
        <v>9</v>
      </c>
      <c r="C415">
        <v>23</v>
      </c>
      <c r="D415" t="str">
        <f t="shared" si="6"/>
        <v>Teenager</v>
      </c>
      <c r="E415">
        <v>10</v>
      </c>
      <c r="F415">
        <v>79.400000000000006</v>
      </c>
      <c r="G415">
        <v>2.63</v>
      </c>
      <c r="H415" t="s">
        <v>15</v>
      </c>
      <c r="I415" t="s">
        <v>11</v>
      </c>
      <c r="J415" t="s">
        <v>12</v>
      </c>
    </row>
    <row r="416" spans="1:10" x14ac:dyDescent="0.25">
      <c r="A416">
        <v>415</v>
      </c>
      <c r="B416" t="s">
        <v>9</v>
      </c>
      <c r="C416">
        <v>23</v>
      </c>
      <c r="D416" t="str">
        <f t="shared" si="6"/>
        <v>Teenager</v>
      </c>
      <c r="E416">
        <v>19</v>
      </c>
      <c r="F416">
        <v>51.47</v>
      </c>
      <c r="G416">
        <v>3.76</v>
      </c>
      <c r="H416" t="s">
        <v>15</v>
      </c>
      <c r="I416" t="s">
        <v>12</v>
      </c>
      <c r="J416" t="s">
        <v>11</v>
      </c>
    </row>
    <row r="417" spans="1:10" x14ac:dyDescent="0.25">
      <c r="A417">
        <v>416</v>
      </c>
      <c r="B417" t="s">
        <v>9</v>
      </c>
      <c r="C417">
        <v>20</v>
      </c>
      <c r="D417" t="str">
        <f t="shared" si="6"/>
        <v>Teenager</v>
      </c>
      <c r="E417">
        <v>34</v>
      </c>
      <c r="F417">
        <v>69.78</v>
      </c>
      <c r="G417">
        <v>2.52</v>
      </c>
      <c r="H417" t="s">
        <v>15</v>
      </c>
      <c r="I417" t="s">
        <v>11</v>
      </c>
      <c r="J417" t="s">
        <v>11</v>
      </c>
    </row>
    <row r="418" spans="1:10" x14ac:dyDescent="0.25">
      <c r="A418">
        <v>417</v>
      </c>
      <c r="B418" t="s">
        <v>9</v>
      </c>
      <c r="C418">
        <v>24</v>
      </c>
      <c r="D418" t="str">
        <f t="shared" si="6"/>
        <v>Teenager</v>
      </c>
      <c r="E418">
        <v>33</v>
      </c>
      <c r="F418">
        <v>80.31</v>
      </c>
      <c r="G418">
        <v>3.09</v>
      </c>
      <c r="H418" t="s">
        <v>15</v>
      </c>
      <c r="I418" t="s">
        <v>12</v>
      </c>
      <c r="J418" t="s">
        <v>11</v>
      </c>
    </row>
    <row r="419" spans="1:10" x14ac:dyDescent="0.25">
      <c r="A419">
        <v>418</v>
      </c>
      <c r="B419" t="s">
        <v>13</v>
      </c>
      <c r="C419">
        <v>18</v>
      </c>
      <c r="D419" t="str">
        <f t="shared" si="6"/>
        <v>Adolescent</v>
      </c>
      <c r="E419">
        <v>23</v>
      </c>
      <c r="F419">
        <v>79.89</v>
      </c>
      <c r="G419">
        <v>3.27</v>
      </c>
      <c r="H419" t="s">
        <v>14</v>
      </c>
      <c r="I419" t="s">
        <v>11</v>
      </c>
      <c r="J419" t="s">
        <v>12</v>
      </c>
    </row>
    <row r="420" spans="1:10" x14ac:dyDescent="0.25">
      <c r="A420">
        <v>419</v>
      </c>
      <c r="B420" t="s">
        <v>13</v>
      </c>
      <c r="C420">
        <v>20</v>
      </c>
      <c r="D420" t="str">
        <f t="shared" si="6"/>
        <v>Teenager</v>
      </c>
      <c r="E420">
        <v>28</v>
      </c>
      <c r="F420">
        <v>89.65</v>
      </c>
      <c r="G420">
        <v>2.44</v>
      </c>
      <c r="H420" t="s">
        <v>10</v>
      </c>
      <c r="I420" t="s">
        <v>11</v>
      </c>
      <c r="J420" t="s">
        <v>11</v>
      </c>
    </row>
    <row r="421" spans="1:10" x14ac:dyDescent="0.25">
      <c r="A421">
        <v>420</v>
      </c>
      <c r="B421" t="s">
        <v>13</v>
      </c>
      <c r="C421">
        <v>21</v>
      </c>
      <c r="D421" t="str">
        <f t="shared" si="6"/>
        <v>Teenager</v>
      </c>
      <c r="E421">
        <v>32</v>
      </c>
      <c r="F421">
        <v>82.75</v>
      </c>
      <c r="G421">
        <v>3.96</v>
      </c>
      <c r="H421" t="s">
        <v>15</v>
      </c>
      <c r="I421" t="s">
        <v>12</v>
      </c>
      <c r="J421" t="s">
        <v>11</v>
      </c>
    </row>
    <row r="422" spans="1:10" x14ac:dyDescent="0.25">
      <c r="A422">
        <v>421</v>
      </c>
      <c r="B422" t="s">
        <v>13</v>
      </c>
      <c r="C422">
        <v>19</v>
      </c>
      <c r="D422" t="str">
        <f t="shared" si="6"/>
        <v>Adolescent</v>
      </c>
      <c r="E422">
        <v>7</v>
      </c>
      <c r="F422">
        <v>99.61</v>
      </c>
      <c r="G422">
        <v>3.5</v>
      </c>
      <c r="H422" t="s">
        <v>16</v>
      </c>
      <c r="I422" t="s">
        <v>12</v>
      </c>
      <c r="J422" t="s">
        <v>11</v>
      </c>
    </row>
    <row r="423" spans="1:10" x14ac:dyDescent="0.25">
      <c r="A423">
        <v>422</v>
      </c>
      <c r="B423" t="s">
        <v>13</v>
      </c>
      <c r="C423">
        <v>23</v>
      </c>
      <c r="D423" t="str">
        <f t="shared" si="6"/>
        <v>Teenager</v>
      </c>
      <c r="E423">
        <v>29</v>
      </c>
      <c r="F423">
        <v>64.19</v>
      </c>
      <c r="G423">
        <v>3.12</v>
      </c>
      <c r="H423" t="s">
        <v>16</v>
      </c>
      <c r="I423" t="s">
        <v>12</v>
      </c>
      <c r="J423" t="s">
        <v>12</v>
      </c>
    </row>
    <row r="424" spans="1:10" x14ac:dyDescent="0.25">
      <c r="A424">
        <v>423</v>
      </c>
      <c r="B424" t="s">
        <v>13</v>
      </c>
      <c r="C424">
        <v>21</v>
      </c>
      <c r="D424" t="str">
        <f t="shared" si="6"/>
        <v>Teenager</v>
      </c>
      <c r="E424">
        <v>8</v>
      </c>
      <c r="F424">
        <v>67.959999999999994</v>
      </c>
      <c r="G424">
        <v>2.36</v>
      </c>
      <c r="H424" t="s">
        <v>10</v>
      </c>
      <c r="I424" t="s">
        <v>12</v>
      </c>
      <c r="J424" t="s">
        <v>12</v>
      </c>
    </row>
    <row r="425" spans="1:10" x14ac:dyDescent="0.25">
      <c r="A425">
        <v>424</v>
      </c>
      <c r="B425" t="s">
        <v>9</v>
      </c>
      <c r="C425">
        <v>21</v>
      </c>
      <c r="D425" t="str">
        <f t="shared" si="6"/>
        <v>Teenager</v>
      </c>
      <c r="E425">
        <v>1</v>
      </c>
      <c r="F425">
        <v>69.19</v>
      </c>
      <c r="G425">
        <v>2.11</v>
      </c>
      <c r="H425" t="s">
        <v>17</v>
      </c>
      <c r="I425" t="s">
        <v>12</v>
      </c>
      <c r="J425" t="s">
        <v>12</v>
      </c>
    </row>
    <row r="426" spans="1:10" x14ac:dyDescent="0.25">
      <c r="A426">
        <v>425</v>
      </c>
      <c r="B426" t="s">
        <v>13</v>
      </c>
      <c r="C426">
        <v>22</v>
      </c>
      <c r="D426" t="str">
        <f t="shared" si="6"/>
        <v>Teenager</v>
      </c>
      <c r="E426">
        <v>3</v>
      </c>
      <c r="F426">
        <v>73.290000000000006</v>
      </c>
      <c r="G426">
        <v>2.64</v>
      </c>
      <c r="H426" t="s">
        <v>17</v>
      </c>
      <c r="I426" t="s">
        <v>12</v>
      </c>
      <c r="J426" t="s">
        <v>12</v>
      </c>
    </row>
    <row r="427" spans="1:10" x14ac:dyDescent="0.25">
      <c r="A427">
        <v>426</v>
      </c>
      <c r="B427" t="s">
        <v>9</v>
      </c>
      <c r="C427">
        <v>19</v>
      </c>
      <c r="D427" t="str">
        <f t="shared" si="6"/>
        <v>Adolescent</v>
      </c>
      <c r="E427">
        <v>24</v>
      </c>
      <c r="F427">
        <v>91.8</v>
      </c>
      <c r="G427">
        <v>3.51</v>
      </c>
      <c r="H427" t="s">
        <v>17</v>
      </c>
      <c r="I427" t="s">
        <v>11</v>
      </c>
      <c r="J427" t="s">
        <v>12</v>
      </c>
    </row>
    <row r="428" spans="1:10" x14ac:dyDescent="0.25">
      <c r="A428">
        <v>427</v>
      </c>
      <c r="B428" t="s">
        <v>9</v>
      </c>
      <c r="C428">
        <v>21</v>
      </c>
      <c r="D428" t="str">
        <f t="shared" si="6"/>
        <v>Teenager</v>
      </c>
      <c r="E428">
        <v>23</v>
      </c>
      <c r="F428">
        <v>61.79</v>
      </c>
      <c r="G428">
        <v>2.54</v>
      </c>
      <c r="H428" t="s">
        <v>16</v>
      </c>
      <c r="I428" t="s">
        <v>12</v>
      </c>
      <c r="J428" t="s">
        <v>12</v>
      </c>
    </row>
    <row r="429" spans="1:10" x14ac:dyDescent="0.25">
      <c r="A429">
        <v>428</v>
      </c>
      <c r="B429" t="s">
        <v>13</v>
      </c>
      <c r="C429">
        <v>21</v>
      </c>
      <c r="D429" t="str">
        <f t="shared" si="6"/>
        <v>Teenager</v>
      </c>
      <c r="E429">
        <v>8</v>
      </c>
      <c r="F429">
        <v>88.8</v>
      </c>
      <c r="G429">
        <v>3.08</v>
      </c>
      <c r="H429" t="s">
        <v>17</v>
      </c>
      <c r="I429" t="s">
        <v>11</v>
      </c>
      <c r="J429" t="s">
        <v>12</v>
      </c>
    </row>
    <row r="430" spans="1:10" x14ac:dyDescent="0.25">
      <c r="A430">
        <v>429</v>
      </c>
      <c r="B430" t="s">
        <v>9</v>
      </c>
      <c r="C430">
        <v>19</v>
      </c>
      <c r="D430" t="str">
        <f t="shared" si="6"/>
        <v>Adolescent</v>
      </c>
      <c r="E430">
        <v>37</v>
      </c>
      <c r="F430">
        <v>70.27</v>
      </c>
      <c r="G430">
        <v>3.46</v>
      </c>
      <c r="H430" t="s">
        <v>14</v>
      </c>
      <c r="I430" t="s">
        <v>11</v>
      </c>
      <c r="J430" t="s">
        <v>11</v>
      </c>
    </row>
    <row r="431" spans="1:10" x14ac:dyDescent="0.25">
      <c r="A431">
        <v>430</v>
      </c>
      <c r="B431" t="s">
        <v>13</v>
      </c>
      <c r="C431">
        <v>19</v>
      </c>
      <c r="D431" t="str">
        <f t="shared" si="6"/>
        <v>Adolescent</v>
      </c>
      <c r="E431">
        <v>3</v>
      </c>
      <c r="F431">
        <v>80.09</v>
      </c>
      <c r="G431">
        <v>2.2200000000000002</v>
      </c>
      <c r="H431" t="s">
        <v>15</v>
      </c>
      <c r="I431" t="s">
        <v>12</v>
      </c>
      <c r="J431" t="s">
        <v>11</v>
      </c>
    </row>
    <row r="432" spans="1:10" x14ac:dyDescent="0.25">
      <c r="A432">
        <v>431</v>
      </c>
      <c r="B432" t="s">
        <v>9</v>
      </c>
      <c r="C432">
        <v>21</v>
      </c>
      <c r="D432" t="str">
        <f t="shared" si="6"/>
        <v>Teenager</v>
      </c>
      <c r="E432">
        <v>33</v>
      </c>
      <c r="F432">
        <v>81.63</v>
      </c>
      <c r="G432">
        <v>3.37</v>
      </c>
      <c r="H432" t="s">
        <v>16</v>
      </c>
      <c r="I432" t="s">
        <v>11</v>
      </c>
      <c r="J432" t="s">
        <v>11</v>
      </c>
    </row>
    <row r="433" spans="1:10" x14ac:dyDescent="0.25">
      <c r="A433">
        <v>432</v>
      </c>
      <c r="B433" t="s">
        <v>13</v>
      </c>
      <c r="C433">
        <v>19</v>
      </c>
      <c r="D433" t="str">
        <f t="shared" si="6"/>
        <v>Adolescent</v>
      </c>
      <c r="E433">
        <v>28</v>
      </c>
      <c r="F433">
        <v>68.64</v>
      </c>
      <c r="G433">
        <v>2.1800000000000002</v>
      </c>
      <c r="H433" t="s">
        <v>10</v>
      </c>
      <c r="I433" t="s">
        <v>12</v>
      </c>
      <c r="J433" t="s">
        <v>11</v>
      </c>
    </row>
    <row r="434" spans="1:10" x14ac:dyDescent="0.25">
      <c r="A434">
        <v>433</v>
      </c>
      <c r="B434" t="s">
        <v>9</v>
      </c>
      <c r="C434">
        <v>21</v>
      </c>
      <c r="D434" t="str">
        <f t="shared" si="6"/>
        <v>Teenager</v>
      </c>
      <c r="E434">
        <v>8</v>
      </c>
      <c r="F434">
        <v>75.63</v>
      </c>
      <c r="G434">
        <v>3.93</v>
      </c>
      <c r="H434" t="s">
        <v>10</v>
      </c>
      <c r="I434" t="s">
        <v>12</v>
      </c>
      <c r="J434" t="s">
        <v>12</v>
      </c>
    </row>
    <row r="435" spans="1:10" x14ac:dyDescent="0.25">
      <c r="A435">
        <v>434</v>
      </c>
      <c r="B435" t="s">
        <v>13</v>
      </c>
      <c r="C435">
        <v>21</v>
      </c>
      <c r="D435" t="str">
        <f t="shared" si="6"/>
        <v>Teenager</v>
      </c>
      <c r="E435">
        <v>34</v>
      </c>
      <c r="F435">
        <v>70.650000000000006</v>
      </c>
      <c r="G435">
        <v>2.98</v>
      </c>
      <c r="H435" t="s">
        <v>15</v>
      </c>
      <c r="I435" t="s">
        <v>11</v>
      </c>
      <c r="J435" t="s">
        <v>11</v>
      </c>
    </row>
    <row r="436" spans="1:10" x14ac:dyDescent="0.25">
      <c r="A436">
        <v>435</v>
      </c>
      <c r="B436" t="s">
        <v>13</v>
      </c>
      <c r="C436">
        <v>22</v>
      </c>
      <c r="D436" t="str">
        <f t="shared" si="6"/>
        <v>Teenager</v>
      </c>
      <c r="E436">
        <v>35</v>
      </c>
      <c r="F436">
        <v>53.46</v>
      </c>
      <c r="G436">
        <v>2.2999999999999998</v>
      </c>
      <c r="H436" t="s">
        <v>16</v>
      </c>
      <c r="I436" t="s">
        <v>11</v>
      </c>
      <c r="J436" t="s">
        <v>11</v>
      </c>
    </row>
    <row r="437" spans="1:10" x14ac:dyDescent="0.25">
      <c r="A437">
        <v>436</v>
      </c>
      <c r="B437" t="s">
        <v>13</v>
      </c>
      <c r="C437">
        <v>18</v>
      </c>
      <c r="D437" t="str">
        <f t="shared" si="6"/>
        <v>Adolescent</v>
      </c>
      <c r="E437">
        <v>32</v>
      </c>
      <c r="F437">
        <v>71.86</v>
      </c>
      <c r="G437">
        <v>2.68</v>
      </c>
      <c r="H437" t="s">
        <v>17</v>
      </c>
      <c r="I437" t="s">
        <v>12</v>
      </c>
      <c r="J437" t="s">
        <v>11</v>
      </c>
    </row>
    <row r="438" spans="1:10" x14ac:dyDescent="0.25">
      <c r="A438">
        <v>437</v>
      </c>
      <c r="B438" t="s">
        <v>13</v>
      </c>
      <c r="C438">
        <v>21</v>
      </c>
      <c r="D438" t="str">
        <f t="shared" si="6"/>
        <v>Teenager</v>
      </c>
      <c r="E438">
        <v>24</v>
      </c>
      <c r="F438">
        <v>54.87</v>
      </c>
      <c r="G438">
        <v>2.83</v>
      </c>
      <c r="H438" t="s">
        <v>17</v>
      </c>
      <c r="I438" t="s">
        <v>12</v>
      </c>
      <c r="J438" t="s">
        <v>11</v>
      </c>
    </row>
    <row r="439" spans="1:10" x14ac:dyDescent="0.25">
      <c r="A439">
        <v>438</v>
      </c>
      <c r="B439" t="s">
        <v>13</v>
      </c>
      <c r="C439">
        <v>20</v>
      </c>
      <c r="D439" t="str">
        <f t="shared" si="6"/>
        <v>Teenager</v>
      </c>
      <c r="E439">
        <v>14</v>
      </c>
      <c r="F439">
        <v>70.25</v>
      </c>
      <c r="G439">
        <v>3.52</v>
      </c>
      <c r="H439" t="s">
        <v>14</v>
      </c>
      <c r="I439" t="s">
        <v>11</v>
      </c>
      <c r="J439" t="s">
        <v>12</v>
      </c>
    </row>
    <row r="440" spans="1:10" x14ac:dyDescent="0.25">
      <c r="A440">
        <v>439</v>
      </c>
      <c r="B440" t="s">
        <v>9</v>
      </c>
      <c r="C440">
        <v>23</v>
      </c>
      <c r="D440" t="str">
        <f t="shared" si="6"/>
        <v>Teenager</v>
      </c>
      <c r="E440">
        <v>32</v>
      </c>
      <c r="F440">
        <v>79.650000000000006</v>
      </c>
      <c r="G440">
        <v>3.49</v>
      </c>
      <c r="H440" t="s">
        <v>14</v>
      </c>
      <c r="I440" t="s">
        <v>11</v>
      </c>
      <c r="J440" t="s">
        <v>12</v>
      </c>
    </row>
    <row r="441" spans="1:10" x14ac:dyDescent="0.25">
      <c r="A441">
        <v>440</v>
      </c>
      <c r="B441" t="s">
        <v>9</v>
      </c>
      <c r="C441">
        <v>24</v>
      </c>
      <c r="D441" t="str">
        <f t="shared" si="6"/>
        <v>Teenager</v>
      </c>
      <c r="E441">
        <v>16</v>
      </c>
      <c r="F441">
        <v>78.97</v>
      </c>
      <c r="G441">
        <v>3.22</v>
      </c>
      <c r="H441" t="s">
        <v>17</v>
      </c>
      <c r="I441" t="s">
        <v>11</v>
      </c>
      <c r="J441" t="s">
        <v>12</v>
      </c>
    </row>
    <row r="442" spans="1:10" x14ac:dyDescent="0.25">
      <c r="A442">
        <v>441</v>
      </c>
      <c r="B442" t="s">
        <v>9</v>
      </c>
      <c r="C442">
        <v>18</v>
      </c>
      <c r="D442" t="str">
        <f t="shared" si="6"/>
        <v>Adolescent</v>
      </c>
      <c r="E442">
        <v>4</v>
      </c>
      <c r="F442">
        <v>83.13</v>
      </c>
      <c r="G442">
        <v>2.21</v>
      </c>
      <c r="H442" t="s">
        <v>10</v>
      </c>
      <c r="I442" t="s">
        <v>11</v>
      </c>
      <c r="J442" t="s">
        <v>11</v>
      </c>
    </row>
    <row r="443" spans="1:10" x14ac:dyDescent="0.25">
      <c r="A443">
        <v>442</v>
      </c>
      <c r="B443" t="s">
        <v>13</v>
      </c>
      <c r="C443">
        <v>18</v>
      </c>
      <c r="D443" t="str">
        <f t="shared" si="6"/>
        <v>Adolescent</v>
      </c>
      <c r="E443">
        <v>37</v>
      </c>
      <c r="F443">
        <v>54.76</v>
      </c>
      <c r="G443">
        <v>2.2999999999999998</v>
      </c>
      <c r="H443" t="s">
        <v>10</v>
      </c>
      <c r="I443" t="s">
        <v>12</v>
      </c>
      <c r="J443" t="s">
        <v>12</v>
      </c>
    </row>
    <row r="444" spans="1:10" x14ac:dyDescent="0.25">
      <c r="A444">
        <v>443</v>
      </c>
      <c r="B444" t="s">
        <v>9</v>
      </c>
      <c r="C444">
        <v>18</v>
      </c>
      <c r="D444" t="str">
        <f t="shared" si="6"/>
        <v>Adolescent</v>
      </c>
      <c r="E444">
        <v>21</v>
      </c>
      <c r="F444">
        <v>82.61</v>
      </c>
      <c r="G444">
        <v>2.19</v>
      </c>
      <c r="H444" t="s">
        <v>14</v>
      </c>
      <c r="I444" t="s">
        <v>12</v>
      </c>
      <c r="J444" t="s">
        <v>11</v>
      </c>
    </row>
    <row r="445" spans="1:10" x14ac:dyDescent="0.25">
      <c r="A445">
        <v>444</v>
      </c>
      <c r="B445" t="s">
        <v>13</v>
      </c>
      <c r="C445">
        <v>22</v>
      </c>
      <c r="D445" t="str">
        <f t="shared" si="6"/>
        <v>Teenager</v>
      </c>
      <c r="E445">
        <v>14</v>
      </c>
      <c r="F445">
        <v>65.61</v>
      </c>
      <c r="G445">
        <v>3.15</v>
      </c>
      <c r="H445" t="s">
        <v>15</v>
      </c>
      <c r="I445" t="s">
        <v>12</v>
      </c>
      <c r="J445" t="s">
        <v>12</v>
      </c>
    </row>
    <row r="446" spans="1:10" x14ac:dyDescent="0.25">
      <c r="A446">
        <v>445</v>
      </c>
      <c r="B446" t="s">
        <v>13</v>
      </c>
      <c r="C446">
        <v>21</v>
      </c>
      <c r="D446" t="str">
        <f t="shared" si="6"/>
        <v>Teenager</v>
      </c>
      <c r="E446">
        <v>31</v>
      </c>
      <c r="F446">
        <v>69.95</v>
      </c>
      <c r="G446">
        <v>3.75</v>
      </c>
      <c r="H446" t="s">
        <v>17</v>
      </c>
      <c r="I446" t="s">
        <v>12</v>
      </c>
      <c r="J446" t="s">
        <v>12</v>
      </c>
    </row>
    <row r="447" spans="1:10" x14ac:dyDescent="0.25">
      <c r="A447">
        <v>446</v>
      </c>
      <c r="B447" t="s">
        <v>9</v>
      </c>
      <c r="C447">
        <v>22</v>
      </c>
      <c r="D447" t="str">
        <f t="shared" si="6"/>
        <v>Teenager</v>
      </c>
      <c r="E447">
        <v>18</v>
      </c>
      <c r="F447">
        <v>92.9</v>
      </c>
      <c r="G447">
        <v>2.87</v>
      </c>
      <c r="H447" t="s">
        <v>14</v>
      </c>
      <c r="I447" t="s">
        <v>11</v>
      </c>
      <c r="J447" t="s">
        <v>12</v>
      </c>
    </row>
    <row r="448" spans="1:10" x14ac:dyDescent="0.25">
      <c r="A448">
        <v>447</v>
      </c>
      <c r="B448" t="s">
        <v>9</v>
      </c>
      <c r="C448">
        <v>21</v>
      </c>
      <c r="D448" t="str">
        <f t="shared" si="6"/>
        <v>Teenager</v>
      </c>
      <c r="E448">
        <v>7</v>
      </c>
      <c r="F448">
        <v>50.45</v>
      </c>
      <c r="G448">
        <v>2.3199999999999998</v>
      </c>
      <c r="H448" t="s">
        <v>14</v>
      </c>
      <c r="I448" t="s">
        <v>11</v>
      </c>
      <c r="J448" t="s">
        <v>12</v>
      </c>
    </row>
    <row r="449" spans="1:10" x14ac:dyDescent="0.25">
      <c r="A449">
        <v>448</v>
      </c>
      <c r="B449" t="s">
        <v>13</v>
      </c>
      <c r="C449">
        <v>22</v>
      </c>
      <c r="D449" t="str">
        <f t="shared" si="6"/>
        <v>Teenager</v>
      </c>
      <c r="E449">
        <v>10</v>
      </c>
      <c r="F449">
        <v>79.42</v>
      </c>
      <c r="G449">
        <v>3.12</v>
      </c>
      <c r="H449" t="s">
        <v>17</v>
      </c>
      <c r="I449" t="s">
        <v>12</v>
      </c>
      <c r="J449" t="s">
        <v>12</v>
      </c>
    </row>
    <row r="450" spans="1:10" x14ac:dyDescent="0.25">
      <c r="A450">
        <v>449</v>
      </c>
      <c r="B450" t="s">
        <v>9</v>
      </c>
      <c r="C450">
        <v>22</v>
      </c>
      <c r="D450" t="str">
        <f t="shared" si="6"/>
        <v>Teenager</v>
      </c>
      <c r="E450">
        <v>7</v>
      </c>
      <c r="F450">
        <v>79.94</v>
      </c>
      <c r="G450">
        <v>3.62</v>
      </c>
      <c r="H450" t="s">
        <v>17</v>
      </c>
      <c r="I450" t="s">
        <v>12</v>
      </c>
      <c r="J450" t="s">
        <v>11</v>
      </c>
    </row>
    <row r="451" spans="1:10" x14ac:dyDescent="0.25">
      <c r="A451">
        <v>450</v>
      </c>
      <c r="B451" t="s">
        <v>13</v>
      </c>
      <c r="C451">
        <v>23</v>
      </c>
      <c r="D451" t="str">
        <f t="shared" ref="D451:D501" si="7">IF(C451&gt;=20,"Teenager",IF(C451&lt;=19,"Adolescent","invalid"))</f>
        <v>Teenager</v>
      </c>
      <c r="E451">
        <v>33</v>
      </c>
      <c r="F451">
        <v>69.83</v>
      </c>
      <c r="G451">
        <v>3.48</v>
      </c>
      <c r="H451" t="s">
        <v>10</v>
      </c>
      <c r="I451" t="s">
        <v>12</v>
      </c>
      <c r="J451" t="s">
        <v>12</v>
      </c>
    </row>
    <row r="452" spans="1:10" x14ac:dyDescent="0.25">
      <c r="A452">
        <v>451</v>
      </c>
      <c r="B452" t="s">
        <v>13</v>
      </c>
      <c r="C452">
        <v>20</v>
      </c>
      <c r="D452" t="str">
        <f t="shared" si="7"/>
        <v>Teenager</v>
      </c>
      <c r="E452">
        <v>23</v>
      </c>
      <c r="F452">
        <v>61.85</v>
      </c>
      <c r="G452">
        <v>3.76</v>
      </c>
      <c r="H452" t="s">
        <v>15</v>
      </c>
      <c r="I452" t="s">
        <v>12</v>
      </c>
      <c r="J452" t="s">
        <v>11</v>
      </c>
    </row>
    <row r="453" spans="1:10" x14ac:dyDescent="0.25">
      <c r="A453">
        <v>452</v>
      </c>
      <c r="B453" t="s">
        <v>13</v>
      </c>
      <c r="C453">
        <v>22</v>
      </c>
      <c r="D453" t="str">
        <f t="shared" si="7"/>
        <v>Teenager</v>
      </c>
      <c r="E453">
        <v>21</v>
      </c>
      <c r="F453">
        <v>61.73</v>
      </c>
      <c r="G453">
        <v>2.56</v>
      </c>
      <c r="H453" t="s">
        <v>15</v>
      </c>
      <c r="I453" t="s">
        <v>12</v>
      </c>
      <c r="J453" t="s">
        <v>11</v>
      </c>
    </row>
    <row r="454" spans="1:10" x14ac:dyDescent="0.25">
      <c r="A454">
        <v>453</v>
      </c>
      <c r="B454" t="s">
        <v>13</v>
      </c>
      <c r="C454">
        <v>23</v>
      </c>
      <c r="D454" t="str">
        <f t="shared" si="7"/>
        <v>Teenager</v>
      </c>
      <c r="E454">
        <v>19</v>
      </c>
      <c r="F454">
        <v>94.19</v>
      </c>
      <c r="G454">
        <v>2.39</v>
      </c>
      <c r="H454" t="s">
        <v>17</v>
      </c>
      <c r="I454" t="s">
        <v>12</v>
      </c>
      <c r="J454" t="s">
        <v>11</v>
      </c>
    </row>
    <row r="455" spans="1:10" x14ac:dyDescent="0.25">
      <c r="A455">
        <v>454</v>
      </c>
      <c r="B455" t="s">
        <v>13</v>
      </c>
      <c r="C455">
        <v>19</v>
      </c>
      <c r="D455" t="str">
        <f t="shared" si="7"/>
        <v>Adolescent</v>
      </c>
      <c r="E455">
        <v>19</v>
      </c>
      <c r="F455">
        <v>72.099999999999994</v>
      </c>
      <c r="G455">
        <v>3.76</v>
      </c>
      <c r="H455" t="s">
        <v>16</v>
      </c>
      <c r="I455" t="s">
        <v>12</v>
      </c>
      <c r="J455" t="s">
        <v>11</v>
      </c>
    </row>
    <row r="456" spans="1:10" x14ac:dyDescent="0.25">
      <c r="A456">
        <v>455</v>
      </c>
      <c r="B456" t="s">
        <v>9</v>
      </c>
      <c r="C456">
        <v>20</v>
      </c>
      <c r="D456" t="str">
        <f t="shared" si="7"/>
        <v>Teenager</v>
      </c>
      <c r="E456">
        <v>36</v>
      </c>
      <c r="F456">
        <v>66.540000000000006</v>
      </c>
      <c r="G456">
        <v>3.32</v>
      </c>
      <c r="H456" t="s">
        <v>14</v>
      </c>
      <c r="I456" t="s">
        <v>12</v>
      </c>
      <c r="J456" t="s">
        <v>11</v>
      </c>
    </row>
    <row r="457" spans="1:10" x14ac:dyDescent="0.25">
      <c r="A457">
        <v>456</v>
      </c>
      <c r="B457" t="s">
        <v>9</v>
      </c>
      <c r="C457">
        <v>22</v>
      </c>
      <c r="D457" t="str">
        <f t="shared" si="7"/>
        <v>Teenager</v>
      </c>
      <c r="E457">
        <v>29</v>
      </c>
      <c r="F457">
        <v>72.44</v>
      </c>
      <c r="G457">
        <v>2.62</v>
      </c>
      <c r="H457" t="s">
        <v>14</v>
      </c>
      <c r="I457" t="s">
        <v>12</v>
      </c>
      <c r="J457" t="s">
        <v>12</v>
      </c>
    </row>
    <row r="458" spans="1:10" x14ac:dyDescent="0.25">
      <c r="A458">
        <v>457</v>
      </c>
      <c r="B458" t="s">
        <v>13</v>
      </c>
      <c r="C458">
        <v>24</v>
      </c>
      <c r="D458" t="str">
        <f t="shared" si="7"/>
        <v>Teenager</v>
      </c>
      <c r="E458">
        <v>18</v>
      </c>
      <c r="F458">
        <v>83.47</v>
      </c>
      <c r="G458">
        <v>3.48</v>
      </c>
      <c r="H458" t="s">
        <v>17</v>
      </c>
      <c r="I458" t="s">
        <v>11</v>
      </c>
      <c r="J458" t="s">
        <v>12</v>
      </c>
    </row>
    <row r="459" spans="1:10" x14ac:dyDescent="0.25">
      <c r="A459">
        <v>458</v>
      </c>
      <c r="B459" t="s">
        <v>13</v>
      </c>
      <c r="C459">
        <v>18</v>
      </c>
      <c r="D459" t="str">
        <f t="shared" si="7"/>
        <v>Adolescent</v>
      </c>
      <c r="E459">
        <v>2</v>
      </c>
      <c r="F459">
        <v>57.29</v>
      </c>
      <c r="G459">
        <v>3.63</v>
      </c>
      <c r="H459" t="s">
        <v>16</v>
      </c>
      <c r="I459" t="s">
        <v>12</v>
      </c>
      <c r="J459" t="s">
        <v>12</v>
      </c>
    </row>
    <row r="460" spans="1:10" x14ac:dyDescent="0.25">
      <c r="A460">
        <v>459</v>
      </c>
      <c r="B460" t="s">
        <v>9</v>
      </c>
      <c r="C460">
        <v>19</v>
      </c>
      <c r="D460" t="str">
        <f t="shared" si="7"/>
        <v>Adolescent</v>
      </c>
      <c r="E460">
        <v>1</v>
      </c>
      <c r="F460">
        <v>72.47</v>
      </c>
      <c r="G460">
        <v>3.23</v>
      </c>
      <c r="H460" t="s">
        <v>10</v>
      </c>
      <c r="I460" t="s">
        <v>11</v>
      </c>
      <c r="J460" t="s">
        <v>12</v>
      </c>
    </row>
    <row r="461" spans="1:10" x14ac:dyDescent="0.25">
      <c r="A461">
        <v>460</v>
      </c>
      <c r="B461" t="s">
        <v>9</v>
      </c>
      <c r="C461">
        <v>19</v>
      </c>
      <c r="D461" t="str">
        <f t="shared" si="7"/>
        <v>Adolescent</v>
      </c>
      <c r="E461">
        <v>5</v>
      </c>
      <c r="F461">
        <v>79.39</v>
      </c>
      <c r="G461">
        <v>3.38</v>
      </c>
      <c r="H461" t="s">
        <v>17</v>
      </c>
      <c r="I461" t="s">
        <v>11</v>
      </c>
      <c r="J461" t="s">
        <v>11</v>
      </c>
    </row>
    <row r="462" spans="1:10" x14ac:dyDescent="0.25">
      <c r="A462">
        <v>461</v>
      </c>
      <c r="B462" t="s">
        <v>13</v>
      </c>
      <c r="C462">
        <v>23</v>
      </c>
      <c r="D462" t="str">
        <f t="shared" si="7"/>
        <v>Teenager</v>
      </c>
      <c r="E462">
        <v>20</v>
      </c>
      <c r="F462">
        <v>97.43</v>
      </c>
      <c r="G462">
        <v>2.75</v>
      </c>
      <c r="H462" t="s">
        <v>17</v>
      </c>
      <c r="I462" t="s">
        <v>12</v>
      </c>
      <c r="J462" t="s">
        <v>12</v>
      </c>
    </row>
    <row r="463" spans="1:10" x14ac:dyDescent="0.25">
      <c r="A463">
        <v>462</v>
      </c>
      <c r="B463" t="s">
        <v>9</v>
      </c>
      <c r="C463">
        <v>19</v>
      </c>
      <c r="D463" t="str">
        <f t="shared" si="7"/>
        <v>Adolescent</v>
      </c>
      <c r="E463">
        <v>11</v>
      </c>
      <c r="F463">
        <v>62.63</v>
      </c>
      <c r="G463">
        <v>3.08</v>
      </c>
      <c r="H463" t="s">
        <v>14</v>
      </c>
      <c r="I463" t="s">
        <v>12</v>
      </c>
      <c r="J463" t="s">
        <v>12</v>
      </c>
    </row>
    <row r="464" spans="1:10" x14ac:dyDescent="0.25">
      <c r="A464">
        <v>463</v>
      </c>
      <c r="B464" t="s">
        <v>13</v>
      </c>
      <c r="C464">
        <v>20</v>
      </c>
      <c r="D464" t="str">
        <f t="shared" si="7"/>
        <v>Teenager</v>
      </c>
      <c r="E464">
        <v>2</v>
      </c>
      <c r="F464">
        <v>67.959999999999994</v>
      </c>
      <c r="G464">
        <v>3.05</v>
      </c>
      <c r="H464" t="s">
        <v>17</v>
      </c>
      <c r="I464" t="s">
        <v>11</v>
      </c>
      <c r="J464" t="s">
        <v>11</v>
      </c>
    </row>
    <row r="465" spans="1:10" x14ac:dyDescent="0.25">
      <c r="A465">
        <v>464</v>
      </c>
      <c r="B465" t="s">
        <v>9</v>
      </c>
      <c r="C465">
        <v>22</v>
      </c>
      <c r="D465" t="str">
        <f t="shared" si="7"/>
        <v>Teenager</v>
      </c>
      <c r="E465">
        <v>3</v>
      </c>
      <c r="F465">
        <v>68.97</v>
      </c>
      <c r="G465">
        <v>3.7</v>
      </c>
      <c r="H465" t="s">
        <v>17</v>
      </c>
      <c r="I465" t="s">
        <v>11</v>
      </c>
      <c r="J465" t="s">
        <v>11</v>
      </c>
    </row>
    <row r="466" spans="1:10" x14ac:dyDescent="0.25">
      <c r="A466">
        <v>465</v>
      </c>
      <c r="B466" t="s">
        <v>13</v>
      </c>
      <c r="C466">
        <v>22</v>
      </c>
      <c r="D466" t="str">
        <f t="shared" si="7"/>
        <v>Teenager</v>
      </c>
      <c r="E466">
        <v>23</v>
      </c>
      <c r="F466">
        <v>80.28</v>
      </c>
      <c r="G466">
        <v>3.68</v>
      </c>
      <c r="H466" t="s">
        <v>17</v>
      </c>
      <c r="I466" t="s">
        <v>12</v>
      </c>
      <c r="J466" t="s">
        <v>12</v>
      </c>
    </row>
    <row r="467" spans="1:10" x14ac:dyDescent="0.25">
      <c r="A467">
        <v>466</v>
      </c>
      <c r="B467" t="s">
        <v>9</v>
      </c>
      <c r="C467">
        <v>24</v>
      </c>
      <c r="D467" t="str">
        <f t="shared" si="7"/>
        <v>Teenager</v>
      </c>
      <c r="E467">
        <v>12</v>
      </c>
      <c r="F467">
        <v>67.84</v>
      </c>
      <c r="G467">
        <v>3.67</v>
      </c>
      <c r="H467" t="s">
        <v>14</v>
      </c>
      <c r="I467" t="s">
        <v>11</v>
      </c>
      <c r="J467" t="s">
        <v>12</v>
      </c>
    </row>
    <row r="468" spans="1:10" x14ac:dyDescent="0.25">
      <c r="A468">
        <v>467</v>
      </c>
      <c r="B468" t="s">
        <v>13</v>
      </c>
      <c r="C468">
        <v>18</v>
      </c>
      <c r="D468" t="str">
        <f t="shared" si="7"/>
        <v>Adolescent</v>
      </c>
      <c r="E468">
        <v>20</v>
      </c>
      <c r="F468">
        <v>76.680000000000007</v>
      </c>
      <c r="G468">
        <v>2.02</v>
      </c>
      <c r="H468" t="s">
        <v>10</v>
      </c>
      <c r="I468" t="s">
        <v>12</v>
      </c>
      <c r="J468" t="s">
        <v>11</v>
      </c>
    </row>
    <row r="469" spans="1:10" x14ac:dyDescent="0.25">
      <c r="A469">
        <v>468</v>
      </c>
      <c r="B469" t="s">
        <v>9</v>
      </c>
      <c r="C469">
        <v>23</v>
      </c>
      <c r="D469" t="str">
        <f t="shared" si="7"/>
        <v>Teenager</v>
      </c>
      <c r="E469">
        <v>5</v>
      </c>
      <c r="F469">
        <v>89.09</v>
      </c>
      <c r="G469">
        <v>3.5</v>
      </c>
      <c r="H469" t="s">
        <v>10</v>
      </c>
      <c r="I469" t="s">
        <v>12</v>
      </c>
      <c r="J469" t="s">
        <v>12</v>
      </c>
    </row>
    <row r="470" spans="1:10" x14ac:dyDescent="0.25">
      <c r="A470">
        <v>469</v>
      </c>
      <c r="B470" t="s">
        <v>9</v>
      </c>
      <c r="C470">
        <v>18</v>
      </c>
      <c r="D470" t="str">
        <f t="shared" si="7"/>
        <v>Adolescent</v>
      </c>
      <c r="E470">
        <v>37</v>
      </c>
      <c r="F470">
        <v>85.27</v>
      </c>
      <c r="G470">
        <v>3.52</v>
      </c>
      <c r="H470" t="s">
        <v>17</v>
      </c>
      <c r="I470" t="s">
        <v>12</v>
      </c>
      <c r="J470" t="s">
        <v>12</v>
      </c>
    </row>
    <row r="471" spans="1:10" x14ac:dyDescent="0.25">
      <c r="A471">
        <v>470</v>
      </c>
      <c r="B471" t="s">
        <v>13</v>
      </c>
      <c r="C471">
        <v>19</v>
      </c>
      <c r="D471" t="str">
        <f t="shared" si="7"/>
        <v>Adolescent</v>
      </c>
      <c r="E471">
        <v>38</v>
      </c>
      <c r="F471">
        <v>72.319999999999993</v>
      </c>
      <c r="G471">
        <v>3.36</v>
      </c>
      <c r="H471" t="s">
        <v>14</v>
      </c>
      <c r="I471" t="s">
        <v>11</v>
      </c>
      <c r="J471" t="s">
        <v>12</v>
      </c>
    </row>
    <row r="472" spans="1:10" x14ac:dyDescent="0.25">
      <c r="A472">
        <v>471</v>
      </c>
      <c r="B472" t="s">
        <v>9</v>
      </c>
      <c r="C472">
        <v>24</v>
      </c>
      <c r="D472" t="str">
        <f t="shared" si="7"/>
        <v>Teenager</v>
      </c>
      <c r="E472">
        <v>30</v>
      </c>
      <c r="F472">
        <v>93.21</v>
      </c>
      <c r="G472">
        <v>3.51</v>
      </c>
      <c r="H472" t="s">
        <v>10</v>
      </c>
      <c r="I472" t="s">
        <v>11</v>
      </c>
      <c r="J472" t="s">
        <v>12</v>
      </c>
    </row>
    <row r="473" spans="1:10" x14ac:dyDescent="0.25">
      <c r="A473">
        <v>472</v>
      </c>
      <c r="B473" t="s">
        <v>13</v>
      </c>
      <c r="C473">
        <v>18</v>
      </c>
      <c r="D473" t="str">
        <f t="shared" si="7"/>
        <v>Adolescent</v>
      </c>
      <c r="E473">
        <v>9</v>
      </c>
      <c r="F473">
        <v>77.91</v>
      </c>
      <c r="G473">
        <v>3.68</v>
      </c>
      <c r="H473" t="s">
        <v>10</v>
      </c>
      <c r="I473" t="s">
        <v>12</v>
      </c>
      <c r="J473" t="s">
        <v>11</v>
      </c>
    </row>
    <row r="474" spans="1:10" x14ac:dyDescent="0.25">
      <c r="A474">
        <v>473</v>
      </c>
      <c r="B474" t="s">
        <v>9</v>
      </c>
      <c r="C474">
        <v>20</v>
      </c>
      <c r="D474" t="str">
        <f t="shared" si="7"/>
        <v>Teenager</v>
      </c>
      <c r="E474">
        <v>34</v>
      </c>
      <c r="F474">
        <v>77</v>
      </c>
      <c r="G474">
        <v>2.94</v>
      </c>
      <c r="H474" t="s">
        <v>10</v>
      </c>
      <c r="I474" t="s">
        <v>11</v>
      </c>
      <c r="J474" t="s">
        <v>11</v>
      </c>
    </row>
    <row r="475" spans="1:10" x14ac:dyDescent="0.25">
      <c r="A475">
        <v>474</v>
      </c>
      <c r="B475" t="s">
        <v>13</v>
      </c>
      <c r="C475">
        <v>22</v>
      </c>
      <c r="D475" t="str">
        <f t="shared" si="7"/>
        <v>Teenager</v>
      </c>
      <c r="E475">
        <v>35</v>
      </c>
      <c r="F475">
        <v>51.71</v>
      </c>
      <c r="G475">
        <v>3</v>
      </c>
      <c r="H475" t="s">
        <v>14</v>
      </c>
      <c r="I475" t="s">
        <v>11</v>
      </c>
      <c r="J475" t="s">
        <v>11</v>
      </c>
    </row>
    <row r="476" spans="1:10" x14ac:dyDescent="0.25">
      <c r="A476">
        <v>475</v>
      </c>
      <c r="B476" t="s">
        <v>9</v>
      </c>
      <c r="C476">
        <v>19</v>
      </c>
      <c r="D476" t="str">
        <f t="shared" si="7"/>
        <v>Adolescent</v>
      </c>
      <c r="E476">
        <v>22</v>
      </c>
      <c r="F476">
        <v>99.33</v>
      </c>
      <c r="G476">
        <v>2.25</v>
      </c>
      <c r="H476" t="s">
        <v>14</v>
      </c>
      <c r="I476" t="s">
        <v>11</v>
      </c>
      <c r="J476" t="s">
        <v>12</v>
      </c>
    </row>
    <row r="477" spans="1:10" x14ac:dyDescent="0.25">
      <c r="A477">
        <v>476</v>
      </c>
      <c r="B477" t="s">
        <v>13</v>
      </c>
      <c r="C477">
        <v>24</v>
      </c>
      <c r="D477" t="str">
        <f t="shared" si="7"/>
        <v>Teenager</v>
      </c>
      <c r="E477">
        <v>24</v>
      </c>
      <c r="F477">
        <v>56.15</v>
      </c>
      <c r="G477">
        <v>2.77</v>
      </c>
      <c r="H477" t="s">
        <v>17</v>
      </c>
      <c r="I477" t="s">
        <v>11</v>
      </c>
      <c r="J477" t="s">
        <v>12</v>
      </c>
    </row>
    <row r="478" spans="1:10" x14ac:dyDescent="0.25">
      <c r="A478">
        <v>477</v>
      </c>
      <c r="B478" t="s">
        <v>9</v>
      </c>
      <c r="C478">
        <v>18</v>
      </c>
      <c r="D478" t="str">
        <f t="shared" si="7"/>
        <v>Adolescent</v>
      </c>
      <c r="E478">
        <v>17</v>
      </c>
      <c r="F478">
        <v>61.56</v>
      </c>
      <c r="G478">
        <v>3.29</v>
      </c>
      <c r="H478" t="s">
        <v>15</v>
      </c>
      <c r="I478" t="s">
        <v>11</v>
      </c>
      <c r="J478" t="s">
        <v>12</v>
      </c>
    </row>
    <row r="479" spans="1:10" x14ac:dyDescent="0.25">
      <c r="A479">
        <v>478</v>
      </c>
      <c r="B479" t="s">
        <v>13</v>
      </c>
      <c r="C479">
        <v>23</v>
      </c>
      <c r="D479" t="str">
        <f t="shared" si="7"/>
        <v>Teenager</v>
      </c>
      <c r="E479">
        <v>10</v>
      </c>
      <c r="F479">
        <v>52.58</v>
      </c>
      <c r="G479">
        <v>3.56</v>
      </c>
      <c r="H479" t="s">
        <v>10</v>
      </c>
      <c r="I479" t="s">
        <v>11</v>
      </c>
      <c r="J479" t="s">
        <v>12</v>
      </c>
    </row>
    <row r="480" spans="1:10" x14ac:dyDescent="0.25">
      <c r="A480">
        <v>479</v>
      </c>
      <c r="B480" t="s">
        <v>9</v>
      </c>
      <c r="C480">
        <v>20</v>
      </c>
      <c r="D480" t="str">
        <f t="shared" si="7"/>
        <v>Teenager</v>
      </c>
      <c r="E480">
        <v>30</v>
      </c>
      <c r="F480">
        <v>82</v>
      </c>
      <c r="G480">
        <v>2.4300000000000002</v>
      </c>
      <c r="H480" t="s">
        <v>15</v>
      </c>
      <c r="I480" t="s">
        <v>11</v>
      </c>
      <c r="J480" t="s">
        <v>12</v>
      </c>
    </row>
    <row r="481" spans="1:10" x14ac:dyDescent="0.25">
      <c r="A481">
        <v>480</v>
      </c>
      <c r="B481" t="s">
        <v>13</v>
      </c>
      <c r="C481">
        <v>20</v>
      </c>
      <c r="D481" t="str">
        <f t="shared" si="7"/>
        <v>Teenager</v>
      </c>
      <c r="E481">
        <v>23</v>
      </c>
      <c r="F481">
        <v>61.24</v>
      </c>
      <c r="G481">
        <v>2.2799999999999998</v>
      </c>
      <c r="H481" t="s">
        <v>14</v>
      </c>
      <c r="I481" t="s">
        <v>12</v>
      </c>
      <c r="J481" t="s">
        <v>11</v>
      </c>
    </row>
    <row r="482" spans="1:10" x14ac:dyDescent="0.25">
      <c r="A482">
        <v>481</v>
      </c>
      <c r="B482" t="s">
        <v>13</v>
      </c>
      <c r="C482">
        <v>18</v>
      </c>
      <c r="D482" t="str">
        <f t="shared" si="7"/>
        <v>Adolescent</v>
      </c>
      <c r="E482">
        <v>32</v>
      </c>
      <c r="F482">
        <v>59</v>
      </c>
      <c r="G482">
        <v>3.33</v>
      </c>
      <c r="H482" t="s">
        <v>14</v>
      </c>
      <c r="I482" t="s">
        <v>11</v>
      </c>
      <c r="J482" t="s">
        <v>12</v>
      </c>
    </row>
    <row r="483" spans="1:10" x14ac:dyDescent="0.25">
      <c r="A483">
        <v>482</v>
      </c>
      <c r="B483" t="s">
        <v>13</v>
      </c>
      <c r="C483">
        <v>22</v>
      </c>
      <c r="D483" t="str">
        <f t="shared" si="7"/>
        <v>Teenager</v>
      </c>
      <c r="E483">
        <v>17</v>
      </c>
      <c r="F483">
        <v>54.43</v>
      </c>
      <c r="G483">
        <v>2</v>
      </c>
      <c r="H483" t="s">
        <v>14</v>
      </c>
      <c r="I483" t="s">
        <v>11</v>
      </c>
      <c r="J483" t="s">
        <v>12</v>
      </c>
    </row>
    <row r="484" spans="1:10" x14ac:dyDescent="0.25">
      <c r="A484">
        <v>483</v>
      </c>
      <c r="B484" t="s">
        <v>9</v>
      </c>
      <c r="C484">
        <v>18</v>
      </c>
      <c r="D484" t="str">
        <f t="shared" si="7"/>
        <v>Adolescent</v>
      </c>
      <c r="E484">
        <v>17</v>
      </c>
      <c r="F484">
        <v>55.17</v>
      </c>
      <c r="G484">
        <v>2.36</v>
      </c>
      <c r="H484" t="s">
        <v>15</v>
      </c>
      <c r="I484" t="s">
        <v>11</v>
      </c>
      <c r="J484" t="s">
        <v>11</v>
      </c>
    </row>
    <row r="485" spans="1:10" x14ac:dyDescent="0.25">
      <c r="A485">
        <v>484</v>
      </c>
      <c r="B485" t="s">
        <v>13</v>
      </c>
      <c r="C485">
        <v>19</v>
      </c>
      <c r="D485" t="str">
        <f t="shared" si="7"/>
        <v>Adolescent</v>
      </c>
      <c r="E485">
        <v>14</v>
      </c>
      <c r="F485">
        <v>79.23</v>
      </c>
      <c r="G485">
        <v>2.06</v>
      </c>
      <c r="H485" t="s">
        <v>14</v>
      </c>
      <c r="I485" t="s">
        <v>11</v>
      </c>
      <c r="J485" t="s">
        <v>12</v>
      </c>
    </row>
    <row r="486" spans="1:10" x14ac:dyDescent="0.25">
      <c r="A486">
        <v>485</v>
      </c>
      <c r="B486" t="s">
        <v>9</v>
      </c>
      <c r="C486">
        <v>18</v>
      </c>
      <c r="D486" t="str">
        <f t="shared" si="7"/>
        <v>Adolescent</v>
      </c>
      <c r="E486">
        <v>9</v>
      </c>
      <c r="F486">
        <v>84.41</v>
      </c>
      <c r="G486">
        <v>2.33</v>
      </c>
      <c r="H486" t="s">
        <v>17</v>
      </c>
      <c r="I486" t="s">
        <v>11</v>
      </c>
      <c r="J486" t="s">
        <v>11</v>
      </c>
    </row>
    <row r="487" spans="1:10" x14ac:dyDescent="0.25">
      <c r="A487">
        <v>486</v>
      </c>
      <c r="B487" t="s">
        <v>13</v>
      </c>
      <c r="C487">
        <v>20</v>
      </c>
      <c r="D487" t="str">
        <f t="shared" si="7"/>
        <v>Teenager</v>
      </c>
      <c r="E487">
        <v>2</v>
      </c>
      <c r="F487">
        <v>69.87</v>
      </c>
      <c r="G487">
        <v>2.36</v>
      </c>
      <c r="H487" t="s">
        <v>14</v>
      </c>
      <c r="I487" t="s">
        <v>11</v>
      </c>
      <c r="J487" t="s">
        <v>11</v>
      </c>
    </row>
    <row r="488" spans="1:10" x14ac:dyDescent="0.25">
      <c r="A488">
        <v>487</v>
      </c>
      <c r="B488" t="s">
        <v>9</v>
      </c>
      <c r="C488">
        <v>24</v>
      </c>
      <c r="D488" t="str">
        <f t="shared" si="7"/>
        <v>Teenager</v>
      </c>
      <c r="E488">
        <v>25</v>
      </c>
      <c r="F488">
        <v>73.989999999999995</v>
      </c>
      <c r="G488">
        <v>2.78</v>
      </c>
      <c r="H488" t="s">
        <v>16</v>
      </c>
      <c r="I488" t="s">
        <v>11</v>
      </c>
      <c r="J488" t="s">
        <v>11</v>
      </c>
    </row>
    <row r="489" spans="1:10" x14ac:dyDescent="0.25">
      <c r="A489">
        <v>488</v>
      </c>
      <c r="B489" t="s">
        <v>13</v>
      </c>
      <c r="C489">
        <v>18</v>
      </c>
      <c r="D489" t="str">
        <f t="shared" si="7"/>
        <v>Adolescent</v>
      </c>
      <c r="E489">
        <v>39</v>
      </c>
      <c r="F489">
        <v>84.3</v>
      </c>
      <c r="G489">
        <v>2.8</v>
      </c>
      <c r="H489" t="s">
        <v>15</v>
      </c>
      <c r="I489" t="s">
        <v>11</v>
      </c>
      <c r="J489" t="s">
        <v>11</v>
      </c>
    </row>
    <row r="490" spans="1:10" x14ac:dyDescent="0.25">
      <c r="A490">
        <v>489</v>
      </c>
      <c r="B490" t="s">
        <v>9</v>
      </c>
      <c r="C490">
        <v>22</v>
      </c>
      <c r="D490" t="str">
        <f t="shared" si="7"/>
        <v>Teenager</v>
      </c>
      <c r="E490">
        <v>9</v>
      </c>
      <c r="F490">
        <v>50.87</v>
      </c>
      <c r="G490">
        <v>3.75</v>
      </c>
      <c r="H490" t="s">
        <v>16</v>
      </c>
      <c r="I490" t="s">
        <v>12</v>
      </c>
      <c r="J490" t="s">
        <v>11</v>
      </c>
    </row>
    <row r="491" spans="1:10" x14ac:dyDescent="0.25">
      <c r="A491">
        <v>490</v>
      </c>
      <c r="B491" t="s">
        <v>9</v>
      </c>
      <c r="C491">
        <v>24</v>
      </c>
      <c r="D491" t="str">
        <f t="shared" si="7"/>
        <v>Teenager</v>
      </c>
      <c r="E491">
        <v>22</v>
      </c>
      <c r="F491">
        <v>66.16</v>
      </c>
      <c r="G491">
        <v>3.02</v>
      </c>
      <c r="H491" t="s">
        <v>14</v>
      </c>
      <c r="I491" t="s">
        <v>11</v>
      </c>
      <c r="J491" t="s">
        <v>12</v>
      </c>
    </row>
    <row r="492" spans="1:10" x14ac:dyDescent="0.25">
      <c r="A492">
        <v>491</v>
      </c>
      <c r="B492" t="s">
        <v>13</v>
      </c>
      <c r="C492">
        <v>23</v>
      </c>
      <c r="D492" t="str">
        <f t="shared" si="7"/>
        <v>Teenager</v>
      </c>
      <c r="E492">
        <v>4</v>
      </c>
      <c r="F492">
        <v>98.65</v>
      </c>
      <c r="G492">
        <v>3.45</v>
      </c>
      <c r="H492" t="s">
        <v>17</v>
      </c>
      <c r="I492" t="s">
        <v>11</v>
      </c>
      <c r="J492" t="s">
        <v>11</v>
      </c>
    </row>
    <row r="493" spans="1:10" x14ac:dyDescent="0.25">
      <c r="A493">
        <v>492</v>
      </c>
      <c r="B493" t="s">
        <v>9</v>
      </c>
      <c r="C493">
        <v>21</v>
      </c>
      <c r="D493" t="str">
        <f t="shared" si="7"/>
        <v>Teenager</v>
      </c>
      <c r="E493">
        <v>26</v>
      </c>
      <c r="F493">
        <v>79.010000000000005</v>
      </c>
      <c r="G493">
        <v>2.21</v>
      </c>
      <c r="H493" t="s">
        <v>10</v>
      </c>
      <c r="I493" t="s">
        <v>11</v>
      </c>
      <c r="J493" t="s">
        <v>11</v>
      </c>
    </row>
    <row r="494" spans="1:10" x14ac:dyDescent="0.25">
      <c r="A494">
        <v>493</v>
      </c>
      <c r="B494" t="s">
        <v>9</v>
      </c>
      <c r="C494">
        <v>18</v>
      </c>
      <c r="D494" t="str">
        <f t="shared" si="7"/>
        <v>Adolescent</v>
      </c>
      <c r="E494">
        <v>29</v>
      </c>
      <c r="F494">
        <v>62.71</v>
      </c>
      <c r="G494">
        <v>2.4500000000000002</v>
      </c>
      <c r="H494" t="s">
        <v>14</v>
      </c>
      <c r="I494" t="s">
        <v>11</v>
      </c>
      <c r="J494" t="s">
        <v>12</v>
      </c>
    </row>
    <row r="495" spans="1:10" x14ac:dyDescent="0.25">
      <c r="A495">
        <v>494</v>
      </c>
      <c r="B495" t="s">
        <v>13</v>
      </c>
      <c r="C495">
        <v>22</v>
      </c>
      <c r="D495" t="str">
        <f t="shared" si="7"/>
        <v>Teenager</v>
      </c>
      <c r="E495">
        <v>34</v>
      </c>
      <c r="F495">
        <v>76.09</v>
      </c>
      <c r="G495">
        <v>3.41</v>
      </c>
      <c r="H495" t="s">
        <v>17</v>
      </c>
      <c r="I495" t="s">
        <v>12</v>
      </c>
      <c r="J495" t="s">
        <v>12</v>
      </c>
    </row>
    <row r="496" spans="1:10" x14ac:dyDescent="0.25">
      <c r="A496">
        <v>495</v>
      </c>
      <c r="B496" t="s">
        <v>9</v>
      </c>
      <c r="C496">
        <v>24</v>
      </c>
      <c r="D496" t="str">
        <f t="shared" si="7"/>
        <v>Teenager</v>
      </c>
      <c r="E496">
        <v>23</v>
      </c>
      <c r="F496">
        <v>67.13</v>
      </c>
      <c r="G496">
        <v>2.11</v>
      </c>
      <c r="H496" t="s">
        <v>15</v>
      </c>
      <c r="I496" t="s">
        <v>12</v>
      </c>
      <c r="J496" t="s">
        <v>11</v>
      </c>
    </row>
    <row r="497" spans="1:10" x14ac:dyDescent="0.25">
      <c r="A497">
        <v>496</v>
      </c>
      <c r="B497" t="s">
        <v>9</v>
      </c>
      <c r="C497">
        <v>22</v>
      </c>
      <c r="D497" t="str">
        <f t="shared" si="7"/>
        <v>Teenager</v>
      </c>
      <c r="E497">
        <v>37</v>
      </c>
      <c r="F497">
        <v>76.61</v>
      </c>
      <c r="G497">
        <v>2.97</v>
      </c>
      <c r="H497" t="s">
        <v>16</v>
      </c>
      <c r="I497" t="s">
        <v>12</v>
      </c>
      <c r="J497" t="s">
        <v>12</v>
      </c>
    </row>
    <row r="498" spans="1:10" x14ac:dyDescent="0.25">
      <c r="A498">
        <v>497</v>
      </c>
      <c r="B498" t="s">
        <v>9</v>
      </c>
      <c r="C498">
        <v>23</v>
      </c>
      <c r="D498" t="str">
        <f t="shared" si="7"/>
        <v>Teenager</v>
      </c>
      <c r="E498">
        <v>11</v>
      </c>
      <c r="F498">
        <v>56.29</v>
      </c>
      <c r="G498">
        <v>3.2</v>
      </c>
      <c r="H498" t="s">
        <v>16</v>
      </c>
      <c r="I498" t="s">
        <v>12</v>
      </c>
      <c r="J498" t="s">
        <v>12</v>
      </c>
    </row>
    <row r="499" spans="1:10" x14ac:dyDescent="0.25">
      <c r="A499">
        <v>498</v>
      </c>
      <c r="B499" t="s">
        <v>13</v>
      </c>
      <c r="C499">
        <v>20</v>
      </c>
      <c r="D499" t="str">
        <f t="shared" si="7"/>
        <v>Teenager</v>
      </c>
      <c r="E499">
        <v>6</v>
      </c>
      <c r="F499">
        <v>56.64</v>
      </c>
      <c r="G499">
        <v>3.2</v>
      </c>
      <c r="H499" t="s">
        <v>16</v>
      </c>
      <c r="I499" t="s">
        <v>12</v>
      </c>
      <c r="J499" t="s">
        <v>11</v>
      </c>
    </row>
    <row r="500" spans="1:10" x14ac:dyDescent="0.25">
      <c r="A500">
        <v>499</v>
      </c>
      <c r="B500" t="s">
        <v>9</v>
      </c>
      <c r="C500">
        <v>22</v>
      </c>
      <c r="D500" t="str">
        <f t="shared" si="7"/>
        <v>Teenager</v>
      </c>
      <c r="E500">
        <v>18</v>
      </c>
      <c r="F500">
        <v>57.18</v>
      </c>
      <c r="G500">
        <v>2.0499999999999998</v>
      </c>
      <c r="H500" t="s">
        <v>15</v>
      </c>
      <c r="I500" t="s">
        <v>12</v>
      </c>
      <c r="J500" t="s">
        <v>11</v>
      </c>
    </row>
    <row r="501" spans="1:10" x14ac:dyDescent="0.25">
      <c r="A501">
        <v>500</v>
      </c>
      <c r="B501" t="s">
        <v>13</v>
      </c>
      <c r="C501">
        <v>24</v>
      </c>
      <c r="D501" t="str">
        <f t="shared" si="7"/>
        <v>Teenager</v>
      </c>
      <c r="E501">
        <v>21</v>
      </c>
      <c r="F501">
        <v>96.99</v>
      </c>
      <c r="G501">
        <v>2.64</v>
      </c>
      <c r="H501" t="s">
        <v>17</v>
      </c>
      <c r="I501" t="s">
        <v>12</v>
      </c>
      <c r="J50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DB2A-638C-45F1-9128-7A4DED3A61C1}">
  <dimension ref="A1:R6"/>
  <sheetViews>
    <sheetView showGridLines="0" topLeftCell="A12" workbookViewId="0">
      <selection activeCell="T10" sqref="T10"/>
    </sheetView>
  </sheetViews>
  <sheetFormatPr defaultRowHeight="15" x14ac:dyDescent="0.25"/>
  <cols>
    <col min="1" max="16384" width="9.140625" style="4"/>
  </cols>
  <sheetData>
    <row r="1" spans="1:18" ht="15" customHeight="1" x14ac:dyDescent="0.25">
      <c r="A1" s="5" t="s">
        <v>42</v>
      </c>
      <c r="B1" s="5"/>
      <c r="C1" s="5"/>
      <c r="D1" s="5"/>
      <c r="E1" s="5"/>
      <c r="F1" s="5"/>
      <c r="G1" s="5"/>
      <c r="H1" s="5"/>
      <c r="I1" s="5"/>
      <c r="J1" s="5"/>
      <c r="K1" s="5"/>
      <c r="L1" s="5"/>
      <c r="M1" s="5"/>
      <c r="N1" s="5"/>
      <c r="O1" s="5"/>
      <c r="P1" s="5"/>
      <c r="Q1" s="5"/>
      <c r="R1" s="5"/>
    </row>
    <row r="2" spans="1:18" x14ac:dyDescent="0.25">
      <c r="A2" s="5"/>
      <c r="B2" s="5"/>
      <c r="C2" s="5"/>
      <c r="D2" s="5"/>
      <c r="E2" s="5"/>
      <c r="F2" s="5"/>
      <c r="G2" s="5"/>
      <c r="H2" s="5"/>
      <c r="I2" s="5"/>
      <c r="J2" s="5"/>
      <c r="K2" s="5"/>
      <c r="L2" s="5"/>
      <c r="M2" s="5"/>
      <c r="N2" s="5"/>
      <c r="O2" s="5"/>
      <c r="P2" s="5"/>
      <c r="Q2" s="5"/>
      <c r="R2" s="5"/>
    </row>
    <row r="3" spans="1:18" x14ac:dyDescent="0.25">
      <c r="A3" s="5"/>
      <c r="B3" s="5"/>
      <c r="C3" s="5"/>
      <c r="D3" s="5"/>
      <c r="E3" s="5"/>
      <c r="F3" s="5"/>
      <c r="G3" s="5"/>
      <c r="H3" s="5"/>
      <c r="I3" s="5"/>
      <c r="J3" s="5"/>
      <c r="K3" s="5"/>
      <c r="L3" s="5"/>
      <c r="M3" s="5"/>
      <c r="N3" s="5"/>
      <c r="O3" s="5"/>
      <c r="P3" s="5"/>
      <c r="Q3" s="5"/>
      <c r="R3" s="5"/>
    </row>
    <row r="4" spans="1:18" x14ac:dyDescent="0.25">
      <c r="A4" s="5"/>
      <c r="B4" s="5"/>
      <c r="C4" s="5"/>
      <c r="D4" s="5"/>
      <c r="E4" s="5"/>
      <c r="F4" s="5"/>
      <c r="G4" s="5"/>
      <c r="H4" s="5"/>
      <c r="I4" s="5"/>
      <c r="J4" s="5"/>
      <c r="K4" s="5"/>
      <c r="L4" s="5"/>
      <c r="M4" s="5"/>
      <c r="N4" s="5"/>
      <c r="O4" s="5"/>
      <c r="P4" s="5"/>
      <c r="Q4" s="5"/>
      <c r="R4" s="5"/>
    </row>
    <row r="5" spans="1:18" x14ac:dyDescent="0.25">
      <c r="A5" s="5"/>
      <c r="B5" s="5"/>
      <c r="C5" s="5"/>
      <c r="D5" s="5"/>
      <c r="E5" s="5"/>
      <c r="F5" s="5"/>
      <c r="G5" s="5"/>
      <c r="H5" s="5"/>
      <c r="I5" s="5"/>
      <c r="J5" s="5"/>
      <c r="K5" s="5"/>
      <c r="L5" s="5"/>
      <c r="M5" s="5"/>
      <c r="N5" s="5"/>
      <c r="O5" s="5"/>
      <c r="P5" s="5"/>
      <c r="Q5" s="5"/>
      <c r="R5" s="5"/>
    </row>
    <row r="6" spans="1:18" x14ac:dyDescent="0.25">
      <c r="A6" s="5"/>
      <c r="B6" s="5"/>
      <c r="C6" s="5"/>
      <c r="D6" s="5"/>
      <c r="E6" s="5"/>
      <c r="F6" s="5"/>
      <c r="G6" s="5"/>
      <c r="H6" s="5"/>
      <c r="I6" s="5"/>
      <c r="J6" s="5"/>
      <c r="K6" s="5"/>
      <c r="L6" s="5"/>
      <c r="M6" s="5"/>
      <c r="N6" s="5"/>
      <c r="O6" s="5"/>
      <c r="P6" s="5"/>
      <c r="Q6" s="5"/>
      <c r="R6" s="5"/>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82673-30E6-469E-815E-653D25FA9A60}">
  <dimension ref="A1:B13"/>
  <sheetViews>
    <sheetView workbookViewId="0">
      <selection activeCell="D6" sqref="D6"/>
    </sheetView>
  </sheetViews>
  <sheetFormatPr defaultRowHeight="15" x14ac:dyDescent="0.25"/>
  <cols>
    <col min="1" max="1" width="33.42578125" bestFit="1" customWidth="1"/>
    <col min="2" max="2" width="5.42578125" bestFit="1" customWidth="1"/>
  </cols>
  <sheetData>
    <row r="1" spans="1:2" x14ac:dyDescent="0.25">
      <c r="A1" t="s">
        <v>18</v>
      </c>
      <c r="B1">
        <f>COUNTIF(student_performance_data!B:B,"MALE")</f>
        <v>244</v>
      </c>
    </row>
    <row r="2" spans="1:2" x14ac:dyDescent="0.25">
      <c r="A2" t="s">
        <v>19</v>
      </c>
      <c r="B2">
        <f>COUNTIF(student_performance_data!B:B,"FEMALE")</f>
        <v>256</v>
      </c>
    </row>
    <row r="3" spans="1:2" x14ac:dyDescent="0.25">
      <c r="A3" t="s">
        <v>20</v>
      </c>
      <c r="B3">
        <f>COUNTIFS(student_performance_data!B:B,"FEMALE",student_performance_data!I:I,"YES",student_performance_data!J:J,"NO")</f>
        <v>65</v>
      </c>
    </row>
    <row r="4" spans="1:2" x14ac:dyDescent="0.25">
      <c r="A4" t="s">
        <v>21</v>
      </c>
      <c r="B4">
        <f>COUNTIFS(student_performance_data!B:B,"MALE",student_performance_data!I:I,"YES",student_performance_data!J:J,"NO")</f>
        <v>72</v>
      </c>
    </row>
    <row r="5" spans="1:2" x14ac:dyDescent="0.25">
      <c r="A5" t="s">
        <v>22</v>
      </c>
      <c r="B5">
        <f>COUNTIFS(student_performance_data!B:B,"FEMALE",student_performance_data!I:I,"YES",student_performance_data!J:J,"YES")</f>
        <v>71</v>
      </c>
    </row>
    <row r="6" spans="1:2" x14ac:dyDescent="0.25">
      <c r="A6" t="s">
        <v>23</v>
      </c>
      <c r="B6">
        <f>COUNTIFS(student_performance_data!B:B,"MALE",student_performance_data!I:I,"YES",student_performance_data!J:J,"YES")</f>
        <v>60</v>
      </c>
    </row>
    <row r="7" spans="1:2" x14ac:dyDescent="0.25">
      <c r="A7" t="s">
        <v>24</v>
      </c>
      <c r="B7">
        <f>COUNTIFS(student_performance_data!B:B,"FEMALE",student_performance_data!I:I,"NO",student_performance_data!J:J,"NO")</f>
        <v>60</v>
      </c>
    </row>
    <row r="8" spans="1:2" x14ac:dyDescent="0.25">
      <c r="A8" t="s">
        <v>25</v>
      </c>
      <c r="B8">
        <f>COUNTIFS(student_performance_data!B:B,"MALE",student_performance_data!I:I,"NO",student_performance_data!J:J,"NO")</f>
        <v>63</v>
      </c>
    </row>
    <row r="9" spans="1:2" x14ac:dyDescent="0.25">
      <c r="A9" t="s">
        <v>26</v>
      </c>
      <c r="B9">
        <f>COUNTIFS(student_performance_data!B:B,"FEMALE",student_performance_data!H:H,"ARTS",student_performance_data!G:G,"&gt;=2.00")</f>
        <v>55</v>
      </c>
    </row>
    <row r="10" spans="1:2" x14ac:dyDescent="0.25">
      <c r="A10" t="s">
        <v>27</v>
      </c>
      <c r="B10">
        <f>COUNTIFS(student_performance_data!B:B,"MALE",student_performance_data!H:H,"ARTS",student_performance_data!G:G,"&gt;=2.00")</f>
        <v>45</v>
      </c>
    </row>
    <row r="11" spans="1:2" x14ac:dyDescent="0.25">
      <c r="A11" t="s">
        <v>28</v>
      </c>
      <c r="B11">
        <f>COUNTIFS(student_performance_data!B:B,"FEMALE",student_performance_data!H:H,"ARTS",student_performance_data!G:G,"&lt;2.00")</f>
        <v>0</v>
      </c>
    </row>
    <row r="12" spans="1:2" x14ac:dyDescent="0.25">
      <c r="A12" t="s">
        <v>29</v>
      </c>
      <c r="B12">
        <f>COUNTIFS(student_performance_data!B:B,"MALE",student_performance_data!H:H,"ARTS",student_performance_data!G:G,"&lt;2.00")</f>
        <v>0</v>
      </c>
    </row>
    <row r="13" spans="1:2" x14ac:dyDescent="0.25">
      <c r="B13" t="str">
        <f>INDEX(student_performance_data!A1:J501,MATCH(2,student_performance_data!G2:G501,0),2)</f>
        <v>Male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student_performance_data</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AKACHUKWU</dc:creator>
  <cp:lastModifiedBy>AKACHUKWU</cp:lastModifiedBy>
  <dcterms:created xsi:type="dcterms:W3CDTF">2024-08-18T19:23:47Z</dcterms:created>
  <dcterms:modified xsi:type="dcterms:W3CDTF">2024-10-03T20:47:07Z</dcterms:modified>
</cp:coreProperties>
</file>