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0E69EE0D-C875-4046-8939-54A83C8138F4}" xr6:coauthVersionLast="47" xr6:coauthVersionMax="47" xr10:uidLastSave="{00000000-0000-0000-0000-000000000000}"/>
  <bookViews>
    <workbookView xWindow="2606" yWindow="2606" windowWidth="28345" windowHeight="14785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" i="2" l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22" i="2"/>
  <c r="T21" i="2"/>
  <c r="T5" i="2"/>
  <c r="T6" i="2" s="1"/>
  <c r="T4" i="2"/>
  <c r="D5" i="2" s="1"/>
  <c r="T3" i="2"/>
  <c r="R3" i="2"/>
  <c r="R4" i="2" s="1"/>
  <c r="D3" i="2"/>
  <c r="D4" i="2"/>
  <c r="D2" i="2"/>
  <c r="B2" i="2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B51" i="2"/>
  <c r="B12" i="15" s="1"/>
  <c r="B52" i="2"/>
  <c r="B53" i="2"/>
  <c r="B54" i="2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2" i="2"/>
  <c r="C53" i="2"/>
  <c r="C54" i="2"/>
  <c r="O100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D22" i="2" l="1"/>
  <c r="D23" i="2"/>
  <c r="T7" i="2"/>
  <c r="D6" i="2"/>
  <c r="R5" i="2"/>
  <c r="R6" i="2" s="1"/>
  <c r="R7" i="2" s="1"/>
  <c r="B9" i="15"/>
  <c r="C35" i="2"/>
  <c r="C34" i="2"/>
  <c r="C32" i="2"/>
  <c r="C8" i="2"/>
  <c r="C86" i="2"/>
  <c r="C19" i="15" s="1"/>
  <c r="C62" i="2"/>
  <c r="C55" i="2"/>
  <c r="C10" i="2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D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D24" i="2" l="1"/>
  <c r="T8" i="2"/>
  <c r="D7" i="2"/>
  <c r="F6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D25" i="2" l="1"/>
  <c r="D8" i="2"/>
  <c r="T9" i="2"/>
  <c r="R8" i="2"/>
  <c r="F7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D26" i="2" l="1"/>
  <c r="D7" i="15" s="1"/>
  <c r="D9" i="2"/>
  <c r="T10" i="2"/>
  <c r="R9" i="2"/>
  <c r="R10" i="2" s="1"/>
  <c r="E7" i="15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D27" i="2" l="1"/>
  <c r="D10" i="2"/>
  <c r="T11" i="2"/>
  <c r="K27" i="2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D28" i="2" l="1"/>
  <c r="D11" i="2"/>
  <c r="D4" i="15" s="1"/>
  <c r="T12" i="2"/>
  <c r="R11" i="2"/>
  <c r="R12" i="2" s="1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D29" i="2" l="1"/>
  <c r="D12" i="2"/>
  <c r="T13" i="2"/>
  <c r="K29" i="2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D30" i="2" l="1"/>
  <c r="D13" i="2"/>
  <c r="T14" i="2"/>
  <c r="R13" i="2"/>
  <c r="R14" i="2" s="1"/>
  <c r="K30" i="2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D31" i="2" l="1"/>
  <c r="D8" i="15" s="1"/>
  <c r="D14" i="2"/>
  <c r="T15" i="2"/>
  <c r="E8" i="15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D32" i="2" l="1"/>
  <c r="D15" i="2"/>
  <c r="T16" i="2"/>
  <c r="R15" i="2"/>
  <c r="R16" i="2" s="1"/>
  <c r="Q32" i="2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D33" i="2" l="1"/>
  <c r="D16" i="2"/>
  <c r="D5" i="15" s="1"/>
  <c r="T17" i="2"/>
  <c r="Q33" i="2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D34" i="2" l="1"/>
  <c r="T18" i="2"/>
  <c r="D17" i="2"/>
  <c r="R17" i="2"/>
  <c r="R18" i="2" s="1"/>
  <c r="Q34" i="2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D35" i="2" l="1"/>
  <c r="D18" i="2"/>
  <c r="T19" i="2"/>
  <c r="Q35" i="2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D36" i="2" l="1"/>
  <c r="D9" i="15" s="1"/>
  <c r="T20" i="2"/>
  <c r="D19" i="2"/>
  <c r="R19" i="2"/>
  <c r="R20" i="2" s="1"/>
  <c r="Q36" i="2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D37" i="2" l="1"/>
  <c r="D20" i="2"/>
  <c r="D21" i="2"/>
  <c r="D6" i="15" s="1"/>
  <c r="Q37" i="2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D38" i="2" l="1"/>
  <c r="R21" i="2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Q38" i="2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D39" i="2" l="1"/>
  <c r="Q39" i="2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D40" i="2" l="1"/>
  <c r="R40" i="2"/>
  <c r="R41" i="2" s="1"/>
  <c r="Q40" i="2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D41" i="2" l="1"/>
  <c r="D10" i="15" s="1"/>
  <c r="Q41" i="2"/>
  <c r="E10" i="15"/>
  <c r="K41" i="2"/>
  <c r="J41" i="2"/>
  <c r="L41" i="2"/>
  <c r="F29" i="2"/>
  <c r="H76" i="6"/>
  <c r="R72" i="6"/>
  <c r="H71" i="6"/>
  <c r="R67" i="6"/>
  <c r="H77" i="6"/>
  <c r="R73" i="6"/>
  <c r="R70" i="6"/>
  <c r="D42" i="2" l="1"/>
  <c r="R42" i="2"/>
  <c r="R43" i="2" s="1"/>
  <c r="Q42" i="2"/>
  <c r="K42" i="2"/>
  <c r="J42" i="2"/>
  <c r="L42" i="2"/>
  <c r="F30" i="2"/>
  <c r="H80" i="6"/>
  <c r="R76" i="6"/>
  <c r="H81" i="6"/>
  <c r="R77" i="6"/>
  <c r="H75" i="6"/>
  <c r="R71" i="6"/>
  <c r="R74" i="6"/>
  <c r="D43" i="2" l="1"/>
  <c r="Q43" i="2"/>
  <c r="K43" i="2"/>
  <c r="J43" i="2"/>
  <c r="L43" i="2"/>
  <c r="F31" i="2"/>
  <c r="F8" i="15" s="1"/>
  <c r="H84" i="6"/>
  <c r="R80" i="6"/>
  <c r="H79" i="6"/>
  <c r="R75" i="6"/>
  <c r="H85" i="6"/>
  <c r="R81" i="6"/>
  <c r="R78" i="6"/>
  <c r="D44" i="2" l="1"/>
  <c r="R44" i="2"/>
  <c r="R45" i="2" s="1"/>
  <c r="Q44" i="2"/>
  <c r="K44" i="2"/>
  <c r="J44" i="2"/>
  <c r="L44" i="2"/>
  <c r="F32" i="2"/>
  <c r="H88" i="6"/>
  <c r="R84" i="6"/>
  <c r="H89" i="6"/>
  <c r="R85" i="6"/>
  <c r="H83" i="6"/>
  <c r="R79" i="6"/>
  <c r="R82" i="6"/>
  <c r="D45" i="2" l="1"/>
  <c r="Q45" i="2"/>
  <c r="K45" i="2"/>
  <c r="J45" i="2"/>
  <c r="L45" i="2"/>
  <c r="F33" i="2"/>
  <c r="H92" i="6"/>
  <c r="R88" i="6"/>
  <c r="H87" i="6"/>
  <c r="R83" i="6"/>
  <c r="H93" i="6"/>
  <c r="R89" i="6"/>
  <c r="R86" i="6"/>
  <c r="D46" i="2" l="1"/>
  <c r="D11" i="15" s="1"/>
  <c r="R46" i="2"/>
  <c r="R47" i="2" s="1"/>
  <c r="Q46" i="2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D47" i="2" l="1"/>
  <c r="Q47" i="2"/>
  <c r="K47" i="2"/>
  <c r="L47" i="2"/>
  <c r="J47" i="2"/>
  <c r="F35" i="2"/>
  <c r="H100" i="6"/>
  <c r="R100" i="6" s="1"/>
  <c r="R96" i="6"/>
  <c r="H95" i="6"/>
  <c r="R91" i="6"/>
  <c r="R98" i="6"/>
  <c r="R94" i="6"/>
  <c r="D48" i="2" l="1"/>
  <c r="R48" i="2"/>
  <c r="R49" i="2" s="1"/>
  <c r="Q48" i="2"/>
  <c r="K48" i="2"/>
  <c r="L48" i="2"/>
  <c r="J48" i="2"/>
  <c r="F36" i="2"/>
  <c r="F9" i="15" s="1"/>
  <c r="H99" i="6"/>
  <c r="R99" i="6" s="1"/>
  <c r="R95" i="6"/>
  <c r="D49" i="2" l="1"/>
  <c r="Q49" i="2"/>
  <c r="K49" i="2"/>
  <c r="J49" i="2"/>
  <c r="L49" i="2"/>
  <c r="F37" i="2"/>
  <c r="D50" i="2" l="1"/>
  <c r="R50" i="2"/>
  <c r="Q50" i="2"/>
  <c r="K50" i="2"/>
  <c r="J50" i="2"/>
  <c r="L50" i="2"/>
  <c r="F38" i="2"/>
  <c r="R51" i="2" l="1"/>
  <c r="D51" i="2"/>
  <c r="D12" i="15" s="1"/>
  <c r="Q51" i="2"/>
  <c r="E12" i="15"/>
  <c r="K51" i="2"/>
  <c r="J51" i="2"/>
  <c r="L51" i="2"/>
  <c r="F39" i="2"/>
  <c r="D52" i="2" l="1"/>
  <c r="R52" i="2"/>
  <c r="R53" i="2" s="1"/>
  <c r="Q52" i="2"/>
  <c r="K52" i="2"/>
  <c r="J52" i="2"/>
  <c r="L52" i="2"/>
  <c r="F40" i="2"/>
  <c r="D53" i="2" l="1"/>
  <c r="Q53" i="2"/>
  <c r="K53" i="2"/>
  <c r="J53" i="2"/>
  <c r="L53" i="2"/>
  <c r="F41" i="2"/>
  <c r="F10" i="15" s="1"/>
  <c r="D54" i="2" l="1"/>
  <c r="R54" i="2"/>
  <c r="R55" i="2" s="1"/>
  <c r="Q54" i="2"/>
  <c r="K54" i="2"/>
  <c r="J54" i="2"/>
  <c r="L54" i="2"/>
  <c r="F42" i="2"/>
  <c r="D55" i="2" l="1"/>
  <c r="Q55" i="2"/>
  <c r="K55" i="2"/>
  <c r="L55" i="2"/>
  <c r="J55" i="2"/>
  <c r="F43" i="2"/>
  <c r="D56" i="2" l="1"/>
  <c r="D13" i="15" s="1"/>
  <c r="R56" i="2"/>
  <c r="R57" i="2" s="1"/>
  <c r="Q56" i="2"/>
  <c r="E13" i="15"/>
  <c r="K56" i="2"/>
  <c r="L56" i="2"/>
  <c r="J56" i="2"/>
  <c r="F44" i="2"/>
  <c r="D57" i="2" l="1"/>
  <c r="Q57" i="2"/>
  <c r="K57" i="2"/>
  <c r="L57" i="2"/>
  <c r="J57" i="2"/>
  <c r="F45" i="2"/>
  <c r="D58" i="2" l="1"/>
  <c r="R58" i="2"/>
  <c r="R59" i="2" s="1"/>
  <c r="Q58" i="2"/>
  <c r="K58" i="2"/>
  <c r="L58" i="2"/>
  <c r="J58" i="2"/>
  <c r="F46" i="2"/>
  <c r="F11" i="15" s="1"/>
  <c r="D100" i="2" l="1"/>
  <c r="D22" i="15" s="1"/>
  <c r="D59" i="2"/>
  <c r="Q59" i="2"/>
  <c r="K59" i="2"/>
  <c r="J59" i="2"/>
  <c r="L59" i="2"/>
  <c r="F47" i="2"/>
  <c r="D60" i="2" l="1"/>
  <c r="R60" i="2"/>
  <c r="Q60" i="2"/>
  <c r="K60" i="2"/>
  <c r="L60" i="2"/>
  <c r="J60" i="2"/>
  <c r="F48" i="2"/>
  <c r="R61" i="2" l="1"/>
  <c r="D61" i="2"/>
  <c r="D14" i="15" s="1"/>
  <c r="Q61" i="2"/>
  <c r="E14" i="15"/>
  <c r="K61" i="2"/>
  <c r="L61" i="2"/>
  <c r="J61" i="2"/>
  <c r="F49" i="2"/>
  <c r="R62" i="2" l="1"/>
  <c r="D62" i="2"/>
  <c r="Q62" i="2"/>
  <c r="K62" i="2"/>
  <c r="J62" i="2"/>
  <c r="L62" i="2"/>
  <c r="F50" i="2"/>
  <c r="R63" i="2" l="1"/>
  <c r="D63" i="2"/>
  <c r="Q63" i="2"/>
  <c r="K63" i="2"/>
  <c r="J63" i="2"/>
  <c r="L63" i="2"/>
  <c r="F51" i="2"/>
  <c r="F12" i="15" s="1"/>
  <c r="R64" i="2" l="1"/>
  <c r="D64" i="2"/>
  <c r="Q64" i="2"/>
  <c r="K64" i="2"/>
  <c r="J64" i="2"/>
  <c r="L64" i="2"/>
  <c r="F52" i="2"/>
  <c r="R65" i="2" l="1"/>
  <c r="D65" i="2"/>
  <c r="Q65" i="2"/>
  <c r="K65" i="2"/>
  <c r="L65" i="2"/>
  <c r="J65" i="2"/>
  <c r="F53" i="2"/>
  <c r="R66" i="2" l="1"/>
  <c r="D66" i="2"/>
  <c r="D15" i="15" s="1"/>
  <c r="Q66" i="2"/>
  <c r="E15" i="15"/>
  <c r="K66" i="2"/>
  <c r="L66" i="2"/>
  <c r="J66" i="2"/>
  <c r="F54" i="2"/>
  <c r="R67" i="2" l="1"/>
  <c r="D67" i="2"/>
  <c r="Q67" i="2"/>
  <c r="K67" i="2"/>
  <c r="J67" i="2"/>
  <c r="L67" i="2"/>
  <c r="F55" i="2"/>
  <c r="R68" i="2" l="1"/>
  <c r="D68" i="2"/>
  <c r="Q68" i="2"/>
  <c r="K68" i="2"/>
  <c r="J68" i="2"/>
  <c r="L68" i="2"/>
  <c r="F56" i="2"/>
  <c r="F13" i="15" s="1"/>
  <c r="R69" i="2" l="1"/>
  <c r="D69" i="2"/>
  <c r="Q69" i="2"/>
  <c r="K69" i="2"/>
  <c r="J69" i="2"/>
  <c r="L69" i="2"/>
  <c r="F57" i="2"/>
  <c r="R70" i="2" l="1"/>
  <c r="D70" i="2"/>
  <c r="Q70" i="2"/>
  <c r="K70" i="2"/>
  <c r="J70" i="2"/>
  <c r="L70" i="2"/>
  <c r="F58" i="2"/>
  <c r="R71" i="2" l="1"/>
  <c r="D71" i="2"/>
  <c r="D16" i="15" s="1"/>
  <c r="Q71" i="2"/>
  <c r="E16" i="15"/>
  <c r="K71" i="2"/>
  <c r="J71" i="2"/>
  <c r="L71" i="2"/>
  <c r="F59" i="2"/>
  <c r="R72" i="2" l="1"/>
  <c r="D72" i="2"/>
  <c r="Q72" i="2"/>
  <c r="K72" i="2"/>
  <c r="L72" i="2"/>
  <c r="J72" i="2"/>
  <c r="F60" i="2"/>
  <c r="R73" i="2" l="1"/>
  <c r="D73" i="2"/>
  <c r="Q73" i="2"/>
  <c r="K73" i="2"/>
  <c r="L73" i="2"/>
  <c r="J73" i="2"/>
  <c r="F61" i="2"/>
  <c r="F14" i="15" s="1"/>
  <c r="R74" i="2" l="1"/>
  <c r="D74" i="2"/>
  <c r="Q74" i="2"/>
  <c r="K74" i="2"/>
  <c r="L74" i="2"/>
  <c r="J74" i="2"/>
  <c r="F62" i="2"/>
  <c r="R75" i="2" l="1"/>
  <c r="D75" i="2"/>
  <c r="Q75" i="2"/>
  <c r="K75" i="2"/>
  <c r="J75" i="2"/>
  <c r="L75" i="2"/>
  <c r="F63" i="2"/>
  <c r="R76" i="2" l="1"/>
  <c r="D76" i="2"/>
  <c r="D17" i="15" s="1"/>
  <c r="Q76" i="2"/>
  <c r="E17" i="15"/>
  <c r="K76" i="2"/>
  <c r="L76" i="2"/>
  <c r="J76" i="2"/>
  <c r="F64" i="2"/>
  <c r="R77" i="2" l="1"/>
  <c r="D77" i="2"/>
  <c r="Q77" i="2"/>
  <c r="K77" i="2"/>
  <c r="J77" i="2"/>
  <c r="L77" i="2"/>
  <c r="F65" i="2"/>
  <c r="R78" i="2" l="1"/>
  <c r="D78" i="2"/>
  <c r="Q78" i="2"/>
  <c r="K78" i="2"/>
  <c r="J78" i="2"/>
  <c r="L78" i="2"/>
  <c r="F66" i="2"/>
  <c r="F15" i="15" s="1"/>
  <c r="R79" i="2" l="1"/>
  <c r="D79" i="2"/>
  <c r="Q79" i="2"/>
  <c r="K79" i="2"/>
  <c r="L79" i="2"/>
  <c r="J79" i="2"/>
  <c r="F67" i="2"/>
  <c r="R80" i="2" l="1"/>
  <c r="D80" i="2"/>
  <c r="Q80" i="2"/>
  <c r="K80" i="2"/>
  <c r="J80" i="2"/>
  <c r="L80" i="2"/>
  <c r="F68" i="2"/>
  <c r="R81" i="2" l="1"/>
  <c r="D81" i="2"/>
  <c r="D18" i="15" s="1"/>
  <c r="Q81" i="2"/>
  <c r="E18" i="15"/>
  <c r="K81" i="2"/>
  <c r="L81" i="2"/>
  <c r="J81" i="2"/>
  <c r="F69" i="2"/>
  <c r="R82" i="2" l="1"/>
  <c r="D82" i="2"/>
  <c r="Q82" i="2"/>
  <c r="K82" i="2"/>
  <c r="L82" i="2"/>
  <c r="J82" i="2"/>
  <c r="F70" i="2"/>
  <c r="R83" i="2" l="1"/>
  <c r="D83" i="2"/>
  <c r="Q83" i="2"/>
  <c r="K83" i="2"/>
  <c r="L83" i="2"/>
  <c r="J83" i="2"/>
  <c r="F71" i="2"/>
  <c r="F16" i="15" s="1"/>
  <c r="R84" i="2" l="1"/>
  <c r="D84" i="2"/>
  <c r="Q84" i="2"/>
  <c r="K84" i="2"/>
  <c r="J84" i="2"/>
  <c r="L84" i="2"/>
  <c r="F72" i="2"/>
  <c r="R85" i="2" l="1"/>
  <c r="D85" i="2"/>
  <c r="Q85" i="2"/>
  <c r="K85" i="2"/>
  <c r="J85" i="2"/>
  <c r="L85" i="2"/>
  <c r="F73" i="2"/>
  <c r="R86" i="2" l="1"/>
  <c r="D86" i="2"/>
  <c r="D19" i="15" s="1"/>
  <c r="Q86" i="2"/>
  <c r="E19" i="15"/>
  <c r="K86" i="2"/>
  <c r="L86" i="2"/>
  <c r="J86" i="2"/>
  <c r="F74" i="2"/>
  <c r="R87" i="2" l="1"/>
  <c r="D87" i="2"/>
  <c r="Q87" i="2"/>
  <c r="K87" i="2"/>
  <c r="L87" i="2"/>
  <c r="J87" i="2"/>
  <c r="F75" i="2"/>
  <c r="R88" i="2" l="1"/>
  <c r="D88" i="2"/>
  <c r="Q88" i="2"/>
  <c r="K88" i="2"/>
  <c r="J88" i="2"/>
  <c r="L88" i="2"/>
  <c r="F76" i="2"/>
  <c r="F17" i="15" s="1"/>
  <c r="R89" i="2" l="1"/>
  <c r="D89" i="2"/>
  <c r="Q89" i="2"/>
  <c r="K89" i="2"/>
  <c r="J89" i="2"/>
  <c r="L89" i="2"/>
  <c r="F77" i="2"/>
  <c r="R90" i="2" l="1"/>
  <c r="D90" i="2"/>
  <c r="Q90" i="2"/>
  <c r="K90" i="2"/>
  <c r="J90" i="2"/>
  <c r="L90" i="2"/>
  <c r="F78" i="2"/>
  <c r="R91" i="2" l="1"/>
  <c r="D91" i="2"/>
  <c r="D20" i="15" s="1"/>
  <c r="Q91" i="2"/>
  <c r="E20" i="15"/>
  <c r="K91" i="2"/>
  <c r="L91" i="2"/>
  <c r="J91" i="2"/>
  <c r="F79" i="2"/>
  <c r="R92" i="2" l="1"/>
  <c r="D92" i="2"/>
  <c r="Q92" i="2"/>
  <c r="K92" i="2"/>
  <c r="J92" i="2"/>
  <c r="L92" i="2"/>
  <c r="F80" i="2"/>
  <c r="R93" i="2" l="1"/>
  <c r="D93" i="2"/>
  <c r="Q93" i="2"/>
  <c r="K93" i="2"/>
  <c r="J93" i="2"/>
  <c r="L93" i="2"/>
  <c r="F81" i="2"/>
  <c r="F18" i="15" s="1"/>
  <c r="R94" i="2" l="1"/>
  <c r="D94" i="2"/>
  <c r="Q94" i="2"/>
  <c r="K94" i="2"/>
  <c r="L94" i="2"/>
  <c r="J94" i="2"/>
  <c r="F82" i="2"/>
  <c r="R95" i="2" l="1"/>
  <c r="D95" i="2"/>
  <c r="Q95" i="2"/>
  <c r="K95" i="2"/>
  <c r="J95" i="2"/>
  <c r="L95" i="2"/>
  <c r="F83" i="2"/>
  <c r="R96" i="2" l="1"/>
  <c r="D96" i="2"/>
  <c r="D21" i="15" s="1"/>
  <c r="Q96" i="2"/>
  <c r="E21" i="15"/>
  <c r="K96" i="2"/>
  <c r="J96" i="2"/>
  <c r="L96" i="2"/>
  <c r="F84" i="2"/>
  <c r="R97" i="2" l="1"/>
  <c r="D97" i="2"/>
  <c r="Q97" i="2"/>
  <c r="K97" i="2"/>
  <c r="J97" i="2"/>
  <c r="L97" i="2"/>
  <c r="F85" i="2"/>
  <c r="R98" i="2" l="1"/>
  <c r="D98" i="2"/>
  <c r="D99" i="2"/>
  <c r="Q98" i="2"/>
  <c r="K98" i="2"/>
  <c r="J98" i="2"/>
  <c r="L98" i="2"/>
  <c r="F86" i="2"/>
  <c r="F19" i="15" s="1"/>
  <c r="R99" i="2" l="1"/>
  <c r="R100" i="2" s="1"/>
  <c r="Q99" i="2"/>
  <c r="K99" i="2"/>
  <c r="J99" i="2"/>
  <c r="L99" i="2"/>
  <c r="F87" i="2"/>
  <c r="Q100" i="2" l="1"/>
  <c r="E22" i="15"/>
  <c r="K100" i="2"/>
  <c r="L100" i="2"/>
  <c r="J100" i="2"/>
  <c r="F88" i="2"/>
  <c r="F89" i="2" l="1"/>
  <c r="F90" i="2" l="1"/>
  <c r="F91" i="2" l="1"/>
  <c r="F20" i="15" s="1"/>
  <c r="F92" i="2" l="1"/>
  <c r="F93" i="2" l="1"/>
  <c r="F94" i="2" l="1"/>
  <c r="F95" i="2" l="1"/>
  <c r="F96" i="2" l="1"/>
  <c r="F21" i="15" s="1"/>
  <c r="F97" i="2" l="1"/>
  <c r="F98" i="2" l="1"/>
  <c r="F100" i="2" l="1"/>
  <c r="F22" i="15" s="1"/>
  <c r="F99" i="2"/>
</calcChain>
</file>

<file path=xl/sharedStrings.xml><?xml version="1.0" encoding="utf-8"?>
<sst xmlns="http://schemas.openxmlformats.org/spreadsheetml/2006/main" count="3126" uniqueCount="1174">
  <si>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</si>
  <si>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</si>
  <si>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</si>
  <si>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</si>
  <si>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</si>
  <si>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</si>
  <si>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</si>
  <si>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</si>
  <si>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</si>
  <si>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</si>
  <si>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</si>
  <si>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</si>
  <si>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</si>
  <si>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</si>
  <si>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</si>
  <si>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</si>
  <si>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</si>
  <si>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</si>
  <si>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</si>
  <si>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</si>
  <si>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</si>
  <si>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</si>
  <si>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</si>
  <si>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</si>
  <si>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</si>
  <si>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</si>
  <si>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</si>
  <si>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</si>
  <si>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</si>
  <si>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</si>
  <si>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</si>
  <si>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</si>
  <si>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</si>
  <si>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</si>
  <si>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</si>
  <si>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</si>
  <si>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</si>
  <si>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</si>
  <si>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</si>
  <si>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</si>
  <si>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</si>
  <si>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</si>
  <si>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</si>
  <si>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</si>
  <si>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</si>
  <si>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</si>
  <si>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</si>
  <si>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</si>
  <si>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</si>
  <si>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</si>
  <si>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</si>
  <si>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</si>
  <si>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</si>
  <si>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</si>
  <si>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</si>
  <si>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</si>
  <si>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</si>
  <si>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</si>
  <si>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</si>
  <si>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</si>
  <si>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</si>
  <si>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</si>
  <si>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</si>
  <si>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</si>
  <si>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</si>
  <si>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</si>
  <si>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</si>
  <si>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</si>
  <si>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</si>
  <si>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</si>
  <si>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</si>
  <si>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</si>
  <si>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</si>
  <si>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</si>
  <si>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</si>
  <si>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</si>
  <si>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</si>
  <si>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</si>
  <si>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</si>
  <si>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</si>
  <si>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</si>
  <si>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</si>
  <si>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</si>
  <si>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</si>
  <si>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</si>
  <si>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</si>
  <si>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</si>
  <si>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</si>
  <si>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</si>
  <si>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</si>
  <si>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</si>
  <si>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</si>
  <si>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</si>
  <si>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</si>
  <si>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</si>
  <si>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</si>
  <si>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</si>
  <si>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</si>
  <si>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</si>
  <si>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</si>
  <si>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</si>
  <si>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</si>
  <si>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</si>
  <si>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</si>
  <si>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</si>
  <si>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</si>
  <si>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</si>
  <si>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</si>
  <si>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</si>
  <si>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</si>
  <si>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</si>
  <si>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</si>
  <si>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</si>
  <si>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</si>
  <si>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</si>
  <si>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</si>
  <si>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</si>
  <si>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</si>
  <si>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</si>
  <si>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</si>
  <si>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</si>
  <si>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</si>
  <si>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</si>
  <si>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</si>
  <si>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</si>
  <si>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</si>
  <si>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</si>
  <si>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</si>
  <si>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</si>
  <si>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</si>
  <si>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</si>
  <si>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</si>
  <si>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</si>
  <si>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</si>
  <si>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</si>
  <si>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</si>
  <si>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</si>
  <si>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</si>
  <si>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</si>
  <si>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</si>
  <si>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</si>
  <si>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</si>
  <si>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</si>
  <si>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</si>
  <si>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</si>
  <si>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</si>
  <si>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</si>
  <si>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</si>
  <si>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</si>
  <si>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</si>
  <si>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</si>
  <si>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</si>
  <si>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</si>
  <si>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</si>
  <si>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</si>
  <si>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</si>
  <si>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</si>
  <si>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</si>
  <si>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</si>
  <si>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</si>
  <si>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</si>
  <si>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</si>
  <si>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</si>
  <si>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</si>
  <si>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</si>
  <si>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</si>
  <si>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</si>
  <si>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</si>
  <si>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</si>
  <si>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</si>
  <si>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</si>
  <si>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</si>
  <si>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</si>
  <si>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</si>
  <si>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</si>
  <si>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</si>
  <si>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</si>
  <si>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</si>
  <si>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</si>
  <si>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</si>
  <si>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</si>
  <si>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</si>
  <si>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</si>
  <si>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</si>
  <si>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</si>
  <si>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</si>
  <si>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</si>
  <si>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</si>
  <si>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</si>
  <si>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</si>
  <si>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</si>
  <si>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</si>
  <si>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</si>
  <si>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</si>
  <si>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</si>
  <si>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</si>
  <si>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</si>
  <si>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</si>
  <si>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</si>
  <si>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</si>
  <si>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</si>
  <si>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</si>
  <si>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</si>
  <si>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</si>
  <si>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</si>
  <si>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</si>
  <si>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</si>
  <si>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</si>
  <si>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</si>
  <si>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</si>
  <si>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</si>
  <si>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</si>
  <si>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</si>
  <si>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</si>
  <si>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</si>
  <si>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</si>
  <si>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</si>
  <si>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</si>
  <si>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</si>
  <si>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</si>
  <si>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</si>
  <si>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</si>
  <si>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</si>
  <si>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</si>
  <si>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</si>
  <si>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</si>
  <si>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</si>
  <si>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</si>
  <si>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</si>
  <si>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</si>
  <si>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</si>
  <si>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</si>
  <si>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</si>
  <si>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</si>
  <si>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</si>
  <si>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</si>
  <si>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</si>
  <si>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</si>
  <si>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</si>
  <si>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</si>
  <si>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</si>
  <si>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</si>
  <si>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</si>
  <si>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</si>
  <si>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</si>
  <si>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</si>
  <si>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</si>
  <si>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</si>
  <si>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</si>
  <si>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</si>
  <si>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</si>
  <si>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</si>
  <si>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</si>
  <si>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</si>
  <si>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</si>
  <si>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</si>
  <si>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</si>
  <si>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</si>
  <si>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</si>
  <si>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</si>
  <si>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</si>
  <si>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</si>
  <si>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</si>
  <si>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</si>
  <si>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</si>
  <si>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</si>
  <si>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</si>
  <si>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</si>
  <si>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</si>
  <si>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</si>
  <si>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</si>
  <si>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</si>
  <si>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</si>
  <si>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</si>
  <si>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</si>
  <si>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</si>
  <si>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</si>
  <si>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</si>
  <si>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</si>
  <si>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</si>
  <si>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</si>
  <si>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</si>
  <si>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</si>
  <si>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</si>
  <si>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</si>
  <si>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</si>
  <si>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</si>
  <si>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</si>
  <si>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</si>
  <si>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</si>
  <si>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</si>
  <si>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</si>
  <si>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</si>
  <si>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</si>
  <si>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</si>
  <si>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</si>
  <si>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</si>
  <si>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</si>
  <si>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</si>
  <si>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</si>
  <si>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</si>
  <si>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</si>
  <si>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</si>
  <si>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</si>
  <si>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</si>
  <si>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</si>
  <si>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</si>
  <si>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</si>
  <si>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</si>
  <si>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</si>
  <si>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</si>
  <si>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</si>
  <si>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</si>
  <si>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</si>
  <si>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</si>
  <si>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</si>
  <si>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</si>
  <si>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</si>
  <si>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</si>
  <si>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</si>
  <si>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</si>
  <si>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</si>
  <si>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</si>
  <si>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</si>
  <si>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</si>
  <si>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</si>
  <si>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</si>
  <si>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</si>
  <si>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</si>
  <si>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</si>
  <si>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</si>
  <si>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</si>
  <si>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</si>
  <si>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</si>
  <si>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</si>
  <si>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</si>
  <si>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</si>
  <si>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</si>
  <si>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</si>
  <si>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</si>
  <si>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</si>
  <si>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</si>
  <si>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</si>
  <si>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</si>
  <si>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</si>
  <si>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</si>
  <si>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</si>
  <si>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</si>
  <si>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</si>
  <si>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</si>
  <si>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</si>
  <si>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</si>
  <si>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</si>
  <si>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</si>
  <si>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</si>
  <si>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</si>
  <si>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</si>
  <si>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</si>
  <si>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</si>
  <si>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</si>
  <si>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</si>
  <si>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</si>
  <si>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</si>
  <si>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</si>
  <si>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</si>
  <si>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</si>
  <si>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</si>
  <si>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</si>
  <si>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</si>
  <si>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</si>
  <si>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</si>
  <si>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</si>
  <si>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</si>
  <si>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</si>
  <si>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</si>
  <si>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</si>
  <si>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</si>
  <si>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</si>
  <si>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</si>
  <si>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</si>
  <si>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</si>
  <si>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</si>
  <si>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</si>
  <si>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</si>
  <si>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</si>
  <si>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</si>
  <si>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</si>
  <si>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</si>
  <si>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</si>
  <si>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</si>
  <si>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</si>
  <si>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</si>
  <si>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</si>
  <si>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</si>
  <si>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</si>
  <si>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</si>
  <si>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</si>
  <si>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</si>
  <si>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</si>
  <si>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</si>
  <si>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</si>
  <si>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</si>
  <si>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</si>
  <si>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</si>
  <si>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</si>
  <si>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</si>
  <si>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</si>
  <si>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</si>
  <si>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</si>
  <si>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</si>
  <si>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</si>
  <si>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</si>
  <si>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</si>
  <si>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</si>
  <si>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</si>
  <si>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</si>
  <si>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</si>
  <si>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</si>
  <si>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</si>
  <si>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</si>
  <si>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</si>
  <si>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</si>
  <si>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</si>
  <si>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</si>
  <si>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</si>
  <si>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</si>
  <si>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</si>
  <si>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</si>
  <si>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</si>
  <si>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</si>
  <si>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</si>
  <si>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</si>
  <si>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</si>
  <si>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</si>
  <si>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</si>
  <si>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</si>
  <si>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</si>
  <si>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</si>
  <si>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</si>
  <si>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</si>
  <si>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</si>
  <si>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</si>
  <si>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</si>
  <si>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</si>
  <si>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</si>
  <si>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</si>
  <si>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</si>
  <si>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</si>
  <si>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</si>
  <si>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</si>
  <si>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</si>
  <si>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</si>
  <si>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</si>
  <si>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</si>
  <si>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</si>
  <si>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</si>
  <si>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</si>
  <si>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</si>
  <si>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</si>
  <si>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</si>
  <si>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</si>
  <si>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</si>
  <si>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</si>
  <si>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</si>
  <si>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</si>
  <si>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</si>
  <si>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</si>
  <si>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</si>
  <si>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</si>
  <si>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</si>
  <si>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</si>
  <si>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</si>
  <si>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</si>
  <si>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</si>
  <si>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</si>
  <si>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</si>
  <si>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</si>
  <si>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</si>
  <si>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</si>
  <si>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</si>
  <si>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</si>
  <si>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</si>
  <si>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</si>
  <si>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</si>
  <si>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</si>
  <si>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</si>
  <si>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</si>
  <si>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</si>
  <si>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</si>
  <si>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</si>
  <si>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</si>
  <si>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</si>
  <si>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</si>
  <si>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</si>
  <si>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</si>
  <si>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</si>
  <si>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</si>
  <si>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</si>
  <si>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</si>
  <si>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</si>
  <si>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</si>
  <si>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</si>
  <si>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</si>
  <si>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</si>
  <si>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</si>
  <si>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</si>
  <si>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</si>
  <si>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</si>
  <si>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</si>
  <si>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</si>
  <si>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</si>
  <si>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</si>
  <si>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</si>
  <si>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</si>
  <si>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</si>
  <si>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</si>
  <si>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</si>
  <si>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</si>
  <si>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</si>
  <si>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</si>
  <si>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</si>
  <si>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</si>
  <si>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</si>
  <si>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</si>
  <si>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</si>
  <si>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</si>
  <si>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</si>
  <si>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</si>
  <si>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</si>
  <si>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</si>
  <si>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</si>
  <si>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</si>
  <si>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</si>
  <si>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</si>
  <si>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</si>
  <si>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</si>
  <si>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</si>
  <si>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</si>
  <si>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</si>
  <si>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</si>
  <si>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</si>
  <si>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</si>
  <si>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</si>
  <si>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</si>
  <si>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</si>
  <si>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</si>
  <si>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</si>
  <si>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</si>
  <si>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</si>
  <si>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</si>
  <si>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</si>
  <si>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</si>
  <si>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</si>
  <si>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</si>
  <si>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</si>
  <si>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</si>
  <si>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</si>
  <si>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</si>
  <si>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</si>
  <si>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</si>
  <si>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</si>
  <si>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</si>
  <si>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</si>
  <si>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</si>
  <si>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</si>
  <si>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</si>
  <si>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</si>
  <si>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</si>
  <si>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</si>
  <si>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</si>
  <si>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</si>
  <si>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</si>
  <si>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</si>
  <si>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</si>
  <si>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</si>
  <si>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</si>
  <si>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</si>
  <si>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</si>
  <si>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</si>
  <si>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</si>
  <si>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</si>
  <si>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</si>
  <si>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</si>
  <si>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</si>
  <si>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</si>
  <si>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</si>
  <si>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</si>
  <si>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</si>
  <si>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</si>
  <si>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</si>
  <si>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</si>
  <si>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</si>
  <si>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</si>
  <si>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</si>
  <si>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</si>
  <si>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</si>
  <si>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</si>
  <si>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</si>
  <si>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</si>
  <si>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</si>
  <si>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</si>
  <si>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</si>
  <si>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</si>
  <si>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</si>
  <si>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</si>
  <si>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</si>
  <si>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</si>
  <si>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</si>
  <si>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</si>
  <si>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</si>
  <si>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</si>
  <si>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</si>
  <si>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</si>
  <si>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</si>
  <si>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</si>
  <si>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</si>
  <si>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</si>
  <si>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</si>
  <si>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</si>
  <si>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</si>
  <si>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</si>
  <si>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</si>
  <si>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</si>
  <si>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</si>
  <si>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</si>
  <si>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</si>
  <si>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</si>
  <si>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</si>
  <si>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</si>
  <si>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</si>
  <si>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</si>
  <si>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</si>
  <si>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</si>
  <si>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</si>
  <si>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</si>
  <si>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</si>
  <si>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</si>
  <si>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</si>
  <si>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</si>
  <si>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</si>
  <si>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</si>
  <si>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</si>
  <si>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</si>
  <si>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</si>
  <si>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</si>
  <si>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</si>
  <si>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</si>
  <si>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</si>
  <si>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</si>
  <si>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</si>
  <si>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</si>
  <si>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</si>
  <si>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</si>
  <si>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</si>
  <si>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</si>
  <si>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</si>
  <si>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</si>
  <si>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</si>
  <si>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</si>
  <si>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</si>
  <si>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</si>
  <si>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</si>
  <si>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</si>
  <si>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</si>
  <si>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</si>
  <si>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</si>
  <si>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</si>
  <si>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</si>
  <si>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</si>
  <si>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</si>
  <si>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</si>
  <si>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</si>
  <si>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</si>
  <si>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</si>
  <si>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</si>
  <si>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</si>
  <si>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</si>
  <si>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</si>
  <si>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</si>
  <si>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</si>
  <si>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</si>
  <si>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</si>
  <si>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</si>
  <si>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</si>
  <si>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</si>
  <si>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</si>
  <si>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</si>
  <si>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</si>
  <si>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</si>
  <si>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</si>
  <si>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</si>
  <si>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</si>
  <si>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</si>
  <si>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</si>
  <si>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</si>
  <si>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</si>
  <si>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</si>
  <si>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</si>
  <si>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</si>
  <si>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</si>
  <si>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</si>
  <si>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</si>
  <si>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</si>
  <si>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</si>
  <si>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</si>
  <si>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</si>
  <si>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</si>
  <si>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</si>
  <si>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</si>
  <si>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</si>
  <si>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</si>
  <si>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</si>
  <si>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</si>
  <si>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</si>
  <si>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</si>
  <si>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</si>
  <si>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</si>
  <si>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</si>
  <si>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</si>
  <si>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</si>
  <si>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</si>
  <si>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</si>
  <si>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</si>
  <si>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</si>
  <si>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</si>
  <si>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</si>
  <si>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</si>
  <si>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</si>
  <si>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</si>
  <si>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</si>
  <si>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</si>
  <si>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</si>
  <si>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</si>
  <si>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</si>
  <si>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</si>
  <si>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</si>
  <si>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</si>
  <si>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</si>
  <si>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</si>
  <si>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</si>
  <si>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</si>
  <si>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</si>
  <si>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</si>
  <si>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</si>
  <si>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</si>
  <si>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</si>
  <si>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</si>
  <si>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</si>
  <si>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</si>
  <si>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</si>
  <si>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</si>
  <si>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</si>
  <si>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</si>
  <si>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</si>
  <si>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</si>
  <si>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</si>
  <si>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</si>
  <si>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</si>
  <si>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</si>
  <si>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</si>
  <si>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</si>
  <si>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</si>
  <si>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</si>
  <si>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</si>
  <si>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</si>
  <si>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</si>
  <si>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</si>
  <si>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</si>
  <si>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</si>
  <si>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</si>
  <si>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</si>
  <si>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</si>
  <si>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</si>
  <si>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</si>
  <si>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</si>
  <si>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</si>
  <si>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</si>
  <si>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</si>
  <si>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</si>
  <si>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</si>
  <si>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</si>
  <si>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</si>
  <si>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</si>
  <si>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</si>
  <si>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</si>
  <si>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</si>
  <si>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</si>
  <si>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</si>
  <si>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</si>
  <si>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</si>
  <si>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</si>
  <si>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</si>
  <si>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</si>
  <si>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</si>
  <si>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</si>
  <si>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</si>
  <si>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</si>
  <si>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</si>
  <si>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</si>
  <si>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</si>
  <si>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</si>
  <si>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</si>
  <si>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</si>
  <si>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</si>
  <si>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</si>
  <si>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</si>
  <si>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</si>
  <si>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</si>
  <si>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</si>
  <si>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</si>
  <si>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</si>
  <si>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</si>
  <si>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</si>
  <si>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</si>
  <si>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</si>
  <si>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</si>
  <si>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</si>
  <si>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</si>
  <si>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</si>
  <si>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</si>
  <si>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</si>
  <si>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</si>
  <si>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</si>
  <si>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</si>
  <si>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</si>
  <si>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</si>
  <si>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</si>
  <si>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</si>
  <si>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</si>
  <si>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</si>
  <si>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</si>
  <si>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</si>
  <si>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</si>
  <si>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</si>
  <si>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</si>
  <si>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</si>
  <si>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</si>
  <si>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</si>
  <si>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</si>
  <si>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</si>
  <si>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</si>
  <si>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</si>
  <si>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</si>
  <si>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</si>
  <si>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</si>
  <si>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</si>
  <si>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</si>
  <si>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</si>
  <si>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</si>
  <si>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</si>
  <si>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</si>
  <si>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</si>
  <si>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</si>
  <si>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</si>
  <si>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</si>
  <si>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</si>
  <si>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</si>
  <si>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</si>
  <si>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</si>
  <si>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</si>
  <si>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</si>
  <si>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</si>
  <si>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</si>
  <si>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</si>
  <si>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</si>
  <si>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</si>
  <si>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</si>
  <si>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</si>
  <si>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</si>
  <si>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</si>
  <si>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</si>
  <si>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</si>
  <si>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</si>
  <si>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</si>
  <si>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</si>
  <si>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</si>
  <si>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</si>
  <si>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</si>
  <si>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</si>
  <si>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</si>
  <si>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</si>
  <si>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</si>
  <si>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</si>
  <si>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</si>
  <si>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</si>
  <si>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</si>
  <si>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</si>
  <si>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</si>
  <si>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</si>
  <si>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</si>
  <si>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</si>
  <si>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</si>
  <si>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</si>
  <si>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</si>
  <si>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</si>
  <si>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</si>
  <si>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</si>
  <si>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</si>
  <si>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</si>
  <si>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</si>
  <si>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</si>
  <si>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</si>
  <si>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</si>
  <si>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</si>
  <si>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</si>
  <si>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</si>
  <si>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</si>
  <si>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</si>
  <si>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</si>
  <si>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</si>
  <si>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</si>
  <si>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</si>
  <si>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</si>
  <si>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</si>
  <si>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</si>
  <si>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</si>
  <si>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</si>
  <si>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</si>
  <si>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</si>
  <si>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</si>
  <si>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</si>
  <si>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</si>
  <si>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</si>
  <si>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</si>
  <si>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</si>
  <si>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</si>
  <si>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</si>
  <si>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</si>
  <si>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</si>
  <si>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</si>
  <si>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</si>
  <si>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</si>
  <si>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</si>
  <si>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</si>
  <si>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</si>
  <si>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</si>
  <si>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</si>
  <si>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</si>
  <si>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</si>
  <si>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</si>
  <si>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</si>
  <si>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</si>
  <si>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</si>
  <si>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</si>
  <si>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</si>
  <si>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</si>
  <si>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</si>
  <si>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</si>
  <si>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</si>
  <si>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</si>
  <si>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</si>
  <si>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</si>
  <si>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</si>
  <si>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</si>
  <si>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</si>
  <si>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</si>
  <si>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</si>
  <si>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</si>
  <si>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</si>
  <si>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</si>
  <si>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</si>
  <si>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</si>
  <si>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</si>
  <si>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</si>
  <si>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</si>
  <si>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</si>
  <si>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</si>
  <si>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</si>
  <si>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</si>
  <si>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</si>
  <si>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</si>
  <si>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</si>
  <si>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</si>
  <si>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</si>
  <si>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</si>
  <si>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</si>
  <si>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</si>
  <si>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</si>
  <si>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</si>
  <si>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</si>
  <si>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</si>
  <si>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</si>
  <si>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</si>
  <si>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</si>
  <si>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</si>
  <si>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</si>
  <si>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</si>
  <si>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</si>
  <si>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</si>
  <si>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</si>
  <si>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</si>
  <si>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</si>
  <si>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</si>
  <si>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</si>
  <si>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</si>
  <si>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</si>
  <si>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</si>
  <si>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</si>
  <si>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</si>
  <si>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</si>
  <si>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</si>
  <si>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</si>
  <si>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</si>
  <si>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</si>
  <si>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</si>
  <si>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</si>
  <si>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</si>
  <si>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</si>
  <si>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</si>
  <si>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</si>
  <si>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</si>
  <si>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</si>
  <si>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</si>
  <si>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</si>
  <si>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</si>
  <si>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</si>
  <si>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</si>
  <si>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</si>
  <si>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</si>
  <si>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</si>
  <si>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</si>
  <si>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</si>
  <si>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</si>
  <si>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</si>
  <si>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</si>
  <si>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</si>
  <si>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</si>
  <si>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</si>
  <si>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</si>
  <si>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</si>
  <si>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</si>
  <si>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</si>
  <si>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</si>
  <si>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</si>
  <si>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</si>
  <si>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</si>
  <si>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</si>
  <si>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</si>
  <si>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</si>
  <si>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</si>
  <si>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</si>
  <si>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</si>
  <si>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</si>
  <si>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</si>
  <si>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</si>
  <si>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</si>
  <si>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</si>
  <si>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</si>
  <si>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</si>
  <si>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</si>
  <si>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</si>
  <si>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</si>
  <si>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</si>
  <si>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</si>
  <si>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</si>
  <si>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</si>
  <si>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</si>
  <si>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</si>
  <si>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</si>
  <si>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</si>
  <si>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</si>
  <si>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</si>
  <si>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</si>
  <si>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</si>
  <si>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</si>
  <si>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</si>
  <si>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</si>
  <si>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</si>
  <si>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</si>
  <si>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</si>
  <si>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</si>
  <si>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</si>
  <si>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</si>
  <si>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</si>
  <si>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</si>
  <si>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</si>
  <si>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</si>
  <si>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</si>
  <si>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</si>
  <si>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</si>
  <si>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</si>
  <si>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</si>
  <si>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</si>
  <si>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</si>
  <si>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</si>
  <si>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</si>
  <si>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</si>
  <si>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</si>
  <si>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</si>
  <si>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</si>
  <si>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</si>
  <si>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</si>
  <si>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</si>
  <si>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</si>
  <si>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</si>
  <si>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</si>
  <si>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</si>
  <si>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</si>
  <si>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</si>
  <si>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</si>
  <si>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</si>
  <si>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</si>
  <si>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</si>
  <si>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</si>
  <si>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</si>
  <si>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</si>
  <si>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</si>
  <si>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</si>
  <si>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</si>
  <si>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</si>
  <si>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</si>
  <si>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</si>
  <si>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</si>
  <si>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</si>
  <si>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</si>
  <si>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</si>
  <si>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</si>
  <si>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</si>
  <si>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</si>
  <si>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</si>
  <si>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</si>
  <si>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</si>
  <si>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AiAssistLooter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</si>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</sst>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2" totalsRowShown="0">
  <autoFilter ref="A1:AJ412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16"/>
  <sheetViews>
    <sheetView tabSelected="1" zoomScale="85" zoomScaleNormal="85" workbookViewId="0">
      <pane xSplit="4" ySplit="1" topLeftCell="E283" activePane="bottomRight" state="frozen"/>
      <selection pane="topRight" activeCell="E1" sqref="E1"/>
      <selection pane="bottomLeft" activeCell="A2" sqref="A2"/>
      <selection pane="bottomRight" activeCell="D303" sqref="D303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bestFit="1" customWidth="1"/>
    <col min="29" max="29" width="21.53515625" customWidth="1"/>
    <col min="30" max="30" width="21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3999</v>
      </c>
      <c r="B2" t="s">
        <v>1113</v>
      </c>
      <c r="C2" t="s">
        <v>1114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1120</v>
      </c>
      <c r="AE3">
        <v>288</v>
      </c>
      <c r="AF3" t="s">
        <v>43</v>
      </c>
      <c r="AG3">
        <v>0</v>
      </c>
      <c r="AH3">
        <v>0.5</v>
      </c>
      <c r="AI3">
        <v>1</v>
      </c>
    </row>
    <row r="4" spans="1:36" x14ac:dyDescent="0.4">
      <c r="A4">
        <v>5000</v>
      </c>
      <c r="B4" t="s">
        <v>44</v>
      </c>
      <c r="C4" t="s">
        <v>37</v>
      </c>
      <c r="D4">
        <v>50</v>
      </c>
      <c r="E4">
        <v>80</v>
      </c>
      <c r="F4">
        <v>80</v>
      </c>
      <c r="G4">
        <v>80</v>
      </c>
      <c r="H4">
        <v>80</v>
      </c>
      <c r="I4">
        <v>80</v>
      </c>
      <c r="J4">
        <v>80</v>
      </c>
      <c r="K4">
        <v>80</v>
      </c>
      <c r="L4">
        <v>100</v>
      </c>
      <c r="M4">
        <v>5</v>
      </c>
      <c r="N4">
        <v>1</v>
      </c>
      <c r="O4">
        <v>50</v>
      </c>
      <c r="P4">
        <v>50</v>
      </c>
      <c r="Q4">
        <v>100</v>
      </c>
      <c r="R4">
        <v>100</v>
      </c>
      <c r="S4">
        <v>10</v>
      </c>
      <c r="T4">
        <v>12</v>
      </c>
      <c r="U4" t="s">
        <v>38</v>
      </c>
      <c r="V4" t="s">
        <v>39</v>
      </c>
      <c r="W4" t="s">
        <v>40</v>
      </c>
      <c r="X4">
        <v>1872</v>
      </c>
      <c r="Y4">
        <v>480</v>
      </c>
      <c r="Z4">
        <v>672</v>
      </c>
      <c r="AA4">
        <v>400</v>
      </c>
      <c r="AB4" t="s">
        <v>41</v>
      </c>
      <c r="AC4" t="s">
        <v>39</v>
      </c>
      <c r="AD4" t="s">
        <v>1120</v>
      </c>
      <c r="AE4">
        <v>288</v>
      </c>
      <c r="AF4" t="s">
        <v>43</v>
      </c>
      <c r="AG4">
        <v>0</v>
      </c>
      <c r="AH4">
        <v>0.5</v>
      </c>
      <c r="AI4">
        <v>1.1000000000000001</v>
      </c>
    </row>
    <row r="5" spans="1:36" x14ac:dyDescent="0.4">
      <c r="A5">
        <v>4001</v>
      </c>
      <c r="B5" t="s">
        <v>45</v>
      </c>
      <c r="C5" t="s">
        <v>46</v>
      </c>
      <c r="D5">
        <v>2</v>
      </c>
      <c r="E5">
        <v>90</v>
      </c>
      <c r="F5">
        <v>90</v>
      </c>
      <c r="G5">
        <v>90</v>
      </c>
      <c r="H5">
        <v>90</v>
      </c>
      <c r="I5">
        <v>90</v>
      </c>
      <c r="J5">
        <v>90</v>
      </c>
      <c r="K5">
        <v>90</v>
      </c>
      <c r="L5">
        <v>100</v>
      </c>
      <c r="M5">
        <v>5</v>
      </c>
      <c r="N5">
        <v>1</v>
      </c>
      <c r="O5">
        <v>80</v>
      </c>
      <c r="P5">
        <v>80</v>
      </c>
      <c r="Q5">
        <v>100</v>
      </c>
      <c r="R5">
        <v>100</v>
      </c>
      <c r="S5">
        <v>10</v>
      </c>
      <c r="T5">
        <v>12</v>
      </c>
      <c r="U5" t="s">
        <v>47</v>
      </c>
      <c r="V5" t="s">
        <v>48</v>
      </c>
      <c r="W5" t="s">
        <v>49</v>
      </c>
      <c r="X5">
        <v>1672</v>
      </c>
      <c r="Y5">
        <v>480</v>
      </c>
      <c r="Z5">
        <v>672</v>
      </c>
      <c r="AA5">
        <v>400</v>
      </c>
      <c r="AB5" t="s">
        <v>41</v>
      </c>
      <c r="AC5" t="s">
        <v>48</v>
      </c>
      <c r="AD5" t="s">
        <v>42</v>
      </c>
      <c r="AE5">
        <v>192</v>
      </c>
      <c r="AF5" t="s">
        <v>50</v>
      </c>
      <c r="AG5">
        <v>0</v>
      </c>
      <c r="AH5">
        <v>0.5</v>
      </c>
      <c r="AI5">
        <v>1</v>
      </c>
    </row>
    <row r="6" spans="1:36" x14ac:dyDescent="0.4">
      <c r="A6">
        <v>4002</v>
      </c>
      <c r="B6" t="s">
        <v>51</v>
      </c>
      <c r="C6" t="s">
        <v>52</v>
      </c>
      <c r="D6">
        <v>3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110</v>
      </c>
      <c r="L6">
        <v>100</v>
      </c>
      <c r="M6">
        <v>10</v>
      </c>
      <c r="N6">
        <v>1</v>
      </c>
      <c r="O6">
        <v>100</v>
      </c>
      <c r="P6">
        <v>100</v>
      </c>
      <c r="Q6">
        <v>100</v>
      </c>
      <c r="R6">
        <v>100</v>
      </c>
      <c r="S6">
        <v>10</v>
      </c>
      <c r="T6">
        <v>12</v>
      </c>
      <c r="U6" t="s">
        <v>47</v>
      </c>
      <c r="V6" t="s">
        <v>53</v>
      </c>
      <c r="W6" t="s">
        <v>54</v>
      </c>
      <c r="X6">
        <v>1456</v>
      </c>
      <c r="Y6">
        <v>336</v>
      </c>
      <c r="Z6">
        <v>456</v>
      </c>
      <c r="AA6">
        <v>200</v>
      </c>
      <c r="AB6" t="s">
        <v>41</v>
      </c>
      <c r="AC6" t="s">
        <v>275</v>
      </c>
      <c r="AD6" t="s">
        <v>42</v>
      </c>
      <c r="AE6">
        <v>264</v>
      </c>
      <c r="AF6" t="s">
        <v>55</v>
      </c>
      <c r="AG6">
        <v>0</v>
      </c>
      <c r="AH6">
        <v>0.5</v>
      </c>
      <c r="AI6">
        <v>1</v>
      </c>
    </row>
    <row r="7" spans="1:36" x14ac:dyDescent="0.4">
      <c r="A7">
        <v>4003</v>
      </c>
      <c r="B7" t="s">
        <v>56</v>
      </c>
      <c r="C7" t="s">
        <v>57</v>
      </c>
      <c r="D7">
        <v>6</v>
      </c>
      <c r="E7">
        <v>80</v>
      </c>
      <c r="F7">
        <v>100</v>
      </c>
      <c r="G7">
        <v>100</v>
      </c>
      <c r="H7">
        <v>80</v>
      </c>
      <c r="I7">
        <v>100</v>
      </c>
      <c r="J7">
        <v>100</v>
      </c>
      <c r="K7">
        <v>100</v>
      </c>
      <c r="L7">
        <v>100</v>
      </c>
      <c r="M7">
        <v>10</v>
      </c>
      <c r="N7">
        <v>0</v>
      </c>
      <c r="O7">
        <v>100</v>
      </c>
      <c r="P7">
        <v>100</v>
      </c>
      <c r="Q7">
        <v>100</v>
      </c>
      <c r="R7">
        <v>150</v>
      </c>
      <c r="S7">
        <v>10</v>
      </c>
      <c r="T7">
        <v>12</v>
      </c>
      <c r="U7" t="s">
        <v>47</v>
      </c>
      <c r="V7" t="s">
        <v>48</v>
      </c>
      <c r="W7" t="s">
        <v>49</v>
      </c>
      <c r="X7">
        <v>1001</v>
      </c>
      <c r="Y7">
        <v>1</v>
      </c>
      <c r="Z7">
        <v>1</v>
      </c>
      <c r="AA7">
        <v>-1</v>
      </c>
      <c r="AB7" t="s">
        <v>41</v>
      </c>
      <c r="AC7" t="s">
        <v>58</v>
      </c>
      <c r="AD7" t="s">
        <v>59</v>
      </c>
      <c r="AE7">
        <v>768</v>
      </c>
      <c r="AF7" t="s">
        <v>60</v>
      </c>
      <c r="AG7">
        <v>0</v>
      </c>
      <c r="AH7">
        <v>-1</v>
      </c>
      <c r="AI7">
        <v>1</v>
      </c>
    </row>
    <row r="8" spans="1:36" x14ac:dyDescent="0.4">
      <c r="A8">
        <v>4004</v>
      </c>
      <c r="B8" t="s">
        <v>61</v>
      </c>
      <c r="C8" t="s">
        <v>62</v>
      </c>
      <c r="D8">
        <v>16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47</v>
      </c>
      <c r="V8" t="s">
        <v>48</v>
      </c>
      <c r="W8" t="s">
        <v>63</v>
      </c>
      <c r="X8">
        <v>1136</v>
      </c>
      <c r="Y8">
        <v>840</v>
      </c>
      <c r="Z8">
        <v>720</v>
      </c>
      <c r="AA8">
        <v>150</v>
      </c>
      <c r="AB8" t="s">
        <v>41</v>
      </c>
      <c r="AC8" t="s">
        <v>48</v>
      </c>
      <c r="AD8" t="s">
        <v>42</v>
      </c>
      <c r="AE8">
        <v>432</v>
      </c>
      <c r="AF8" t="s">
        <v>64</v>
      </c>
      <c r="AG8">
        <v>0</v>
      </c>
      <c r="AH8">
        <v>0.5</v>
      </c>
      <c r="AI8">
        <v>1</v>
      </c>
    </row>
    <row r="9" spans="1:36" x14ac:dyDescent="0.4">
      <c r="A9">
        <v>4005</v>
      </c>
      <c r="B9" t="s">
        <v>65</v>
      </c>
      <c r="C9" t="s">
        <v>66</v>
      </c>
      <c r="D9">
        <v>9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48</v>
      </c>
      <c r="W9" t="s">
        <v>49</v>
      </c>
      <c r="X9">
        <v>1864</v>
      </c>
      <c r="Y9">
        <v>540</v>
      </c>
      <c r="Z9">
        <v>864</v>
      </c>
      <c r="AA9">
        <v>200</v>
      </c>
      <c r="AB9" t="s">
        <v>41</v>
      </c>
      <c r="AC9" t="s">
        <v>48</v>
      </c>
      <c r="AD9" t="s">
        <v>42</v>
      </c>
      <c r="AE9">
        <v>576</v>
      </c>
      <c r="AF9" t="s">
        <v>67</v>
      </c>
      <c r="AG9">
        <v>0</v>
      </c>
      <c r="AH9">
        <v>0.5</v>
      </c>
      <c r="AI9">
        <v>1</v>
      </c>
    </row>
    <row r="10" spans="1:36" x14ac:dyDescent="0.4">
      <c r="A10">
        <v>4006</v>
      </c>
      <c r="B10" t="s">
        <v>68</v>
      </c>
      <c r="C10" t="s">
        <v>69</v>
      </c>
      <c r="D10">
        <v>14</v>
      </c>
      <c r="E10">
        <v>80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38</v>
      </c>
      <c r="V10" t="s">
        <v>39</v>
      </c>
      <c r="W10" t="s">
        <v>70</v>
      </c>
      <c r="X10">
        <v>1672</v>
      </c>
      <c r="Y10">
        <v>480</v>
      </c>
      <c r="Z10">
        <v>672</v>
      </c>
      <c r="AA10">
        <v>300</v>
      </c>
      <c r="AB10" t="s">
        <v>41</v>
      </c>
      <c r="AC10" t="s">
        <v>39</v>
      </c>
      <c r="AD10" t="s">
        <v>1120</v>
      </c>
      <c r="AE10">
        <v>288</v>
      </c>
      <c r="AF10" t="s">
        <v>71</v>
      </c>
      <c r="AG10">
        <v>0</v>
      </c>
      <c r="AH10">
        <v>0.5</v>
      </c>
      <c r="AI10">
        <v>1</v>
      </c>
    </row>
    <row r="11" spans="1:36" x14ac:dyDescent="0.4">
      <c r="A11">
        <v>4007</v>
      </c>
      <c r="B11" t="s">
        <v>72</v>
      </c>
      <c r="C11" t="s">
        <v>73</v>
      </c>
      <c r="D11">
        <v>8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1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54</v>
      </c>
      <c r="X11">
        <v>1288</v>
      </c>
      <c r="Y11">
        <v>768</v>
      </c>
      <c r="Z11">
        <v>288</v>
      </c>
      <c r="AA11">
        <v>150</v>
      </c>
      <c r="AB11" t="s">
        <v>41</v>
      </c>
      <c r="AC11" t="s">
        <v>48</v>
      </c>
      <c r="AD11" t="s">
        <v>1121</v>
      </c>
      <c r="AE11">
        <v>480</v>
      </c>
      <c r="AF11" t="s">
        <v>75</v>
      </c>
      <c r="AG11">
        <v>0</v>
      </c>
      <c r="AH11">
        <v>0.5</v>
      </c>
      <c r="AI11">
        <v>1</v>
      </c>
    </row>
    <row r="12" spans="1:36" x14ac:dyDescent="0.4">
      <c r="A12">
        <v>4008</v>
      </c>
      <c r="B12" t="s">
        <v>76</v>
      </c>
      <c r="C12" t="s">
        <v>77</v>
      </c>
      <c r="D12">
        <v>4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0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78</v>
      </c>
      <c r="X12">
        <v>701</v>
      </c>
      <c r="Y12">
        <v>1</v>
      </c>
      <c r="Z12">
        <v>1</v>
      </c>
      <c r="AA12">
        <v>-1</v>
      </c>
      <c r="AB12" t="s">
        <v>41</v>
      </c>
      <c r="AC12" t="s">
        <v>1092</v>
      </c>
      <c r="AD12" t="s">
        <v>59</v>
      </c>
      <c r="AE12">
        <v>288</v>
      </c>
      <c r="AF12" t="s">
        <v>79</v>
      </c>
      <c r="AG12">
        <v>0</v>
      </c>
      <c r="AH12">
        <v>-1</v>
      </c>
      <c r="AI12">
        <v>1</v>
      </c>
    </row>
    <row r="13" spans="1:36" x14ac:dyDescent="0.4">
      <c r="A13">
        <v>4009</v>
      </c>
      <c r="B13" t="s">
        <v>80</v>
      </c>
      <c r="C13" t="s">
        <v>81</v>
      </c>
      <c r="D13">
        <v>8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10</v>
      </c>
      <c r="T13">
        <v>12</v>
      </c>
      <c r="U13" t="s">
        <v>47</v>
      </c>
      <c r="V13" t="s">
        <v>48</v>
      </c>
      <c r="W13" t="s">
        <v>63</v>
      </c>
      <c r="X13">
        <v>1292</v>
      </c>
      <c r="Y13">
        <v>216</v>
      </c>
      <c r="Z13">
        <v>792</v>
      </c>
      <c r="AA13">
        <v>150</v>
      </c>
      <c r="AB13" t="s">
        <v>41</v>
      </c>
      <c r="AC13" t="s">
        <v>48</v>
      </c>
      <c r="AD13" t="s">
        <v>74</v>
      </c>
      <c r="AE13">
        <v>576</v>
      </c>
      <c r="AF13" t="s">
        <v>82</v>
      </c>
      <c r="AG13">
        <v>0</v>
      </c>
      <c r="AH13">
        <v>0.5</v>
      </c>
      <c r="AI13">
        <v>1</v>
      </c>
    </row>
    <row r="14" spans="1:36" x14ac:dyDescent="0.4">
      <c r="A14">
        <v>4010</v>
      </c>
      <c r="B14" t="s">
        <v>83</v>
      </c>
      <c r="C14" t="s">
        <v>84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166</v>
      </c>
      <c r="AF14" t="s">
        <v>86</v>
      </c>
      <c r="AG14">
        <v>0</v>
      </c>
      <c r="AH14">
        <v>-1</v>
      </c>
      <c r="AI14">
        <v>1</v>
      </c>
    </row>
    <row r="15" spans="1:36" x14ac:dyDescent="0.4">
      <c r="A15">
        <v>4011</v>
      </c>
      <c r="B15" t="s">
        <v>87</v>
      </c>
      <c r="C15" t="s">
        <v>88</v>
      </c>
      <c r="D15">
        <v>1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100</v>
      </c>
      <c r="P15">
        <v>100</v>
      </c>
      <c r="Q15">
        <v>100</v>
      </c>
      <c r="R15">
        <v>100</v>
      </c>
      <c r="S15">
        <v>7</v>
      </c>
      <c r="T15">
        <v>12</v>
      </c>
      <c r="U15" t="s">
        <v>47</v>
      </c>
      <c r="V15" t="s">
        <v>39</v>
      </c>
      <c r="W15" t="s">
        <v>49</v>
      </c>
      <c r="X15">
        <v>1</v>
      </c>
      <c r="Y15">
        <v>1</v>
      </c>
      <c r="Z15">
        <v>1</v>
      </c>
      <c r="AA15">
        <v>-1</v>
      </c>
      <c r="AB15" t="s">
        <v>41</v>
      </c>
      <c r="AC15" t="s">
        <v>85</v>
      </c>
      <c r="AD15" t="s">
        <v>59</v>
      </c>
      <c r="AE15">
        <v>0</v>
      </c>
      <c r="AF15" t="s">
        <v>89</v>
      </c>
      <c r="AG15">
        <v>0</v>
      </c>
      <c r="AH15">
        <v>-1</v>
      </c>
      <c r="AI15">
        <v>1</v>
      </c>
    </row>
    <row r="16" spans="1:36" x14ac:dyDescent="0.4">
      <c r="A16">
        <v>4012</v>
      </c>
      <c r="B16" t="s">
        <v>90</v>
      </c>
      <c r="C16" t="s">
        <v>91</v>
      </c>
      <c r="D16">
        <v>3</v>
      </c>
      <c r="E16">
        <v>80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50</v>
      </c>
      <c r="P16">
        <v>50</v>
      </c>
      <c r="Q16">
        <v>100</v>
      </c>
      <c r="R16">
        <v>100</v>
      </c>
      <c r="S16">
        <v>10</v>
      </c>
      <c r="T16">
        <v>12</v>
      </c>
      <c r="U16" t="s">
        <v>38</v>
      </c>
      <c r="V16" t="s">
        <v>39</v>
      </c>
      <c r="W16" t="s">
        <v>92</v>
      </c>
      <c r="X16">
        <v>1372</v>
      </c>
      <c r="Y16">
        <v>480</v>
      </c>
      <c r="Z16">
        <v>672</v>
      </c>
      <c r="AA16">
        <v>400</v>
      </c>
      <c r="AB16" t="s">
        <v>41</v>
      </c>
      <c r="AC16" t="s">
        <v>39</v>
      </c>
      <c r="AD16" t="s">
        <v>1120</v>
      </c>
      <c r="AE16">
        <v>288</v>
      </c>
      <c r="AF16" t="s">
        <v>93</v>
      </c>
      <c r="AG16">
        <v>0</v>
      </c>
      <c r="AH16">
        <v>0.5</v>
      </c>
      <c r="AI16">
        <v>1</v>
      </c>
    </row>
    <row r="17" spans="1:35" x14ac:dyDescent="0.4">
      <c r="A17">
        <v>4013</v>
      </c>
      <c r="B17" t="s">
        <v>94</v>
      </c>
      <c r="C17" t="s">
        <v>95</v>
      </c>
      <c r="D17">
        <v>1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</v>
      </c>
      <c r="N17">
        <v>1</v>
      </c>
      <c r="O17">
        <v>100</v>
      </c>
      <c r="P17">
        <v>100</v>
      </c>
      <c r="Q17">
        <v>100</v>
      </c>
      <c r="R17">
        <v>100</v>
      </c>
      <c r="S17">
        <v>7</v>
      </c>
      <c r="T17">
        <v>12</v>
      </c>
      <c r="U17" t="s">
        <v>47</v>
      </c>
      <c r="V17" t="s">
        <v>39</v>
      </c>
      <c r="W17" t="s">
        <v>49</v>
      </c>
      <c r="X17">
        <v>1</v>
      </c>
      <c r="Y17">
        <v>1</v>
      </c>
      <c r="Z17">
        <v>1</v>
      </c>
      <c r="AA17">
        <v>-1</v>
      </c>
      <c r="AB17" t="s">
        <v>41</v>
      </c>
      <c r="AC17" t="s">
        <v>85</v>
      </c>
      <c r="AD17" t="s">
        <v>59</v>
      </c>
      <c r="AE17">
        <v>166</v>
      </c>
      <c r="AF17" t="s">
        <v>96</v>
      </c>
      <c r="AG17">
        <v>0</v>
      </c>
      <c r="AH17">
        <v>-1</v>
      </c>
      <c r="AI17">
        <v>1</v>
      </c>
    </row>
    <row r="18" spans="1:35" x14ac:dyDescent="0.4">
      <c r="A18">
        <v>4014</v>
      </c>
      <c r="B18" t="s">
        <v>97</v>
      </c>
      <c r="C18" t="s">
        <v>98</v>
      </c>
      <c r="D18">
        <v>8</v>
      </c>
      <c r="E18">
        <v>100</v>
      </c>
      <c r="F18">
        <v>100</v>
      </c>
      <c r="G18">
        <v>100</v>
      </c>
      <c r="H18">
        <v>50</v>
      </c>
      <c r="I18">
        <v>110</v>
      </c>
      <c r="J18">
        <v>110</v>
      </c>
      <c r="K18">
        <v>40</v>
      </c>
      <c r="L18">
        <v>100</v>
      </c>
      <c r="M18">
        <v>10</v>
      </c>
      <c r="N18">
        <v>1</v>
      </c>
      <c r="O18">
        <v>80</v>
      </c>
      <c r="P18">
        <v>80</v>
      </c>
      <c r="Q18">
        <v>105</v>
      </c>
      <c r="R18">
        <v>90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1276</v>
      </c>
      <c r="Y18">
        <v>384</v>
      </c>
      <c r="Z18">
        <v>576</v>
      </c>
      <c r="AA18">
        <v>150</v>
      </c>
      <c r="AB18" t="s">
        <v>41</v>
      </c>
      <c r="AC18" t="s">
        <v>41</v>
      </c>
      <c r="AD18" t="s">
        <v>99</v>
      </c>
      <c r="AE18">
        <v>360</v>
      </c>
      <c r="AF18" t="s">
        <v>100</v>
      </c>
      <c r="AG18">
        <v>0</v>
      </c>
      <c r="AH18">
        <v>0.5</v>
      </c>
      <c r="AI18">
        <v>1</v>
      </c>
    </row>
    <row r="19" spans="1:35" x14ac:dyDescent="0.4">
      <c r="A19">
        <v>4015</v>
      </c>
      <c r="B19" t="s">
        <v>101</v>
      </c>
      <c r="C19" t="s">
        <v>102</v>
      </c>
      <c r="D19">
        <v>13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47</v>
      </c>
      <c r="V19" t="s">
        <v>53</v>
      </c>
      <c r="W19" t="s">
        <v>78</v>
      </c>
      <c r="X19">
        <v>1744</v>
      </c>
      <c r="Y19">
        <v>684</v>
      </c>
      <c r="Z19">
        <v>1044</v>
      </c>
      <c r="AA19">
        <v>150</v>
      </c>
      <c r="AB19" t="s">
        <v>41</v>
      </c>
      <c r="AC19" t="s">
        <v>41</v>
      </c>
      <c r="AD19" t="s">
        <v>1115</v>
      </c>
      <c r="AE19">
        <v>252</v>
      </c>
      <c r="AF19" t="s">
        <v>103</v>
      </c>
      <c r="AG19">
        <v>0</v>
      </c>
      <c r="AH19">
        <v>0.5</v>
      </c>
      <c r="AI19">
        <v>1</v>
      </c>
    </row>
    <row r="20" spans="1:35" x14ac:dyDescent="0.4">
      <c r="A20">
        <v>4016</v>
      </c>
      <c r="B20" t="s">
        <v>104</v>
      </c>
      <c r="C20" t="s">
        <v>105</v>
      </c>
      <c r="D20">
        <v>19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75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10</v>
      </c>
      <c r="T20">
        <v>12</v>
      </c>
      <c r="U20" t="s">
        <v>38</v>
      </c>
      <c r="V20" t="s">
        <v>48</v>
      </c>
      <c r="W20" t="s">
        <v>49</v>
      </c>
      <c r="X20">
        <v>1080</v>
      </c>
      <c r="Y20">
        <v>480</v>
      </c>
      <c r="Z20">
        <v>648</v>
      </c>
      <c r="AA20">
        <v>200</v>
      </c>
      <c r="AB20" t="s">
        <v>41</v>
      </c>
      <c r="AC20" t="s">
        <v>106</v>
      </c>
      <c r="AD20" t="s">
        <v>1124</v>
      </c>
      <c r="AE20">
        <v>576</v>
      </c>
      <c r="AF20" t="s">
        <v>67</v>
      </c>
      <c r="AG20">
        <v>0</v>
      </c>
      <c r="AH20">
        <v>0.5</v>
      </c>
      <c r="AI20">
        <v>1.5</v>
      </c>
    </row>
    <row r="21" spans="1:35" x14ac:dyDescent="0.4">
      <c r="A21">
        <v>4017</v>
      </c>
      <c r="B21" t="s">
        <v>107</v>
      </c>
      <c r="C21" t="s">
        <v>108</v>
      </c>
      <c r="D21">
        <v>1</v>
      </c>
      <c r="E21">
        <v>150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</v>
      </c>
      <c r="N21">
        <v>1</v>
      </c>
      <c r="O21">
        <v>100</v>
      </c>
      <c r="P21">
        <v>100</v>
      </c>
      <c r="Q21">
        <v>100</v>
      </c>
      <c r="R21">
        <v>100</v>
      </c>
      <c r="S21">
        <v>7</v>
      </c>
      <c r="T21">
        <v>12</v>
      </c>
      <c r="U21" t="s">
        <v>47</v>
      </c>
      <c r="V21" t="s">
        <v>39</v>
      </c>
      <c r="W21" t="s">
        <v>109</v>
      </c>
      <c r="X21">
        <v>1</v>
      </c>
      <c r="Y21">
        <v>1</v>
      </c>
      <c r="Z21">
        <v>1</v>
      </c>
      <c r="AA21">
        <v>-1</v>
      </c>
      <c r="AB21" t="s">
        <v>41</v>
      </c>
      <c r="AC21" t="s">
        <v>85</v>
      </c>
      <c r="AD21" t="s">
        <v>59</v>
      </c>
      <c r="AE21">
        <v>182</v>
      </c>
      <c r="AF21" t="s">
        <v>110</v>
      </c>
      <c r="AG21">
        <v>0</v>
      </c>
      <c r="AH21">
        <v>-1</v>
      </c>
      <c r="AI21">
        <v>1</v>
      </c>
    </row>
    <row r="22" spans="1:35" x14ac:dyDescent="0.4">
      <c r="A22">
        <v>4018</v>
      </c>
      <c r="B22" t="s">
        <v>111</v>
      </c>
      <c r="C22" t="s">
        <v>112</v>
      </c>
      <c r="D22">
        <v>18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75</v>
      </c>
      <c r="K22">
        <v>100</v>
      </c>
      <c r="L22">
        <v>100</v>
      </c>
      <c r="M22">
        <v>10</v>
      </c>
      <c r="N22">
        <v>4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39</v>
      </c>
      <c r="W22" t="s">
        <v>113</v>
      </c>
      <c r="X22">
        <v>1768</v>
      </c>
      <c r="Y22">
        <v>576</v>
      </c>
      <c r="Z22">
        <v>768</v>
      </c>
      <c r="AA22">
        <v>-1</v>
      </c>
      <c r="AB22" t="s">
        <v>41</v>
      </c>
      <c r="AC22" t="s">
        <v>114</v>
      </c>
      <c r="AD22" t="s">
        <v>115</v>
      </c>
      <c r="AE22">
        <v>384</v>
      </c>
      <c r="AF22" t="s">
        <v>116</v>
      </c>
      <c r="AG22">
        <v>0</v>
      </c>
      <c r="AH22">
        <v>-1</v>
      </c>
      <c r="AI22">
        <v>1</v>
      </c>
    </row>
    <row r="23" spans="1:35" x14ac:dyDescent="0.4">
      <c r="A23">
        <v>4019</v>
      </c>
      <c r="B23" t="s">
        <v>117</v>
      </c>
      <c r="C23" t="s">
        <v>118</v>
      </c>
      <c r="D23">
        <v>20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75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38</v>
      </c>
      <c r="V23" t="s">
        <v>53</v>
      </c>
      <c r="W23" t="s">
        <v>54</v>
      </c>
      <c r="X23">
        <v>1456</v>
      </c>
      <c r="Y23">
        <v>336</v>
      </c>
      <c r="Z23">
        <v>456</v>
      </c>
      <c r="AA23">
        <v>200</v>
      </c>
      <c r="AB23" t="s">
        <v>119</v>
      </c>
      <c r="AC23" t="s">
        <v>120</v>
      </c>
      <c r="AD23" t="s">
        <v>1124</v>
      </c>
      <c r="AE23">
        <v>264</v>
      </c>
      <c r="AF23" t="s">
        <v>121</v>
      </c>
      <c r="AG23">
        <v>0</v>
      </c>
      <c r="AH23">
        <v>0.5</v>
      </c>
      <c r="AI23">
        <v>1</v>
      </c>
    </row>
    <row r="24" spans="1:35" x14ac:dyDescent="0.4">
      <c r="A24">
        <v>4020</v>
      </c>
      <c r="B24" t="s">
        <v>122</v>
      </c>
      <c r="C24" t="s">
        <v>123</v>
      </c>
      <c r="D24">
        <v>28</v>
      </c>
      <c r="E24">
        <v>100</v>
      </c>
      <c r="F24">
        <v>100</v>
      </c>
      <c r="G24">
        <v>70</v>
      </c>
      <c r="H24">
        <v>80</v>
      </c>
      <c r="I24">
        <v>100</v>
      </c>
      <c r="J24">
        <v>110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1054</v>
      </c>
      <c r="Y24">
        <v>384</v>
      </c>
      <c r="Z24">
        <v>54</v>
      </c>
      <c r="AA24">
        <v>200</v>
      </c>
      <c r="AB24" t="s">
        <v>41</v>
      </c>
      <c r="AC24" t="s">
        <v>275</v>
      </c>
      <c r="AD24" t="s">
        <v>1121</v>
      </c>
      <c r="AE24">
        <v>360</v>
      </c>
      <c r="AF24" t="s">
        <v>124</v>
      </c>
      <c r="AG24">
        <v>0</v>
      </c>
      <c r="AH24">
        <v>0.5</v>
      </c>
      <c r="AI24">
        <v>1</v>
      </c>
    </row>
    <row r="25" spans="1:35" x14ac:dyDescent="0.4">
      <c r="A25">
        <v>4021</v>
      </c>
      <c r="B25" t="s">
        <v>125</v>
      </c>
      <c r="C25" t="s">
        <v>126</v>
      </c>
      <c r="D25">
        <v>26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49</v>
      </c>
      <c r="X25">
        <v>1576</v>
      </c>
      <c r="Y25">
        <v>420</v>
      </c>
      <c r="Z25">
        <v>576</v>
      </c>
      <c r="AA25">
        <v>200</v>
      </c>
      <c r="AB25" t="s">
        <v>41</v>
      </c>
      <c r="AC25" t="s">
        <v>275</v>
      </c>
      <c r="AD25" t="s">
        <v>1115</v>
      </c>
      <c r="AE25">
        <v>432</v>
      </c>
      <c r="AF25" t="s">
        <v>127</v>
      </c>
      <c r="AG25">
        <v>0</v>
      </c>
      <c r="AH25">
        <v>0.5</v>
      </c>
      <c r="AI25">
        <v>1</v>
      </c>
    </row>
    <row r="26" spans="1:35" x14ac:dyDescent="0.4">
      <c r="A26">
        <v>4022</v>
      </c>
      <c r="B26" t="s">
        <v>128</v>
      </c>
      <c r="C26" t="s">
        <v>129</v>
      </c>
      <c r="D26">
        <v>43</v>
      </c>
      <c r="E26">
        <v>100</v>
      </c>
      <c r="F26">
        <v>100</v>
      </c>
      <c r="G26">
        <v>70</v>
      </c>
      <c r="H26">
        <v>80</v>
      </c>
      <c r="I26">
        <v>100</v>
      </c>
      <c r="J26">
        <v>110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92</v>
      </c>
      <c r="X26">
        <v>1500</v>
      </c>
      <c r="Y26">
        <v>1000</v>
      </c>
      <c r="Z26">
        <v>500</v>
      </c>
      <c r="AA26">
        <v>200</v>
      </c>
      <c r="AB26" t="s">
        <v>41</v>
      </c>
      <c r="AC26" t="s">
        <v>130</v>
      </c>
      <c r="AD26" t="s">
        <v>1123</v>
      </c>
      <c r="AE26">
        <v>360</v>
      </c>
      <c r="AF26" t="s">
        <v>131</v>
      </c>
      <c r="AG26">
        <v>0</v>
      </c>
      <c r="AH26">
        <v>0.5</v>
      </c>
      <c r="AI26">
        <v>1</v>
      </c>
    </row>
    <row r="27" spans="1:35" x14ac:dyDescent="0.4">
      <c r="A27">
        <v>4023</v>
      </c>
      <c r="B27" t="s">
        <v>132</v>
      </c>
      <c r="C27" t="s">
        <v>133</v>
      </c>
      <c r="D27">
        <v>12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49</v>
      </c>
      <c r="X27">
        <v>1624</v>
      </c>
      <c r="Y27">
        <v>576</v>
      </c>
      <c r="Z27">
        <v>624</v>
      </c>
      <c r="AA27">
        <v>400</v>
      </c>
      <c r="AB27" t="s">
        <v>41</v>
      </c>
      <c r="AC27" t="s">
        <v>41</v>
      </c>
      <c r="AD27" t="s">
        <v>42</v>
      </c>
      <c r="AE27">
        <v>312</v>
      </c>
      <c r="AF27" t="s">
        <v>134</v>
      </c>
      <c r="AG27">
        <v>0</v>
      </c>
      <c r="AH27">
        <v>0.25</v>
      </c>
      <c r="AI27">
        <v>1</v>
      </c>
    </row>
    <row r="28" spans="1:35" x14ac:dyDescent="0.4">
      <c r="A28">
        <v>4024</v>
      </c>
      <c r="B28" t="s">
        <v>135</v>
      </c>
      <c r="C28" t="s">
        <v>136</v>
      </c>
      <c r="D28">
        <v>11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1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53</v>
      </c>
      <c r="W28" t="s">
        <v>92</v>
      </c>
      <c r="X28">
        <v>1600</v>
      </c>
      <c r="Y28">
        <v>240</v>
      </c>
      <c r="Z28">
        <v>900</v>
      </c>
      <c r="AA28">
        <v>300</v>
      </c>
      <c r="AB28" t="s">
        <v>41</v>
      </c>
      <c r="AC28" t="s">
        <v>275</v>
      </c>
      <c r="AD28" t="s">
        <v>74</v>
      </c>
      <c r="AE28">
        <v>252</v>
      </c>
      <c r="AF28" t="s">
        <v>137</v>
      </c>
      <c r="AG28">
        <v>0</v>
      </c>
      <c r="AH28">
        <v>0.35</v>
      </c>
      <c r="AI28">
        <v>1</v>
      </c>
    </row>
    <row r="29" spans="1:35" x14ac:dyDescent="0.4">
      <c r="A29">
        <v>4025</v>
      </c>
      <c r="B29" t="s">
        <v>138</v>
      </c>
      <c r="C29" t="s">
        <v>139</v>
      </c>
      <c r="D29">
        <v>10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0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47</v>
      </c>
      <c r="V29" t="s">
        <v>140</v>
      </c>
      <c r="W29" t="s">
        <v>54</v>
      </c>
      <c r="X29">
        <v>1001</v>
      </c>
      <c r="Y29">
        <v>1</v>
      </c>
      <c r="Z29">
        <v>1</v>
      </c>
      <c r="AA29">
        <v>-1</v>
      </c>
      <c r="AB29" t="s">
        <v>41</v>
      </c>
      <c r="AC29" t="s">
        <v>58</v>
      </c>
      <c r="AD29" t="s">
        <v>59</v>
      </c>
      <c r="AE29">
        <v>672</v>
      </c>
      <c r="AF29" t="s">
        <v>141</v>
      </c>
      <c r="AG29">
        <v>0</v>
      </c>
      <c r="AH29">
        <v>-1</v>
      </c>
      <c r="AI29">
        <v>1</v>
      </c>
    </row>
    <row r="30" spans="1:35" x14ac:dyDescent="0.4">
      <c r="A30">
        <v>4026</v>
      </c>
      <c r="B30" t="s">
        <v>142</v>
      </c>
      <c r="C30" t="s">
        <v>143</v>
      </c>
      <c r="D30">
        <v>19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144</v>
      </c>
      <c r="V30" t="s">
        <v>53</v>
      </c>
      <c r="W30" t="s">
        <v>92</v>
      </c>
      <c r="X30">
        <v>1564</v>
      </c>
      <c r="Y30">
        <v>576</v>
      </c>
      <c r="Z30">
        <v>864</v>
      </c>
      <c r="AA30">
        <v>200</v>
      </c>
      <c r="AB30" t="s">
        <v>41</v>
      </c>
      <c r="AC30" t="s">
        <v>41</v>
      </c>
      <c r="AD30" t="s">
        <v>74</v>
      </c>
      <c r="AE30">
        <v>480</v>
      </c>
      <c r="AF30" t="s">
        <v>145</v>
      </c>
      <c r="AG30">
        <v>0</v>
      </c>
      <c r="AH30">
        <v>0.5</v>
      </c>
      <c r="AI30">
        <v>1</v>
      </c>
    </row>
    <row r="31" spans="1:35" x14ac:dyDescent="0.4">
      <c r="A31">
        <v>4027</v>
      </c>
      <c r="B31" t="s">
        <v>146</v>
      </c>
      <c r="C31" t="s">
        <v>147</v>
      </c>
      <c r="D31">
        <v>8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38</v>
      </c>
      <c r="V31" t="s">
        <v>53</v>
      </c>
      <c r="W31" t="s">
        <v>63</v>
      </c>
      <c r="X31">
        <v>1148</v>
      </c>
      <c r="Y31">
        <v>480</v>
      </c>
      <c r="Z31">
        <v>648</v>
      </c>
      <c r="AA31">
        <v>150</v>
      </c>
      <c r="AB31" t="s">
        <v>41</v>
      </c>
      <c r="AC31" t="s">
        <v>41</v>
      </c>
      <c r="AD31" t="s">
        <v>74</v>
      </c>
      <c r="AE31">
        <v>360</v>
      </c>
      <c r="AF31" t="s">
        <v>148</v>
      </c>
      <c r="AG31">
        <v>0</v>
      </c>
      <c r="AH31">
        <v>0.5</v>
      </c>
      <c r="AI31">
        <v>1</v>
      </c>
    </row>
    <row r="32" spans="1:35" x14ac:dyDescent="0.4">
      <c r="A32">
        <v>4028</v>
      </c>
      <c r="B32" t="s">
        <v>149</v>
      </c>
      <c r="C32" t="s">
        <v>150</v>
      </c>
      <c r="D32">
        <v>4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100</v>
      </c>
      <c r="P32">
        <v>100</v>
      </c>
      <c r="Q32">
        <v>100</v>
      </c>
      <c r="R32">
        <v>100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144</v>
      </c>
      <c r="AF32" t="s">
        <v>151</v>
      </c>
      <c r="AG32">
        <v>0</v>
      </c>
      <c r="AH32">
        <v>0.25</v>
      </c>
      <c r="AI32">
        <v>1</v>
      </c>
    </row>
    <row r="33" spans="1:35" x14ac:dyDescent="0.4">
      <c r="A33">
        <v>4029</v>
      </c>
      <c r="B33" t="s">
        <v>152</v>
      </c>
      <c r="C33" t="s">
        <v>153</v>
      </c>
      <c r="D33">
        <v>6</v>
      </c>
      <c r="E33">
        <v>100</v>
      </c>
      <c r="F33">
        <v>100</v>
      </c>
      <c r="G33">
        <v>100</v>
      </c>
      <c r="H33">
        <v>150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140</v>
      </c>
      <c r="P33">
        <v>130</v>
      </c>
      <c r="Q33">
        <v>120</v>
      </c>
      <c r="R33">
        <v>110</v>
      </c>
      <c r="S33">
        <v>10</v>
      </c>
      <c r="T33">
        <v>12</v>
      </c>
      <c r="U33" t="s">
        <v>47</v>
      </c>
      <c r="V33" t="s">
        <v>53</v>
      </c>
      <c r="W33" t="s">
        <v>92</v>
      </c>
      <c r="X33">
        <v>988</v>
      </c>
      <c r="Y33">
        <v>168</v>
      </c>
      <c r="Z33">
        <v>288</v>
      </c>
      <c r="AA33">
        <v>200</v>
      </c>
      <c r="AB33" t="s">
        <v>41</v>
      </c>
      <c r="AC33" t="s">
        <v>41</v>
      </c>
      <c r="AD33" t="s">
        <v>42</v>
      </c>
      <c r="AE33">
        <v>96</v>
      </c>
      <c r="AF33" t="s">
        <v>154</v>
      </c>
      <c r="AG33">
        <v>0</v>
      </c>
      <c r="AH33">
        <v>0.25</v>
      </c>
      <c r="AI33">
        <v>1</v>
      </c>
    </row>
    <row r="34" spans="1:35" x14ac:dyDescent="0.4">
      <c r="A34">
        <v>4030</v>
      </c>
      <c r="B34" t="s">
        <v>155</v>
      </c>
      <c r="C34" t="s">
        <v>156</v>
      </c>
      <c r="D34">
        <v>1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100</v>
      </c>
      <c r="R34">
        <v>100</v>
      </c>
      <c r="S34">
        <v>7</v>
      </c>
      <c r="T34">
        <v>12</v>
      </c>
      <c r="U34" t="s">
        <v>47</v>
      </c>
      <c r="V34" t="s">
        <v>39</v>
      </c>
      <c r="W34" t="s">
        <v>49</v>
      </c>
      <c r="X34">
        <v>1</v>
      </c>
      <c r="Y34">
        <v>1</v>
      </c>
      <c r="Z34">
        <v>1</v>
      </c>
      <c r="AA34">
        <v>-1</v>
      </c>
      <c r="AB34" t="s">
        <v>41</v>
      </c>
      <c r="AC34" t="s">
        <v>85</v>
      </c>
      <c r="AD34" t="s">
        <v>59</v>
      </c>
      <c r="AE34">
        <v>0</v>
      </c>
      <c r="AF34" t="s">
        <v>157</v>
      </c>
      <c r="AG34">
        <v>0</v>
      </c>
      <c r="AH34">
        <v>-1</v>
      </c>
      <c r="AI34">
        <v>1</v>
      </c>
    </row>
    <row r="35" spans="1:35" x14ac:dyDescent="0.4">
      <c r="A35">
        <v>4031</v>
      </c>
      <c r="B35" t="s">
        <v>158</v>
      </c>
      <c r="C35" t="s">
        <v>159</v>
      </c>
      <c r="D35">
        <v>25</v>
      </c>
      <c r="E35">
        <v>80</v>
      </c>
      <c r="F35">
        <v>100</v>
      </c>
      <c r="G35">
        <v>100</v>
      </c>
      <c r="H35">
        <v>100</v>
      </c>
      <c r="I35">
        <v>110</v>
      </c>
      <c r="J35">
        <v>160</v>
      </c>
      <c r="K35">
        <v>100</v>
      </c>
      <c r="L35">
        <v>100</v>
      </c>
      <c r="M35">
        <v>10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63</v>
      </c>
      <c r="X35">
        <v>1120</v>
      </c>
      <c r="Y35">
        <v>240</v>
      </c>
      <c r="Z35">
        <v>620</v>
      </c>
      <c r="AA35">
        <v>100</v>
      </c>
      <c r="AB35" t="s">
        <v>41</v>
      </c>
      <c r="AC35" t="s">
        <v>41</v>
      </c>
      <c r="AD35" t="s">
        <v>1124</v>
      </c>
      <c r="AE35">
        <v>384</v>
      </c>
      <c r="AF35" t="s">
        <v>161</v>
      </c>
      <c r="AG35">
        <v>0</v>
      </c>
      <c r="AH35">
        <v>0.5</v>
      </c>
      <c r="AI35">
        <v>1</v>
      </c>
    </row>
    <row r="36" spans="1:35" x14ac:dyDescent="0.4">
      <c r="A36">
        <v>4032</v>
      </c>
      <c r="B36" t="s">
        <v>162</v>
      </c>
      <c r="C36" t="s">
        <v>163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170</v>
      </c>
      <c r="J36">
        <v>100</v>
      </c>
      <c r="K36">
        <v>100</v>
      </c>
      <c r="L36">
        <v>90</v>
      </c>
      <c r="M36">
        <v>20</v>
      </c>
      <c r="N36">
        <v>1</v>
      </c>
      <c r="O36">
        <v>100</v>
      </c>
      <c r="P36">
        <v>100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92</v>
      </c>
      <c r="X36">
        <v>1320</v>
      </c>
      <c r="Y36">
        <v>240</v>
      </c>
      <c r="Z36">
        <v>620</v>
      </c>
      <c r="AA36">
        <v>150</v>
      </c>
      <c r="AB36" t="s">
        <v>41</v>
      </c>
      <c r="AC36" t="s">
        <v>41</v>
      </c>
      <c r="AD36" t="s">
        <v>1123</v>
      </c>
      <c r="AE36">
        <v>384</v>
      </c>
      <c r="AF36" t="s">
        <v>164</v>
      </c>
      <c r="AG36">
        <v>0</v>
      </c>
      <c r="AH36">
        <v>0.5</v>
      </c>
      <c r="AI36">
        <v>1</v>
      </c>
    </row>
    <row r="37" spans="1:35" x14ac:dyDescent="0.4">
      <c r="A37">
        <v>4033</v>
      </c>
      <c r="B37" t="s">
        <v>165</v>
      </c>
      <c r="C37" t="s">
        <v>166</v>
      </c>
      <c r="D37">
        <v>24</v>
      </c>
      <c r="E37">
        <v>90</v>
      </c>
      <c r="F37">
        <v>100</v>
      </c>
      <c r="G37">
        <v>100</v>
      </c>
      <c r="H37">
        <v>100</v>
      </c>
      <c r="I37">
        <v>70</v>
      </c>
      <c r="J37">
        <v>100</v>
      </c>
      <c r="K37">
        <v>100</v>
      </c>
      <c r="L37">
        <v>170</v>
      </c>
      <c r="M37">
        <v>15</v>
      </c>
      <c r="N37">
        <v>1</v>
      </c>
      <c r="O37">
        <v>100</v>
      </c>
      <c r="P37">
        <v>100</v>
      </c>
      <c r="Q37">
        <v>110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70</v>
      </c>
      <c r="X37">
        <v>1624</v>
      </c>
      <c r="Y37">
        <v>240</v>
      </c>
      <c r="Z37">
        <v>624</v>
      </c>
      <c r="AA37">
        <v>250</v>
      </c>
      <c r="AB37" t="s">
        <v>41</v>
      </c>
      <c r="AC37" t="s">
        <v>41</v>
      </c>
      <c r="AD37" t="s">
        <v>1100</v>
      </c>
      <c r="AE37">
        <v>384</v>
      </c>
      <c r="AF37" t="s">
        <v>167</v>
      </c>
      <c r="AG37">
        <v>0</v>
      </c>
      <c r="AH37">
        <v>0.5</v>
      </c>
      <c r="AI37">
        <v>1</v>
      </c>
    </row>
    <row r="38" spans="1:35" x14ac:dyDescent="0.4">
      <c r="A38">
        <v>4034</v>
      </c>
      <c r="B38" t="s">
        <v>168</v>
      </c>
      <c r="C38" t="s">
        <v>169</v>
      </c>
      <c r="D38">
        <v>23</v>
      </c>
      <c r="E38">
        <v>110</v>
      </c>
      <c r="F38">
        <v>100</v>
      </c>
      <c r="G38">
        <v>100</v>
      </c>
      <c r="H38">
        <v>170</v>
      </c>
      <c r="I38">
        <v>110</v>
      </c>
      <c r="J38">
        <v>100</v>
      </c>
      <c r="K38">
        <v>100</v>
      </c>
      <c r="L38">
        <v>80</v>
      </c>
      <c r="M38">
        <v>10</v>
      </c>
      <c r="N38">
        <v>1</v>
      </c>
      <c r="O38">
        <v>120</v>
      </c>
      <c r="P38">
        <v>120</v>
      </c>
      <c r="Q38">
        <v>105</v>
      </c>
      <c r="R38">
        <v>100</v>
      </c>
      <c r="S38">
        <v>10</v>
      </c>
      <c r="T38">
        <v>12</v>
      </c>
      <c r="U38" t="s">
        <v>38</v>
      </c>
      <c r="V38" t="s">
        <v>160</v>
      </c>
      <c r="W38" t="s">
        <v>49</v>
      </c>
      <c r="X38">
        <v>1624</v>
      </c>
      <c r="Y38">
        <v>240</v>
      </c>
      <c r="Z38">
        <v>624</v>
      </c>
      <c r="AA38">
        <v>200</v>
      </c>
      <c r="AB38" t="s">
        <v>41</v>
      </c>
      <c r="AC38" t="s">
        <v>41</v>
      </c>
      <c r="AD38" t="s">
        <v>1100</v>
      </c>
      <c r="AE38">
        <v>384</v>
      </c>
      <c r="AF38" t="s">
        <v>170</v>
      </c>
      <c r="AG38">
        <v>0</v>
      </c>
      <c r="AH38">
        <v>0.5</v>
      </c>
      <c r="AI38">
        <v>1</v>
      </c>
    </row>
    <row r="39" spans="1:35" x14ac:dyDescent="0.4">
      <c r="A39">
        <v>4035</v>
      </c>
      <c r="B39" t="s">
        <v>171</v>
      </c>
      <c r="C39" t="s">
        <v>172</v>
      </c>
      <c r="D39">
        <v>22</v>
      </c>
      <c r="E39">
        <v>180</v>
      </c>
      <c r="F39">
        <v>110</v>
      </c>
      <c r="G39">
        <v>110</v>
      </c>
      <c r="H39">
        <v>110</v>
      </c>
      <c r="I39">
        <v>110</v>
      </c>
      <c r="J39">
        <v>110</v>
      </c>
      <c r="K39">
        <v>110</v>
      </c>
      <c r="L39">
        <v>110</v>
      </c>
      <c r="M39">
        <v>10</v>
      </c>
      <c r="N39">
        <v>1</v>
      </c>
      <c r="O39">
        <v>100</v>
      </c>
      <c r="P39">
        <v>100</v>
      </c>
      <c r="Q39">
        <v>115</v>
      </c>
      <c r="R39">
        <v>105</v>
      </c>
      <c r="S39">
        <v>10</v>
      </c>
      <c r="T39">
        <v>12</v>
      </c>
      <c r="U39" t="s">
        <v>38</v>
      </c>
      <c r="V39" t="s">
        <v>160</v>
      </c>
      <c r="W39" t="s">
        <v>40</v>
      </c>
      <c r="X39">
        <v>3074</v>
      </c>
      <c r="Y39">
        <v>480</v>
      </c>
      <c r="Z39">
        <v>1874</v>
      </c>
      <c r="AA39">
        <v>300</v>
      </c>
      <c r="AB39" t="s">
        <v>41</v>
      </c>
      <c r="AC39" t="s">
        <v>41</v>
      </c>
      <c r="AD39" t="s">
        <v>1100</v>
      </c>
      <c r="AE39">
        <v>384</v>
      </c>
      <c r="AF39" t="s">
        <v>173</v>
      </c>
      <c r="AG39">
        <v>0</v>
      </c>
      <c r="AH39">
        <v>0.5</v>
      </c>
      <c r="AI39">
        <v>1</v>
      </c>
    </row>
    <row r="40" spans="1:35" x14ac:dyDescent="0.4">
      <c r="A40">
        <v>4036</v>
      </c>
      <c r="B40" t="s">
        <v>174</v>
      </c>
      <c r="C40" t="s">
        <v>175</v>
      </c>
      <c r="D40">
        <v>28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9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47</v>
      </c>
      <c r="V40" t="s">
        <v>160</v>
      </c>
      <c r="W40" t="s">
        <v>70</v>
      </c>
      <c r="X40">
        <v>1172</v>
      </c>
      <c r="Y40">
        <v>420</v>
      </c>
      <c r="Z40">
        <v>672</v>
      </c>
      <c r="AA40">
        <v>200</v>
      </c>
      <c r="AB40" t="s">
        <v>41</v>
      </c>
      <c r="AC40" t="s">
        <v>176</v>
      </c>
      <c r="AD40" t="s">
        <v>99</v>
      </c>
      <c r="AE40">
        <v>528</v>
      </c>
      <c r="AF40" t="s">
        <v>177</v>
      </c>
      <c r="AG40">
        <v>0</v>
      </c>
      <c r="AH40">
        <v>0.5</v>
      </c>
      <c r="AI40">
        <v>1</v>
      </c>
    </row>
    <row r="41" spans="1:35" x14ac:dyDescent="0.4">
      <c r="A41">
        <v>4037</v>
      </c>
      <c r="B41" t="s">
        <v>178</v>
      </c>
      <c r="C41" t="s">
        <v>179</v>
      </c>
      <c r="D41">
        <v>38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960</v>
      </c>
      <c r="Y41">
        <v>840</v>
      </c>
      <c r="Z41">
        <v>1008</v>
      </c>
      <c r="AA41">
        <v>200</v>
      </c>
      <c r="AB41" t="s">
        <v>41</v>
      </c>
      <c r="AC41" t="s">
        <v>181</v>
      </c>
      <c r="AD41" t="s">
        <v>1124</v>
      </c>
      <c r="AE41">
        <v>324</v>
      </c>
      <c r="AF41" t="s">
        <v>182</v>
      </c>
      <c r="AG41">
        <v>0</v>
      </c>
      <c r="AH41">
        <v>0.5</v>
      </c>
      <c r="AI41">
        <v>1</v>
      </c>
    </row>
    <row r="42" spans="1:35" x14ac:dyDescent="0.4">
      <c r="A42">
        <v>4038</v>
      </c>
      <c r="B42" t="s">
        <v>183</v>
      </c>
      <c r="C42" t="s">
        <v>184</v>
      </c>
      <c r="D42">
        <v>35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38</v>
      </c>
      <c r="V42" t="s">
        <v>160</v>
      </c>
      <c r="W42" t="s">
        <v>180</v>
      </c>
      <c r="X42">
        <v>1008</v>
      </c>
      <c r="Y42">
        <v>528</v>
      </c>
      <c r="Z42">
        <v>1008</v>
      </c>
      <c r="AA42">
        <v>200</v>
      </c>
      <c r="AB42" t="s">
        <v>41</v>
      </c>
      <c r="AC42" t="s">
        <v>41</v>
      </c>
      <c r="AD42" t="s">
        <v>1115</v>
      </c>
      <c r="AE42">
        <v>324</v>
      </c>
      <c r="AF42" t="s">
        <v>185</v>
      </c>
      <c r="AG42">
        <v>0</v>
      </c>
      <c r="AH42">
        <v>0.5</v>
      </c>
      <c r="AI42">
        <v>1</v>
      </c>
    </row>
    <row r="43" spans="1:35" x14ac:dyDescent="0.4">
      <c r="A43">
        <v>4039</v>
      </c>
      <c r="B43" t="s">
        <v>186</v>
      </c>
      <c r="C43" t="s">
        <v>187</v>
      </c>
      <c r="D43">
        <v>30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10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144</v>
      </c>
      <c r="V43" t="s">
        <v>140</v>
      </c>
      <c r="W43" t="s">
        <v>180</v>
      </c>
      <c r="X43">
        <v>2416</v>
      </c>
      <c r="Y43">
        <v>432</v>
      </c>
      <c r="Z43">
        <v>2016</v>
      </c>
      <c r="AA43">
        <v>155</v>
      </c>
      <c r="AB43" t="s">
        <v>41</v>
      </c>
      <c r="AC43" t="s">
        <v>188</v>
      </c>
      <c r="AD43" t="s">
        <v>99</v>
      </c>
      <c r="AE43">
        <v>1008</v>
      </c>
      <c r="AF43" t="s">
        <v>189</v>
      </c>
      <c r="AG43">
        <v>0</v>
      </c>
      <c r="AH43">
        <v>0.5</v>
      </c>
      <c r="AI43">
        <v>1</v>
      </c>
    </row>
    <row r="44" spans="1:35" x14ac:dyDescent="0.4">
      <c r="A44">
        <v>4040</v>
      </c>
      <c r="B44" t="s">
        <v>190</v>
      </c>
      <c r="C44" t="s">
        <v>191</v>
      </c>
      <c r="D44">
        <v>41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10</v>
      </c>
      <c r="T44">
        <v>12</v>
      </c>
      <c r="U44" t="s">
        <v>38</v>
      </c>
      <c r="V44" t="s">
        <v>160</v>
      </c>
      <c r="W44" t="s">
        <v>63</v>
      </c>
      <c r="X44">
        <v>1120</v>
      </c>
      <c r="Y44">
        <v>240</v>
      </c>
      <c r="Z44">
        <v>620</v>
      </c>
      <c r="AA44">
        <v>120</v>
      </c>
      <c r="AB44" t="s">
        <v>41</v>
      </c>
      <c r="AC44" t="s">
        <v>192</v>
      </c>
      <c r="AD44" t="s">
        <v>1124</v>
      </c>
      <c r="AE44">
        <v>603</v>
      </c>
      <c r="AF44" t="s">
        <v>193</v>
      </c>
      <c r="AG44">
        <v>0</v>
      </c>
      <c r="AH44">
        <v>0.5</v>
      </c>
      <c r="AI44">
        <v>1</v>
      </c>
    </row>
    <row r="45" spans="1:35" x14ac:dyDescent="0.4">
      <c r="A45">
        <v>4041</v>
      </c>
      <c r="B45" t="s">
        <v>194</v>
      </c>
      <c r="C45" t="s">
        <v>195</v>
      </c>
      <c r="D45">
        <v>1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100</v>
      </c>
      <c r="P45">
        <v>100</v>
      </c>
      <c r="Q45">
        <v>100</v>
      </c>
      <c r="R45">
        <v>100</v>
      </c>
      <c r="S45">
        <v>7</v>
      </c>
      <c r="T45">
        <v>12</v>
      </c>
      <c r="U45" t="s">
        <v>47</v>
      </c>
      <c r="V45" t="s">
        <v>39</v>
      </c>
      <c r="W45" t="s">
        <v>49</v>
      </c>
      <c r="X45">
        <v>1</v>
      </c>
      <c r="Y45">
        <v>1</v>
      </c>
      <c r="Z45">
        <v>1</v>
      </c>
      <c r="AA45">
        <v>-1</v>
      </c>
      <c r="AB45" t="s">
        <v>41</v>
      </c>
      <c r="AC45" t="s">
        <v>85</v>
      </c>
      <c r="AD45" t="s">
        <v>59</v>
      </c>
      <c r="AE45">
        <v>166</v>
      </c>
      <c r="AF45" t="s">
        <v>196</v>
      </c>
      <c r="AG45">
        <v>0</v>
      </c>
      <c r="AH45">
        <v>-1</v>
      </c>
      <c r="AI45">
        <v>1</v>
      </c>
    </row>
    <row r="46" spans="1:35" x14ac:dyDescent="0.4">
      <c r="A46">
        <v>4042</v>
      </c>
      <c r="B46" t="s">
        <v>197</v>
      </c>
      <c r="C46" t="s">
        <v>198</v>
      </c>
      <c r="D46">
        <v>30</v>
      </c>
      <c r="E46">
        <v>120</v>
      </c>
      <c r="F46">
        <v>100</v>
      </c>
      <c r="G46">
        <v>100</v>
      </c>
      <c r="H46">
        <v>130</v>
      </c>
      <c r="I46">
        <v>90</v>
      </c>
      <c r="J46">
        <v>100</v>
      </c>
      <c r="K46">
        <v>100</v>
      </c>
      <c r="L46">
        <v>100</v>
      </c>
      <c r="M46">
        <v>10</v>
      </c>
      <c r="N46">
        <v>1</v>
      </c>
      <c r="O46">
        <v>110</v>
      </c>
      <c r="P46">
        <v>90</v>
      </c>
      <c r="Q46">
        <v>110</v>
      </c>
      <c r="R46">
        <v>100</v>
      </c>
      <c r="S46">
        <v>10</v>
      </c>
      <c r="T46">
        <v>12</v>
      </c>
      <c r="U46" t="s">
        <v>144</v>
      </c>
      <c r="V46" t="s">
        <v>53</v>
      </c>
      <c r="W46" t="s">
        <v>199</v>
      </c>
      <c r="X46">
        <v>1960</v>
      </c>
      <c r="Y46">
        <v>384</v>
      </c>
      <c r="Z46">
        <v>960</v>
      </c>
      <c r="AA46">
        <v>150</v>
      </c>
      <c r="AB46" t="s">
        <v>41</v>
      </c>
      <c r="AC46" t="s">
        <v>275</v>
      </c>
      <c r="AD46" t="s">
        <v>1115</v>
      </c>
      <c r="AE46">
        <v>192</v>
      </c>
      <c r="AF46" t="s">
        <v>200</v>
      </c>
      <c r="AG46">
        <v>0</v>
      </c>
      <c r="AH46">
        <v>0.5</v>
      </c>
      <c r="AI46">
        <v>1</v>
      </c>
    </row>
    <row r="47" spans="1:35" x14ac:dyDescent="0.4">
      <c r="A47">
        <v>4043</v>
      </c>
      <c r="B47" t="s">
        <v>201</v>
      </c>
      <c r="C47" t="s">
        <v>202</v>
      </c>
      <c r="D47">
        <v>6</v>
      </c>
      <c r="E47">
        <v>100</v>
      </c>
      <c r="F47">
        <v>100</v>
      </c>
      <c r="G47">
        <v>130</v>
      </c>
      <c r="H47">
        <v>50</v>
      </c>
      <c r="I47">
        <v>90</v>
      </c>
      <c r="J47">
        <v>50</v>
      </c>
      <c r="K47">
        <v>100</v>
      </c>
      <c r="L47">
        <v>110</v>
      </c>
      <c r="M47">
        <v>10</v>
      </c>
      <c r="N47">
        <v>1</v>
      </c>
      <c r="O47">
        <v>90</v>
      </c>
      <c r="P47">
        <v>110</v>
      </c>
      <c r="Q47">
        <v>105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49</v>
      </c>
      <c r="X47">
        <v>1672</v>
      </c>
      <c r="Y47">
        <v>432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288</v>
      </c>
      <c r="AF47" t="s">
        <v>203</v>
      </c>
      <c r="AG47">
        <v>0</v>
      </c>
      <c r="AH47">
        <v>0.5</v>
      </c>
      <c r="AI47">
        <v>1</v>
      </c>
    </row>
    <row r="48" spans="1:35" x14ac:dyDescent="0.4">
      <c r="A48">
        <v>4044</v>
      </c>
      <c r="B48" t="s">
        <v>204</v>
      </c>
      <c r="C48" t="s">
        <v>205</v>
      </c>
      <c r="D48">
        <v>16</v>
      </c>
      <c r="E48">
        <v>80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120</v>
      </c>
      <c r="L48">
        <v>100</v>
      </c>
      <c r="M48">
        <v>10</v>
      </c>
      <c r="N48">
        <v>1</v>
      </c>
      <c r="O48">
        <v>70</v>
      </c>
      <c r="P48">
        <v>70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39</v>
      </c>
      <c r="W48" t="s">
        <v>40</v>
      </c>
      <c r="X48">
        <v>1872</v>
      </c>
      <c r="Y48">
        <v>288</v>
      </c>
      <c r="Z48">
        <v>672</v>
      </c>
      <c r="AA48">
        <v>200</v>
      </c>
      <c r="AB48" t="s">
        <v>41</v>
      </c>
      <c r="AC48" t="s">
        <v>39</v>
      </c>
      <c r="AD48" t="s">
        <v>42</v>
      </c>
      <c r="AE48">
        <v>528</v>
      </c>
      <c r="AF48" t="s">
        <v>206</v>
      </c>
      <c r="AG48">
        <v>0</v>
      </c>
      <c r="AH48">
        <v>0.5</v>
      </c>
      <c r="AI48">
        <v>1</v>
      </c>
    </row>
    <row r="49" spans="1:35" x14ac:dyDescent="0.4">
      <c r="A49">
        <v>4045</v>
      </c>
      <c r="B49" t="s">
        <v>207</v>
      </c>
      <c r="C49" t="s">
        <v>208</v>
      </c>
      <c r="D49">
        <v>15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</v>
      </c>
      <c r="N49">
        <v>1</v>
      </c>
      <c r="O49">
        <v>100</v>
      </c>
      <c r="P49">
        <v>100</v>
      </c>
      <c r="Q49">
        <v>100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1576</v>
      </c>
      <c r="Y49">
        <v>576</v>
      </c>
      <c r="Z49">
        <v>576</v>
      </c>
      <c r="AA49">
        <v>200</v>
      </c>
      <c r="AB49" t="s">
        <v>41</v>
      </c>
      <c r="AC49" t="s">
        <v>41</v>
      </c>
      <c r="AD49" t="s">
        <v>42</v>
      </c>
      <c r="AE49">
        <v>288</v>
      </c>
      <c r="AF49" t="s">
        <v>209</v>
      </c>
      <c r="AG49">
        <v>0</v>
      </c>
      <c r="AH49">
        <v>-1</v>
      </c>
      <c r="AI49">
        <v>1</v>
      </c>
    </row>
    <row r="50" spans="1:35" x14ac:dyDescent="0.4">
      <c r="A50">
        <v>4046</v>
      </c>
      <c r="B50" t="s">
        <v>210</v>
      </c>
      <c r="C50" t="s">
        <v>211</v>
      </c>
      <c r="D50">
        <v>25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105</v>
      </c>
      <c r="K50">
        <v>100</v>
      </c>
      <c r="L50">
        <v>100</v>
      </c>
      <c r="M50">
        <v>10</v>
      </c>
      <c r="N50">
        <v>1</v>
      </c>
      <c r="O50">
        <v>90</v>
      </c>
      <c r="P50">
        <v>90</v>
      </c>
      <c r="Q50">
        <v>105</v>
      </c>
      <c r="R50">
        <v>100</v>
      </c>
      <c r="S50">
        <v>10</v>
      </c>
      <c r="T50">
        <v>12</v>
      </c>
      <c r="U50" t="s">
        <v>38</v>
      </c>
      <c r="V50" t="s">
        <v>53</v>
      </c>
      <c r="W50" t="s">
        <v>49</v>
      </c>
      <c r="X50">
        <v>1054</v>
      </c>
      <c r="Y50">
        <v>432</v>
      </c>
      <c r="Z50">
        <v>504</v>
      </c>
      <c r="AA50">
        <v>200</v>
      </c>
      <c r="AB50" t="s">
        <v>41</v>
      </c>
      <c r="AC50" t="s">
        <v>275</v>
      </c>
      <c r="AD50" t="s">
        <v>74</v>
      </c>
      <c r="AE50">
        <v>216</v>
      </c>
      <c r="AF50" t="s">
        <v>212</v>
      </c>
      <c r="AG50">
        <v>0</v>
      </c>
      <c r="AH50">
        <v>0.5</v>
      </c>
      <c r="AI50">
        <v>1</v>
      </c>
    </row>
    <row r="51" spans="1:35" x14ac:dyDescent="0.4">
      <c r="A51">
        <v>4047</v>
      </c>
      <c r="B51" t="s">
        <v>213</v>
      </c>
      <c r="C51" t="s">
        <v>214</v>
      </c>
      <c r="D51">
        <v>22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39</v>
      </c>
      <c r="W51" t="s">
        <v>215</v>
      </c>
      <c r="X51">
        <v>1872</v>
      </c>
      <c r="Y51">
        <v>480</v>
      </c>
      <c r="Z51">
        <v>672</v>
      </c>
      <c r="AA51">
        <v>400</v>
      </c>
      <c r="AB51" t="s">
        <v>41</v>
      </c>
      <c r="AC51" t="s">
        <v>39</v>
      </c>
      <c r="AD51" t="s">
        <v>42</v>
      </c>
      <c r="AE51">
        <v>288</v>
      </c>
      <c r="AF51" t="s">
        <v>216</v>
      </c>
      <c r="AG51">
        <v>0</v>
      </c>
      <c r="AH51">
        <v>0.5</v>
      </c>
      <c r="AI51">
        <v>1</v>
      </c>
    </row>
    <row r="52" spans="1:35" x14ac:dyDescent="0.4">
      <c r="A52">
        <v>4048</v>
      </c>
      <c r="B52" t="s">
        <v>217</v>
      </c>
      <c r="C52" t="s">
        <v>218</v>
      </c>
      <c r="D52">
        <v>33</v>
      </c>
      <c r="E52">
        <v>130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15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219</v>
      </c>
      <c r="W52" t="s">
        <v>220</v>
      </c>
      <c r="X52">
        <v>1220</v>
      </c>
      <c r="Y52">
        <v>648</v>
      </c>
      <c r="Z52">
        <v>1080</v>
      </c>
      <c r="AA52">
        <v>300</v>
      </c>
      <c r="AB52" t="s">
        <v>119</v>
      </c>
      <c r="AC52" t="s">
        <v>221</v>
      </c>
      <c r="AD52" t="s">
        <v>1124</v>
      </c>
      <c r="AE52">
        <v>336</v>
      </c>
      <c r="AF52" t="s">
        <v>222</v>
      </c>
      <c r="AG52">
        <v>0</v>
      </c>
      <c r="AH52">
        <v>0.5</v>
      </c>
      <c r="AI52">
        <v>1</v>
      </c>
    </row>
    <row r="53" spans="1:35" x14ac:dyDescent="0.4">
      <c r="A53">
        <v>4049</v>
      </c>
      <c r="B53" t="s">
        <v>223</v>
      </c>
      <c r="C53" t="s">
        <v>224</v>
      </c>
      <c r="D53">
        <v>10</v>
      </c>
      <c r="E53">
        <v>130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90</v>
      </c>
      <c r="M53">
        <v>15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39</v>
      </c>
      <c r="W53" t="s">
        <v>40</v>
      </c>
      <c r="X53">
        <v>1072</v>
      </c>
      <c r="Y53">
        <v>480</v>
      </c>
      <c r="Z53">
        <v>672</v>
      </c>
      <c r="AA53">
        <v>300</v>
      </c>
      <c r="AB53" t="s">
        <v>119</v>
      </c>
      <c r="AC53" t="s">
        <v>225</v>
      </c>
      <c r="AD53" t="s">
        <v>1124</v>
      </c>
      <c r="AE53">
        <v>288</v>
      </c>
      <c r="AF53" t="s">
        <v>226</v>
      </c>
      <c r="AG53">
        <v>0</v>
      </c>
      <c r="AH53">
        <v>0.75</v>
      </c>
      <c r="AI53">
        <v>1</v>
      </c>
    </row>
    <row r="54" spans="1:35" x14ac:dyDescent="0.4">
      <c r="A54">
        <v>4050</v>
      </c>
      <c r="B54" t="s">
        <v>227</v>
      </c>
      <c r="C54" t="s">
        <v>228</v>
      </c>
      <c r="D54">
        <v>35</v>
      </c>
      <c r="E54">
        <v>130</v>
      </c>
      <c r="F54">
        <v>100</v>
      </c>
      <c r="G54">
        <v>180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229</v>
      </c>
      <c r="W54" t="s">
        <v>230</v>
      </c>
      <c r="X54">
        <v>1072</v>
      </c>
      <c r="Y54">
        <v>672</v>
      </c>
      <c r="Z54">
        <v>672</v>
      </c>
      <c r="AA54">
        <v>200</v>
      </c>
      <c r="AB54" t="s">
        <v>119</v>
      </c>
      <c r="AC54" t="s">
        <v>231</v>
      </c>
      <c r="AD54" t="s">
        <v>1124</v>
      </c>
      <c r="AE54">
        <v>312</v>
      </c>
      <c r="AF54" t="s">
        <v>232</v>
      </c>
      <c r="AG54">
        <v>0</v>
      </c>
      <c r="AH54">
        <v>0.5</v>
      </c>
      <c r="AI54">
        <v>1</v>
      </c>
    </row>
    <row r="55" spans="1:35" x14ac:dyDescent="0.4">
      <c r="A55">
        <v>4051</v>
      </c>
      <c r="B55" t="s">
        <v>233</v>
      </c>
      <c r="C55" t="s">
        <v>234</v>
      </c>
      <c r="D55">
        <v>46</v>
      </c>
      <c r="E55">
        <v>130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15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219</v>
      </c>
      <c r="W55" t="s">
        <v>235</v>
      </c>
      <c r="X55">
        <v>1072</v>
      </c>
      <c r="Y55">
        <v>384</v>
      </c>
      <c r="Z55">
        <v>1056</v>
      </c>
      <c r="AA55">
        <v>200</v>
      </c>
      <c r="AB55" t="s">
        <v>119</v>
      </c>
      <c r="AC55" t="s">
        <v>236</v>
      </c>
      <c r="AD55" t="s">
        <v>1124</v>
      </c>
      <c r="AE55">
        <v>672</v>
      </c>
      <c r="AF55" t="s">
        <v>237</v>
      </c>
      <c r="AG55">
        <v>0</v>
      </c>
      <c r="AH55">
        <v>0.5</v>
      </c>
      <c r="AI55">
        <v>1</v>
      </c>
    </row>
    <row r="56" spans="1:35" x14ac:dyDescent="0.4">
      <c r="A56">
        <v>4052</v>
      </c>
      <c r="B56" t="s">
        <v>238</v>
      </c>
      <c r="C56" t="s">
        <v>239</v>
      </c>
      <c r="D56">
        <v>61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48</v>
      </c>
      <c r="W56" t="s">
        <v>180</v>
      </c>
      <c r="X56">
        <v>862</v>
      </c>
      <c r="Y56">
        <v>312</v>
      </c>
      <c r="Z56">
        <v>534</v>
      </c>
      <c r="AA56">
        <v>175</v>
      </c>
      <c r="AB56" t="s">
        <v>41</v>
      </c>
      <c r="AC56" t="s">
        <v>1091</v>
      </c>
      <c r="AD56" t="s">
        <v>1124</v>
      </c>
      <c r="AE56">
        <v>360</v>
      </c>
      <c r="AF56" t="s">
        <v>240</v>
      </c>
      <c r="AG56">
        <v>0</v>
      </c>
      <c r="AH56">
        <v>0.5</v>
      </c>
      <c r="AI56">
        <v>1</v>
      </c>
    </row>
    <row r="57" spans="1:35" x14ac:dyDescent="0.4">
      <c r="A57">
        <v>4053</v>
      </c>
      <c r="B57" t="s">
        <v>241</v>
      </c>
      <c r="C57" t="s">
        <v>242</v>
      </c>
      <c r="D57">
        <v>22</v>
      </c>
      <c r="E57">
        <v>100</v>
      </c>
      <c r="F57">
        <v>100</v>
      </c>
      <c r="G57">
        <v>100</v>
      </c>
      <c r="H57">
        <v>80</v>
      </c>
      <c r="I57">
        <v>120</v>
      </c>
      <c r="J57">
        <v>100</v>
      </c>
      <c r="K57">
        <v>110</v>
      </c>
      <c r="L57">
        <v>120</v>
      </c>
      <c r="M57">
        <v>10</v>
      </c>
      <c r="N57">
        <v>1</v>
      </c>
      <c r="O57">
        <v>70</v>
      </c>
      <c r="P57">
        <v>70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70</v>
      </c>
      <c r="X57">
        <v>1672</v>
      </c>
      <c r="Y57">
        <v>288</v>
      </c>
      <c r="Z57">
        <v>672</v>
      </c>
      <c r="AA57">
        <v>200</v>
      </c>
      <c r="AB57" t="s">
        <v>41</v>
      </c>
      <c r="AC57" t="s">
        <v>39</v>
      </c>
      <c r="AD57" t="s">
        <v>99</v>
      </c>
      <c r="AE57">
        <v>528</v>
      </c>
      <c r="AF57" t="s">
        <v>243</v>
      </c>
      <c r="AG57">
        <v>0</v>
      </c>
      <c r="AH57">
        <v>0.5</v>
      </c>
      <c r="AI57">
        <v>1</v>
      </c>
    </row>
    <row r="58" spans="1:35" x14ac:dyDescent="0.4">
      <c r="A58">
        <v>4054</v>
      </c>
      <c r="B58" t="s">
        <v>244</v>
      </c>
      <c r="C58" t="s">
        <v>245</v>
      </c>
      <c r="D58">
        <v>14</v>
      </c>
      <c r="E58">
        <v>100</v>
      </c>
      <c r="F58">
        <v>100</v>
      </c>
      <c r="G58">
        <v>100</v>
      </c>
      <c r="H58">
        <v>100</v>
      </c>
      <c r="I58">
        <v>120</v>
      </c>
      <c r="J58">
        <v>100</v>
      </c>
      <c r="K58">
        <v>100</v>
      </c>
      <c r="L58">
        <v>100</v>
      </c>
      <c r="M58">
        <v>10</v>
      </c>
      <c r="N58">
        <v>2</v>
      </c>
      <c r="O58">
        <v>100</v>
      </c>
      <c r="P58">
        <v>100</v>
      </c>
      <c r="Q58">
        <v>100</v>
      </c>
      <c r="R58">
        <v>100</v>
      </c>
      <c r="S58">
        <v>10</v>
      </c>
      <c r="T58">
        <v>12</v>
      </c>
      <c r="U58" t="s">
        <v>38</v>
      </c>
      <c r="V58" t="s">
        <v>39</v>
      </c>
      <c r="W58" t="s">
        <v>49</v>
      </c>
      <c r="X58">
        <v>1048</v>
      </c>
      <c r="Y58">
        <v>192</v>
      </c>
      <c r="Z58">
        <v>48</v>
      </c>
      <c r="AA58">
        <v>200</v>
      </c>
      <c r="AB58" t="s">
        <v>41</v>
      </c>
      <c r="AC58" t="s">
        <v>39</v>
      </c>
      <c r="AD58" t="s">
        <v>1115</v>
      </c>
      <c r="AE58">
        <v>288</v>
      </c>
      <c r="AF58" t="s">
        <v>246</v>
      </c>
      <c r="AG58">
        <v>0</v>
      </c>
      <c r="AH58">
        <v>0.5</v>
      </c>
      <c r="AI58">
        <v>1</v>
      </c>
    </row>
    <row r="59" spans="1:35" x14ac:dyDescent="0.4">
      <c r="A59">
        <v>4055</v>
      </c>
      <c r="B59" t="s">
        <v>247</v>
      </c>
      <c r="C59" t="s">
        <v>248</v>
      </c>
      <c r="D59">
        <v>25</v>
      </c>
      <c r="E59">
        <v>100</v>
      </c>
      <c r="F59">
        <v>100</v>
      </c>
      <c r="G59">
        <v>130</v>
      </c>
      <c r="H59">
        <v>50</v>
      </c>
      <c r="I59">
        <v>100</v>
      </c>
      <c r="J59">
        <v>90</v>
      </c>
      <c r="K59">
        <v>100</v>
      </c>
      <c r="L59">
        <v>100</v>
      </c>
      <c r="M59">
        <v>10</v>
      </c>
      <c r="N59">
        <v>1</v>
      </c>
      <c r="O59">
        <v>90</v>
      </c>
      <c r="P59">
        <v>110</v>
      </c>
      <c r="Q59">
        <v>110</v>
      </c>
      <c r="R59">
        <v>110</v>
      </c>
      <c r="S59">
        <v>10</v>
      </c>
      <c r="T59">
        <v>12</v>
      </c>
      <c r="U59" t="s">
        <v>38</v>
      </c>
      <c r="V59" t="s">
        <v>39</v>
      </c>
      <c r="W59" t="s">
        <v>249</v>
      </c>
      <c r="X59">
        <v>1372</v>
      </c>
      <c r="Y59">
        <v>432</v>
      </c>
      <c r="Z59">
        <v>672</v>
      </c>
      <c r="AA59">
        <v>200</v>
      </c>
      <c r="AB59" t="s">
        <v>41</v>
      </c>
      <c r="AC59" t="s">
        <v>39</v>
      </c>
      <c r="AD59" t="s">
        <v>1123</v>
      </c>
      <c r="AE59">
        <v>288</v>
      </c>
      <c r="AF59" t="s">
        <v>250</v>
      </c>
      <c r="AG59">
        <v>0</v>
      </c>
      <c r="AH59">
        <v>0.5</v>
      </c>
      <c r="AI59">
        <v>1</v>
      </c>
    </row>
    <row r="60" spans="1:35" x14ac:dyDescent="0.4">
      <c r="A60">
        <v>4056</v>
      </c>
      <c r="B60" t="s">
        <v>251</v>
      </c>
      <c r="C60" t="s">
        <v>252</v>
      </c>
      <c r="D60">
        <v>26</v>
      </c>
      <c r="E60">
        <v>90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120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38</v>
      </c>
      <c r="V60" t="s">
        <v>140</v>
      </c>
      <c r="W60" t="s">
        <v>253</v>
      </c>
      <c r="X60">
        <v>1816</v>
      </c>
      <c r="Y60">
        <v>288</v>
      </c>
      <c r="Z60">
        <v>816</v>
      </c>
      <c r="AA60">
        <v>200</v>
      </c>
      <c r="AB60" t="s">
        <v>41</v>
      </c>
      <c r="AC60" t="s">
        <v>547</v>
      </c>
      <c r="AD60" t="s">
        <v>1115</v>
      </c>
      <c r="AE60">
        <v>480</v>
      </c>
      <c r="AF60" t="s">
        <v>254</v>
      </c>
      <c r="AG60">
        <v>0</v>
      </c>
      <c r="AH60">
        <v>0.5</v>
      </c>
      <c r="AI60">
        <v>1</v>
      </c>
    </row>
    <row r="61" spans="1:35" x14ac:dyDescent="0.4">
      <c r="A61">
        <v>4057</v>
      </c>
      <c r="B61" t="s">
        <v>255</v>
      </c>
      <c r="C61" t="s">
        <v>256</v>
      </c>
      <c r="D61">
        <v>25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100</v>
      </c>
      <c r="Q61">
        <v>100</v>
      </c>
      <c r="R61">
        <v>100</v>
      </c>
      <c r="S61">
        <v>10</v>
      </c>
      <c r="T61">
        <v>12</v>
      </c>
      <c r="U61" t="s">
        <v>144</v>
      </c>
      <c r="V61" t="s">
        <v>53</v>
      </c>
      <c r="W61" t="s">
        <v>49</v>
      </c>
      <c r="X61">
        <v>1260</v>
      </c>
      <c r="Y61">
        <v>192</v>
      </c>
      <c r="Z61">
        <v>192</v>
      </c>
      <c r="AA61">
        <v>300</v>
      </c>
      <c r="AB61" t="s">
        <v>41</v>
      </c>
      <c r="AC61" t="s">
        <v>1101</v>
      </c>
      <c r="AD61" t="s">
        <v>1115</v>
      </c>
      <c r="AE61">
        <v>840</v>
      </c>
      <c r="AF61" t="s">
        <v>257</v>
      </c>
      <c r="AG61">
        <v>0</v>
      </c>
      <c r="AH61">
        <v>0.5</v>
      </c>
      <c r="AI61">
        <v>1</v>
      </c>
    </row>
    <row r="62" spans="1:35" x14ac:dyDescent="0.4">
      <c r="A62">
        <v>4058</v>
      </c>
      <c r="B62" t="s">
        <v>258</v>
      </c>
      <c r="C62" t="s">
        <v>259</v>
      </c>
      <c r="D62">
        <v>44</v>
      </c>
      <c r="E62">
        <v>140</v>
      </c>
      <c r="F62">
        <v>100</v>
      </c>
      <c r="G62">
        <v>100</v>
      </c>
      <c r="H62">
        <v>105</v>
      </c>
      <c r="I62">
        <v>100</v>
      </c>
      <c r="J62">
        <v>100</v>
      </c>
      <c r="K62">
        <v>50</v>
      </c>
      <c r="L62">
        <v>110</v>
      </c>
      <c r="M62">
        <v>10</v>
      </c>
      <c r="N62">
        <v>1</v>
      </c>
      <c r="O62">
        <v>80</v>
      </c>
      <c r="P62">
        <v>90</v>
      </c>
      <c r="Q62">
        <v>95</v>
      </c>
      <c r="R62">
        <v>105</v>
      </c>
      <c r="S62">
        <v>10</v>
      </c>
      <c r="T62">
        <v>12</v>
      </c>
      <c r="U62" t="s">
        <v>38</v>
      </c>
      <c r="V62" t="s">
        <v>219</v>
      </c>
      <c r="W62" t="s">
        <v>40</v>
      </c>
      <c r="X62">
        <v>2112</v>
      </c>
      <c r="Y62">
        <v>576</v>
      </c>
      <c r="Z62">
        <v>912</v>
      </c>
      <c r="AA62">
        <v>250</v>
      </c>
      <c r="AB62" t="s">
        <v>41</v>
      </c>
      <c r="AC62" t="s">
        <v>219</v>
      </c>
      <c r="AD62" t="s">
        <v>1115</v>
      </c>
      <c r="AE62">
        <v>324</v>
      </c>
      <c r="AF62" t="s">
        <v>260</v>
      </c>
      <c r="AG62">
        <v>0</v>
      </c>
      <c r="AH62">
        <v>0.5</v>
      </c>
      <c r="AI62">
        <v>1</v>
      </c>
    </row>
    <row r="63" spans="1:35" x14ac:dyDescent="0.4">
      <c r="A63">
        <v>4059</v>
      </c>
      <c r="B63" t="s">
        <v>261</v>
      </c>
      <c r="C63" t="s">
        <v>262</v>
      </c>
      <c r="D63">
        <v>74</v>
      </c>
      <c r="E63">
        <v>100</v>
      </c>
      <c r="F63">
        <v>80</v>
      </c>
      <c r="G63">
        <v>70</v>
      </c>
      <c r="H63">
        <v>50</v>
      </c>
      <c r="I63">
        <v>140</v>
      </c>
      <c r="J63">
        <v>150</v>
      </c>
      <c r="K63">
        <v>130</v>
      </c>
      <c r="L63">
        <v>120</v>
      </c>
      <c r="M63">
        <v>10</v>
      </c>
      <c r="N63">
        <v>2</v>
      </c>
      <c r="O63">
        <v>60</v>
      </c>
      <c r="P63">
        <v>60</v>
      </c>
      <c r="Q63">
        <v>130</v>
      </c>
      <c r="R63">
        <v>120</v>
      </c>
      <c r="S63">
        <v>10</v>
      </c>
      <c r="T63">
        <v>12</v>
      </c>
      <c r="U63" t="s">
        <v>38</v>
      </c>
      <c r="V63" t="s">
        <v>219</v>
      </c>
      <c r="W63" t="s">
        <v>63</v>
      </c>
      <c r="X63">
        <v>672</v>
      </c>
      <c r="Y63">
        <v>192</v>
      </c>
      <c r="Z63">
        <v>500</v>
      </c>
      <c r="AA63">
        <v>100</v>
      </c>
      <c r="AB63" t="s">
        <v>41</v>
      </c>
      <c r="AC63" t="s">
        <v>263</v>
      </c>
      <c r="AD63" t="s">
        <v>1124</v>
      </c>
      <c r="AE63">
        <v>336</v>
      </c>
      <c r="AF63" t="s">
        <v>264</v>
      </c>
      <c r="AG63">
        <v>0</v>
      </c>
      <c r="AH63">
        <v>0.5</v>
      </c>
      <c r="AI63">
        <v>1</v>
      </c>
    </row>
    <row r="64" spans="1:35" x14ac:dyDescent="0.4">
      <c r="A64">
        <v>4060</v>
      </c>
      <c r="B64" t="s">
        <v>265</v>
      </c>
      <c r="C64" t="s">
        <v>266</v>
      </c>
      <c r="D64">
        <v>47</v>
      </c>
      <c r="E64">
        <v>100</v>
      </c>
      <c r="F64">
        <v>100</v>
      </c>
      <c r="G64">
        <v>100</v>
      </c>
      <c r="H64">
        <v>100</v>
      </c>
      <c r="I64">
        <v>130</v>
      </c>
      <c r="J64">
        <v>50</v>
      </c>
      <c r="K64">
        <v>100</v>
      </c>
      <c r="L64">
        <v>100</v>
      </c>
      <c r="M64">
        <v>10</v>
      </c>
      <c r="N64">
        <v>3</v>
      </c>
      <c r="O64">
        <v>100</v>
      </c>
      <c r="P64">
        <v>100</v>
      </c>
      <c r="Q64">
        <v>100</v>
      </c>
      <c r="R64">
        <v>100</v>
      </c>
      <c r="S64">
        <v>10</v>
      </c>
      <c r="T64">
        <v>12</v>
      </c>
      <c r="U64" t="s">
        <v>38</v>
      </c>
      <c r="V64" t="s">
        <v>140</v>
      </c>
      <c r="W64" t="s">
        <v>249</v>
      </c>
      <c r="X64">
        <v>1152</v>
      </c>
      <c r="Y64">
        <v>384</v>
      </c>
      <c r="Z64">
        <v>1152</v>
      </c>
      <c r="AA64">
        <v>-1</v>
      </c>
      <c r="AB64" t="s">
        <v>41</v>
      </c>
      <c r="AC64" t="s">
        <v>41</v>
      </c>
      <c r="AD64" t="s">
        <v>115</v>
      </c>
      <c r="AE64">
        <v>816</v>
      </c>
      <c r="AF64" t="s">
        <v>267</v>
      </c>
      <c r="AG64">
        <v>0</v>
      </c>
      <c r="AH64">
        <v>-1</v>
      </c>
      <c r="AI64">
        <v>1</v>
      </c>
    </row>
    <row r="65" spans="1:35" x14ac:dyDescent="0.4">
      <c r="A65">
        <v>4061</v>
      </c>
      <c r="B65" t="s">
        <v>268</v>
      </c>
      <c r="C65" t="s">
        <v>269</v>
      </c>
      <c r="D65">
        <v>45</v>
      </c>
      <c r="E65">
        <v>60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1500</v>
      </c>
      <c r="P65">
        <v>200</v>
      </c>
      <c r="Q65">
        <v>90</v>
      </c>
      <c r="R65">
        <v>90</v>
      </c>
      <c r="S65">
        <v>10</v>
      </c>
      <c r="T65">
        <v>12</v>
      </c>
      <c r="U65" t="s">
        <v>47</v>
      </c>
      <c r="V65" t="s">
        <v>140</v>
      </c>
      <c r="W65" t="s">
        <v>270</v>
      </c>
      <c r="X65">
        <v>1888</v>
      </c>
      <c r="Y65">
        <v>828</v>
      </c>
      <c r="Z65">
        <v>1152</v>
      </c>
      <c r="AA65">
        <v>400</v>
      </c>
      <c r="AB65" t="s">
        <v>41</v>
      </c>
      <c r="AC65" t="s">
        <v>41</v>
      </c>
      <c r="AD65" t="s">
        <v>1100</v>
      </c>
      <c r="AE65">
        <v>552</v>
      </c>
      <c r="AF65" t="s">
        <v>271</v>
      </c>
      <c r="AG65">
        <v>0</v>
      </c>
      <c r="AH65">
        <v>0.5</v>
      </c>
      <c r="AI65">
        <v>1</v>
      </c>
    </row>
    <row r="66" spans="1:35" x14ac:dyDescent="0.4">
      <c r="A66">
        <v>4062</v>
      </c>
      <c r="B66" t="s">
        <v>272</v>
      </c>
      <c r="C66" t="s">
        <v>273</v>
      </c>
      <c r="D66">
        <v>51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38</v>
      </c>
      <c r="V66" t="s">
        <v>53</v>
      </c>
      <c r="W66" t="s">
        <v>274</v>
      </c>
      <c r="X66">
        <v>840</v>
      </c>
      <c r="Y66">
        <v>480</v>
      </c>
      <c r="Z66">
        <v>540</v>
      </c>
      <c r="AA66">
        <v>150</v>
      </c>
      <c r="AB66" t="s">
        <v>41</v>
      </c>
      <c r="AC66" t="s">
        <v>275</v>
      </c>
      <c r="AD66" t="s">
        <v>1124</v>
      </c>
      <c r="AE66">
        <v>360</v>
      </c>
      <c r="AF66" t="s">
        <v>276</v>
      </c>
      <c r="AG66">
        <v>0</v>
      </c>
      <c r="AH66">
        <v>0.5</v>
      </c>
      <c r="AI66">
        <v>1</v>
      </c>
    </row>
    <row r="67" spans="1:35" x14ac:dyDescent="0.4">
      <c r="A67">
        <v>4063</v>
      </c>
      <c r="B67" t="s">
        <v>277</v>
      </c>
      <c r="C67" t="s">
        <v>278</v>
      </c>
      <c r="D67">
        <v>65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144</v>
      </c>
      <c r="V67" t="s">
        <v>53</v>
      </c>
      <c r="W67" t="s">
        <v>92</v>
      </c>
      <c r="X67">
        <v>872</v>
      </c>
      <c r="Y67">
        <v>432</v>
      </c>
      <c r="Z67">
        <v>1344</v>
      </c>
      <c r="AA67">
        <v>300</v>
      </c>
      <c r="AB67" t="s">
        <v>119</v>
      </c>
      <c r="AC67" t="s">
        <v>279</v>
      </c>
      <c r="AD67" t="s">
        <v>1124</v>
      </c>
      <c r="AE67">
        <v>408</v>
      </c>
      <c r="AF67" t="s">
        <v>280</v>
      </c>
      <c r="AG67">
        <v>0</v>
      </c>
      <c r="AH67">
        <v>0.5</v>
      </c>
      <c r="AI67">
        <v>1</v>
      </c>
    </row>
    <row r="68" spans="1:35" x14ac:dyDescent="0.4">
      <c r="A68">
        <v>4064</v>
      </c>
      <c r="B68" t="s">
        <v>281</v>
      </c>
      <c r="C68" t="s">
        <v>282</v>
      </c>
      <c r="D68">
        <v>14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200</v>
      </c>
      <c r="AB68" t="s">
        <v>41</v>
      </c>
      <c r="AC68" t="s">
        <v>48</v>
      </c>
      <c r="AD68" t="s">
        <v>1121</v>
      </c>
      <c r="AE68">
        <v>480</v>
      </c>
      <c r="AF68" t="s">
        <v>283</v>
      </c>
      <c r="AG68">
        <v>0</v>
      </c>
      <c r="AH68">
        <v>0.5</v>
      </c>
      <c r="AI68">
        <v>1</v>
      </c>
    </row>
    <row r="69" spans="1:35" x14ac:dyDescent="0.4">
      <c r="A69">
        <v>4065</v>
      </c>
      <c r="B69" t="s">
        <v>284</v>
      </c>
      <c r="C69" t="s">
        <v>285</v>
      </c>
      <c r="D69">
        <v>23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</v>
      </c>
      <c r="N69">
        <v>1</v>
      </c>
      <c r="O69">
        <v>100</v>
      </c>
      <c r="P69">
        <v>100</v>
      </c>
      <c r="Q69">
        <v>100</v>
      </c>
      <c r="R69">
        <v>100</v>
      </c>
      <c r="S69">
        <v>10</v>
      </c>
      <c r="T69">
        <v>12</v>
      </c>
      <c r="U69" t="s">
        <v>38</v>
      </c>
      <c r="V69" t="s">
        <v>48</v>
      </c>
      <c r="W69" t="s">
        <v>78</v>
      </c>
      <c r="X69">
        <v>988</v>
      </c>
      <c r="Y69">
        <v>768</v>
      </c>
      <c r="Z69">
        <v>288</v>
      </c>
      <c r="AA69">
        <v>300</v>
      </c>
      <c r="AB69" t="s">
        <v>41</v>
      </c>
      <c r="AC69" t="s">
        <v>1091</v>
      </c>
      <c r="AD69" t="s">
        <v>1100</v>
      </c>
      <c r="AE69">
        <v>504</v>
      </c>
      <c r="AF69" t="s">
        <v>287</v>
      </c>
      <c r="AG69">
        <v>0</v>
      </c>
      <c r="AH69">
        <v>0.5</v>
      </c>
      <c r="AI69">
        <v>1</v>
      </c>
    </row>
    <row r="70" spans="1:35" x14ac:dyDescent="0.4">
      <c r="A70">
        <v>4066</v>
      </c>
      <c r="B70" t="s">
        <v>288</v>
      </c>
      <c r="C70" t="s">
        <v>289</v>
      </c>
      <c r="D70">
        <v>44</v>
      </c>
      <c r="E70">
        <v>160</v>
      </c>
      <c r="F70">
        <v>100</v>
      </c>
      <c r="G70">
        <v>100</v>
      </c>
      <c r="H70">
        <v>160</v>
      </c>
      <c r="I70">
        <v>110</v>
      </c>
      <c r="J70">
        <v>100</v>
      </c>
      <c r="K70">
        <v>100</v>
      </c>
      <c r="L70">
        <v>110</v>
      </c>
      <c r="M70">
        <v>15</v>
      </c>
      <c r="N70">
        <v>1</v>
      </c>
      <c r="O70">
        <v>200</v>
      </c>
      <c r="P70">
        <v>100</v>
      </c>
      <c r="Q70">
        <v>200</v>
      </c>
      <c r="R70">
        <v>190</v>
      </c>
      <c r="S70">
        <v>10</v>
      </c>
      <c r="T70">
        <v>12</v>
      </c>
      <c r="U70" t="s">
        <v>144</v>
      </c>
      <c r="V70" t="s">
        <v>48</v>
      </c>
      <c r="W70" t="s">
        <v>249</v>
      </c>
      <c r="X70">
        <v>768</v>
      </c>
      <c r="Y70">
        <v>480</v>
      </c>
      <c r="Z70">
        <v>768</v>
      </c>
      <c r="AA70">
        <v>100</v>
      </c>
      <c r="AB70" t="s">
        <v>119</v>
      </c>
      <c r="AC70" t="s">
        <v>290</v>
      </c>
      <c r="AD70" t="s">
        <v>1122</v>
      </c>
      <c r="AE70">
        <v>720</v>
      </c>
      <c r="AF70" t="s">
        <v>291</v>
      </c>
      <c r="AG70">
        <v>0</v>
      </c>
      <c r="AH70">
        <v>0.5</v>
      </c>
      <c r="AI70">
        <v>1</v>
      </c>
    </row>
    <row r="71" spans="1:35" x14ac:dyDescent="0.4">
      <c r="A71">
        <v>4067</v>
      </c>
      <c r="B71" t="s">
        <v>292</v>
      </c>
      <c r="C71" t="s">
        <v>293</v>
      </c>
      <c r="D71">
        <v>38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38</v>
      </c>
      <c r="V71" t="s">
        <v>53</v>
      </c>
      <c r="W71" t="s">
        <v>49</v>
      </c>
      <c r="X71">
        <v>1048</v>
      </c>
      <c r="Y71">
        <v>432</v>
      </c>
      <c r="Z71">
        <v>648</v>
      </c>
      <c r="AA71">
        <v>150</v>
      </c>
      <c r="AB71" t="s">
        <v>119</v>
      </c>
      <c r="AC71" t="s">
        <v>120</v>
      </c>
      <c r="AD71" t="s">
        <v>1124</v>
      </c>
      <c r="AE71">
        <v>216</v>
      </c>
      <c r="AF71" t="s">
        <v>294</v>
      </c>
      <c r="AG71">
        <v>0</v>
      </c>
      <c r="AH71">
        <v>0.5</v>
      </c>
      <c r="AI71">
        <v>1</v>
      </c>
    </row>
    <row r="72" spans="1:35" x14ac:dyDescent="0.4">
      <c r="A72">
        <v>4068</v>
      </c>
      <c r="B72" t="s">
        <v>295</v>
      </c>
      <c r="C72" t="s">
        <v>296</v>
      </c>
      <c r="D72">
        <v>24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2</v>
      </c>
      <c r="T72">
        <v>12</v>
      </c>
      <c r="U72" t="s">
        <v>47</v>
      </c>
      <c r="V72" t="s">
        <v>48</v>
      </c>
      <c r="W72" t="s">
        <v>92</v>
      </c>
      <c r="X72">
        <v>1564</v>
      </c>
      <c r="Y72">
        <v>576</v>
      </c>
      <c r="Z72">
        <v>864</v>
      </c>
      <c r="AA72">
        <v>200</v>
      </c>
      <c r="AB72" t="s">
        <v>41</v>
      </c>
      <c r="AC72" t="s">
        <v>48</v>
      </c>
      <c r="AD72" t="s">
        <v>1123</v>
      </c>
      <c r="AE72">
        <v>384</v>
      </c>
      <c r="AF72" t="s">
        <v>297</v>
      </c>
      <c r="AG72">
        <v>0</v>
      </c>
      <c r="AH72">
        <v>0.5</v>
      </c>
      <c r="AI72">
        <v>1</v>
      </c>
    </row>
    <row r="73" spans="1:35" x14ac:dyDescent="0.4">
      <c r="A73">
        <v>4069</v>
      </c>
      <c r="B73" t="s">
        <v>298</v>
      </c>
      <c r="C73" t="s">
        <v>299</v>
      </c>
      <c r="D73">
        <v>22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38</v>
      </c>
      <c r="V73" t="s">
        <v>48</v>
      </c>
      <c r="W73" t="s">
        <v>92</v>
      </c>
      <c r="X73">
        <v>1708</v>
      </c>
      <c r="Y73">
        <v>540</v>
      </c>
      <c r="Z73">
        <v>1008</v>
      </c>
      <c r="AA73">
        <v>200</v>
      </c>
      <c r="AB73" t="s">
        <v>41</v>
      </c>
      <c r="AC73" t="s">
        <v>48</v>
      </c>
      <c r="AD73" t="s">
        <v>1121</v>
      </c>
      <c r="AE73">
        <v>432</v>
      </c>
      <c r="AF73" t="s">
        <v>300</v>
      </c>
      <c r="AG73">
        <v>0</v>
      </c>
      <c r="AH73">
        <v>0.5</v>
      </c>
      <c r="AI73">
        <v>1</v>
      </c>
    </row>
    <row r="74" spans="1:35" x14ac:dyDescent="0.4">
      <c r="A74">
        <v>4070</v>
      </c>
      <c r="B74" t="s">
        <v>301</v>
      </c>
      <c r="C74" t="s">
        <v>302</v>
      </c>
      <c r="D74">
        <v>26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219</v>
      </c>
      <c r="W74" t="s">
        <v>40</v>
      </c>
      <c r="X74">
        <v>1560</v>
      </c>
      <c r="Y74">
        <v>360</v>
      </c>
      <c r="Z74">
        <v>360</v>
      </c>
      <c r="AA74">
        <v>250</v>
      </c>
      <c r="AB74" t="s">
        <v>41</v>
      </c>
      <c r="AC74" t="s">
        <v>219</v>
      </c>
      <c r="AD74" t="s">
        <v>1120</v>
      </c>
      <c r="AE74">
        <v>192</v>
      </c>
      <c r="AF74" t="s">
        <v>303</v>
      </c>
      <c r="AG74">
        <v>0</v>
      </c>
      <c r="AH74">
        <v>0.5</v>
      </c>
      <c r="AI74">
        <v>1</v>
      </c>
    </row>
    <row r="75" spans="1:35" x14ac:dyDescent="0.4">
      <c r="A75">
        <v>4071</v>
      </c>
      <c r="B75" t="s">
        <v>304</v>
      </c>
      <c r="C75" t="s">
        <v>305</v>
      </c>
      <c r="D75">
        <v>17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384</v>
      </c>
      <c r="Z75">
        <v>288</v>
      </c>
      <c r="AA75">
        <v>300</v>
      </c>
      <c r="AB75" t="s">
        <v>41</v>
      </c>
      <c r="AC75" t="s">
        <v>48</v>
      </c>
      <c r="AD75" t="s">
        <v>1121</v>
      </c>
      <c r="AE75">
        <v>180</v>
      </c>
      <c r="AF75" t="s">
        <v>306</v>
      </c>
      <c r="AG75">
        <v>0</v>
      </c>
      <c r="AH75">
        <v>0.5</v>
      </c>
      <c r="AI75">
        <v>1</v>
      </c>
    </row>
    <row r="76" spans="1:35" x14ac:dyDescent="0.4">
      <c r="A76">
        <v>4072</v>
      </c>
      <c r="B76" t="s">
        <v>307</v>
      </c>
      <c r="C76" t="s">
        <v>308</v>
      </c>
      <c r="D76">
        <v>19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150</v>
      </c>
      <c r="AB76" t="s">
        <v>41</v>
      </c>
      <c r="AC76" t="s">
        <v>48</v>
      </c>
      <c r="AD76" t="s">
        <v>1121</v>
      </c>
      <c r="AE76">
        <v>144</v>
      </c>
      <c r="AF76" t="s">
        <v>309</v>
      </c>
      <c r="AG76">
        <v>0</v>
      </c>
      <c r="AH76">
        <v>0.5</v>
      </c>
      <c r="AI76">
        <v>1</v>
      </c>
    </row>
    <row r="77" spans="1:35" x14ac:dyDescent="0.4">
      <c r="A77">
        <v>4073</v>
      </c>
      <c r="B77" t="s">
        <v>310</v>
      </c>
      <c r="C77" t="s">
        <v>311</v>
      </c>
      <c r="D77">
        <v>21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</v>
      </c>
      <c r="N77">
        <v>1</v>
      </c>
      <c r="O77">
        <v>100</v>
      </c>
      <c r="P77">
        <v>100</v>
      </c>
      <c r="Q77">
        <v>100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1288</v>
      </c>
      <c r="Y77">
        <v>576</v>
      </c>
      <c r="Z77">
        <v>288</v>
      </c>
      <c r="AA77">
        <v>200</v>
      </c>
      <c r="AB77" t="s">
        <v>41</v>
      </c>
      <c r="AC77" t="s">
        <v>48</v>
      </c>
      <c r="AD77" t="s">
        <v>1121</v>
      </c>
      <c r="AE77">
        <v>144</v>
      </c>
      <c r="AF77" t="s">
        <v>312</v>
      </c>
      <c r="AG77">
        <v>0</v>
      </c>
      <c r="AH77">
        <v>0.5</v>
      </c>
      <c r="AI77">
        <v>1</v>
      </c>
    </row>
    <row r="78" spans="1:35" x14ac:dyDescent="0.4">
      <c r="A78">
        <v>4074</v>
      </c>
      <c r="B78" t="s">
        <v>313</v>
      </c>
      <c r="C78" t="s">
        <v>314</v>
      </c>
      <c r="D78">
        <v>26</v>
      </c>
      <c r="E78">
        <v>130</v>
      </c>
      <c r="F78">
        <v>60</v>
      </c>
      <c r="G78">
        <v>200</v>
      </c>
      <c r="H78">
        <v>110</v>
      </c>
      <c r="I78">
        <v>90</v>
      </c>
      <c r="J78">
        <v>60</v>
      </c>
      <c r="K78">
        <v>100</v>
      </c>
      <c r="L78">
        <v>40</v>
      </c>
      <c r="M78">
        <v>10</v>
      </c>
      <c r="N78">
        <v>1</v>
      </c>
      <c r="O78">
        <v>100</v>
      </c>
      <c r="P78">
        <v>110</v>
      </c>
      <c r="Q78">
        <v>110</v>
      </c>
      <c r="R78">
        <v>100</v>
      </c>
      <c r="S78">
        <v>10</v>
      </c>
      <c r="T78">
        <v>12</v>
      </c>
      <c r="U78" t="s">
        <v>47</v>
      </c>
      <c r="V78" t="s">
        <v>48</v>
      </c>
      <c r="W78" t="s">
        <v>49</v>
      </c>
      <c r="X78">
        <v>1768</v>
      </c>
      <c r="Y78">
        <v>384</v>
      </c>
      <c r="Z78">
        <v>768</v>
      </c>
      <c r="AA78">
        <v>300</v>
      </c>
      <c r="AB78" t="s">
        <v>41</v>
      </c>
      <c r="AC78" t="s">
        <v>48</v>
      </c>
      <c r="AD78" t="s">
        <v>1115</v>
      </c>
      <c r="AE78">
        <v>576</v>
      </c>
      <c r="AF78" t="s">
        <v>315</v>
      </c>
      <c r="AG78">
        <v>0</v>
      </c>
      <c r="AH78">
        <v>0.5</v>
      </c>
      <c r="AI78">
        <v>1</v>
      </c>
    </row>
    <row r="79" spans="1:35" x14ac:dyDescent="0.4">
      <c r="A79">
        <v>4075</v>
      </c>
      <c r="B79" t="s">
        <v>316</v>
      </c>
      <c r="C79" t="s">
        <v>317</v>
      </c>
      <c r="D79">
        <v>36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47</v>
      </c>
      <c r="V79" t="s">
        <v>219</v>
      </c>
      <c r="W79" t="s">
        <v>49</v>
      </c>
      <c r="X79">
        <v>1848</v>
      </c>
      <c r="Y79">
        <v>432</v>
      </c>
      <c r="Z79">
        <v>1296</v>
      </c>
      <c r="AA79">
        <v>200</v>
      </c>
      <c r="AB79" t="s">
        <v>41</v>
      </c>
      <c r="AC79" t="s">
        <v>41</v>
      </c>
      <c r="AD79" t="s">
        <v>1115</v>
      </c>
      <c r="AE79">
        <v>480</v>
      </c>
      <c r="AF79" t="s">
        <v>318</v>
      </c>
      <c r="AG79">
        <v>0</v>
      </c>
      <c r="AH79">
        <v>0.5</v>
      </c>
      <c r="AI79">
        <v>1</v>
      </c>
    </row>
    <row r="80" spans="1:35" x14ac:dyDescent="0.4">
      <c r="A80">
        <v>4076</v>
      </c>
      <c r="B80" t="s">
        <v>319</v>
      </c>
      <c r="C80" t="s">
        <v>320</v>
      </c>
      <c r="D80">
        <v>52</v>
      </c>
      <c r="E80">
        <v>140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1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364</v>
      </c>
      <c r="Y80">
        <v>480</v>
      </c>
      <c r="Z80">
        <v>1000</v>
      </c>
      <c r="AA80">
        <v>100</v>
      </c>
      <c r="AB80" t="s">
        <v>119</v>
      </c>
      <c r="AC80" t="s">
        <v>290</v>
      </c>
      <c r="AD80" t="s">
        <v>1124</v>
      </c>
      <c r="AE80">
        <v>624</v>
      </c>
      <c r="AF80" t="s">
        <v>322</v>
      </c>
      <c r="AG80">
        <v>0</v>
      </c>
      <c r="AH80">
        <v>0.5</v>
      </c>
      <c r="AI80">
        <v>1</v>
      </c>
    </row>
    <row r="81" spans="1:35" x14ac:dyDescent="0.4">
      <c r="A81">
        <v>4077</v>
      </c>
      <c r="B81" t="s">
        <v>323</v>
      </c>
      <c r="C81" t="s">
        <v>324</v>
      </c>
      <c r="D81">
        <v>38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110</v>
      </c>
      <c r="M81">
        <v>10</v>
      </c>
      <c r="N81">
        <v>2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48</v>
      </c>
      <c r="W81" t="s">
        <v>321</v>
      </c>
      <c r="X81">
        <v>1024</v>
      </c>
      <c r="Y81">
        <v>480</v>
      </c>
      <c r="Z81">
        <v>1000</v>
      </c>
      <c r="AA81">
        <v>100</v>
      </c>
      <c r="AB81" t="s">
        <v>119</v>
      </c>
      <c r="AC81" t="s">
        <v>106</v>
      </c>
      <c r="AD81" t="s">
        <v>1124</v>
      </c>
      <c r="AE81">
        <v>624</v>
      </c>
      <c r="AF81" t="s">
        <v>325</v>
      </c>
      <c r="AG81">
        <v>0</v>
      </c>
      <c r="AH81">
        <v>1</v>
      </c>
      <c r="AI81">
        <v>0.8</v>
      </c>
    </row>
    <row r="82" spans="1:35" x14ac:dyDescent="0.4">
      <c r="A82">
        <v>4078</v>
      </c>
      <c r="B82" t="s">
        <v>326</v>
      </c>
      <c r="C82" t="s">
        <v>327</v>
      </c>
      <c r="D82">
        <v>35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140</v>
      </c>
      <c r="W82" t="s">
        <v>54</v>
      </c>
      <c r="X82">
        <v>1608</v>
      </c>
      <c r="Y82">
        <v>396</v>
      </c>
      <c r="Z82">
        <v>816</v>
      </c>
      <c r="AA82">
        <v>300</v>
      </c>
      <c r="AB82" t="s">
        <v>41</v>
      </c>
      <c r="AC82" t="s">
        <v>327</v>
      </c>
      <c r="AD82" t="s">
        <v>1115</v>
      </c>
      <c r="AE82">
        <v>576</v>
      </c>
      <c r="AF82" t="s">
        <v>328</v>
      </c>
      <c r="AG82">
        <v>0</v>
      </c>
      <c r="AH82">
        <v>1</v>
      </c>
      <c r="AI82">
        <v>1</v>
      </c>
    </row>
    <row r="83" spans="1:35" x14ac:dyDescent="0.4">
      <c r="A83">
        <v>4079</v>
      </c>
      <c r="B83" t="s">
        <v>329</v>
      </c>
      <c r="C83" t="s">
        <v>330</v>
      </c>
      <c r="D83">
        <v>17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1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144</v>
      </c>
      <c r="V83" t="s">
        <v>39</v>
      </c>
      <c r="W83" t="s">
        <v>49</v>
      </c>
      <c r="X83">
        <v>1960</v>
      </c>
      <c r="Y83">
        <v>384</v>
      </c>
      <c r="Z83">
        <v>960</v>
      </c>
      <c r="AA83">
        <v>300</v>
      </c>
      <c r="AB83" t="s">
        <v>41</v>
      </c>
      <c r="AC83" t="s">
        <v>39</v>
      </c>
      <c r="AD83" t="s">
        <v>42</v>
      </c>
      <c r="AE83">
        <v>480</v>
      </c>
      <c r="AF83" t="s">
        <v>331</v>
      </c>
      <c r="AG83">
        <v>0</v>
      </c>
      <c r="AH83">
        <v>0.5</v>
      </c>
      <c r="AI83">
        <v>1</v>
      </c>
    </row>
    <row r="84" spans="1:35" x14ac:dyDescent="0.4">
      <c r="A84">
        <v>4080</v>
      </c>
      <c r="B84" t="s">
        <v>332</v>
      </c>
      <c r="C84" t="s">
        <v>333</v>
      </c>
      <c r="D84">
        <v>12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0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47</v>
      </c>
      <c r="V84" t="s">
        <v>140</v>
      </c>
      <c r="W84" t="s">
        <v>54</v>
      </c>
      <c r="X84">
        <v>1001</v>
      </c>
      <c r="Y84">
        <v>1</v>
      </c>
      <c r="Z84">
        <v>1</v>
      </c>
      <c r="AA84">
        <v>1000</v>
      </c>
      <c r="AB84" t="s">
        <v>41</v>
      </c>
      <c r="AC84" t="s">
        <v>58</v>
      </c>
      <c r="AD84" t="s">
        <v>59</v>
      </c>
      <c r="AE84">
        <v>672</v>
      </c>
      <c r="AF84" t="s">
        <v>334</v>
      </c>
      <c r="AG84">
        <v>0</v>
      </c>
      <c r="AH84">
        <v>-1</v>
      </c>
      <c r="AI84">
        <v>1</v>
      </c>
    </row>
    <row r="85" spans="1:35" x14ac:dyDescent="0.4">
      <c r="A85">
        <v>4081</v>
      </c>
      <c r="B85" t="s">
        <v>335</v>
      </c>
      <c r="C85" t="s">
        <v>336</v>
      </c>
      <c r="D85">
        <v>23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70</v>
      </c>
      <c r="X85">
        <v>1576</v>
      </c>
      <c r="Y85">
        <v>576</v>
      </c>
      <c r="Z85">
        <v>576</v>
      </c>
      <c r="AA85">
        <v>200</v>
      </c>
      <c r="AB85" t="s">
        <v>41</v>
      </c>
      <c r="AC85" t="s">
        <v>41</v>
      </c>
      <c r="AD85" t="s">
        <v>1115</v>
      </c>
      <c r="AE85">
        <v>288</v>
      </c>
      <c r="AF85" t="s">
        <v>337</v>
      </c>
      <c r="AG85">
        <v>0</v>
      </c>
      <c r="AH85">
        <v>-1</v>
      </c>
      <c r="AI85">
        <v>1</v>
      </c>
    </row>
    <row r="86" spans="1:35" x14ac:dyDescent="0.4">
      <c r="A86">
        <v>4082</v>
      </c>
      <c r="B86" t="s">
        <v>338</v>
      </c>
      <c r="C86" t="s">
        <v>339</v>
      </c>
      <c r="D86">
        <v>40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1540</v>
      </c>
      <c r="Y86">
        <v>432</v>
      </c>
      <c r="Z86">
        <v>720</v>
      </c>
      <c r="AA86">
        <v>300</v>
      </c>
      <c r="AB86" t="s">
        <v>41</v>
      </c>
      <c r="AC86" t="s">
        <v>41</v>
      </c>
      <c r="AD86" t="s">
        <v>99</v>
      </c>
      <c r="AE86">
        <v>324</v>
      </c>
      <c r="AF86" t="s">
        <v>340</v>
      </c>
      <c r="AG86">
        <v>0</v>
      </c>
      <c r="AH86">
        <v>0.5</v>
      </c>
      <c r="AI86">
        <v>1</v>
      </c>
    </row>
    <row r="87" spans="1:35" x14ac:dyDescent="0.4">
      <c r="A87">
        <v>4083</v>
      </c>
      <c r="B87" t="s">
        <v>341</v>
      </c>
      <c r="C87" t="s">
        <v>342</v>
      </c>
      <c r="D87">
        <v>47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92</v>
      </c>
      <c r="X87">
        <v>1120</v>
      </c>
      <c r="Y87">
        <v>288</v>
      </c>
      <c r="Z87">
        <v>420</v>
      </c>
      <c r="AA87">
        <v>200</v>
      </c>
      <c r="AB87" t="s">
        <v>41</v>
      </c>
      <c r="AC87" t="s">
        <v>41</v>
      </c>
      <c r="AD87" t="s">
        <v>1100</v>
      </c>
      <c r="AE87">
        <v>180</v>
      </c>
      <c r="AF87" t="s">
        <v>343</v>
      </c>
      <c r="AG87">
        <v>0</v>
      </c>
      <c r="AH87">
        <v>0.5</v>
      </c>
      <c r="AI87">
        <v>1</v>
      </c>
    </row>
    <row r="88" spans="1:35" x14ac:dyDescent="0.4">
      <c r="A88">
        <v>4084</v>
      </c>
      <c r="B88" t="s">
        <v>344</v>
      </c>
      <c r="C88" t="s">
        <v>345</v>
      </c>
      <c r="D88">
        <v>43</v>
      </c>
      <c r="E88">
        <v>100</v>
      </c>
      <c r="F88">
        <v>100</v>
      </c>
      <c r="G88">
        <v>100</v>
      </c>
      <c r="H88">
        <v>100</v>
      </c>
      <c r="I88">
        <v>120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70</v>
      </c>
      <c r="X88">
        <v>1576</v>
      </c>
      <c r="Y88">
        <v>576</v>
      </c>
      <c r="Z88">
        <v>576</v>
      </c>
      <c r="AA88">
        <v>200</v>
      </c>
      <c r="AB88" t="s">
        <v>41</v>
      </c>
      <c r="AC88" t="s">
        <v>41</v>
      </c>
      <c r="AD88" t="s">
        <v>1123</v>
      </c>
      <c r="AE88">
        <v>288</v>
      </c>
      <c r="AF88" t="s">
        <v>346</v>
      </c>
      <c r="AG88">
        <v>0</v>
      </c>
      <c r="AH88">
        <v>-1</v>
      </c>
      <c r="AI88">
        <v>1</v>
      </c>
    </row>
    <row r="89" spans="1:35" x14ac:dyDescent="0.4">
      <c r="A89">
        <v>4085</v>
      </c>
      <c r="B89" t="s">
        <v>347</v>
      </c>
      <c r="C89" t="s">
        <v>348</v>
      </c>
      <c r="D89">
        <v>32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38</v>
      </c>
      <c r="V89" t="s">
        <v>53</v>
      </c>
      <c r="W89" t="s">
        <v>199</v>
      </c>
      <c r="X89">
        <v>1480</v>
      </c>
      <c r="Y89">
        <v>720</v>
      </c>
      <c r="Z89">
        <v>480</v>
      </c>
      <c r="AA89">
        <v>200</v>
      </c>
      <c r="AB89" t="s">
        <v>41</v>
      </c>
      <c r="AC89" t="s">
        <v>41</v>
      </c>
      <c r="AD89" t="s">
        <v>42</v>
      </c>
      <c r="AE89">
        <v>288</v>
      </c>
      <c r="AF89" t="s">
        <v>349</v>
      </c>
      <c r="AG89">
        <v>0</v>
      </c>
      <c r="AH89">
        <v>-1</v>
      </c>
      <c r="AI89">
        <v>1</v>
      </c>
    </row>
    <row r="90" spans="1:35" x14ac:dyDescent="0.4">
      <c r="A90">
        <v>4086</v>
      </c>
      <c r="B90" t="s">
        <v>350</v>
      </c>
      <c r="C90" t="s">
        <v>351</v>
      </c>
      <c r="D90">
        <v>69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20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144</v>
      </c>
      <c r="V90" t="s">
        <v>53</v>
      </c>
      <c r="W90" t="s">
        <v>54</v>
      </c>
      <c r="X90">
        <v>1020</v>
      </c>
      <c r="Y90">
        <v>288</v>
      </c>
      <c r="Z90">
        <v>1020</v>
      </c>
      <c r="AA90">
        <v>200</v>
      </c>
      <c r="AB90" t="s">
        <v>119</v>
      </c>
      <c r="AC90" t="s">
        <v>279</v>
      </c>
      <c r="AD90" t="s">
        <v>1124</v>
      </c>
      <c r="AE90">
        <v>324</v>
      </c>
      <c r="AF90" t="s">
        <v>352</v>
      </c>
      <c r="AG90">
        <v>0</v>
      </c>
      <c r="AH90">
        <v>0.5</v>
      </c>
      <c r="AI90">
        <v>1</v>
      </c>
    </row>
    <row r="91" spans="1:35" x14ac:dyDescent="0.4">
      <c r="A91">
        <v>4087</v>
      </c>
      <c r="B91" t="s">
        <v>353</v>
      </c>
      <c r="C91" t="s">
        <v>354</v>
      </c>
      <c r="D91">
        <v>38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38</v>
      </c>
      <c r="V91" t="s">
        <v>140</v>
      </c>
      <c r="W91" t="s">
        <v>113</v>
      </c>
      <c r="X91">
        <v>1672</v>
      </c>
      <c r="Y91">
        <v>288</v>
      </c>
      <c r="Z91">
        <v>720</v>
      </c>
      <c r="AA91">
        <v>250</v>
      </c>
      <c r="AB91" t="s">
        <v>41</v>
      </c>
      <c r="AC91" t="s">
        <v>41</v>
      </c>
      <c r="AD91" t="s">
        <v>99</v>
      </c>
      <c r="AE91">
        <v>432</v>
      </c>
      <c r="AF91" t="s">
        <v>355</v>
      </c>
      <c r="AG91">
        <v>0</v>
      </c>
      <c r="AH91">
        <v>-1</v>
      </c>
      <c r="AI91">
        <v>1</v>
      </c>
    </row>
    <row r="92" spans="1:35" x14ac:dyDescent="0.4">
      <c r="A92">
        <v>4088</v>
      </c>
      <c r="B92" t="s">
        <v>356</v>
      </c>
      <c r="C92" t="s">
        <v>357</v>
      </c>
      <c r="D92">
        <v>26</v>
      </c>
      <c r="E92">
        <v>100</v>
      </c>
      <c r="F92">
        <v>100</v>
      </c>
      <c r="G92">
        <v>100</v>
      </c>
      <c r="H92">
        <v>130</v>
      </c>
      <c r="I92">
        <v>100</v>
      </c>
      <c r="J92">
        <v>100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150</v>
      </c>
      <c r="AB92" t="s">
        <v>41</v>
      </c>
      <c r="AC92" t="s">
        <v>48</v>
      </c>
      <c r="AD92" t="s">
        <v>1121</v>
      </c>
      <c r="AE92">
        <v>288</v>
      </c>
      <c r="AF92" t="s">
        <v>358</v>
      </c>
      <c r="AG92">
        <v>0</v>
      </c>
      <c r="AH92">
        <v>0.25</v>
      </c>
      <c r="AI92">
        <v>1</v>
      </c>
    </row>
    <row r="93" spans="1:35" x14ac:dyDescent="0.4">
      <c r="A93">
        <v>4089</v>
      </c>
      <c r="B93" t="s">
        <v>359</v>
      </c>
      <c r="C93" t="s">
        <v>360</v>
      </c>
      <c r="D93">
        <v>22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130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63</v>
      </c>
      <c r="X93">
        <v>1076</v>
      </c>
      <c r="Y93">
        <v>480</v>
      </c>
      <c r="Z93">
        <v>576</v>
      </c>
      <c r="AA93">
        <v>100</v>
      </c>
      <c r="AB93" t="s">
        <v>119</v>
      </c>
      <c r="AC93" t="s">
        <v>106</v>
      </c>
      <c r="AD93" t="s">
        <v>1124</v>
      </c>
      <c r="AE93">
        <v>288</v>
      </c>
      <c r="AF93" t="s">
        <v>361</v>
      </c>
      <c r="AG93">
        <v>0</v>
      </c>
      <c r="AH93">
        <v>0.25</v>
      </c>
      <c r="AI93">
        <v>1</v>
      </c>
    </row>
    <row r="94" spans="1:35" x14ac:dyDescent="0.4">
      <c r="A94">
        <v>4090</v>
      </c>
      <c r="B94" t="s">
        <v>362</v>
      </c>
      <c r="C94" t="s">
        <v>363</v>
      </c>
      <c r="D94">
        <v>42</v>
      </c>
      <c r="E94">
        <v>110</v>
      </c>
      <c r="F94">
        <v>100</v>
      </c>
      <c r="G94">
        <v>100</v>
      </c>
      <c r="H94">
        <v>100</v>
      </c>
      <c r="I94">
        <v>130</v>
      </c>
      <c r="J94">
        <v>160</v>
      </c>
      <c r="K94">
        <v>100</v>
      </c>
      <c r="L94">
        <v>95</v>
      </c>
      <c r="M94">
        <v>10</v>
      </c>
      <c r="N94">
        <v>1</v>
      </c>
      <c r="O94">
        <v>100</v>
      </c>
      <c r="P94">
        <v>100</v>
      </c>
      <c r="Q94">
        <v>110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180</v>
      </c>
      <c r="X94">
        <v>676</v>
      </c>
      <c r="Y94">
        <v>480</v>
      </c>
      <c r="Z94">
        <v>576</v>
      </c>
      <c r="AA94">
        <v>150</v>
      </c>
      <c r="AB94" t="s">
        <v>41</v>
      </c>
      <c r="AC94" t="s">
        <v>48</v>
      </c>
      <c r="AD94" t="s">
        <v>99</v>
      </c>
      <c r="AE94">
        <v>288</v>
      </c>
      <c r="AF94" t="s">
        <v>364</v>
      </c>
      <c r="AG94">
        <v>0</v>
      </c>
      <c r="AH94">
        <v>0.25</v>
      </c>
      <c r="AI94">
        <v>1</v>
      </c>
    </row>
    <row r="95" spans="1:35" x14ac:dyDescent="0.4">
      <c r="A95">
        <v>4091</v>
      </c>
      <c r="B95" t="s">
        <v>365</v>
      </c>
      <c r="C95" t="s">
        <v>366</v>
      </c>
      <c r="D95">
        <v>5</v>
      </c>
      <c r="E95">
        <v>70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130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48</v>
      </c>
      <c r="W95" t="s">
        <v>63</v>
      </c>
      <c r="X95">
        <v>1076</v>
      </c>
      <c r="Y95">
        <v>480</v>
      </c>
      <c r="Z95">
        <v>576</v>
      </c>
      <c r="AA95">
        <v>200</v>
      </c>
      <c r="AB95" t="s">
        <v>41</v>
      </c>
      <c r="AC95" t="s">
        <v>48</v>
      </c>
      <c r="AD95" t="s">
        <v>42</v>
      </c>
      <c r="AE95">
        <v>288</v>
      </c>
      <c r="AF95" t="s">
        <v>367</v>
      </c>
      <c r="AG95">
        <v>0</v>
      </c>
      <c r="AH95">
        <v>0.25</v>
      </c>
      <c r="AI95">
        <v>1</v>
      </c>
    </row>
    <row r="96" spans="1:35" x14ac:dyDescent="0.4">
      <c r="A96">
        <v>4092</v>
      </c>
      <c r="B96" t="s">
        <v>368</v>
      </c>
      <c r="C96" t="s">
        <v>369</v>
      </c>
      <c r="D96">
        <v>23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47</v>
      </c>
      <c r="V96" t="s">
        <v>53</v>
      </c>
      <c r="W96" t="s">
        <v>49</v>
      </c>
      <c r="X96">
        <v>1604</v>
      </c>
      <c r="Y96">
        <v>756</v>
      </c>
      <c r="Z96">
        <v>840</v>
      </c>
      <c r="AA96">
        <v>200</v>
      </c>
      <c r="AB96" t="s">
        <v>41</v>
      </c>
      <c r="AC96" t="s">
        <v>41</v>
      </c>
      <c r="AD96" t="s">
        <v>1115</v>
      </c>
      <c r="AE96">
        <v>216</v>
      </c>
      <c r="AF96" t="s">
        <v>370</v>
      </c>
      <c r="AG96">
        <v>0</v>
      </c>
      <c r="AH96">
        <v>0.5</v>
      </c>
      <c r="AI96">
        <v>1</v>
      </c>
    </row>
    <row r="97" spans="1:35" x14ac:dyDescent="0.4">
      <c r="A97">
        <v>4093</v>
      </c>
      <c r="B97" t="s">
        <v>371</v>
      </c>
      <c r="C97" t="s">
        <v>372</v>
      </c>
      <c r="D97">
        <v>20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38</v>
      </c>
      <c r="V97" t="s">
        <v>48</v>
      </c>
      <c r="W97" t="s">
        <v>49</v>
      </c>
      <c r="X97">
        <v>1528</v>
      </c>
      <c r="Y97">
        <v>288</v>
      </c>
      <c r="Z97">
        <v>528</v>
      </c>
      <c r="AA97">
        <v>200</v>
      </c>
      <c r="AB97" t="s">
        <v>41</v>
      </c>
      <c r="AC97" t="s">
        <v>48</v>
      </c>
      <c r="AD97" t="s">
        <v>1115</v>
      </c>
      <c r="AE97">
        <v>336</v>
      </c>
      <c r="AF97" t="s">
        <v>373</v>
      </c>
      <c r="AG97">
        <v>0</v>
      </c>
      <c r="AH97">
        <v>0.5</v>
      </c>
      <c r="AI97">
        <v>1</v>
      </c>
    </row>
    <row r="98" spans="1:35" x14ac:dyDescent="0.4">
      <c r="A98">
        <v>4094</v>
      </c>
      <c r="B98" t="s">
        <v>374</v>
      </c>
      <c r="C98" t="s">
        <v>375</v>
      </c>
      <c r="D98">
        <v>18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47</v>
      </c>
      <c r="V98" t="s">
        <v>48</v>
      </c>
      <c r="W98" t="s">
        <v>63</v>
      </c>
      <c r="X98">
        <v>1688</v>
      </c>
      <c r="Y98">
        <v>612</v>
      </c>
      <c r="Z98">
        <v>1188</v>
      </c>
      <c r="AA98">
        <v>200</v>
      </c>
      <c r="AB98" t="s">
        <v>41</v>
      </c>
      <c r="AC98" t="s">
        <v>48</v>
      </c>
      <c r="AD98" t="s">
        <v>1115</v>
      </c>
      <c r="AE98">
        <v>720</v>
      </c>
      <c r="AF98" t="s">
        <v>376</v>
      </c>
      <c r="AG98">
        <v>0</v>
      </c>
      <c r="AH98">
        <v>0.5</v>
      </c>
      <c r="AI98">
        <v>1</v>
      </c>
    </row>
    <row r="99" spans="1:35" x14ac:dyDescent="0.4">
      <c r="A99">
        <v>4095</v>
      </c>
      <c r="B99" t="s">
        <v>377</v>
      </c>
      <c r="C99" t="s">
        <v>378</v>
      </c>
      <c r="D99">
        <v>44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49</v>
      </c>
      <c r="X99">
        <v>1624</v>
      </c>
      <c r="Y99">
        <v>384</v>
      </c>
      <c r="Z99">
        <v>620</v>
      </c>
      <c r="AA99">
        <v>200</v>
      </c>
      <c r="AB99" t="s">
        <v>41</v>
      </c>
      <c r="AC99" t="s">
        <v>379</v>
      </c>
      <c r="AD99" t="s">
        <v>1123</v>
      </c>
      <c r="AE99">
        <v>336</v>
      </c>
      <c r="AF99" t="s">
        <v>380</v>
      </c>
      <c r="AG99">
        <v>0</v>
      </c>
      <c r="AH99">
        <v>0.5</v>
      </c>
      <c r="AI99">
        <v>1</v>
      </c>
    </row>
    <row r="100" spans="1:35" x14ac:dyDescent="0.4">
      <c r="A100">
        <v>4096</v>
      </c>
      <c r="B100" t="s">
        <v>381</v>
      </c>
      <c r="C100" t="s">
        <v>382</v>
      </c>
      <c r="D100">
        <v>45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1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38</v>
      </c>
      <c r="V100" t="s">
        <v>379</v>
      </c>
      <c r="W100" t="s">
        <v>63</v>
      </c>
      <c r="X100">
        <v>1420</v>
      </c>
      <c r="Y100">
        <v>528</v>
      </c>
      <c r="Z100">
        <v>1080</v>
      </c>
      <c r="AA100">
        <v>150</v>
      </c>
      <c r="AB100" t="s">
        <v>41</v>
      </c>
      <c r="AC100" t="s">
        <v>379</v>
      </c>
      <c r="AD100" t="s">
        <v>1123</v>
      </c>
      <c r="AE100">
        <v>336</v>
      </c>
      <c r="AF100" t="s">
        <v>383</v>
      </c>
      <c r="AG100">
        <v>0</v>
      </c>
      <c r="AH100">
        <v>0.5</v>
      </c>
      <c r="AI100">
        <v>1</v>
      </c>
    </row>
    <row r="101" spans="1:35" x14ac:dyDescent="0.4">
      <c r="A101">
        <v>4097</v>
      </c>
      <c r="B101" t="s">
        <v>384</v>
      </c>
      <c r="C101" t="s">
        <v>385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3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144</v>
      </c>
      <c r="V101" t="s">
        <v>39</v>
      </c>
      <c r="W101" t="s">
        <v>49</v>
      </c>
      <c r="X101">
        <v>1432</v>
      </c>
      <c r="Y101">
        <v>576</v>
      </c>
      <c r="Z101">
        <v>432</v>
      </c>
      <c r="AA101">
        <v>-1</v>
      </c>
      <c r="AB101" t="s">
        <v>41</v>
      </c>
      <c r="AC101" t="s">
        <v>1165</v>
      </c>
      <c r="AD101" t="s">
        <v>115</v>
      </c>
      <c r="AE101">
        <v>180</v>
      </c>
      <c r="AF101" t="s">
        <v>386</v>
      </c>
      <c r="AG101">
        <v>0</v>
      </c>
      <c r="AH101">
        <v>-1</v>
      </c>
      <c r="AI101">
        <v>1</v>
      </c>
    </row>
    <row r="102" spans="1:35" x14ac:dyDescent="0.4">
      <c r="A102">
        <v>4098</v>
      </c>
      <c r="B102" t="s">
        <v>387</v>
      </c>
      <c r="C102" t="s">
        <v>388</v>
      </c>
      <c r="D102">
        <v>36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38</v>
      </c>
      <c r="V102" t="s">
        <v>48</v>
      </c>
      <c r="W102" t="s">
        <v>49</v>
      </c>
      <c r="X102">
        <v>1528</v>
      </c>
      <c r="Y102">
        <v>432</v>
      </c>
      <c r="Z102">
        <v>660</v>
      </c>
      <c r="AA102">
        <v>200</v>
      </c>
      <c r="AB102" t="s">
        <v>41</v>
      </c>
      <c r="AC102" t="s">
        <v>48</v>
      </c>
      <c r="AD102" t="s">
        <v>1123</v>
      </c>
      <c r="AE102">
        <v>336</v>
      </c>
      <c r="AF102" t="s">
        <v>389</v>
      </c>
      <c r="AG102">
        <v>0</v>
      </c>
      <c r="AH102">
        <v>0.5</v>
      </c>
      <c r="AI102">
        <v>1</v>
      </c>
    </row>
    <row r="103" spans="1:35" x14ac:dyDescent="0.4">
      <c r="A103">
        <v>4099</v>
      </c>
      <c r="B103" t="s">
        <v>390</v>
      </c>
      <c r="C103" t="s">
        <v>391</v>
      </c>
      <c r="D103">
        <v>32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1468</v>
      </c>
      <c r="Y103">
        <v>768</v>
      </c>
      <c r="Z103">
        <v>468</v>
      </c>
      <c r="AA103">
        <v>300</v>
      </c>
      <c r="AB103" t="s">
        <v>41</v>
      </c>
      <c r="AC103" t="s">
        <v>48</v>
      </c>
      <c r="AD103" t="s">
        <v>1123</v>
      </c>
      <c r="AE103">
        <v>216</v>
      </c>
      <c r="AF103" t="s">
        <v>392</v>
      </c>
      <c r="AG103">
        <v>0</v>
      </c>
      <c r="AH103">
        <v>0.5</v>
      </c>
      <c r="AI103">
        <v>1</v>
      </c>
    </row>
    <row r="104" spans="1:35" x14ac:dyDescent="0.4">
      <c r="A104">
        <v>4100</v>
      </c>
      <c r="B104" t="s">
        <v>393</v>
      </c>
      <c r="C104" t="s">
        <v>394</v>
      </c>
      <c r="D104">
        <v>46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144</v>
      </c>
      <c r="V104" t="s">
        <v>48</v>
      </c>
      <c r="W104" t="s">
        <v>70</v>
      </c>
      <c r="X104">
        <v>1792</v>
      </c>
      <c r="Y104">
        <v>336</v>
      </c>
      <c r="Z104">
        <v>792</v>
      </c>
      <c r="AA104">
        <v>300</v>
      </c>
      <c r="AB104" t="s">
        <v>41</v>
      </c>
      <c r="AC104" t="s">
        <v>395</v>
      </c>
      <c r="AD104" t="s">
        <v>1124</v>
      </c>
      <c r="AE104">
        <v>576</v>
      </c>
      <c r="AF104" t="s">
        <v>396</v>
      </c>
      <c r="AG104">
        <v>0</v>
      </c>
      <c r="AH104">
        <v>-1</v>
      </c>
      <c r="AI104">
        <v>1</v>
      </c>
    </row>
    <row r="105" spans="1:35" x14ac:dyDescent="0.4">
      <c r="A105">
        <v>4101</v>
      </c>
      <c r="B105" t="s">
        <v>397</v>
      </c>
      <c r="C105" t="s">
        <v>398</v>
      </c>
      <c r="D105">
        <v>74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47</v>
      </c>
      <c r="V105" t="s">
        <v>48</v>
      </c>
      <c r="W105" t="s">
        <v>399</v>
      </c>
      <c r="X105">
        <v>1148</v>
      </c>
      <c r="Y105">
        <v>300</v>
      </c>
      <c r="Z105">
        <v>648</v>
      </c>
      <c r="AA105">
        <v>100</v>
      </c>
      <c r="AB105" t="s">
        <v>119</v>
      </c>
      <c r="AC105" t="s">
        <v>290</v>
      </c>
      <c r="AD105" t="s">
        <v>1124</v>
      </c>
      <c r="AE105">
        <v>288</v>
      </c>
      <c r="AF105" t="s">
        <v>400</v>
      </c>
      <c r="AG105">
        <v>0</v>
      </c>
      <c r="AH105">
        <v>0.5</v>
      </c>
      <c r="AI105">
        <v>1</v>
      </c>
    </row>
    <row r="106" spans="1:35" x14ac:dyDescent="0.4">
      <c r="A106">
        <v>4102</v>
      </c>
      <c r="B106" t="s">
        <v>401</v>
      </c>
      <c r="C106" t="s">
        <v>402</v>
      </c>
      <c r="D106">
        <v>28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1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144</v>
      </c>
      <c r="V106" t="s">
        <v>48</v>
      </c>
      <c r="W106" t="s">
        <v>40</v>
      </c>
      <c r="X106">
        <v>2048</v>
      </c>
      <c r="Y106">
        <v>648</v>
      </c>
      <c r="Z106">
        <v>648</v>
      </c>
      <c r="AA106">
        <v>400</v>
      </c>
      <c r="AB106" t="s">
        <v>41</v>
      </c>
      <c r="AC106" t="s">
        <v>48</v>
      </c>
      <c r="AD106" t="s">
        <v>1115</v>
      </c>
      <c r="AE106">
        <v>312</v>
      </c>
      <c r="AF106" t="s">
        <v>403</v>
      </c>
      <c r="AG106">
        <v>0</v>
      </c>
      <c r="AH106">
        <v>0.5</v>
      </c>
      <c r="AI106">
        <v>1</v>
      </c>
    </row>
    <row r="107" spans="1:35" x14ac:dyDescent="0.4">
      <c r="A107">
        <v>4103</v>
      </c>
      <c r="B107" t="s">
        <v>404</v>
      </c>
      <c r="C107" t="s">
        <v>405</v>
      </c>
      <c r="D107">
        <v>45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2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38</v>
      </c>
      <c r="V107" t="s">
        <v>39</v>
      </c>
      <c r="W107" t="s">
        <v>63</v>
      </c>
      <c r="X107">
        <v>1500</v>
      </c>
      <c r="Y107">
        <v>1000</v>
      </c>
      <c r="Z107">
        <v>500</v>
      </c>
      <c r="AA107">
        <v>200</v>
      </c>
      <c r="AB107" t="s">
        <v>41</v>
      </c>
      <c r="AC107" t="s">
        <v>39</v>
      </c>
      <c r="AD107" t="s">
        <v>1123</v>
      </c>
      <c r="AE107">
        <v>288</v>
      </c>
      <c r="AF107" t="s">
        <v>406</v>
      </c>
      <c r="AG107">
        <v>0</v>
      </c>
      <c r="AH107">
        <v>0.5</v>
      </c>
      <c r="AI107">
        <v>1</v>
      </c>
    </row>
    <row r="108" spans="1:35" x14ac:dyDescent="0.4">
      <c r="A108">
        <v>4104</v>
      </c>
      <c r="B108" t="s">
        <v>407</v>
      </c>
      <c r="C108" t="s">
        <v>408</v>
      </c>
      <c r="D108">
        <v>35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48</v>
      </c>
      <c r="W108" t="s">
        <v>180</v>
      </c>
      <c r="X108">
        <v>1004</v>
      </c>
      <c r="Y108">
        <v>384</v>
      </c>
      <c r="Z108">
        <v>504</v>
      </c>
      <c r="AA108">
        <v>150</v>
      </c>
      <c r="AB108" t="s">
        <v>41</v>
      </c>
      <c r="AC108" t="s">
        <v>48</v>
      </c>
      <c r="AD108" t="s">
        <v>1115</v>
      </c>
      <c r="AE108">
        <v>252</v>
      </c>
      <c r="AF108" t="s">
        <v>409</v>
      </c>
      <c r="AG108">
        <v>0</v>
      </c>
      <c r="AH108">
        <v>0.5</v>
      </c>
      <c r="AI108">
        <v>1</v>
      </c>
    </row>
    <row r="109" spans="1:35" x14ac:dyDescent="0.4">
      <c r="A109">
        <v>4105</v>
      </c>
      <c r="B109" t="s">
        <v>410</v>
      </c>
      <c r="C109" t="s">
        <v>411</v>
      </c>
      <c r="D109">
        <v>26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10</v>
      </c>
      <c r="T109">
        <v>12</v>
      </c>
      <c r="U109" t="s">
        <v>47</v>
      </c>
      <c r="V109" t="s">
        <v>53</v>
      </c>
      <c r="W109" t="s">
        <v>49</v>
      </c>
      <c r="X109">
        <v>1864</v>
      </c>
      <c r="Y109">
        <v>1008</v>
      </c>
      <c r="Z109">
        <v>864</v>
      </c>
      <c r="AA109">
        <v>150</v>
      </c>
      <c r="AB109" t="s">
        <v>41</v>
      </c>
      <c r="AC109" t="s">
        <v>41</v>
      </c>
      <c r="AD109" t="s">
        <v>1115</v>
      </c>
      <c r="AE109">
        <v>504</v>
      </c>
      <c r="AF109" t="s">
        <v>412</v>
      </c>
      <c r="AG109">
        <v>0</v>
      </c>
      <c r="AH109">
        <v>0.5</v>
      </c>
      <c r="AI109">
        <v>1</v>
      </c>
    </row>
    <row r="110" spans="1:35" x14ac:dyDescent="0.4">
      <c r="A110">
        <v>4106</v>
      </c>
      <c r="B110" t="s">
        <v>413</v>
      </c>
      <c r="C110" t="s">
        <v>414</v>
      </c>
      <c r="D110">
        <v>1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7</v>
      </c>
      <c r="T110">
        <v>12</v>
      </c>
      <c r="U110" t="s">
        <v>47</v>
      </c>
      <c r="V110" t="s">
        <v>39</v>
      </c>
      <c r="W110" t="s">
        <v>49</v>
      </c>
      <c r="X110">
        <v>1</v>
      </c>
      <c r="Y110">
        <v>1</v>
      </c>
      <c r="Z110">
        <v>1</v>
      </c>
      <c r="AA110">
        <v>-1</v>
      </c>
      <c r="AB110" t="s">
        <v>41</v>
      </c>
      <c r="AC110" t="s">
        <v>85</v>
      </c>
      <c r="AD110" t="s">
        <v>59</v>
      </c>
      <c r="AE110">
        <v>166</v>
      </c>
      <c r="AF110" t="s">
        <v>415</v>
      </c>
      <c r="AG110">
        <v>0</v>
      </c>
      <c r="AH110">
        <v>-1</v>
      </c>
      <c r="AI110">
        <v>1</v>
      </c>
    </row>
    <row r="111" spans="1:35" x14ac:dyDescent="0.4">
      <c r="A111">
        <v>4107</v>
      </c>
      <c r="B111" t="s">
        <v>416</v>
      </c>
      <c r="C111" t="s">
        <v>417</v>
      </c>
      <c r="D111">
        <v>12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40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419</v>
      </c>
      <c r="AG111">
        <v>0</v>
      </c>
      <c r="AH111">
        <v>0.5</v>
      </c>
      <c r="AI111">
        <v>1</v>
      </c>
    </row>
    <row r="112" spans="1:35" x14ac:dyDescent="0.4">
      <c r="A112">
        <v>4108</v>
      </c>
      <c r="B112" t="s">
        <v>420</v>
      </c>
      <c r="C112" t="s">
        <v>421</v>
      </c>
      <c r="D112">
        <v>34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215</v>
      </c>
      <c r="X112">
        <v>2016</v>
      </c>
      <c r="Y112">
        <v>288</v>
      </c>
      <c r="Z112">
        <v>816</v>
      </c>
      <c r="AA112">
        <v>200</v>
      </c>
      <c r="AB112" t="s">
        <v>41</v>
      </c>
      <c r="AC112" t="s">
        <v>41</v>
      </c>
      <c r="AD112" t="s">
        <v>42</v>
      </c>
      <c r="AE112">
        <v>336</v>
      </c>
      <c r="AF112" t="s">
        <v>422</v>
      </c>
      <c r="AG112">
        <v>0</v>
      </c>
      <c r="AH112">
        <v>0.5</v>
      </c>
      <c r="AI112">
        <v>1</v>
      </c>
    </row>
    <row r="113" spans="1:35" x14ac:dyDescent="0.4">
      <c r="A113">
        <v>4109</v>
      </c>
      <c r="B113" t="s">
        <v>423</v>
      </c>
      <c r="C113" t="s">
        <v>424</v>
      </c>
      <c r="D113">
        <v>19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65</v>
      </c>
      <c r="M113">
        <v>10</v>
      </c>
      <c r="N113">
        <v>1</v>
      </c>
      <c r="O113">
        <v>100</v>
      </c>
      <c r="P113">
        <v>100</v>
      </c>
      <c r="Q113">
        <v>100</v>
      </c>
      <c r="R113">
        <v>100</v>
      </c>
      <c r="S113">
        <v>10</v>
      </c>
      <c r="T113">
        <v>12</v>
      </c>
      <c r="U113" t="s">
        <v>38</v>
      </c>
      <c r="V113" t="s">
        <v>418</v>
      </c>
      <c r="W113" t="s">
        <v>40</v>
      </c>
      <c r="X113">
        <v>1236</v>
      </c>
      <c r="Y113">
        <v>432</v>
      </c>
      <c r="Z113">
        <v>336</v>
      </c>
      <c r="AA113">
        <v>200</v>
      </c>
      <c r="AB113" t="s">
        <v>119</v>
      </c>
      <c r="AC113" t="s">
        <v>120</v>
      </c>
      <c r="AD113" t="s">
        <v>1124</v>
      </c>
      <c r="AE113">
        <v>168</v>
      </c>
      <c r="AF113" t="s">
        <v>425</v>
      </c>
      <c r="AG113">
        <v>0</v>
      </c>
      <c r="AH113">
        <v>0.5</v>
      </c>
      <c r="AI113">
        <v>1</v>
      </c>
    </row>
    <row r="114" spans="1:35" x14ac:dyDescent="0.4">
      <c r="A114">
        <v>4110</v>
      </c>
      <c r="B114" t="s">
        <v>426</v>
      </c>
      <c r="C114" t="s">
        <v>427</v>
      </c>
      <c r="D114">
        <v>38</v>
      </c>
      <c r="E114">
        <v>90</v>
      </c>
      <c r="F114">
        <v>100</v>
      </c>
      <c r="G114">
        <v>100</v>
      </c>
      <c r="H114">
        <v>70</v>
      </c>
      <c r="I114">
        <v>100</v>
      </c>
      <c r="J114">
        <v>130</v>
      </c>
      <c r="K114">
        <v>100</v>
      </c>
      <c r="L114">
        <v>90</v>
      </c>
      <c r="M114">
        <v>10</v>
      </c>
      <c r="N114">
        <v>1</v>
      </c>
      <c r="O114">
        <v>80</v>
      </c>
      <c r="P114">
        <v>100</v>
      </c>
      <c r="Q114">
        <v>100</v>
      </c>
      <c r="R114">
        <v>95</v>
      </c>
      <c r="S114">
        <v>10</v>
      </c>
      <c r="T114">
        <v>12</v>
      </c>
      <c r="U114" t="s">
        <v>47</v>
      </c>
      <c r="V114" t="s">
        <v>53</v>
      </c>
      <c r="W114" t="s">
        <v>63</v>
      </c>
      <c r="X114">
        <v>964</v>
      </c>
      <c r="Y114">
        <v>288</v>
      </c>
      <c r="Z114">
        <v>864</v>
      </c>
      <c r="AA114">
        <v>100</v>
      </c>
      <c r="AB114" t="s">
        <v>41</v>
      </c>
      <c r="AC114" t="s">
        <v>41</v>
      </c>
      <c r="AD114" t="s">
        <v>1120</v>
      </c>
      <c r="AE114">
        <v>562</v>
      </c>
      <c r="AF114" t="s">
        <v>428</v>
      </c>
      <c r="AG114">
        <v>0</v>
      </c>
      <c r="AH114">
        <v>0.5</v>
      </c>
      <c r="AI114">
        <v>1</v>
      </c>
    </row>
    <row r="115" spans="1:35" x14ac:dyDescent="0.4">
      <c r="A115">
        <v>4111</v>
      </c>
      <c r="B115" t="s">
        <v>429</v>
      </c>
      <c r="C115" t="s">
        <v>430</v>
      </c>
      <c r="D115">
        <v>33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</v>
      </c>
      <c r="N115">
        <v>9</v>
      </c>
      <c r="O115">
        <v>100</v>
      </c>
      <c r="P115">
        <v>100</v>
      </c>
      <c r="Q115">
        <v>100</v>
      </c>
      <c r="R115">
        <v>100</v>
      </c>
      <c r="S115">
        <v>10</v>
      </c>
      <c r="T115">
        <v>12</v>
      </c>
      <c r="U115" t="s">
        <v>47</v>
      </c>
      <c r="V115" t="s">
        <v>160</v>
      </c>
      <c r="W115" t="s">
        <v>92</v>
      </c>
      <c r="X115">
        <v>1008</v>
      </c>
      <c r="Y115">
        <v>384</v>
      </c>
      <c r="Z115">
        <v>1008</v>
      </c>
      <c r="AA115">
        <v>200</v>
      </c>
      <c r="AB115" t="s">
        <v>41</v>
      </c>
      <c r="AC115" t="s">
        <v>188</v>
      </c>
      <c r="AD115" t="s">
        <v>99</v>
      </c>
      <c r="AE115">
        <v>504</v>
      </c>
      <c r="AF115" t="s">
        <v>431</v>
      </c>
      <c r="AG115">
        <v>0</v>
      </c>
      <c r="AH115">
        <v>0.5</v>
      </c>
      <c r="AI115">
        <v>1</v>
      </c>
    </row>
    <row r="116" spans="1:35" x14ac:dyDescent="0.4">
      <c r="A116">
        <v>4112</v>
      </c>
      <c r="B116" t="s">
        <v>432</v>
      </c>
      <c r="C116" t="s">
        <v>433</v>
      </c>
      <c r="D116">
        <v>36</v>
      </c>
      <c r="E116">
        <v>120</v>
      </c>
      <c r="F116">
        <v>110</v>
      </c>
      <c r="G116">
        <v>100</v>
      </c>
      <c r="H116">
        <v>100</v>
      </c>
      <c r="I116">
        <v>90</v>
      </c>
      <c r="J116">
        <v>200</v>
      </c>
      <c r="K116">
        <v>100</v>
      </c>
      <c r="L116">
        <v>110</v>
      </c>
      <c r="M116">
        <v>10</v>
      </c>
      <c r="N116">
        <v>1</v>
      </c>
      <c r="O116">
        <v>100</v>
      </c>
      <c r="P116">
        <v>100</v>
      </c>
      <c r="Q116">
        <v>110</v>
      </c>
      <c r="R116">
        <v>108</v>
      </c>
      <c r="S116">
        <v>10</v>
      </c>
      <c r="T116">
        <v>12</v>
      </c>
      <c r="U116" t="s">
        <v>38</v>
      </c>
      <c r="V116" t="s">
        <v>160</v>
      </c>
      <c r="W116" t="s">
        <v>180</v>
      </c>
      <c r="X116">
        <v>1028</v>
      </c>
      <c r="Y116">
        <v>360</v>
      </c>
      <c r="Z116">
        <v>528</v>
      </c>
      <c r="AA116">
        <v>150</v>
      </c>
      <c r="AB116" t="s">
        <v>41</v>
      </c>
      <c r="AC116" t="s">
        <v>286</v>
      </c>
      <c r="AD116" t="s">
        <v>1100</v>
      </c>
      <c r="AE116">
        <v>240</v>
      </c>
      <c r="AF116" t="s">
        <v>434</v>
      </c>
      <c r="AG116">
        <v>0</v>
      </c>
      <c r="AH116">
        <v>0.5</v>
      </c>
      <c r="AI116">
        <v>1</v>
      </c>
    </row>
    <row r="117" spans="1:35" x14ac:dyDescent="0.4">
      <c r="A117">
        <v>4113</v>
      </c>
      <c r="B117" t="s">
        <v>435</v>
      </c>
      <c r="C117" t="s">
        <v>436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160</v>
      </c>
      <c r="M117">
        <v>10</v>
      </c>
      <c r="N117">
        <v>1</v>
      </c>
      <c r="O117">
        <v>100</v>
      </c>
      <c r="P117">
        <v>100</v>
      </c>
      <c r="Q117">
        <v>109</v>
      </c>
      <c r="R117">
        <v>109</v>
      </c>
      <c r="S117">
        <v>10</v>
      </c>
      <c r="T117">
        <v>12</v>
      </c>
      <c r="U117" t="s">
        <v>38</v>
      </c>
      <c r="V117" t="s">
        <v>160</v>
      </c>
      <c r="W117" t="s">
        <v>437</v>
      </c>
      <c r="X117">
        <v>1528</v>
      </c>
      <c r="Y117">
        <v>360</v>
      </c>
      <c r="Z117">
        <v>528</v>
      </c>
      <c r="AA117">
        <v>200</v>
      </c>
      <c r="AB117" t="s">
        <v>41</v>
      </c>
      <c r="AC117" t="s">
        <v>286</v>
      </c>
      <c r="AD117" t="s">
        <v>1100</v>
      </c>
      <c r="AE117">
        <v>240</v>
      </c>
      <c r="AF117" t="s">
        <v>438</v>
      </c>
      <c r="AG117">
        <v>0</v>
      </c>
      <c r="AH117">
        <v>0.5</v>
      </c>
      <c r="AI117">
        <v>1</v>
      </c>
    </row>
    <row r="118" spans="1:35" x14ac:dyDescent="0.4">
      <c r="A118">
        <v>4114</v>
      </c>
      <c r="B118" t="s">
        <v>439</v>
      </c>
      <c r="C118" t="s">
        <v>440</v>
      </c>
      <c r="D118">
        <v>31</v>
      </c>
      <c r="E118">
        <v>100</v>
      </c>
      <c r="F118">
        <v>100</v>
      </c>
      <c r="G118">
        <v>100</v>
      </c>
      <c r="H118">
        <v>100</v>
      </c>
      <c r="I118">
        <v>200</v>
      </c>
      <c r="J118">
        <v>90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108</v>
      </c>
      <c r="R118">
        <v>110</v>
      </c>
      <c r="S118">
        <v>10</v>
      </c>
      <c r="T118">
        <v>12</v>
      </c>
      <c r="U118" t="s">
        <v>38</v>
      </c>
      <c r="V118" t="s">
        <v>160</v>
      </c>
      <c r="W118" t="s">
        <v>249</v>
      </c>
      <c r="X118">
        <v>1228</v>
      </c>
      <c r="Y118">
        <v>360</v>
      </c>
      <c r="Z118">
        <v>528</v>
      </c>
      <c r="AA118">
        <v>300</v>
      </c>
      <c r="AB118" t="s">
        <v>41</v>
      </c>
      <c r="AC118" t="s">
        <v>286</v>
      </c>
      <c r="AD118" t="s">
        <v>1100</v>
      </c>
      <c r="AE118">
        <v>240</v>
      </c>
      <c r="AF118" t="s">
        <v>441</v>
      </c>
      <c r="AG118">
        <v>0</v>
      </c>
      <c r="AH118">
        <v>0.5</v>
      </c>
      <c r="AI118">
        <v>1</v>
      </c>
    </row>
    <row r="119" spans="1:35" x14ac:dyDescent="0.4">
      <c r="A119">
        <v>4115</v>
      </c>
      <c r="B119" t="s">
        <v>442</v>
      </c>
      <c r="C119" t="s">
        <v>443</v>
      </c>
      <c r="D119">
        <v>65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180</v>
      </c>
      <c r="X119">
        <v>1028</v>
      </c>
      <c r="Y119">
        <v>360</v>
      </c>
      <c r="Z119">
        <v>528</v>
      </c>
      <c r="AA119">
        <v>150</v>
      </c>
      <c r="AB119" t="s">
        <v>41</v>
      </c>
      <c r="AC119" t="s">
        <v>120</v>
      </c>
      <c r="AD119" t="s">
        <v>1124</v>
      </c>
      <c r="AE119">
        <v>240</v>
      </c>
      <c r="AF119" t="s">
        <v>444</v>
      </c>
      <c r="AG119">
        <v>0</v>
      </c>
      <c r="AH119">
        <v>0.5</v>
      </c>
      <c r="AI119">
        <v>1</v>
      </c>
    </row>
    <row r="120" spans="1:35" x14ac:dyDescent="0.4">
      <c r="A120">
        <v>4116</v>
      </c>
      <c r="B120" t="s">
        <v>445</v>
      </c>
      <c r="C120" t="s">
        <v>446</v>
      </c>
      <c r="D120">
        <v>34</v>
      </c>
      <c r="E120">
        <v>100</v>
      </c>
      <c r="F120">
        <v>120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110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38</v>
      </c>
      <c r="V120" t="s">
        <v>160</v>
      </c>
      <c r="W120" t="s">
        <v>49</v>
      </c>
      <c r="X120">
        <v>1864</v>
      </c>
      <c r="Y120">
        <v>288</v>
      </c>
      <c r="Z120">
        <v>864</v>
      </c>
      <c r="AA120">
        <v>200</v>
      </c>
      <c r="AB120" t="s">
        <v>41</v>
      </c>
      <c r="AC120" t="s">
        <v>275</v>
      </c>
      <c r="AD120" t="s">
        <v>99</v>
      </c>
      <c r="AE120">
        <v>576</v>
      </c>
      <c r="AF120" t="s">
        <v>447</v>
      </c>
      <c r="AG120">
        <v>0</v>
      </c>
      <c r="AH120">
        <v>0.5</v>
      </c>
      <c r="AI120">
        <v>1</v>
      </c>
    </row>
    <row r="121" spans="1:35" x14ac:dyDescent="0.4">
      <c r="A121">
        <v>4117</v>
      </c>
      <c r="B121" t="s">
        <v>448</v>
      </c>
      <c r="C121" t="s">
        <v>449</v>
      </c>
      <c r="D121">
        <v>74</v>
      </c>
      <c r="E121">
        <v>100</v>
      </c>
      <c r="F121">
        <v>120</v>
      </c>
      <c r="G121">
        <v>100</v>
      </c>
      <c r="H121">
        <v>130</v>
      </c>
      <c r="I121">
        <v>100</v>
      </c>
      <c r="J121">
        <v>100</v>
      </c>
      <c r="K121">
        <v>100</v>
      </c>
      <c r="L121">
        <v>150</v>
      </c>
      <c r="M121">
        <v>20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144</v>
      </c>
      <c r="V121" t="s">
        <v>160</v>
      </c>
      <c r="W121" t="s">
        <v>321</v>
      </c>
      <c r="X121">
        <v>1248</v>
      </c>
      <c r="Y121">
        <v>360</v>
      </c>
      <c r="Z121">
        <v>500</v>
      </c>
      <c r="AA121">
        <v>100</v>
      </c>
      <c r="AB121" t="s">
        <v>119</v>
      </c>
      <c r="AC121" t="s">
        <v>279</v>
      </c>
      <c r="AD121" t="s">
        <v>1124</v>
      </c>
      <c r="AE121">
        <v>624</v>
      </c>
      <c r="AF121" t="s">
        <v>450</v>
      </c>
      <c r="AG121">
        <v>0</v>
      </c>
      <c r="AH121">
        <v>0.5</v>
      </c>
      <c r="AI121">
        <v>1</v>
      </c>
    </row>
    <row r="122" spans="1:35" x14ac:dyDescent="0.4">
      <c r="A122">
        <v>4118</v>
      </c>
      <c r="B122" t="s">
        <v>451</v>
      </c>
      <c r="C122" t="s">
        <v>452</v>
      </c>
      <c r="D122">
        <v>36</v>
      </c>
      <c r="E122">
        <v>100</v>
      </c>
      <c r="F122">
        <v>120</v>
      </c>
      <c r="G122">
        <v>100</v>
      </c>
      <c r="H122">
        <v>110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38</v>
      </c>
      <c r="V122" t="s">
        <v>160</v>
      </c>
      <c r="W122" t="s">
        <v>199</v>
      </c>
      <c r="X122">
        <v>1050</v>
      </c>
      <c r="Y122">
        <v>288</v>
      </c>
      <c r="Z122">
        <v>900</v>
      </c>
      <c r="AA122">
        <v>200</v>
      </c>
      <c r="AB122" t="s">
        <v>41</v>
      </c>
      <c r="AC122" t="s">
        <v>275</v>
      </c>
      <c r="AD122" t="s">
        <v>1124</v>
      </c>
      <c r="AE122">
        <v>540</v>
      </c>
      <c r="AF122" t="s">
        <v>453</v>
      </c>
      <c r="AG122">
        <v>0</v>
      </c>
      <c r="AH122">
        <v>0.5</v>
      </c>
      <c r="AI122">
        <v>1</v>
      </c>
    </row>
    <row r="123" spans="1:35" x14ac:dyDescent="0.4">
      <c r="A123">
        <v>4119</v>
      </c>
      <c r="B123" t="s">
        <v>454</v>
      </c>
      <c r="C123" t="s">
        <v>455</v>
      </c>
      <c r="D123">
        <v>26</v>
      </c>
      <c r="E123">
        <v>100</v>
      </c>
      <c r="F123">
        <v>120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47</v>
      </c>
      <c r="V123" t="s">
        <v>160</v>
      </c>
      <c r="W123" t="s">
        <v>49</v>
      </c>
      <c r="X123">
        <v>672</v>
      </c>
      <c r="Y123">
        <v>288</v>
      </c>
      <c r="Z123">
        <v>864</v>
      </c>
      <c r="AA123">
        <v>200</v>
      </c>
      <c r="AB123" t="s">
        <v>41</v>
      </c>
      <c r="AC123" t="s">
        <v>456</v>
      </c>
      <c r="AD123" t="s">
        <v>99</v>
      </c>
      <c r="AE123">
        <v>504</v>
      </c>
      <c r="AF123" t="s">
        <v>457</v>
      </c>
      <c r="AG123">
        <v>0</v>
      </c>
      <c r="AH123">
        <v>0.5</v>
      </c>
      <c r="AI123">
        <v>1</v>
      </c>
    </row>
    <row r="124" spans="1:35" x14ac:dyDescent="0.4">
      <c r="A124">
        <v>4120</v>
      </c>
      <c r="B124" t="s">
        <v>458</v>
      </c>
      <c r="C124" t="s">
        <v>459</v>
      </c>
      <c r="D124">
        <v>77</v>
      </c>
      <c r="E124">
        <v>100</v>
      </c>
      <c r="F124">
        <v>120</v>
      </c>
      <c r="G124">
        <v>100</v>
      </c>
      <c r="H124">
        <v>120</v>
      </c>
      <c r="I124">
        <v>100</v>
      </c>
      <c r="J124">
        <v>100</v>
      </c>
      <c r="K124">
        <v>100</v>
      </c>
      <c r="L124">
        <v>100</v>
      </c>
      <c r="M124">
        <v>15</v>
      </c>
      <c r="N124">
        <v>1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144</v>
      </c>
      <c r="V124" t="s">
        <v>160</v>
      </c>
      <c r="W124" t="s">
        <v>199</v>
      </c>
      <c r="X124">
        <v>1678</v>
      </c>
      <c r="Y124">
        <v>648</v>
      </c>
      <c r="Z124">
        <v>780</v>
      </c>
      <c r="AA124">
        <v>150</v>
      </c>
      <c r="AB124" t="s">
        <v>119</v>
      </c>
      <c r="AC124" t="s">
        <v>279</v>
      </c>
      <c r="AD124" t="s">
        <v>1124</v>
      </c>
      <c r="AE124">
        <v>480</v>
      </c>
      <c r="AF124" t="s">
        <v>460</v>
      </c>
      <c r="AG124">
        <v>0</v>
      </c>
      <c r="AH124">
        <v>0.5</v>
      </c>
      <c r="AI124">
        <v>1</v>
      </c>
    </row>
    <row r="125" spans="1:35" x14ac:dyDescent="0.4">
      <c r="A125">
        <v>4121</v>
      </c>
      <c r="B125" t="s">
        <v>461</v>
      </c>
      <c r="C125" t="s">
        <v>462</v>
      </c>
      <c r="D125">
        <v>49</v>
      </c>
      <c r="E125">
        <v>100</v>
      </c>
      <c r="F125">
        <v>100</v>
      </c>
      <c r="G125">
        <v>100</v>
      </c>
      <c r="H125">
        <v>110</v>
      </c>
      <c r="I125">
        <v>110</v>
      </c>
      <c r="J125">
        <v>100</v>
      </c>
      <c r="K125">
        <v>100</v>
      </c>
      <c r="L125">
        <v>100</v>
      </c>
      <c r="M125">
        <v>10</v>
      </c>
      <c r="N125">
        <v>9</v>
      </c>
      <c r="O125">
        <v>100</v>
      </c>
      <c r="P125">
        <v>100</v>
      </c>
      <c r="Q125">
        <v>100</v>
      </c>
      <c r="R125">
        <v>100</v>
      </c>
      <c r="S125">
        <v>10</v>
      </c>
      <c r="T125">
        <v>12</v>
      </c>
      <c r="U125" t="s">
        <v>38</v>
      </c>
      <c r="V125" t="s">
        <v>160</v>
      </c>
      <c r="W125" t="s">
        <v>49</v>
      </c>
      <c r="X125">
        <v>1960</v>
      </c>
      <c r="Y125">
        <v>480</v>
      </c>
      <c r="Z125">
        <v>620</v>
      </c>
      <c r="AA125">
        <v>300</v>
      </c>
      <c r="AB125" t="s">
        <v>41</v>
      </c>
      <c r="AC125" t="s">
        <v>188</v>
      </c>
      <c r="AD125" t="s">
        <v>1123</v>
      </c>
      <c r="AE125">
        <v>864</v>
      </c>
      <c r="AF125" t="s">
        <v>463</v>
      </c>
      <c r="AG125">
        <v>0</v>
      </c>
      <c r="AH125">
        <v>0.5</v>
      </c>
      <c r="AI125">
        <v>1</v>
      </c>
    </row>
    <row r="126" spans="1:35" x14ac:dyDescent="0.4">
      <c r="A126">
        <v>4122</v>
      </c>
      <c r="B126" t="s">
        <v>464</v>
      </c>
      <c r="C126" t="s">
        <v>465</v>
      </c>
      <c r="D126">
        <v>52</v>
      </c>
      <c r="E126">
        <v>100</v>
      </c>
      <c r="F126">
        <v>130</v>
      </c>
      <c r="G126">
        <v>100</v>
      </c>
      <c r="H126">
        <v>130</v>
      </c>
      <c r="I126">
        <v>100</v>
      </c>
      <c r="J126">
        <v>100</v>
      </c>
      <c r="K126">
        <v>70</v>
      </c>
      <c r="L126">
        <v>130</v>
      </c>
      <c r="M126">
        <v>10</v>
      </c>
      <c r="N126">
        <v>1</v>
      </c>
      <c r="O126">
        <v>100</v>
      </c>
      <c r="P126">
        <v>100</v>
      </c>
      <c r="Q126">
        <v>120</v>
      </c>
      <c r="R126">
        <v>95</v>
      </c>
      <c r="S126">
        <v>10</v>
      </c>
      <c r="T126">
        <v>12</v>
      </c>
      <c r="U126" t="s">
        <v>144</v>
      </c>
      <c r="V126" t="s">
        <v>160</v>
      </c>
      <c r="W126" t="s">
        <v>249</v>
      </c>
      <c r="X126">
        <v>1500</v>
      </c>
      <c r="Y126">
        <v>1000</v>
      </c>
      <c r="Z126">
        <v>500</v>
      </c>
      <c r="AA126">
        <v>150</v>
      </c>
      <c r="AB126" t="s">
        <v>41</v>
      </c>
      <c r="AC126" t="s">
        <v>456</v>
      </c>
      <c r="AD126" t="s">
        <v>1124</v>
      </c>
      <c r="AE126">
        <v>192</v>
      </c>
      <c r="AF126" t="s">
        <v>466</v>
      </c>
      <c r="AG126">
        <v>0</v>
      </c>
      <c r="AH126">
        <v>0.5</v>
      </c>
      <c r="AI126">
        <v>1</v>
      </c>
    </row>
    <row r="127" spans="1:35" x14ac:dyDescent="0.4">
      <c r="A127">
        <v>4123</v>
      </c>
      <c r="B127" t="s">
        <v>467</v>
      </c>
      <c r="C127" t="s">
        <v>468</v>
      </c>
      <c r="D127">
        <v>34</v>
      </c>
      <c r="E127">
        <v>110</v>
      </c>
      <c r="F127">
        <v>120</v>
      </c>
      <c r="G127">
        <v>50</v>
      </c>
      <c r="H127">
        <v>80</v>
      </c>
      <c r="I127">
        <v>95</v>
      </c>
      <c r="J127">
        <v>100</v>
      </c>
      <c r="K127">
        <v>100</v>
      </c>
      <c r="L127">
        <v>120</v>
      </c>
      <c r="M127">
        <v>10</v>
      </c>
      <c r="N127">
        <v>1</v>
      </c>
      <c r="O127">
        <v>30</v>
      </c>
      <c r="P127">
        <v>30</v>
      </c>
      <c r="Q127">
        <v>99</v>
      </c>
      <c r="R127">
        <v>98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2420</v>
      </c>
      <c r="Y127">
        <v>648</v>
      </c>
      <c r="Z127">
        <v>720</v>
      </c>
      <c r="AA127">
        <v>200</v>
      </c>
      <c r="AB127" t="s">
        <v>41</v>
      </c>
      <c r="AC127" t="s">
        <v>469</v>
      </c>
      <c r="AD127" t="s">
        <v>99</v>
      </c>
      <c r="AE127">
        <v>288</v>
      </c>
      <c r="AF127" t="s">
        <v>471</v>
      </c>
      <c r="AG127">
        <v>0</v>
      </c>
      <c r="AH127">
        <v>0.5</v>
      </c>
      <c r="AI127">
        <v>1</v>
      </c>
    </row>
    <row r="128" spans="1:35" x14ac:dyDescent="0.4">
      <c r="A128">
        <v>4124</v>
      </c>
      <c r="B128" t="s">
        <v>472</v>
      </c>
      <c r="C128" t="s">
        <v>473</v>
      </c>
      <c r="D128">
        <v>31</v>
      </c>
      <c r="E128">
        <v>100</v>
      </c>
      <c r="F128">
        <v>110</v>
      </c>
      <c r="G128">
        <v>60</v>
      </c>
      <c r="H128">
        <v>90</v>
      </c>
      <c r="I128">
        <v>100</v>
      </c>
      <c r="J128">
        <v>100</v>
      </c>
      <c r="K128">
        <v>100</v>
      </c>
      <c r="L128">
        <v>95</v>
      </c>
      <c r="M128">
        <v>10</v>
      </c>
      <c r="N128">
        <v>1</v>
      </c>
      <c r="O128">
        <v>80</v>
      </c>
      <c r="P128">
        <v>70</v>
      </c>
      <c r="Q128">
        <v>96</v>
      </c>
      <c r="R128">
        <v>94</v>
      </c>
      <c r="S128">
        <v>10</v>
      </c>
      <c r="T128">
        <v>12</v>
      </c>
      <c r="U128" t="s">
        <v>38</v>
      </c>
      <c r="V128" t="s">
        <v>469</v>
      </c>
      <c r="W128" t="s">
        <v>470</v>
      </c>
      <c r="X128">
        <v>2852</v>
      </c>
      <c r="Y128">
        <v>840</v>
      </c>
      <c r="Z128">
        <v>1152</v>
      </c>
      <c r="AA128">
        <v>400</v>
      </c>
      <c r="AB128" t="s">
        <v>41</v>
      </c>
      <c r="AC128" t="s">
        <v>469</v>
      </c>
      <c r="AD128" t="s">
        <v>99</v>
      </c>
      <c r="AE128">
        <v>768</v>
      </c>
      <c r="AF128" t="s">
        <v>474</v>
      </c>
      <c r="AG128">
        <v>0</v>
      </c>
      <c r="AH128">
        <v>0.5</v>
      </c>
      <c r="AI128">
        <v>1</v>
      </c>
    </row>
    <row r="129" spans="1:35" x14ac:dyDescent="0.4">
      <c r="A129">
        <v>4125</v>
      </c>
      <c r="B129" t="s">
        <v>475</v>
      </c>
      <c r="C129" t="s">
        <v>476</v>
      </c>
      <c r="D129">
        <v>38</v>
      </c>
      <c r="E129">
        <v>130</v>
      </c>
      <c r="F129">
        <v>110</v>
      </c>
      <c r="G129">
        <v>100</v>
      </c>
      <c r="H129">
        <v>70</v>
      </c>
      <c r="I129">
        <v>90</v>
      </c>
      <c r="J129">
        <v>100</v>
      </c>
      <c r="K129">
        <v>80</v>
      </c>
      <c r="L129">
        <v>95</v>
      </c>
      <c r="M129">
        <v>10</v>
      </c>
      <c r="N129">
        <v>1</v>
      </c>
      <c r="O129">
        <v>70</v>
      </c>
      <c r="P129">
        <v>80</v>
      </c>
      <c r="Q129">
        <v>106</v>
      </c>
      <c r="R129">
        <v>104</v>
      </c>
      <c r="S129">
        <v>10</v>
      </c>
      <c r="T129">
        <v>12</v>
      </c>
      <c r="U129" t="s">
        <v>38</v>
      </c>
      <c r="V129" t="s">
        <v>160</v>
      </c>
      <c r="W129" t="s">
        <v>78</v>
      </c>
      <c r="X129">
        <v>1180</v>
      </c>
      <c r="Y129">
        <v>360</v>
      </c>
      <c r="Z129">
        <v>480</v>
      </c>
      <c r="AA129">
        <v>150</v>
      </c>
      <c r="AB129" t="s">
        <v>41</v>
      </c>
      <c r="AC129" t="s">
        <v>469</v>
      </c>
      <c r="AD129" t="s">
        <v>1120</v>
      </c>
      <c r="AE129">
        <v>288</v>
      </c>
      <c r="AF129" t="s">
        <v>477</v>
      </c>
      <c r="AG129">
        <v>0</v>
      </c>
      <c r="AH129">
        <v>0.5</v>
      </c>
      <c r="AI129">
        <v>1</v>
      </c>
    </row>
    <row r="130" spans="1:35" x14ac:dyDescent="0.4">
      <c r="A130">
        <v>4126</v>
      </c>
      <c r="B130" t="s">
        <v>478</v>
      </c>
      <c r="C130" t="s">
        <v>479</v>
      </c>
      <c r="D130">
        <v>24</v>
      </c>
      <c r="E130">
        <v>100</v>
      </c>
      <c r="F130">
        <v>100</v>
      </c>
      <c r="G130">
        <v>100</v>
      </c>
      <c r="H130">
        <v>50</v>
      </c>
      <c r="I130">
        <v>110</v>
      </c>
      <c r="J130">
        <v>110</v>
      </c>
      <c r="K130">
        <v>40</v>
      </c>
      <c r="L130">
        <v>100</v>
      </c>
      <c r="M130">
        <v>10</v>
      </c>
      <c r="N130">
        <v>1</v>
      </c>
      <c r="O130">
        <v>80</v>
      </c>
      <c r="P130">
        <v>80</v>
      </c>
      <c r="Q130">
        <v>105</v>
      </c>
      <c r="R130">
        <v>90</v>
      </c>
      <c r="S130">
        <v>10</v>
      </c>
      <c r="T130">
        <v>12</v>
      </c>
      <c r="U130" t="s">
        <v>47</v>
      </c>
      <c r="V130" t="s">
        <v>53</v>
      </c>
      <c r="W130" t="s">
        <v>480</v>
      </c>
      <c r="X130">
        <v>1276</v>
      </c>
      <c r="Y130">
        <v>384</v>
      </c>
      <c r="Z130">
        <v>576</v>
      </c>
      <c r="AA130">
        <v>250</v>
      </c>
      <c r="AB130" t="s">
        <v>41</v>
      </c>
      <c r="AC130" t="s">
        <v>41</v>
      </c>
      <c r="AD130" t="s">
        <v>1123</v>
      </c>
      <c r="AE130">
        <v>288</v>
      </c>
      <c r="AF130" t="s">
        <v>481</v>
      </c>
      <c r="AG130">
        <v>0</v>
      </c>
      <c r="AH130">
        <v>0.5</v>
      </c>
      <c r="AI130">
        <v>1</v>
      </c>
    </row>
    <row r="131" spans="1:35" x14ac:dyDescent="0.4">
      <c r="A131">
        <v>4127</v>
      </c>
      <c r="B131" t="s">
        <v>482</v>
      </c>
      <c r="C131" t="s">
        <v>483</v>
      </c>
      <c r="D131">
        <v>37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38</v>
      </c>
      <c r="V131" t="s">
        <v>469</v>
      </c>
      <c r="W131" t="s">
        <v>484</v>
      </c>
      <c r="X131">
        <v>1772</v>
      </c>
      <c r="Y131">
        <v>384</v>
      </c>
      <c r="Z131">
        <v>72</v>
      </c>
      <c r="AA131">
        <v>300</v>
      </c>
      <c r="AB131" t="s">
        <v>41</v>
      </c>
      <c r="AC131" t="s">
        <v>469</v>
      </c>
      <c r="AD131" t="s">
        <v>99</v>
      </c>
      <c r="AE131">
        <v>288</v>
      </c>
      <c r="AF131" t="s">
        <v>485</v>
      </c>
      <c r="AG131">
        <v>0</v>
      </c>
      <c r="AH131">
        <v>0.5</v>
      </c>
      <c r="AI131">
        <v>1</v>
      </c>
    </row>
    <row r="132" spans="1:35" x14ac:dyDescent="0.4">
      <c r="A132">
        <v>4128</v>
      </c>
      <c r="B132" t="s">
        <v>486</v>
      </c>
      <c r="C132" t="s">
        <v>487</v>
      </c>
      <c r="D132">
        <v>47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144</v>
      </c>
      <c r="V132" t="s">
        <v>219</v>
      </c>
      <c r="W132" t="s">
        <v>78</v>
      </c>
      <c r="X132">
        <v>1384</v>
      </c>
      <c r="Y132">
        <v>336</v>
      </c>
      <c r="Z132">
        <v>768</v>
      </c>
      <c r="AA132">
        <v>200</v>
      </c>
      <c r="AB132" t="s">
        <v>41</v>
      </c>
      <c r="AC132" t="s">
        <v>219</v>
      </c>
      <c r="AD132" t="s">
        <v>1123</v>
      </c>
      <c r="AE132">
        <v>480</v>
      </c>
      <c r="AF132" t="s">
        <v>488</v>
      </c>
      <c r="AG132">
        <v>0.4</v>
      </c>
      <c r="AH132">
        <v>0.5</v>
      </c>
      <c r="AI132">
        <v>1</v>
      </c>
    </row>
    <row r="133" spans="1:35" x14ac:dyDescent="0.4">
      <c r="A133">
        <v>4129</v>
      </c>
      <c r="B133" t="s">
        <v>489</v>
      </c>
      <c r="C133" t="s">
        <v>490</v>
      </c>
      <c r="D133">
        <v>29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1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2276</v>
      </c>
      <c r="Y133">
        <v>432</v>
      </c>
      <c r="Z133">
        <v>576</v>
      </c>
      <c r="AA133">
        <v>200</v>
      </c>
      <c r="AB133" t="s">
        <v>41</v>
      </c>
      <c r="AC133" t="s">
        <v>469</v>
      </c>
      <c r="AD133" t="s">
        <v>99</v>
      </c>
      <c r="AE133">
        <v>216</v>
      </c>
      <c r="AF133" t="s">
        <v>491</v>
      </c>
      <c r="AG133">
        <v>0</v>
      </c>
      <c r="AH133">
        <v>0.5</v>
      </c>
      <c r="AI133">
        <v>1</v>
      </c>
    </row>
    <row r="134" spans="1:35" x14ac:dyDescent="0.4">
      <c r="A134">
        <v>4130</v>
      </c>
      <c r="B134" t="s">
        <v>492</v>
      </c>
      <c r="C134" t="s">
        <v>493</v>
      </c>
      <c r="D134">
        <v>31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</v>
      </c>
      <c r="N134">
        <v>9</v>
      </c>
      <c r="O134">
        <v>100</v>
      </c>
      <c r="P134">
        <v>100</v>
      </c>
      <c r="Q134">
        <v>100</v>
      </c>
      <c r="R134">
        <v>100</v>
      </c>
      <c r="S134">
        <v>10</v>
      </c>
      <c r="T134">
        <v>12</v>
      </c>
      <c r="U134" t="s">
        <v>38</v>
      </c>
      <c r="V134" t="s">
        <v>469</v>
      </c>
      <c r="W134" t="s">
        <v>470</v>
      </c>
      <c r="X134">
        <v>2864</v>
      </c>
      <c r="Y134">
        <v>576</v>
      </c>
      <c r="Z134">
        <v>864</v>
      </c>
      <c r="AA134">
        <v>300</v>
      </c>
      <c r="AB134" t="s">
        <v>41</v>
      </c>
      <c r="AC134" t="s">
        <v>494</v>
      </c>
      <c r="AD134" t="s">
        <v>99</v>
      </c>
      <c r="AE134">
        <v>672</v>
      </c>
      <c r="AF134" t="s">
        <v>495</v>
      </c>
      <c r="AG134">
        <v>0</v>
      </c>
      <c r="AH134">
        <v>0.5</v>
      </c>
      <c r="AI134">
        <v>1</v>
      </c>
    </row>
    <row r="135" spans="1:35" x14ac:dyDescent="0.4">
      <c r="A135">
        <v>4131</v>
      </c>
      <c r="B135" t="s">
        <v>496</v>
      </c>
      <c r="C135" t="s">
        <v>497</v>
      </c>
      <c r="D135">
        <v>51</v>
      </c>
      <c r="E135">
        <v>70</v>
      </c>
      <c r="F135">
        <v>50</v>
      </c>
      <c r="G135">
        <v>90</v>
      </c>
      <c r="H135">
        <v>30</v>
      </c>
      <c r="I135">
        <v>150</v>
      </c>
      <c r="J135">
        <v>240</v>
      </c>
      <c r="K135">
        <v>130</v>
      </c>
      <c r="L135">
        <v>160</v>
      </c>
      <c r="M135">
        <v>65</v>
      </c>
      <c r="N135">
        <v>1</v>
      </c>
      <c r="O135">
        <v>10</v>
      </c>
      <c r="P135">
        <v>120</v>
      </c>
      <c r="Q135">
        <v>70</v>
      </c>
      <c r="R135">
        <v>145</v>
      </c>
      <c r="S135">
        <v>10</v>
      </c>
      <c r="T135">
        <v>12</v>
      </c>
      <c r="U135" t="s">
        <v>38</v>
      </c>
      <c r="V135" t="s">
        <v>140</v>
      </c>
      <c r="W135" t="s">
        <v>54</v>
      </c>
      <c r="X135">
        <v>972</v>
      </c>
      <c r="Y135">
        <v>288</v>
      </c>
      <c r="Z135">
        <v>500</v>
      </c>
      <c r="AA135">
        <v>100</v>
      </c>
      <c r="AB135" t="s">
        <v>41</v>
      </c>
      <c r="AC135" t="s">
        <v>41</v>
      </c>
      <c r="AD135" t="s">
        <v>1123</v>
      </c>
      <c r="AE135">
        <v>480</v>
      </c>
      <c r="AF135" t="s">
        <v>498</v>
      </c>
      <c r="AG135">
        <v>0</v>
      </c>
      <c r="AH135">
        <v>0.5</v>
      </c>
      <c r="AI135">
        <v>1</v>
      </c>
    </row>
    <row r="136" spans="1:35" x14ac:dyDescent="0.4">
      <c r="A136">
        <v>4132</v>
      </c>
      <c r="B136" t="s">
        <v>499</v>
      </c>
      <c r="C136" t="s">
        <v>500</v>
      </c>
      <c r="D136">
        <v>31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53</v>
      </c>
      <c r="W136" t="s">
        <v>78</v>
      </c>
      <c r="X136">
        <v>432</v>
      </c>
      <c r="Y136">
        <v>360</v>
      </c>
      <c r="Z136">
        <v>432</v>
      </c>
      <c r="AA136">
        <v>150</v>
      </c>
      <c r="AB136" t="s">
        <v>41</v>
      </c>
      <c r="AC136" t="s">
        <v>275</v>
      </c>
      <c r="AD136" t="s">
        <v>1123</v>
      </c>
      <c r="AE136">
        <v>144</v>
      </c>
      <c r="AF136" t="s">
        <v>501</v>
      </c>
      <c r="AG136">
        <v>0</v>
      </c>
      <c r="AH136">
        <v>0.5</v>
      </c>
      <c r="AI136">
        <v>1</v>
      </c>
    </row>
    <row r="137" spans="1:35" x14ac:dyDescent="0.4">
      <c r="A137">
        <v>4133</v>
      </c>
      <c r="B137" t="s">
        <v>502</v>
      </c>
      <c r="C137" t="s">
        <v>503</v>
      </c>
      <c r="D137">
        <v>38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470</v>
      </c>
      <c r="X137">
        <v>2468</v>
      </c>
      <c r="Y137">
        <v>480</v>
      </c>
      <c r="Z137">
        <v>768</v>
      </c>
      <c r="AA137">
        <v>250</v>
      </c>
      <c r="AB137" t="s">
        <v>41</v>
      </c>
      <c r="AC137" t="s">
        <v>469</v>
      </c>
      <c r="AD137" t="s">
        <v>1120</v>
      </c>
      <c r="AE137">
        <v>480</v>
      </c>
      <c r="AF137" t="s">
        <v>504</v>
      </c>
      <c r="AG137">
        <v>0</v>
      </c>
      <c r="AH137">
        <v>0.5</v>
      </c>
      <c r="AI137">
        <v>1</v>
      </c>
    </row>
    <row r="138" spans="1:35" x14ac:dyDescent="0.4">
      <c r="A138">
        <v>4134</v>
      </c>
      <c r="B138" t="s">
        <v>505</v>
      </c>
      <c r="C138" t="s">
        <v>506</v>
      </c>
      <c r="D138">
        <v>64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484</v>
      </c>
      <c r="X138">
        <v>1772</v>
      </c>
      <c r="Y138">
        <v>384</v>
      </c>
      <c r="Z138">
        <v>120</v>
      </c>
      <c r="AA138">
        <v>175</v>
      </c>
      <c r="AB138" t="s">
        <v>41</v>
      </c>
      <c r="AC138" t="s">
        <v>507</v>
      </c>
      <c r="AD138" t="s">
        <v>1124</v>
      </c>
      <c r="AE138">
        <v>288</v>
      </c>
      <c r="AF138" t="s">
        <v>508</v>
      </c>
      <c r="AG138">
        <v>0</v>
      </c>
      <c r="AH138">
        <v>0.5</v>
      </c>
      <c r="AI138">
        <v>1</v>
      </c>
    </row>
    <row r="139" spans="1:35" x14ac:dyDescent="0.4">
      <c r="A139">
        <v>4135</v>
      </c>
      <c r="B139" t="s">
        <v>509</v>
      </c>
      <c r="C139" t="s">
        <v>510</v>
      </c>
      <c r="D139">
        <v>78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50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38</v>
      </c>
      <c r="V139" t="s">
        <v>469</v>
      </c>
      <c r="W139" t="s">
        <v>511</v>
      </c>
      <c r="X139">
        <v>1072</v>
      </c>
      <c r="Y139">
        <v>384</v>
      </c>
      <c r="Z139">
        <v>672</v>
      </c>
      <c r="AA139">
        <v>100</v>
      </c>
      <c r="AB139" t="s">
        <v>119</v>
      </c>
      <c r="AC139" t="s">
        <v>512</v>
      </c>
      <c r="AD139" t="s">
        <v>1124</v>
      </c>
      <c r="AE139">
        <v>192</v>
      </c>
      <c r="AF139" t="s">
        <v>513</v>
      </c>
      <c r="AG139">
        <v>0</v>
      </c>
      <c r="AH139">
        <v>0.5</v>
      </c>
      <c r="AI139">
        <v>1</v>
      </c>
    </row>
    <row r="140" spans="1:35" x14ac:dyDescent="0.4">
      <c r="A140">
        <v>4136</v>
      </c>
      <c r="B140" t="s">
        <v>514</v>
      </c>
      <c r="C140" t="s">
        <v>515</v>
      </c>
      <c r="D140">
        <v>52</v>
      </c>
      <c r="E140">
        <v>100</v>
      </c>
      <c r="F140">
        <v>130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144</v>
      </c>
      <c r="V140" t="s">
        <v>53</v>
      </c>
      <c r="W140" t="s">
        <v>249</v>
      </c>
      <c r="X140">
        <v>1360</v>
      </c>
      <c r="Y140">
        <v>432</v>
      </c>
      <c r="Z140">
        <v>960</v>
      </c>
      <c r="AA140">
        <v>200</v>
      </c>
      <c r="AB140" t="s">
        <v>41</v>
      </c>
      <c r="AC140" t="s">
        <v>516</v>
      </c>
      <c r="AD140" t="s">
        <v>1123</v>
      </c>
      <c r="AE140">
        <v>576</v>
      </c>
      <c r="AF140" t="s">
        <v>517</v>
      </c>
      <c r="AG140">
        <v>0</v>
      </c>
      <c r="AH140">
        <v>1</v>
      </c>
      <c r="AI140">
        <v>1</v>
      </c>
    </row>
    <row r="141" spans="1:35" x14ac:dyDescent="0.4">
      <c r="A141">
        <v>4137</v>
      </c>
      <c r="B141" t="s">
        <v>518</v>
      </c>
      <c r="C141" t="s">
        <v>519</v>
      </c>
      <c r="D141">
        <v>59</v>
      </c>
      <c r="E141">
        <v>100</v>
      </c>
      <c r="F141">
        <v>100</v>
      </c>
      <c r="G141">
        <v>100</v>
      </c>
      <c r="H141">
        <v>100</v>
      </c>
      <c r="I141">
        <v>110</v>
      </c>
      <c r="J141">
        <v>100</v>
      </c>
      <c r="K141">
        <v>100</v>
      </c>
      <c r="L141">
        <v>95</v>
      </c>
      <c r="M141">
        <v>10</v>
      </c>
      <c r="N141">
        <v>1</v>
      </c>
      <c r="O141">
        <v>100</v>
      </c>
      <c r="P141">
        <v>100</v>
      </c>
      <c r="Q141">
        <v>100</v>
      </c>
      <c r="R141">
        <v>100</v>
      </c>
      <c r="S141">
        <v>10</v>
      </c>
      <c r="T141">
        <v>12</v>
      </c>
      <c r="U141" t="s">
        <v>38</v>
      </c>
      <c r="V141" t="s">
        <v>48</v>
      </c>
      <c r="W141" t="s">
        <v>199</v>
      </c>
      <c r="X141">
        <v>960</v>
      </c>
      <c r="Y141">
        <v>480</v>
      </c>
      <c r="Z141">
        <v>500</v>
      </c>
      <c r="AA141">
        <v>100</v>
      </c>
      <c r="AB141" t="s">
        <v>41</v>
      </c>
      <c r="AC141" t="s">
        <v>48</v>
      </c>
      <c r="AD141" t="s">
        <v>1123</v>
      </c>
      <c r="AE141">
        <v>480</v>
      </c>
      <c r="AF141" t="s">
        <v>520</v>
      </c>
      <c r="AG141">
        <v>0</v>
      </c>
      <c r="AH141">
        <v>0.5</v>
      </c>
      <c r="AI141">
        <v>1</v>
      </c>
    </row>
    <row r="142" spans="1:35" x14ac:dyDescent="0.4">
      <c r="A142">
        <v>4138</v>
      </c>
      <c r="B142" t="s">
        <v>521</v>
      </c>
      <c r="C142" t="s">
        <v>522</v>
      </c>
      <c r="D142">
        <v>82</v>
      </c>
      <c r="E142">
        <v>150</v>
      </c>
      <c r="F142">
        <v>100</v>
      </c>
      <c r="G142">
        <v>120</v>
      </c>
      <c r="H142">
        <v>110</v>
      </c>
      <c r="I142">
        <v>110</v>
      </c>
      <c r="J142">
        <v>75</v>
      </c>
      <c r="K142">
        <v>100</v>
      </c>
      <c r="L142">
        <v>70</v>
      </c>
      <c r="M142">
        <v>20</v>
      </c>
      <c r="N142">
        <v>3</v>
      </c>
      <c r="O142">
        <v>100</v>
      </c>
      <c r="P142">
        <v>115</v>
      </c>
      <c r="Q142">
        <v>100</v>
      </c>
      <c r="R142">
        <v>105</v>
      </c>
      <c r="S142">
        <v>14</v>
      </c>
      <c r="T142">
        <v>12</v>
      </c>
      <c r="U142" t="s">
        <v>144</v>
      </c>
      <c r="V142" t="s">
        <v>160</v>
      </c>
      <c r="W142" t="s">
        <v>113</v>
      </c>
      <c r="X142">
        <v>854</v>
      </c>
      <c r="Y142">
        <v>480</v>
      </c>
      <c r="Z142">
        <v>2016</v>
      </c>
      <c r="AA142">
        <v>100</v>
      </c>
      <c r="AB142" t="s">
        <v>119</v>
      </c>
      <c r="AC142" t="s">
        <v>279</v>
      </c>
      <c r="AD142" t="s">
        <v>115</v>
      </c>
      <c r="AE142">
        <v>720</v>
      </c>
      <c r="AF142" t="s">
        <v>523</v>
      </c>
      <c r="AG142">
        <v>0</v>
      </c>
      <c r="AH142">
        <v>-1</v>
      </c>
      <c r="AI142">
        <v>1</v>
      </c>
    </row>
    <row r="143" spans="1:35" x14ac:dyDescent="0.4">
      <c r="A143">
        <v>4139</v>
      </c>
      <c r="B143" t="s">
        <v>524</v>
      </c>
      <c r="C143" t="s">
        <v>525</v>
      </c>
      <c r="D143">
        <v>16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2612</v>
      </c>
      <c r="Y143">
        <v>288</v>
      </c>
      <c r="Z143">
        <v>912</v>
      </c>
      <c r="AA143">
        <v>400</v>
      </c>
      <c r="AB143" t="s">
        <v>41</v>
      </c>
      <c r="AC143" t="s">
        <v>469</v>
      </c>
      <c r="AD143" t="s">
        <v>99</v>
      </c>
      <c r="AE143">
        <v>816</v>
      </c>
      <c r="AF143" t="s">
        <v>526</v>
      </c>
      <c r="AG143">
        <v>0</v>
      </c>
      <c r="AH143">
        <v>0.5</v>
      </c>
      <c r="AI143">
        <v>1</v>
      </c>
    </row>
    <row r="144" spans="1:35" x14ac:dyDescent="0.4">
      <c r="A144">
        <v>4140</v>
      </c>
      <c r="B144" t="s">
        <v>527</v>
      </c>
      <c r="C144" t="s">
        <v>528</v>
      </c>
      <c r="D144">
        <v>12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38</v>
      </c>
      <c r="V144" t="s">
        <v>469</v>
      </c>
      <c r="W144" t="s">
        <v>470</v>
      </c>
      <c r="X144">
        <v>2228</v>
      </c>
      <c r="Y144">
        <v>576</v>
      </c>
      <c r="Z144">
        <v>528</v>
      </c>
      <c r="AA144">
        <v>200</v>
      </c>
      <c r="AB144" t="s">
        <v>41</v>
      </c>
      <c r="AC144" t="s">
        <v>469</v>
      </c>
      <c r="AD144" t="s">
        <v>1115</v>
      </c>
      <c r="AE144">
        <v>336</v>
      </c>
      <c r="AF144" t="s">
        <v>529</v>
      </c>
      <c r="AG144">
        <v>0</v>
      </c>
      <c r="AH144">
        <v>0.5</v>
      </c>
      <c r="AI144">
        <v>1</v>
      </c>
    </row>
    <row r="145" spans="1:35" x14ac:dyDescent="0.4">
      <c r="A145">
        <v>4141</v>
      </c>
      <c r="B145" t="s">
        <v>530</v>
      </c>
      <c r="C145" t="s">
        <v>531</v>
      </c>
      <c r="D145">
        <v>60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</v>
      </c>
      <c r="N145">
        <v>1</v>
      </c>
      <c r="O145">
        <v>100</v>
      </c>
      <c r="P145">
        <v>100</v>
      </c>
      <c r="Q145">
        <v>100</v>
      </c>
      <c r="R145">
        <v>100</v>
      </c>
      <c r="S145">
        <v>10</v>
      </c>
      <c r="T145">
        <v>12</v>
      </c>
      <c r="U145" t="s">
        <v>144</v>
      </c>
      <c r="V145" t="s">
        <v>140</v>
      </c>
      <c r="W145" t="s">
        <v>532</v>
      </c>
      <c r="X145">
        <v>861</v>
      </c>
      <c r="Y145">
        <v>144</v>
      </c>
      <c r="Z145">
        <v>660</v>
      </c>
      <c r="AA145">
        <v>250</v>
      </c>
      <c r="AB145" t="s">
        <v>41</v>
      </c>
      <c r="AC145" t="s">
        <v>533</v>
      </c>
      <c r="AD145" t="s">
        <v>99</v>
      </c>
      <c r="AE145">
        <v>600</v>
      </c>
      <c r="AF145" t="s">
        <v>534</v>
      </c>
      <c r="AG145">
        <v>0.5</v>
      </c>
      <c r="AH145">
        <v>0.75</v>
      </c>
      <c r="AI145">
        <v>1</v>
      </c>
    </row>
    <row r="146" spans="1:35" x14ac:dyDescent="0.4">
      <c r="A146">
        <v>4142</v>
      </c>
      <c r="B146" t="s">
        <v>535</v>
      </c>
      <c r="C146" t="s">
        <v>536</v>
      </c>
      <c r="D146">
        <v>42</v>
      </c>
      <c r="E146">
        <v>120</v>
      </c>
      <c r="F146">
        <v>120</v>
      </c>
      <c r="G146">
        <v>60</v>
      </c>
      <c r="H146">
        <v>110</v>
      </c>
      <c r="I146">
        <v>110</v>
      </c>
      <c r="J146">
        <v>100</v>
      </c>
      <c r="K146">
        <v>100</v>
      </c>
      <c r="L146">
        <v>140</v>
      </c>
      <c r="M146">
        <v>15</v>
      </c>
      <c r="N146">
        <v>1</v>
      </c>
      <c r="O146">
        <v>120</v>
      </c>
      <c r="P146">
        <v>80</v>
      </c>
      <c r="Q146">
        <v>112</v>
      </c>
      <c r="R146">
        <v>108</v>
      </c>
      <c r="S146">
        <v>10</v>
      </c>
      <c r="T146">
        <v>12</v>
      </c>
      <c r="U146" t="s">
        <v>38</v>
      </c>
      <c r="V146" t="s">
        <v>469</v>
      </c>
      <c r="W146" t="s">
        <v>470</v>
      </c>
      <c r="X146">
        <v>1720</v>
      </c>
      <c r="Y146">
        <v>420</v>
      </c>
      <c r="Z146">
        <v>500</v>
      </c>
      <c r="AA146">
        <v>200</v>
      </c>
      <c r="AB146" t="s">
        <v>41</v>
      </c>
      <c r="AC146" t="s">
        <v>469</v>
      </c>
      <c r="AD146" t="s">
        <v>1123</v>
      </c>
      <c r="AE146">
        <v>672</v>
      </c>
      <c r="AF146" t="s">
        <v>537</v>
      </c>
      <c r="AG146">
        <v>0</v>
      </c>
      <c r="AH146">
        <v>0.5</v>
      </c>
      <c r="AI146">
        <v>1</v>
      </c>
    </row>
    <row r="147" spans="1:35" x14ac:dyDescent="0.4">
      <c r="A147">
        <v>4143</v>
      </c>
      <c r="B147" t="s">
        <v>538</v>
      </c>
      <c r="C147" t="s">
        <v>539</v>
      </c>
      <c r="D147">
        <v>18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7</v>
      </c>
      <c r="O147">
        <v>100</v>
      </c>
      <c r="P147">
        <v>100</v>
      </c>
      <c r="Q147">
        <v>100</v>
      </c>
      <c r="R147">
        <v>100</v>
      </c>
      <c r="S147">
        <v>10</v>
      </c>
      <c r="T147">
        <v>12</v>
      </c>
      <c r="U147" t="s">
        <v>47</v>
      </c>
      <c r="V147" t="s">
        <v>39</v>
      </c>
      <c r="W147" t="s">
        <v>215</v>
      </c>
      <c r="X147">
        <v>800</v>
      </c>
      <c r="Y147">
        <v>600</v>
      </c>
      <c r="Z147">
        <v>432</v>
      </c>
      <c r="AA147">
        <v>-1</v>
      </c>
      <c r="AB147" t="s">
        <v>41</v>
      </c>
      <c r="AC147" t="s">
        <v>114</v>
      </c>
      <c r="AD147" t="s">
        <v>115</v>
      </c>
      <c r="AE147">
        <v>336</v>
      </c>
      <c r="AF147" t="s">
        <v>540</v>
      </c>
      <c r="AG147">
        <v>0</v>
      </c>
      <c r="AH147">
        <v>0.5</v>
      </c>
      <c r="AI147">
        <v>1</v>
      </c>
    </row>
    <row r="148" spans="1:35" x14ac:dyDescent="0.4">
      <c r="A148">
        <v>4144</v>
      </c>
      <c r="B148" t="s">
        <v>541</v>
      </c>
      <c r="C148" t="s">
        <v>542</v>
      </c>
      <c r="D148">
        <v>38</v>
      </c>
      <c r="E148">
        <v>100</v>
      </c>
      <c r="F148">
        <v>100</v>
      </c>
      <c r="G148">
        <v>80</v>
      </c>
      <c r="H148">
        <v>90</v>
      </c>
      <c r="I148">
        <v>90</v>
      </c>
      <c r="J148">
        <v>100</v>
      </c>
      <c r="K148">
        <v>100</v>
      </c>
      <c r="L148">
        <v>110</v>
      </c>
      <c r="M148">
        <v>10</v>
      </c>
      <c r="N148">
        <v>1</v>
      </c>
      <c r="O148">
        <v>80</v>
      </c>
      <c r="P148">
        <v>120</v>
      </c>
      <c r="Q148">
        <v>100</v>
      </c>
      <c r="R148">
        <v>100</v>
      </c>
      <c r="S148">
        <v>10</v>
      </c>
      <c r="T148">
        <v>12</v>
      </c>
      <c r="U148" t="s">
        <v>38</v>
      </c>
      <c r="V148" t="s">
        <v>469</v>
      </c>
      <c r="W148" t="s">
        <v>470</v>
      </c>
      <c r="X148">
        <v>2468</v>
      </c>
      <c r="Y148">
        <v>288</v>
      </c>
      <c r="Z148">
        <v>768</v>
      </c>
      <c r="AA148">
        <v>200</v>
      </c>
      <c r="AB148" t="s">
        <v>41</v>
      </c>
      <c r="AC148" t="s">
        <v>469</v>
      </c>
      <c r="AD148" t="s">
        <v>99</v>
      </c>
      <c r="AE148">
        <v>480</v>
      </c>
      <c r="AF148" t="s">
        <v>543</v>
      </c>
      <c r="AG148">
        <v>0</v>
      </c>
      <c r="AH148">
        <v>0.5</v>
      </c>
      <c r="AI148">
        <v>1</v>
      </c>
    </row>
    <row r="149" spans="1:35" x14ac:dyDescent="0.4">
      <c r="A149">
        <v>4145</v>
      </c>
      <c r="B149" t="s">
        <v>544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219</v>
      </c>
      <c r="W149" t="s">
        <v>546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1123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4146</v>
      </c>
      <c r="B150" t="s">
        <v>549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469</v>
      </c>
      <c r="W150" t="s">
        <v>550</v>
      </c>
      <c r="X150">
        <v>1960</v>
      </c>
      <c r="Y150">
        <v>504</v>
      </c>
      <c r="Z150">
        <v>960</v>
      </c>
      <c r="AA150">
        <v>150</v>
      </c>
      <c r="AB150" t="s">
        <v>41</v>
      </c>
      <c r="AC150" t="s">
        <v>547</v>
      </c>
      <c r="AD150" t="s">
        <v>59</v>
      </c>
      <c r="AE150">
        <v>720</v>
      </c>
      <c r="AF150" t="s">
        <v>548</v>
      </c>
      <c r="AG150">
        <v>0</v>
      </c>
      <c r="AH150">
        <v>0.5</v>
      </c>
      <c r="AI150">
        <v>1</v>
      </c>
    </row>
    <row r="151" spans="1:35" x14ac:dyDescent="0.4">
      <c r="A151">
        <v>4147</v>
      </c>
      <c r="B151" t="s">
        <v>551</v>
      </c>
      <c r="C151" t="s">
        <v>545</v>
      </c>
      <c r="D151">
        <v>34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253</v>
      </c>
      <c r="X151">
        <v>2536</v>
      </c>
      <c r="Y151">
        <v>672</v>
      </c>
      <c r="Z151">
        <v>1536</v>
      </c>
      <c r="AA151">
        <v>250</v>
      </c>
      <c r="AB151" t="s">
        <v>41</v>
      </c>
      <c r="AC151" t="s">
        <v>547</v>
      </c>
      <c r="AD151" t="s">
        <v>1124</v>
      </c>
      <c r="AE151">
        <v>1152</v>
      </c>
      <c r="AF151" t="s">
        <v>552</v>
      </c>
      <c r="AG151">
        <v>0</v>
      </c>
      <c r="AH151">
        <v>0.5</v>
      </c>
      <c r="AI151">
        <v>1</v>
      </c>
    </row>
    <row r="152" spans="1:35" x14ac:dyDescent="0.4">
      <c r="A152">
        <v>4148</v>
      </c>
      <c r="B152" t="s">
        <v>553</v>
      </c>
      <c r="C152" t="s">
        <v>554</v>
      </c>
      <c r="D152">
        <v>33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250</v>
      </c>
      <c r="AB152" t="s">
        <v>41</v>
      </c>
      <c r="AC152" t="s">
        <v>219</v>
      </c>
      <c r="AD152" t="s">
        <v>1115</v>
      </c>
      <c r="AE152">
        <v>288</v>
      </c>
      <c r="AF152" t="s">
        <v>555</v>
      </c>
      <c r="AG152">
        <v>0</v>
      </c>
      <c r="AH152">
        <v>0.5</v>
      </c>
      <c r="AI152">
        <v>1</v>
      </c>
    </row>
    <row r="153" spans="1:35" x14ac:dyDescent="0.4">
      <c r="A153">
        <v>4149</v>
      </c>
      <c r="B153" t="s">
        <v>556</v>
      </c>
      <c r="C153" t="s">
        <v>557</v>
      </c>
      <c r="D153">
        <v>61</v>
      </c>
      <c r="E153">
        <v>100</v>
      </c>
      <c r="F153">
        <v>130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100</v>
      </c>
      <c r="R153">
        <v>100</v>
      </c>
      <c r="S153">
        <v>10</v>
      </c>
      <c r="T153">
        <v>12</v>
      </c>
      <c r="U153" t="s">
        <v>47</v>
      </c>
      <c r="V153" t="s">
        <v>219</v>
      </c>
      <c r="W153" t="s">
        <v>78</v>
      </c>
      <c r="X153">
        <v>1156</v>
      </c>
      <c r="Y153">
        <v>384</v>
      </c>
      <c r="Z153">
        <v>456</v>
      </c>
      <c r="AA153">
        <v>200</v>
      </c>
      <c r="AB153" t="s">
        <v>41</v>
      </c>
      <c r="AC153" t="s">
        <v>558</v>
      </c>
      <c r="AD153" t="s">
        <v>1124</v>
      </c>
      <c r="AE153">
        <v>288</v>
      </c>
      <c r="AF153" t="s">
        <v>559</v>
      </c>
      <c r="AG153">
        <v>0</v>
      </c>
      <c r="AH153">
        <v>0.5</v>
      </c>
      <c r="AI153">
        <v>1</v>
      </c>
    </row>
    <row r="154" spans="1:35" x14ac:dyDescent="0.4">
      <c r="A154">
        <v>4150</v>
      </c>
      <c r="B154" t="s">
        <v>560</v>
      </c>
      <c r="C154" t="s">
        <v>561</v>
      </c>
      <c r="D154">
        <v>69</v>
      </c>
      <c r="E154">
        <v>90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80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155</v>
      </c>
      <c r="AB154" t="s">
        <v>119</v>
      </c>
      <c r="AC154" t="s">
        <v>562</v>
      </c>
      <c r="AD154" t="s">
        <v>1124</v>
      </c>
      <c r="AE154">
        <v>120</v>
      </c>
      <c r="AF154" t="s">
        <v>563</v>
      </c>
      <c r="AG154">
        <v>0</v>
      </c>
      <c r="AH154">
        <v>0.5</v>
      </c>
      <c r="AI154">
        <v>1</v>
      </c>
    </row>
    <row r="155" spans="1:35" x14ac:dyDescent="0.4">
      <c r="A155">
        <v>4151</v>
      </c>
      <c r="B155" t="s">
        <v>564</v>
      </c>
      <c r="C155" t="s">
        <v>565</v>
      </c>
      <c r="D155">
        <v>65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130</v>
      </c>
      <c r="L155">
        <v>80</v>
      </c>
      <c r="M155">
        <v>20</v>
      </c>
      <c r="N155">
        <v>1</v>
      </c>
      <c r="O155">
        <v>100</v>
      </c>
      <c r="P155">
        <v>100</v>
      </c>
      <c r="Q155">
        <v>104</v>
      </c>
      <c r="R155">
        <v>96</v>
      </c>
      <c r="S155">
        <v>10</v>
      </c>
      <c r="T155">
        <v>12</v>
      </c>
      <c r="U155" t="s">
        <v>38</v>
      </c>
      <c r="V155" t="s">
        <v>219</v>
      </c>
      <c r="W155" t="s">
        <v>274</v>
      </c>
      <c r="X155">
        <v>1276</v>
      </c>
      <c r="Y155">
        <v>288</v>
      </c>
      <c r="Z155">
        <v>576</v>
      </c>
      <c r="AA155">
        <v>150</v>
      </c>
      <c r="AB155" t="s">
        <v>119</v>
      </c>
      <c r="AC155" t="s">
        <v>566</v>
      </c>
      <c r="AD155" t="s">
        <v>99</v>
      </c>
      <c r="AE155">
        <v>180</v>
      </c>
      <c r="AF155" t="s">
        <v>567</v>
      </c>
      <c r="AG155">
        <v>0</v>
      </c>
      <c r="AH155">
        <v>0.5</v>
      </c>
      <c r="AI155">
        <v>1</v>
      </c>
    </row>
    <row r="156" spans="1:35" x14ac:dyDescent="0.4">
      <c r="A156">
        <v>4152</v>
      </c>
      <c r="B156" t="s">
        <v>568</v>
      </c>
      <c r="C156" t="s">
        <v>569</v>
      </c>
      <c r="D156">
        <v>73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10</v>
      </c>
      <c r="T156">
        <v>12</v>
      </c>
      <c r="U156" t="s">
        <v>38</v>
      </c>
      <c r="V156" t="s">
        <v>469</v>
      </c>
      <c r="W156" t="s">
        <v>470</v>
      </c>
      <c r="X156">
        <v>2276</v>
      </c>
      <c r="Y156">
        <v>432</v>
      </c>
      <c r="Z156">
        <v>576</v>
      </c>
      <c r="AA156">
        <v>150</v>
      </c>
      <c r="AB156" t="s">
        <v>41</v>
      </c>
      <c r="AC156" t="s">
        <v>507</v>
      </c>
      <c r="AD156" t="s">
        <v>1124</v>
      </c>
      <c r="AE156">
        <v>216</v>
      </c>
      <c r="AF156" t="s">
        <v>570</v>
      </c>
      <c r="AG156">
        <v>0</v>
      </c>
      <c r="AH156">
        <v>0.5</v>
      </c>
      <c r="AI156">
        <v>1</v>
      </c>
    </row>
    <row r="157" spans="1:35" x14ac:dyDescent="0.4">
      <c r="A157">
        <v>4153</v>
      </c>
      <c r="B157" t="s">
        <v>571</v>
      </c>
      <c r="C157" t="s">
        <v>572</v>
      </c>
      <c r="D157">
        <v>1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7</v>
      </c>
      <c r="T157">
        <v>12</v>
      </c>
      <c r="U157" t="s">
        <v>47</v>
      </c>
      <c r="V157" t="s">
        <v>39</v>
      </c>
      <c r="W157" t="s">
        <v>49</v>
      </c>
      <c r="X157">
        <v>1</v>
      </c>
      <c r="Y157">
        <v>1</v>
      </c>
      <c r="Z157">
        <v>1</v>
      </c>
      <c r="AA157">
        <v>-1</v>
      </c>
      <c r="AB157" t="s">
        <v>41</v>
      </c>
      <c r="AC157" t="s">
        <v>85</v>
      </c>
      <c r="AD157" t="s">
        <v>59</v>
      </c>
      <c r="AE157">
        <v>166</v>
      </c>
      <c r="AF157" t="s">
        <v>573</v>
      </c>
      <c r="AG157">
        <v>0</v>
      </c>
      <c r="AH157">
        <v>-1</v>
      </c>
      <c r="AI157">
        <v>1</v>
      </c>
    </row>
    <row r="158" spans="1:35" x14ac:dyDescent="0.4">
      <c r="A158">
        <v>4154</v>
      </c>
      <c r="B158" t="s">
        <v>574</v>
      </c>
      <c r="C158" t="s">
        <v>575</v>
      </c>
      <c r="D158">
        <v>43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</v>
      </c>
      <c r="N158">
        <v>1</v>
      </c>
      <c r="O158">
        <v>100</v>
      </c>
      <c r="P158">
        <v>100</v>
      </c>
      <c r="Q158">
        <v>100</v>
      </c>
      <c r="R158">
        <v>100</v>
      </c>
      <c r="S158">
        <v>10</v>
      </c>
      <c r="T158">
        <v>12</v>
      </c>
      <c r="U158" t="s">
        <v>47</v>
      </c>
      <c r="V158" t="s">
        <v>39</v>
      </c>
      <c r="W158" t="s">
        <v>63</v>
      </c>
      <c r="X158">
        <v>1500</v>
      </c>
      <c r="Y158">
        <v>1000</v>
      </c>
      <c r="Z158">
        <v>500</v>
      </c>
      <c r="AA158">
        <v>300</v>
      </c>
      <c r="AB158" t="s">
        <v>41</v>
      </c>
      <c r="AC158" t="s">
        <v>39</v>
      </c>
      <c r="AD158" t="s">
        <v>1123</v>
      </c>
      <c r="AE158">
        <v>900</v>
      </c>
      <c r="AF158" t="s">
        <v>576</v>
      </c>
      <c r="AG158">
        <v>0</v>
      </c>
      <c r="AH158">
        <v>0.5</v>
      </c>
      <c r="AI158">
        <v>1</v>
      </c>
    </row>
    <row r="159" spans="1:35" x14ac:dyDescent="0.4">
      <c r="A159">
        <v>4155</v>
      </c>
      <c r="B159" t="s">
        <v>577</v>
      </c>
      <c r="C159" t="s">
        <v>578</v>
      </c>
      <c r="D159">
        <v>59</v>
      </c>
      <c r="E159">
        <v>85</v>
      </c>
      <c r="F159">
        <v>100</v>
      </c>
      <c r="G159">
        <v>120</v>
      </c>
      <c r="H159">
        <v>80</v>
      </c>
      <c r="I159">
        <v>140</v>
      </c>
      <c r="J159">
        <v>100</v>
      </c>
      <c r="K159">
        <v>110</v>
      </c>
      <c r="L159">
        <v>105</v>
      </c>
      <c r="M159">
        <v>10</v>
      </c>
      <c r="N159">
        <v>1</v>
      </c>
      <c r="O159">
        <v>90</v>
      </c>
      <c r="P159">
        <v>90</v>
      </c>
      <c r="Q159">
        <v>105</v>
      </c>
      <c r="R159">
        <v>110</v>
      </c>
      <c r="S159">
        <v>10</v>
      </c>
      <c r="T159">
        <v>12</v>
      </c>
      <c r="U159" t="s">
        <v>47</v>
      </c>
      <c r="V159" t="s">
        <v>140</v>
      </c>
      <c r="W159" t="s">
        <v>54</v>
      </c>
      <c r="X159">
        <v>864</v>
      </c>
      <c r="Y159">
        <v>192</v>
      </c>
      <c r="Z159">
        <v>500</v>
      </c>
      <c r="AA159">
        <v>150</v>
      </c>
      <c r="AB159" t="s">
        <v>41</v>
      </c>
      <c r="AC159" t="s">
        <v>41</v>
      </c>
      <c r="AD159" t="s">
        <v>1124</v>
      </c>
      <c r="AE159">
        <v>468</v>
      </c>
      <c r="AF159" t="s">
        <v>579</v>
      </c>
      <c r="AG159">
        <v>0</v>
      </c>
      <c r="AH159">
        <v>0.5</v>
      </c>
      <c r="AI159">
        <v>1</v>
      </c>
    </row>
    <row r="160" spans="1:35" x14ac:dyDescent="0.4">
      <c r="A160">
        <v>4156</v>
      </c>
      <c r="B160" t="s">
        <v>580</v>
      </c>
      <c r="C160" t="s">
        <v>581</v>
      </c>
      <c r="D160">
        <v>44</v>
      </c>
      <c r="E160">
        <v>90</v>
      </c>
      <c r="F160">
        <v>100</v>
      </c>
      <c r="G160">
        <v>110</v>
      </c>
      <c r="H160">
        <v>80</v>
      </c>
      <c r="I160">
        <v>100</v>
      </c>
      <c r="J160">
        <v>100</v>
      </c>
      <c r="K160">
        <v>110</v>
      </c>
      <c r="L160">
        <v>100</v>
      </c>
      <c r="M160">
        <v>10</v>
      </c>
      <c r="N160">
        <v>1</v>
      </c>
      <c r="O160">
        <v>80</v>
      </c>
      <c r="P160">
        <v>110</v>
      </c>
      <c r="Q160">
        <v>100</v>
      </c>
      <c r="R160">
        <v>90</v>
      </c>
      <c r="S160">
        <v>10</v>
      </c>
      <c r="T160">
        <v>12</v>
      </c>
      <c r="U160" t="s">
        <v>38</v>
      </c>
      <c r="V160" t="s">
        <v>160</v>
      </c>
      <c r="W160" t="s">
        <v>78</v>
      </c>
      <c r="X160">
        <v>1504</v>
      </c>
      <c r="Y160">
        <v>900</v>
      </c>
      <c r="Z160">
        <v>840</v>
      </c>
      <c r="AA160">
        <v>100</v>
      </c>
      <c r="AB160" t="s">
        <v>41</v>
      </c>
      <c r="AC160" t="s">
        <v>41</v>
      </c>
      <c r="AD160" t="s">
        <v>1124</v>
      </c>
      <c r="AE160">
        <v>288</v>
      </c>
      <c r="AF160" t="s">
        <v>582</v>
      </c>
      <c r="AG160">
        <v>0</v>
      </c>
      <c r="AH160">
        <v>0.5</v>
      </c>
      <c r="AI160">
        <v>1</v>
      </c>
    </row>
    <row r="161" spans="1:35" x14ac:dyDescent="0.4">
      <c r="A161">
        <v>4157</v>
      </c>
      <c r="B161" t="s">
        <v>583</v>
      </c>
      <c r="C161" t="s">
        <v>584</v>
      </c>
      <c r="D161">
        <v>63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100</v>
      </c>
      <c r="S161">
        <v>10</v>
      </c>
      <c r="T161">
        <v>12</v>
      </c>
      <c r="U161" t="s">
        <v>144</v>
      </c>
      <c r="V161" t="s">
        <v>140</v>
      </c>
      <c r="W161" t="s">
        <v>585</v>
      </c>
      <c r="X161">
        <v>1072</v>
      </c>
      <c r="Y161">
        <v>384</v>
      </c>
      <c r="Z161">
        <v>672</v>
      </c>
      <c r="AA161">
        <v>200</v>
      </c>
      <c r="AB161" t="s">
        <v>41</v>
      </c>
      <c r="AC161" t="s">
        <v>181</v>
      </c>
      <c r="AD161" t="s">
        <v>1115</v>
      </c>
      <c r="AE161">
        <v>384</v>
      </c>
      <c r="AF161" t="s">
        <v>586</v>
      </c>
      <c r="AG161">
        <v>0</v>
      </c>
      <c r="AH161">
        <v>0.5</v>
      </c>
      <c r="AI161">
        <v>1</v>
      </c>
    </row>
    <row r="162" spans="1:35" x14ac:dyDescent="0.4">
      <c r="A162">
        <v>4158</v>
      </c>
      <c r="B162" t="s">
        <v>587</v>
      </c>
      <c r="C162" t="s">
        <v>588</v>
      </c>
      <c r="D162">
        <v>64</v>
      </c>
      <c r="E162">
        <v>90</v>
      </c>
      <c r="F162">
        <v>100</v>
      </c>
      <c r="G162">
        <v>150</v>
      </c>
      <c r="H162">
        <v>90</v>
      </c>
      <c r="I162">
        <v>110</v>
      </c>
      <c r="J162">
        <v>80</v>
      </c>
      <c r="K162">
        <v>100</v>
      </c>
      <c r="L162">
        <v>90</v>
      </c>
      <c r="M162">
        <v>10</v>
      </c>
      <c r="N162">
        <v>3</v>
      </c>
      <c r="O162">
        <v>90</v>
      </c>
      <c r="P162">
        <v>110</v>
      </c>
      <c r="Q162">
        <v>110</v>
      </c>
      <c r="R162">
        <v>120</v>
      </c>
      <c r="S162">
        <v>10</v>
      </c>
      <c r="T162">
        <v>12</v>
      </c>
      <c r="U162" t="s">
        <v>144</v>
      </c>
      <c r="V162" t="s">
        <v>160</v>
      </c>
      <c r="W162" t="s">
        <v>585</v>
      </c>
      <c r="X162">
        <v>1552</v>
      </c>
      <c r="Y162">
        <v>336</v>
      </c>
      <c r="Z162">
        <v>1152</v>
      </c>
      <c r="AA162">
        <v>165</v>
      </c>
      <c r="AB162" t="s">
        <v>41</v>
      </c>
      <c r="AC162" t="s">
        <v>181</v>
      </c>
      <c r="AD162" t="s">
        <v>99</v>
      </c>
      <c r="AE162">
        <v>720</v>
      </c>
      <c r="AF162" t="s">
        <v>589</v>
      </c>
      <c r="AG162">
        <v>0</v>
      </c>
      <c r="AH162">
        <v>0.5</v>
      </c>
      <c r="AI162">
        <v>1</v>
      </c>
    </row>
    <row r="163" spans="1:35" x14ac:dyDescent="0.4">
      <c r="A163">
        <v>4159</v>
      </c>
      <c r="B163" t="s">
        <v>590</v>
      </c>
      <c r="C163" t="s">
        <v>591</v>
      </c>
      <c r="D163">
        <v>62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130</v>
      </c>
      <c r="M163">
        <v>10</v>
      </c>
      <c r="N163">
        <v>1</v>
      </c>
      <c r="O163">
        <v>90</v>
      </c>
      <c r="P163">
        <v>90</v>
      </c>
      <c r="Q163">
        <v>115</v>
      </c>
      <c r="R163">
        <v>95</v>
      </c>
      <c r="S163">
        <v>10</v>
      </c>
      <c r="T163">
        <v>12</v>
      </c>
      <c r="U163" t="s">
        <v>38</v>
      </c>
      <c r="V163" t="s">
        <v>140</v>
      </c>
      <c r="W163" t="s">
        <v>54</v>
      </c>
      <c r="X163">
        <v>1020</v>
      </c>
      <c r="Y163">
        <v>768</v>
      </c>
      <c r="Z163">
        <v>500</v>
      </c>
      <c r="AA163">
        <v>300</v>
      </c>
      <c r="AB163" t="s">
        <v>41</v>
      </c>
      <c r="AC163" t="s">
        <v>286</v>
      </c>
      <c r="AD163" t="s">
        <v>1124</v>
      </c>
      <c r="AE163">
        <v>540</v>
      </c>
      <c r="AF163" t="s">
        <v>592</v>
      </c>
      <c r="AG163">
        <v>0</v>
      </c>
      <c r="AH163">
        <v>0.5</v>
      </c>
      <c r="AI163">
        <v>1</v>
      </c>
    </row>
    <row r="164" spans="1:35" x14ac:dyDescent="0.4">
      <c r="A164">
        <v>4160</v>
      </c>
      <c r="B164" t="s">
        <v>593</v>
      </c>
      <c r="C164" t="s">
        <v>594</v>
      </c>
      <c r="D164">
        <v>75</v>
      </c>
      <c r="E164">
        <v>120</v>
      </c>
      <c r="F164">
        <v>100</v>
      </c>
      <c r="G164">
        <v>120</v>
      </c>
      <c r="H164">
        <v>100</v>
      </c>
      <c r="I164">
        <v>100</v>
      </c>
      <c r="J164">
        <v>100</v>
      </c>
      <c r="K164">
        <v>100</v>
      </c>
      <c r="L164">
        <v>90</v>
      </c>
      <c r="M164">
        <v>10</v>
      </c>
      <c r="N164">
        <v>1</v>
      </c>
      <c r="O164">
        <v>100</v>
      </c>
      <c r="P164">
        <v>105</v>
      </c>
      <c r="Q164">
        <v>105</v>
      </c>
      <c r="R164">
        <v>104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195</v>
      </c>
      <c r="AB164" t="s">
        <v>119</v>
      </c>
      <c r="AC164" t="s">
        <v>558</v>
      </c>
      <c r="AD164" t="s">
        <v>1124</v>
      </c>
      <c r="AE164">
        <v>768</v>
      </c>
      <c r="AF164" t="s">
        <v>595</v>
      </c>
      <c r="AG164">
        <v>0</v>
      </c>
      <c r="AH164">
        <v>0.5</v>
      </c>
      <c r="AI164">
        <v>1</v>
      </c>
    </row>
    <row r="165" spans="1:35" x14ac:dyDescent="0.4">
      <c r="A165">
        <v>4161</v>
      </c>
      <c r="B165" t="s">
        <v>596</v>
      </c>
      <c r="C165" t="s">
        <v>597</v>
      </c>
      <c r="D165">
        <v>85</v>
      </c>
      <c r="E165">
        <v>140</v>
      </c>
      <c r="F165">
        <v>100</v>
      </c>
      <c r="G165">
        <v>130</v>
      </c>
      <c r="H165">
        <v>100</v>
      </c>
      <c r="I165">
        <v>100</v>
      </c>
      <c r="J165">
        <v>95</v>
      </c>
      <c r="K165">
        <v>100</v>
      </c>
      <c r="L165">
        <v>90</v>
      </c>
      <c r="M165">
        <v>10</v>
      </c>
      <c r="N165">
        <v>2</v>
      </c>
      <c r="O165">
        <v>100</v>
      </c>
      <c r="P165">
        <v>110</v>
      </c>
      <c r="Q165">
        <v>110</v>
      </c>
      <c r="R165">
        <v>108</v>
      </c>
      <c r="S165">
        <v>10</v>
      </c>
      <c r="T165">
        <v>12</v>
      </c>
      <c r="U165" t="s">
        <v>144</v>
      </c>
      <c r="V165" t="s">
        <v>219</v>
      </c>
      <c r="W165" t="s">
        <v>54</v>
      </c>
      <c r="X165">
        <v>1345</v>
      </c>
      <c r="Y165">
        <v>440</v>
      </c>
      <c r="Z165">
        <v>824</v>
      </c>
      <c r="AA165">
        <v>175</v>
      </c>
      <c r="AB165" t="s">
        <v>119</v>
      </c>
      <c r="AC165" t="s">
        <v>558</v>
      </c>
      <c r="AD165" t="s">
        <v>1124</v>
      </c>
      <c r="AE165">
        <v>768</v>
      </c>
      <c r="AF165" t="s">
        <v>598</v>
      </c>
      <c r="AG165">
        <v>0</v>
      </c>
      <c r="AH165">
        <v>0.5</v>
      </c>
      <c r="AI165">
        <v>1</v>
      </c>
    </row>
    <row r="166" spans="1:35" x14ac:dyDescent="0.4">
      <c r="A166">
        <v>4162</v>
      </c>
      <c r="B166" t="s">
        <v>599</v>
      </c>
      <c r="C166" t="s">
        <v>600</v>
      </c>
      <c r="D166">
        <v>65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130</v>
      </c>
      <c r="M166">
        <v>10</v>
      </c>
      <c r="N166">
        <v>2</v>
      </c>
      <c r="O166">
        <v>110</v>
      </c>
      <c r="P166">
        <v>100</v>
      </c>
      <c r="Q166">
        <v>105</v>
      </c>
      <c r="R166">
        <v>105</v>
      </c>
      <c r="S166">
        <v>10</v>
      </c>
      <c r="T166">
        <v>12</v>
      </c>
      <c r="U166" t="s">
        <v>144</v>
      </c>
      <c r="V166" t="s">
        <v>140</v>
      </c>
      <c r="W166" t="s">
        <v>480</v>
      </c>
      <c r="X166">
        <v>768</v>
      </c>
      <c r="Y166">
        <v>384</v>
      </c>
      <c r="Z166">
        <v>500</v>
      </c>
      <c r="AA166">
        <v>200</v>
      </c>
      <c r="AB166" t="s">
        <v>119</v>
      </c>
      <c r="AC166" t="s">
        <v>120</v>
      </c>
      <c r="AD166" t="s">
        <v>1124</v>
      </c>
      <c r="AE166">
        <v>480</v>
      </c>
      <c r="AF166" t="s">
        <v>601</v>
      </c>
      <c r="AG166">
        <v>0</v>
      </c>
      <c r="AH166">
        <v>0.5</v>
      </c>
      <c r="AI166">
        <v>1</v>
      </c>
    </row>
    <row r="167" spans="1:35" x14ac:dyDescent="0.4">
      <c r="A167">
        <v>4163</v>
      </c>
      <c r="B167" t="s">
        <v>602</v>
      </c>
      <c r="C167" t="s">
        <v>603</v>
      </c>
      <c r="D167">
        <v>60</v>
      </c>
      <c r="E167">
        <v>120</v>
      </c>
      <c r="F167">
        <v>100</v>
      </c>
      <c r="G167">
        <v>100</v>
      </c>
      <c r="H167">
        <v>100</v>
      </c>
      <c r="I167">
        <v>80</v>
      </c>
      <c r="J167">
        <v>80</v>
      </c>
      <c r="K167">
        <v>100</v>
      </c>
      <c r="L167">
        <v>120</v>
      </c>
      <c r="M167">
        <v>10</v>
      </c>
      <c r="N167">
        <v>1</v>
      </c>
      <c r="O167">
        <v>90</v>
      </c>
      <c r="P167">
        <v>70</v>
      </c>
      <c r="Q167">
        <v>105</v>
      </c>
      <c r="R167">
        <v>110</v>
      </c>
      <c r="S167">
        <v>10</v>
      </c>
      <c r="T167">
        <v>12</v>
      </c>
      <c r="U167" t="s">
        <v>38</v>
      </c>
      <c r="V167" t="s">
        <v>140</v>
      </c>
      <c r="W167" t="s">
        <v>199</v>
      </c>
      <c r="X167">
        <v>1092</v>
      </c>
      <c r="Y167">
        <v>480</v>
      </c>
      <c r="Z167">
        <v>792</v>
      </c>
      <c r="AA167">
        <v>200</v>
      </c>
      <c r="AB167" t="s">
        <v>41</v>
      </c>
      <c r="AC167" t="s">
        <v>41</v>
      </c>
      <c r="AD167" t="s">
        <v>1115</v>
      </c>
      <c r="AE167">
        <v>432</v>
      </c>
      <c r="AF167" t="s">
        <v>604</v>
      </c>
      <c r="AG167">
        <v>0</v>
      </c>
      <c r="AH167">
        <v>0.5</v>
      </c>
      <c r="AI167">
        <v>1</v>
      </c>
    </row>
    <row r="168" spans="1:35" x14ac:dyDescent="0.4">
      <c r="A168">
        <v>4164</v>
      </c>
      <c r="B168" t="s">
        <v>605</v>
      </c>
      <c r="C168" t="s">
        <v>606</v>
      </c>
      <c r="D168">
        <v>56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100</v>
      </c>
      <c r="M168">
        <v>10</v>
      </c>
      <c r="N168">
        <v>1</v>
      </c>
      <c r="O168">
        <v>100</v>
      </c>
      <c r="P168">
        <v>100</v>
      </c>
      <c r="Q168">
        <v>100</v>
      </c>
      <c r="R168">
        <v>100</v>
      </c>
      <c r="S168">
        <v>10</v>
      </c>
      <c r="T168">
        <v>12</v>
      </c>
      <c r="U168" t="s">
        <v>47</v>
      </c>
      <c r="V168" t="s">
        <v>53</v>
      </c>
      <c r="W168" t="s">
        <v>437</v>
      </c>
      <c r="X168">
        <v>1000</v>
      </c>
      <c r="Y168">
        <v>1000</v>
      </c>
      <c r="Z168">
        <v>500</v>
      </c>
      <c r="AA168">
        <v>100</v>
      </c>
      <c r="AB168" t="s">
        <v>41</v>
      </c>
      <c r="AC168" t="s">
        <v>1087</v>
      </c>
      <c r="AD168" t="s">
        <v>1123</v>
      </c>
      <c r="AE168">
        <v>620</v>
      </c>
      <c r="AF168" t="s">
        <v>607</v>
      </c>
      <c r="AG168">
        <v>0</v>
      </c>
      <c r="AH168">
        <v>0.5</v>
      </c>
      <c r="AI168">
        <v>1</v>
      </c>
    </row>
    <row r="169" spans="1:35" x14ac:dyDescent="0.4">
      <c r="A169">
        <v>4165</v>
      </c>
      <c r="B169" t="s">
        <v>608</v>
      </c>
      <c r="C169" t="s">
        <v>609</v>
      </c>
      <c r="D169">
        <v>67</v>
      </c>
      <c r="E169">
        <v>90</v>
      </c>
      <c r="F169">
        <v>100</v>
      </c>
      <c r="G169">
        <v>100</v>
      </c>
      <c r="H169">
        <v>30</v>
      </c>
      <c r="I169">
        <v>90</v>
      </c>
      <c r="J169">
        <v>200</v>
      </c>
      <c r="K169">
        <v>400</v>
      </c>
      <c r="L169">
        <v>80</v>
      </c>
      <c r="M169">
        <v>15</v>
      </c>
      <c r="N169">
        <v>1</v>
      </c>
      <c r="O169">
        <v>30</v>
      </c>
      <c r="P169">
        <v>130</v>
      </c>
      <c r="Q169">
        <v>100</v>
      </c>
      <c r="R169">
        <v>100</v>
      </c>
      <c r="S169">
        <v>10</v>
      </c>
      <c r="T169">
        <v>12</v>
      </c>
      <c r="U169" t="s">
        <v>144</v>
      </c>
      <c r="V169" t="s">
        <v>160</v>
      </c>
      <c r="W169" t="s">
        <v>399</v>
      </c>
      <c r="X169">
        <v>1364</v>
      </c>
      <c r="Y169">
        <v>432</v>
      </c>
      <c r="Z169">
        <v>864</v>
      </c>
      <c r="AA169">
        <v>100</v>
      </c>
      <c r="AB169" t="s">
        <v>41</v>
      </c>
      <c r="AC169" t="s">
        <v>41</v>
      </c>
      <c r="AD169" t="s">
        <v>1124</v>
      </c>
      <c r="AE169">
        <v>312</v>
      </c>
      <c r="AF169" t="s">
        <v>610</v>
      </c>
      <c r="AG169">
        <v>0</v>
      </c>
      <c r="AH169">
        <v>0.5</v>
      </c>
      <c r="AI169">
        <v>1</v>
      </c>
    </row>
    <row r="170" spans="1:35" x14ac:dyDescent="0.4">
      <c r="A170">
        <v>4166</v>
      </c>
      <c r="B170" t="s">
        <v>611</v>
      </c>
      <c r="C170" t="s">
        <v>612</v>
      </c>
      <c r="D170">
        <v>57</v>
      </c>
      <c r="E170">
        <v>90</v>
      </c>
      <c r="F170">
        <v>100</v>
      </c>
      <c r="G170">
        <v>100</v>
      </c>
      <c r="H170">
        <v>70</v>
      </c>
      <c r="I170">
        <v>130</v>
      </c>
      <c r="J170">
        <v>70</v>
      </c>
      <c r="K170">
        <v>100</v>
      </c>
      <c r="L170">
        <v>100</v>
      </c>
      <c r="M170">
        <v>10</v>
      </c>
      <c r="N170">
        <v>7</v>
      </c>
      <c r="O170">
        <v>80</v>
      </c>
      <c r="P170">
        <v>80</v>
      </c>
      <c r="Q170">
        <v>100</v>
      </c>
      <c r="R170">
        <v>100</v>
      </c>
      <c r="S170">
        <v>10</v>
      </c>
      <c r="T170">
        <v>12</v>
      </c>
      <c r="U170" t="s">
        <v>38</v>
      </c>
      <c r="V170" t="s">
        <v>418</v>
      </c>
      <c r="W170" t="s">
        <v>70</v>
      </c>
      <c r="X170">
        <v>832</v>
      </c>
      <c r="Y170">
        <v>600</v>
      </c>
      <c r="Z170">
        <v>500</v>
      </c>
      <c r="AA170">
        <v>400</v>
      </c>
      <c r="AB170" t="s">
        <v>41</v>
      </c>
      <c r="AC170" t="s">
        <v>188</v>
      </c>
      <c r="AD170" t="s">
        <v>1124</v>
      </c>
      <c r="AE170">
        <v>336</v>
      </c>
      <c r="AF170" t="s">
        <v>613</v>
      </c>
      <c r="AG170">
        <v>0</v>
      </c>
      <c r="AH170">
        <v>0.5</v>
      </c>
      <c r="AI170">
        <v>1</v>
      </c>
    </row>
    <row r="171" spans="1:35" x14ac:dyDescent="0.4">
      <c r="A171">
        <v>4167</v>
      </c>
      <c r="B171" t="s">
        <v>614</v>
      </c>
      <c r="C171" t="s">
        <v>615</v>
      </c>
      <c r="D171">
        <v>76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2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144</v>
      </c>
      <c r="V171" t="s">
        <v>140</v>
      </c>
      <c r="W171" t="s">
        <v>235</v>
      </c>
      <c r="X171">
        <v>1152</v>
      </c>
      <c r="Y171">
        <v>240</v>
      </c>
      <c r="Z171">
        <v>500</v>
      </c>
      <c r="AA171">
        <v>250</v>
      </c>
      <c r="AB171" t="s">
        <v>119</v>
      </c>
      <c r="AC171" t="s">
        <v>120</v>
      </c>
      <c r="AD171" t="s">
        <v>1124</v>
      </c>
      <c r="AE171">
        <v>768</v>
      </c>
      <c r="AF171" t="s">
        <v>616</v>
      </c>
      <c r="AG171">
        <v>0</v>
      </c>
      <c r="AH171">
        <v>0.5</v>
      </c>
      <c r="AI171">
        <v>1</v>
      </c>
    </row>
    <row r="172" spans="1:35" x14ac:dyDescent="0.4">
      <c r="A172">
        <v>4168</v>
      </c>
      <c r="B172" t="s">
        <v>617</v>
      </c>
      <c r="C172" t="s">
        <v>618</v>
      </c>
      <c r="D172">
        <v>71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38</v>
      </c>
      <c r="V172" t="s">
        <v>140</v>
      </c>
      <c r="W172" t="s">
        <v>619</v>
      </c>
      <c r="X172">
        <v>816</v>
      </c>
      <c r="Y172">
        <v>240</v>
      </c>
      <c r="Z172">
        <v>500</v>
      </c>
      <c r="AA172">
        <v>100</v>
      </c>
      <c r="AB172" t="s">
        <v>119</v>
      </c>
      <c r="AC172" t="s">
        <v>120</v>
      </c>
      <c r="AD172" t="s">
        <v>1124</v>
      </c>
      <c r="AE172">
        <v>576</v>
      </c>
      <c r="AF172" t="s">
        <v>620</v>
      </c>
      <c r="AG172">
        <v>0</v>
      </c>
      <c r="AH172">
        <v>0.5</v>
      </c>
      <c r="AI172">
        <v>1</v>
      </c>
    </row>
    <row r="173" spans="1:35" x14ac:dyDescent="0.4">
      <c r="A173">
        <v>4169</v>
      </c>
      <c r="B173" t="s">
        <v>621</v>
      </c>
      <c r="C173" t="s">
        <v>622</v>
      </c>
      <c r="D173">
        <v>46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48</v>
      </c>
      <c r="W173" t="s">
        <v>92</v>
      </c>
      <c r="X173">
        <v>1500</v>
      </c>
      <c r="Y173">
        <v>1000</v>
      </c>
      <c r="Z173">
        <v>500</v>
      </c>
      <c r="AA173">
        <v>200</v>
      </c>
      <c r="AB173" t="s">
        <v>41</v>
      </c>
      <c r="AC173" t="s">
        <v>48</v>
      </c>
      <c r="AD173" t="s">
        <v>1123</v>
      </c>
      <c r="AE173">
        <v>720</v>
      </c>
      <c r="AF173" t="s">
        <v>623</v>
      </c>
      <c r="AG173">
        <v>0</v>
      </c>
      <c r="AH173">
        <v>0.5</v>
      </c>
      <c r="AI173">
        <v>1</v>
      </c>
    </row>
    <row r="174" spans="1:35" x14ac:dyDescent="0.4">
      <c r="A174">
        <v>4170</v>
      </c>
      <c r="B174" t="s">
        <v>624</v>
      </c>
      <c r="C174" t="s">
        <v>625</v>
      </c>
      <c r="D174">
        <v>28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47</v>
      </c>
      <c r="V174" t="s">
        <v>53</v>
      </c>
      <c r="W174" t="s">
        <v>199</v>
      </c>
      <c r="X174">
        <v>1480</v>
      </c>
      <c r="Y174">
        <v>480</v>
      </c>
      <c r="Z174">
        <v>480</v>
      </c>
      <c r="AA174">
        <v>300</v>
      </c>
      <c r="AB174" t="s">
        <v>41</v>
      </c>
      <c r="AC174" t="s">
        <v>47</v>
      </c>
      <c r="AD174" t="s">
        <v>42</v>
      </c>
      <c r="AE174">
        <v>192</v>
      </c>
      <c r="AF174" t="s">
        <v>626</v>
      </c>
      <c r="AG174">
        <v>0</v>
      </c>
      <c r="AH174">
        <v>0.5</v>
      </c>
      <c r="AI174">
        <v>1</v>
      </c>
    </row>
    <row r="175" spans="1:35" x14ac:dyDescent="0.4">
      <c r="A175">
        <v>4171</v>
      </c>
      <c r="B175" t="s">
        <v>627</v>
      </c>
      <c r="C175" t="s">
        <v>628</v>
      </c>
      <c r="D175">
        <v>30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54</v>
      </c>
      <c r="X175">
        <v>1260</v>
      </c>
      <c r="Y175">
        <v>192</v>
      </c>
      <c r="Z175">
        <v>192</v>
      </c>
      <c r="AA175">
        <v>300</v>
      </c>
      <c r="AB175" t="s">
        <v>41</v>
      </c>
      <c r="AC175" t="s">
        <v>275</v>
      </c>
      <c r="AD175" t="s">
        <v>1124</v>
      </c>
      <c r="AE175">
        <v>840</v>
      </c>
      <c r="AF175" t="s">
        <v>629</v>
      </c>
      <c r="AG175">
        <v>0</v>
      </c>
      <c r="AH175">
        <v>0.5</v>
      </c>
      <c r="AI175">
        <v>1</v>
      </c>
    </row>
    <row r="176" spans="1:35" x14ac:dyDescent="0.4">
      <c r="A176">
        <v>4172</v>
      </c>
      <c r="B176" t="s">
        <v>630</v>
      </c>
      <c r="C176" t="s">
        <v>631</v>
      </c>
      <c r="D176">
        <v>58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144</v>
      </c>
      <c r="V176" t="s">
        <v>53</v>
      </c>
      <c r="W176" t="s">
        <v>49</v>
      </c>
      <c r="X176">
        <v>1260</v>
      </c>
      <c r="Y176">
        <v>192</v>
      </c>
      <c r="Z176">
        <v>230</v>
      </c>
      <c r="AA176">
        <v>175</v>
      </c>
      <c r="AB176" t="s">
        <v>41</v>
      </c>
      <c r="AC176" t="s">
        <v>130</v>
      </c>
      <c r="AD176" t="s">
        <v>1124</v>
      </c>
      <c r="AE176">
        <v>1080</v>
      </c>
      <c r="AF176" t="s">
        <v>632</v>
      </c>
      <c r="AG176">
        <v>0</v>
      </c>
      <c r="AH176">
        <v>0.5</v>
      </c>
      <c r="AI176">
        <v>1</v>
      </c>
    </row>
    <row r="177" spans="1:35" x14ac:dyDescent="0.4">
      <c r="A177">
        <v>4173</v>
      </c>
      <c r="B177" t="s">
        <v>633</v>
      </c>
      <c r="C177" t="s">
        <v>634</v>
      </c>
      <c r="D177">
        <v>56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</v>
      </c>
      <c r="N177">
        <v>1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38</v>
      </c>
      <c r="V177" t="s">
        <v>48</v>
      </c>
      <c r="W177" t="s">
        <v>49</v>
      </c>
      <c r="X177">
        <v>1528</v>
      </c>
      <c r="Y177">
        <v>432</v>
      </c>
      <c r="Z177">
        <v>660</v>
      </c>
      <c r="AA177">
        <v>175</v>
      </c>
      <c r="AB177" t="s">
        <v>41</v>
      </c>
      <c r="AC177" t="s">
        <v>181</v>
      </c>
      <c r="AD177" t="s">
        <v>1124</v>
      </c>
      <c r="AE177">
        <v>240</v>
      </c>
      <c r="AF177" t="s">
        <v>635</v>
      </c>
      <c r="AG177">
        <v>0</v>
      </c>
      <c r="AH177">
        <v>0.5</v>
      </c>
      <c r="AI177">
        <v>1</v>
      </c>
    </row>
    <row r="178" spans="1:35" x14ac:dyDescent="0.4">
      <c r="A178">
        <v>4174</v>
      </c>
      <c r="B178" t="s">
        <v>636</v>
      </c>
      <c r="C178" t="s">
        <v>637</v>
      </c>
      <c r="D178">
        <v>81</v>
      </c>
      <c r="E178">
        <v>120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120</v>
      </c>
      <c r="M178">
        <v>20</v>
      </c>
      <c r="N178">
        <v>2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144</v>
      </c>
      <c r="V178" t="s">
        <v>219</v>
      </c>
      <c r="W178" t="s">
        <v>619</v>
      </c>
      <c r="X178">
        <v>768</v>
      </c>
      <c r="Y178">
        <v>576</v>
      </c>
      <c r="Z178">
        <v>768</v>
      </c>
      <c r="AA178">
        <v>100</v>
      </c>
      <c r="AB178" t="s">
        <v>119</v>
      </c>
      <c r="AC178" t="s">
        <v>1170</v>
      </c>
      <c r="AD178" t="s">
        <v>1124</v>
      </c>
      <c r="AE178">
        <v>384</v>
      </c>
      <c r="AF178" t="s">
        <v>638</v>
      </c>
      <c r="AG178">
        <v>0</v>
      </c>
      <c r="AH178">
        <v>0.5</v>
      </c>
      <c r="AI178">
        <v>1</v>
      </c>
    </row>
    <row r="179" spans="1:35" x14ac:dyDescent="0.4">
      <c r="A179">
        <v>4175</v>
      </c>
      <c r="B179" t="s">
        <v>639</v>
      </c>
      <c r="C179" t="s">
        <v>640</v>
      </c>
      <c r="D179">
        <v>50</v>
      </c>
      <c r="E179">
        <v>80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47</v>
      </c>
      <c r="V179" t="s">
        <v>219</v>
      </c>
      <c r="W179" t="s">
        <v>78</v>
      </c>
      <c r="X179">
        <v>868</v>
      </c>
      <c r="Y179">
        <v>120</v>
      </c>
      <c r="Z179">
        <v>480</v>
      </c>
      <c r="AA179">
        <v>100</v>
      </c>
      <c r="AB179" t="s">
        <v>41</v>
      </c>
      <c r="AC179" t="s">
        <v>641</v>
      </c>
      <c r="AD179" t="s">
        <v>1124</v>
      </c>
      <c r="AE179">
        <v>216</v>
      </c>
      <c r="AF179" t="s">
        <v>642</v>
      </c>
      <c r="AG179">
        <v>0</v>
      </c>
      <c r="AH179">
        <v>0.5</v>
      </c>
      <c r="AI179">
        <v>1</v>
      </c>
    </row>
    <row r="180" spans="1:35" x14ac:dyDescent="0.4">
      <c r="A180">
        <v>4176</v>
      </c>
      <c r="B180" t="s">
        <v>643</v>
      </c>
      <c r="C180" t="s">
        <v>644</v>
      </c>
      <c r="D180">
        <v>49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144</v>
      </c>
      <c r="V180" t="s">
        <v>219</v>
      </c>
      <c r="W180" t="s">
        <v>546</v>
      </c>
      <c r="X180">
        <v>1816</v>
      </c>
      <c r="Y180">
        <v>432</v>
      </c>
      <c r="Z180">
        <v>816</v>
      </c>
      <c r="AA180">
        <v>150</v>
      </c>
      <c r="AB180" t="s">
        <v>41</v>
      </c>
      <c r="AC180" t="s">
        <v>219</v>
      </c>
      <c r="AD180" t="s">
        <v>1125</v>
      </c>
      <c r="AE180">
        <v>720</v>
      </c>
      <c r="AF180" t="s">
        <v>645</v>
      </c>
      <c r="AG180">
        <v>0</v>
      </c>
      <c r="AH180">
        <v>0.5</v>
      </c>
      <c r="AI180">
        <v>1</v>
      </c>
    </row>
    <row r="181" spans="1:35" x14ac:dyDescent="0.4">
      <c r="A181">
        <v>4177</v>
      </c>
      <c r="B181" t="s">
        <v>646</v>
      </c>
      <c r="C181" t="s">
        <v>647</v>
      </c>
      <c r="D181">
        <v>40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469</v>
      </c>
      <c r="W181" t="s">
        <v>484</v>
      </c>
      <c r="X181">
        <v>2456</v>
      </c>
      <c r="Y181">
        <v>504</v>
      </c>
      <c r="Z181">
        <v>912</v>
      </c>
      <c r="AA181">
        <v>250</v>
      </c>
      <c r="AB181" t="s">
        <v>41</v>
      </c>
      <c r="AC181" t="s">
        <v>469</v>
      </c>
      <c r="AD181" t="s">
        <v>99</v>
      </c>
      <c r="AE181">
        <v>408</v>
      </c>
      <c r="AF181" t="s">
        <v>648</v>
      </c>
      <c r="AG181">
        <v>0</v>
      </c>
      <c r="AH181">
        <v>0.5</v>
      </c>
      <c r="AI181">
        <v>1</v>
      </c>
    </row>
    <row r="182" spans="1:35" x14ac:dyDescent="0.4">
      <c r="A182">
        <v>4178</v>
      </c>
      <c r="B182" t="s">
        <v>649</v>
      </c>
      <c r="C182" t="s">
        <v>650</v>
      </c>
      <c r="D182">
        <v>38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</v>
      </c>
      <c r="N182">
        <v>1</v>
      </c>
      <c r="O182">
        <v>100</v>
      </c>
      <c r="P182">
        <v>100</v>
      </c>
      <c r="Q182">
        <v>100</v>
      </c>
      <c r="R182">
        <v>100</v>
      </c>
      <c r="S182">
        <v>10</v>
      </c>
      <c r="T182">
        <v>12</v>
      </c>
      <c r="U182" t="s">
        <v>38</v>
      </c>
      <c r="V182" t="s">
        <v>140</v>
      </c>
      <c r="W182" t="s">
        <v>249</v>
      </c>
      <c r="X182">
        <v>1180</v>
      </c>
      <c r="Y182">
        <v>648</v>
      </c>
      <c r="Z182">
        <v>480</v>
      </c>
      <c r="AA182">
        <v>200</v>
      </c>
      <c r="AB182" t="s">
        <v>41</v>
      </c>
      <c r="AC182" t="s">
        <v>41</v>
      </c>
      <c r="AD182" t="s">
        <v>1124</v>
      </c>
      <c r="AE182">
        <v>192</v>
      </c>
      <c r="AF182" t="s">
        <v>651</v>
      </c>
      <c r="AG182">
        <v>0</v>
      </c>
      <c r="AH182">
        <v>0.5</v>
      </c>
      <c r="AI182">
        <v>1</v>
      </c>
    </row>
    <row r="183" spans="1:35" x14ac:dyDescent="0.4">
      <c r="A183">
        <v>4179</v>
      </c>
      <c r="B183" t="s">
        <v>652</v>
      </c>
      <c r="C183" t="s">
        <v>653</v>
      </c>
      <c r="D183">
        <v>55</v>
      </c>
      <c r="E183">
        <v>160</v>
      </c>
      <c r="F183">
        <v>100</v>
      </c>
      <c r="G183">
        <v>100</v>
      </c>
      <c r="H183">
        <v>100</v>
      </c>
      <c r="I183">
        <v>130</v>
      </c>
      <c r="J183">
        <v>100</v>
      </c>
      <c r="K183">
        <v>100</v>
      </c>
      <c r="L183">
        <v>100</v>
      </c>
      <c r="M183">
        <v>30</v>
      </c>
      <c r="N183">
        <v>3</v>
      </c>
      <c r="O183">
        <v>150</v>
      </c>
      <c r="P183">
        <v>150</v>
      </c>
      <c r="Q183">
        <v>100</v>
      </c>
      <c r="R183">
        <v>100</v>
      </c>
      <c r="S183">
        <v>10</v>
      </c>
      <c r="T183">
        <v>12</v>
      </c>
      <c r="U183" t="s">
        <v>144</v>
      </c>
      <c r="V183" t="s">
        <v>219</v>
      </c>
      <c r="W183" t="s">
        <v>235</v>
      </c>
      <c r="X183">
        <v>1290</v>
      </c>
      <c r="Y183">
        <v>576</v>
      </c>
      <c r="Z183">
        <v>1140</v>
      </c>
      <c r="AA183">
        <v>145</v>
      </c>
      <c r="AB183" t="s">
        <v>119</v>
      </c>
      <c r="AC183" t="s">
        <v>566</v>
      </c>
      <c r="AD183" t="s">
        <v>99</v>
      </c>
      <c r="AE183">
        <v>780</v>
      </c>
      <c r="AF183" t="s">
        <v>654</v>
      </c>
      <c r="AG183">
        <v>0</v>
      </c>
      <c r="AH183">
        <v>0.5</v>
      </c>
      <c r="AI183">
        <v>1</v>
      </c>
    </row>
    <row r="184" spans="1:35" x14ac:dyDescent="0.4">
      <c r="A184">
        <v>4180</v>
      </c>
      <c r="B184" t="s">
        <v>655</v>
      </c>
      <c r="C184" t="s">
        <v>656</v>
      </c>
      <c r="D184">
        <v>41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546</v>
      </c>
      <c r="X184">
        <v>1480</v>
      </c>
      <c r="Y184">
        <v>1056</v>
      </c>
      <c r="Z184">
        <v>480</v>
      </c>
      <c r="AA184">
        <v>300</v>
      </c>
      <c r="AB184" t="s">
        <v>41</v>
      </c>
      <c r="AC184" t="s">
        <v>41</v>
      </c>
      <c r="AD184" t="s">
        <v>1123</v>
      </c>
      <c r="AE184">
        <v>240</v>
      </c>
      <c r="AF184" t="s">
        <v>657</v>
      </c>
      <c r="AG184">
        <v>0</v>
      </c>
      <c r="AH184">
        <v>0.5</v>
      </c>
      <c r="AI184">
        <v>1</v>
      </c>
    </row>
    <row r="185" spans="1:35" x14ac:dyDescent="0.4">
      <c r="A185">
        <v>4181</v>
      </c>
      <c r="B185" t="s">
        <v>658</v>
      </c>
      <c r="C185" t="s">
        <v>659</v>
      </c>
      <c r="D185">
        <v>46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100</v>
      </c>
      <c r="M185">
        <v>10</v>
      </c>
      <c r="N185">
        <v>1</v>
      </c>
      <c r="O185">
        <v>100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47</v>
      </c>
      <c r="V185" t="s">
        <v>219</v>
      </c>
      <c r="W185" t="s">
        <v>78</v>
      </c>
      <c r="X185">
        <v>980</v>
      </c>
      <c r="Y185">
        <v>384</v>
      </c>
      <c r="Z185">
        <v>600</v>
      </c>
      <c r="AA185">
        <v>150</v>
      </c>
      <c r="AB185" t="s">
        <v>41</v>
      </c>
      <c r="AC185" t="s">
        <v>41</v>
      </c>
      <c r="AD185" t="s">
        <v>1124</v>
      </c>
      <c r="AE185">
        <v>288</v>
      </c>
      <c r="AF185" t="s">
        <v>660</v>
      </c>
      <c r="AG185">
        <v>0</v>
      </c>
      <c r="AH185">
        <v>0.5</v>
      </c>
      <c r="AI185">
        <v>1</v>
      </c>
    </row>
    <row r="186" spans="1:35" x14ac:dyDescent="0.4">
      <c r="A186">
        <v>4182</v>
      </c>
      <c r="B186" t="s">
        <v>661</v>
      </c>
      <c r="C186" t="s">
        <v>662</v>
      </c>
      <c r="D186">
        <v>72</v>
      </c>
      <c r="E186">
        <v>100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80</v>
      </c>
      <c r="M186">
        <v>15</v>
      </c>
      <c r="N186">
        <v>1</v>
      </c>
      <c r="O186">
        <v>120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38</v>
      </c>
      <c r="V186" t="s">
        <v>219</v>
      </c>
      <c r="W186" t="s">
        <v>619</v>
      </c>
      <c r="X186">
        <v>480</v>
      </c>
      <c r="Y186">
        <v>288</v>
      </c>
      <c r="Z186">
        <v>480</v>
      </c>
      <c r="AA186">
        <v>100</v>
      </c>
      <c r="AB186" t="s">
        <v>119</v>
      </c>
      <c r="AC186" t="s">
        <v>566</v>
      </c>
      <c r="AD186" t="s">
        <v>1124</v>
      </c>
      <c r="AE186">
        <v>192</v>
      </c>
      <c r="AF186" t="s">
        <v>663</v>
      </c>
      <c r="AG186">
        <v>0</v>
      </c>
      <c r="AH186">
        <v>0.5</v>
      </c>
      <c r="AI186">
        <v>1</v>
      </c>
    </row>
    <row r="187" spans="1:35" x14ac:dyDescent="0.4">
      <c r="A187">
        <v>4183</v>
      </c>
      <c r="B187" t="s">
        <v>664</v>
      </c>
      <c r="C187" t="s">
        <v>665</v>
      </c>
      <c r="D187">
        <v>70</v>
      </c>
      <c r="E187">
        <v>100</v>
      </c>
      <c r="F187">
        <v>100</v>
      </c>
      <c r="G187">
        <v>130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144</v>
      </c>
      <c r="V187" t="s">
        <v>160</v>
      </c>
      <c r="W187" t="s">
        <v>484</v>
      </c>
      <c r="X187">
        <v>1250</v>
      </c>
      <c r="Y187">
        <v>360</v>
      </c>
      <c r="Z187">
        <v>768</v>
      </c>
      <c r="AA187">
        <v>150</v>
      </c>
      <c r="AB187" t="s">
        <v>41</v>
      </c>
      <c r="AC187" t="s">
        <v>507</v>
      </c>
      <c r="AD187" t="s">
        <v>1124</v>
      </c>
      <c r="AE187">
        <v>480</v>
      </c>
      <c r="AF187" t="s">
        <v>666</v>
      </c>
      <c r="AG187">
        <v>0</v>
      </c>
      <c r="AH187">
        <v>0.5</v>
      </c>
      <c r="AI187">
        <v>1</v>
      </c>
    </row>
    <row r="188" spans="1:35" x14ac:dyDescent="0.4">
      <c r="A188">
        <v>4184</v>
      </c>
      <c r="B188" t="s">
        <v>667</v>
      </c>
      <c r="C188" t="s">
        <v>668</v>
      </c>
      <c r="D188">
        <v>41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78</v>
      </c>
      <c r="X188">
        <v>1516</v>
      </c>
      <c r="Y188">
        <v>432</v>
      </c>
      <c r="Z188">
        <v>816</v>
      </c>
      <c r="AA188">
        <v>400</v>
      </c>
      <c r="AB188" t="s">
        <v>41</v>
      </c>
      <c r="AC188" t="s">
        <v>286</v>
      </c>
      <c r="AD188" t="s">
        <v>99</v>
      </c>
      <c r="AE188">
        <v>432</v>
      </c>
      <c r="AF188" t="s">
        <v>669</v>
      </c>
      <c r="AG188">
        <v>0</v>
      </c>
      <c r="AH188">
        <v>0.5</v>
      </c>
      <c r="AI188">
        <v>1</v>
      </c>
    </row>
    <row r="189" spans="1:35" x14ac:dyDescent="0.4">
      <c r="A189">
        <v>4185</v>
      </c>
      <c r="B189" t="s">
        <v>670</v>
      </c>
      <c r="C189" t="s">
        <v>671</v>
      </c>
      <c r="D189">
        <v>32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92</v>
      </c>
      <c r="X189">
        <v>1780</v>
      </c>
      <c r="Y189">
        <v>432</v>
      </c>
      <c r="Z189">
        <v>1080</v>
      </c>
      <c r="AA189">
        <v>200</v>
      </c>
      <c r="AB189" t="s">
        <v>41</v>
      </c>
      <c r="AC189" t="s">
        <v>41</v>
      </c>
      <c r="AD189" t="s">
        <v>99</v>
      </c>
      <c r="AE189">
        <v>720</v>
      </c>
      <c r="AF189" t="s">
        <v>672</v>
      </c>
      <c r="AG189">
        <v>0</v>
      </c>
      <c r="AH189">
        <v>0.5</v>
      </c>
      <c r="AI189">
        <v>1</v>
      </c>
    </row>
    <row r="190" spans="1:35" x14ac:dyDescent="0.4">
      <c r="A190">
        <v>4186</v>
      </c>
      <c r="B190" t="s">
        <v>673</v>
      </c>
      <c r="C190" t="s">
        <v>674</v>
      </c>
      <c r="D190">
        <v>61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38</v>
      </c>
      <c r="V190" t="s">
        <v>160</v>
      </c>
      <c r="W190" t="s">
        <v>249</v>
      </c>
      <c r="X190">
        <v>976</v>
      </c>
      <c r="Y190">
        <v>288</v>
      </c>
      <c r="Z190">
        <v>576</v>
      </c>
      <c r="AA190">
        <v>165</v>
      </c>
      <c r="AB190" t="s">
        <v>41</v>
      </c>
      <c r="AC190" t="s">
        <v>41</v>
      </c>
      <c r="AD190" t="s">
        <v>1123</v>
      </c>
      <c r="AE190">
        <v>288</v>
      </c>
      <c r="AF190" t="s">
        <v>675</v>
      </c>
      <c r="AG190">
        <v>0</v>
      </c>
      <c r="AH190">
        <v>0.5</v>
      </c>
      <c r="AI190">
        <v>1</v>
      </c>
    </row>
    <row r="191" spans="1:35" x14ac:dyDescent="0.4">
      <c r="A191">
        <v>4187</v>
      </c>
      <c r="B191" t="s">
        <v>676</v>
      </c>
      <c r="C191" t="s">
        <v>677</v>
      </c>
      <c r="D191">
        <v>46</v>
      </c>
      <c r="E191">
        <v>100</v>
      </c>
      <c r="F191">
        <v>100</v>
      </c>
      <c r="G191">
        <v>120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92</v>
      </c>
      <c r="X191">
        <v>1540</v>
      </c>
      <c r="Y191">
        <v>504</v>
      </c>
      <c r="Z191">
        <v>840</v>
      </c>
      <c r="AA191">
        <v>300</v>
      </c>
      <c r="AB191" t="s">
        <v>41</v>
      </c>
      <c r="AC191" t="s">
        <v>41</v>
      </c>
      <c r="AD191" t="s">
        <v>1123</v>
      </c>
      <c r="AE191">
        <v>432</v>
      </c>
      <c r="AF191" t="s">
        <v>678</v>
      </c>
      <c r="AG191">
        <v>0</v>
      </c>
      <c r="AH191">
        <v>0.5</v>
      </c>
      <c r="AI191">
        <v>1</v>
      </c>
    </row>
    <row r="192" spans="1:35" x14ac:dyDescent="0.4">
      <c r="A192">
        <v>4188</v>
      </c>
      <c r="B192" t="s">
        <v>679</v>
      </c>
      <c r="C192" t="s">
        <v>680</v>
      </c>
      <c r="D192">
        <v>79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</v>
      </c>
      <c r="N192">
        <v>1</v>
      </c>
      <c r="O192">
        <v>100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144</v>
      </c>
      <c r="V192" t="s">
        <v>160</v>
      </c>
      <c r="W192" t="s">
        <v>619</v>
      </c>
      <c r="X192">
        <v>210</v>
      </c>
      <c r="Y192">
        <v>288</v>
      </c>
      <c r="Z192">
        <v>768</v>
      </c>
      <c r="AA192">
        <v>100</v>
      </c>
      <c r="AB192" t="s">
        <v>119</v>
      </c>
      <c r="AC192" t="s">
        <v>681</v>
      </c>
      <c r="AD192" t="s">
        <v>1124</v>
      </c>
      <c r="AE192">
        <v>576</v>
      </c>
      <c r="AF192" t="s">
        <v>682</v>
      </c>
      <c r="AG192">
        <v>0</v>
      </c>
      <c r="AH192">
        <v>0.5</v>
      </c>
      <c r="AI192">
        <v>1</v>
      </c>
    </row>
    <row r="193" spans="1:35" x14ac:dyDescent="0.4">
      <c r="A193">
        <v>4189</v>
      </c>
      <c r="B193" t="s">
        <v>683</v>
      </c>
      <c r="C193" t="s">
        <v>684</v>
      </c>
      <c r="D193">
        <v>14</v>
      </c>
      <c r="E193">
        <v>100</v>
      </c>
      <c r="F193">
        <v>100</v>
      </c>
      <c r="G193">
        <v>100</v>
      </c>
      <c r="H193">
        <v>30</v>
      </c>
      <c r="I193">
        <v>80</v>
      </c>
      <c r="J193">
        <v>80</v>
      </c>
      <c r="K193">
        <v>100</v>
      </c>
      <c r="L193">
        <v>100</v>
      </c>
      <c r="M193">
        <v>5</v>
      </c>
      <c r="N193">
        <v>1</v>
      </c>
      <c r="O193">
        <v>30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532</v>
      </c>
      <c r="X193">
        <v>2208</v>
      </c>
      <c r="Y193">
        <v>324</v>
      </c>
      <c r="Z193">
        <v>1008</v>
      </c>
      <c r="AA193">
        <v>400</v>
      </c>
      <c r="AB193" t="s">
        <v>41</v>
      </c>
      <c r="AC193" t="s">
        <v>39</v>
      </c>
      <c r="AD193" t="s">
        <v>42</v>
      </c>
      <c r="AE193">
        <v>576</v>
      </c>
      <c r="AF193" t="s">
        <v>685</v>
      </c>
      <c r="AG193">
        <v>0</v>
      </c>
      <c r="AH193">
        <v>0.5</v>
      </c>
      <c r="AI193">
        <v>1</v>
      </c>
    </row>
    <row r="194" spans="1:35" x14ac:dyDescent="0.4">
      <c r="A194">
        <v>4190</v>
      </c>
      <c r="B194" t="s">
        <v>686</v>
      </c>
      <c r="C194" t="s">
        <v>687</v>
      </c>
      <c r="D194">
        <v>24</v>
      </c>
      <c r="E194">
        <v>110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39</v>
      </c>
      <c r="W194" t="s">
        <v>215</v>
      </c>
      <c r="X194">
        <v>2280</v>
      </c>
      <c r="Y194">
        <v>864</v>
      </c>
      <c r="Z194">
        <v>1080</v>
      </c>
      <c r="AA194">
        <v>400</v>
      </c>
      <c r="AB194" t="s">
        <v>41</v>
      </c>
      <c r="AC194" t="s">
        <v>41</v>
      </c>
      <c r="AD194" t="s">
        <v>42</v>
      </c>
      <c r="AE194">
        <v>720</v>
      </c>
      <c r="AF194" t="s">
        <v>688</v>
      </c>
      <c r="AG194">
        <v>0</v>
      </c>
      <c r="AH194">
        <v>0.5</v>
      </c>
      <c r="AI194">
        <v>1</v>
      </c>
    </row>
    <row r="195" spans="1:35" x14ac:dyDescent="0.4">
      <c r="A195">
        <v>4191</v>
      </c>
      <c r="B195" t="s">
        <v>689</v>
      </c>
      <c r="C195" t="s">
        <v>690</v>
      </c>
      <c r="D195">
        <v>16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1776</v>
      </c>
      <c r="Y195">
        <v>288</v>
      </c>
      <c r="Z195">
        <v>576</v>
      </c>
      <c r="AA195">
        <v>150</v>
      </c>
      <c r="AB195" t="s">
        <v>41</v>
      </c>
      <c r="AC195" t="s">
        <v>41</v>
      </c>
      <c r="AD195" t="s">
        <v>1120</v>
      </c>
      <c r="AE195">
        <v>480</v>
      </c>
      <c r="AF195" t="s">
        <v>691</v>
      </c>
      <c r="AG195">
        <v>0</v>
      </c>
      <c r="AH195">
        <v>0.5</v>
      </c>
      <c r="AI195">
        <v>1</v>
      </c>
    </row>
    <row r="196" spans="1:35" x14ac:dyDescent="0.4">
      <c r="A196">
        <v>4192</v>
      </c>
      <c r="B196" t="s">
        <v>692</v>
      </c>
      <c r="C196" t="s">
        <v>693</v>
      </c>
      <c r="D196">
        <v>24</v>
      </c>
      <c r="E196">
        <v>100</v>
      </c>
      <c r="F196">
        <v>100</v>
      </c>
      <c r="G196">
        <v>100</v>
      </c>
      <c r="H196">
        <v>100</v>
      </c>
      <c r="I196">
        <v>90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1632</v>
      </c>
      <c r="Y196">
        <v>540</v>
      </c>
      <c r="Z196">
        <v>432</v>
      </c>
      <c r="AA196">
        <v>300</v>
      </c>
      <c r="AB196" t="s">
        <v>41</v>
      </c>
      <c r="AC196" t="s">
        <v>41</v>
      </c>
      <c r="AD196" t="s">
        <v>1115</v>
      </c>
      <c r="AE196">
        <v>420</v>
      </c>
      <c r="AF196" t="s">
        <v>694</v>
      </c>
      <c r="AG196">
        <v>0</v>
      </c>
      <c r="AH196">
        <v>0.5</v>
      </c>
      <c r="AI196">
        <v>1</v>
      </c>
    </row>
    <row r="197" spans="1:35" x14ac:dyDescent="0.4">
      <c r="A197">
        <v>4193</v>
      </c>
      <c r="B197" t="s">
        <v>695</v>
      </c>
      <c r="C197" t="s">
        <v>696</v>
      </c>
      <c r="D197">
        <v>28</v>
      </c>
      <c r="E197">
        <v>100</v>
      </c>
      <c r="F197">
        <v>100</v>
      </c>
      <c r="G197">
        <v>100</v>
      </c>
      <c r="H197">
        <v>120</v>
      </c>
      <c r="I197">
        <v>90</v>
      </c>
      <c r="J197">
        <v>80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40</v>
      </c>
      <c r="X197">
        <v>1248</v>
      </c>
      <c r="Y197">
        <v>480</v>
      </c>
      <c r="Z197">
        <v>48</v>
      </c>
      <c r="AA197">
        <v>200</v>
      </c>
      <c r="AB197" t="s">
        <v>41</v>
      </c>
      <c r="AC197" t="s">
        <v>41</v>
      </c>
      <c r="AD197" t="s">
        <v>1115</v>
      </c>
      <c r="AE197">
        <v>192</v>
      </c>
      <c r="AF197" t="s">
        <v>697</v>
      </c>
      <c r="AG197">
        <v>0</v>
      </c>
      <c r="AH197">
        <v>0.5</v>
      </c>
      <c r="AI197">
        <v>1</v>
      </c>
    </row>
    <row r="198" spans="1:35" x14ac:dyDescent="0.4">
      <c r="A198">
        <v>4194</v>
      </c>
      <c r="B198" t="s">
        <v>698</v>
      </c>
      <c r="C198" t="s">
        <v>699</v>
      </c>
      <c r="D198">
        <v>31</v>
      </c>
      <c r="E198">
        <v>100</v>
      </c>
      <c r="F198">
        <v>100</v>
      </c>
      <c r="G198">
        <v>100</v>
      </c>
      <c r="H198">
        <v>80</v>
      </c>
      <c r="I198">
        <v>90</v>
      </c>
      <c r="J198">
        <v>120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47</v>
      </c>
      <c r="V198" t="s">
        <v>418</v>
      </c>
      <c r="W198" t="s">
        <v>215</v>
      </c>
      <c r="X198">
        <v>1956</v>
      </c>
      <c r="Y198">
        <v>528</v>
      </c>
      <c r="Z198">
        <v>756</v>
      </c>
      <c r="AA198">
        <v>300</v>
      </c>
      <c r="AB198" t="s">
        <v>41</v>
      </c>
      <c r="AC198" t="s">
        <v>41</v>
      </c>
      <c r="AD198" t="s">
        <v>1115</v>
      </c>
      <c r="AE198">
        <v>468</v>
      </c>
      <c r="AF198" t="s">
        <v>700</v>
      </c>
      <c r="AG198">
        <v>0</v>
      </c>
      <c r="AH198">
        <v>0.5</v>
      </c>
      <c r="AI198">
        <v>1</v>
      </c>
    </row>
    <row r="199" spans="1:35" x14ac:dyDescent="0.4">
      <c r="A199">
        <v>4195</v>
      </c>
      <c r="B199" t="s">
        <v>701</v>
      </c>
      <c r="C199" t="s">
        <v>702</v>
      </c>
      <c r="D199">
        <v>32</v>
      </c>
      <c r="E199">
        <v>110</v>
      </c>
      <c r="F199">
        <v>100</v>
      </c>
      <c r="G199">
        <v>100</v>
      </c>
      <c r="H199">
        <v>100</v>
      </c>
      <c r="I199">
        <v>90</v>
      </c>
      <c r="J199">
        <v>100</v>
      </c>
      <c r="K199">
        <v>100</v>
      </c>
      <c r="L199">
        <v>100</v>
      </c>
      <c r="M199">
        <v>5</v>
      </c>
      <c r="N199">
        <v>1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418</v>
      </c>
      <c r="W199" t="s">
        <v>215</v>
      </c>
      <c r="X199">
        <v>1872</v>
      </c>
      <c r="Y199">
        <v>288</v>
      </c>
      <c r="Z199">
        <v>672</v>
      </c>
      <c r="AA199">
        <v>200</v>
      </c>
      <c r="AB199" t="s">
        <v>41</v>
      </c>
      <c r="AC199" t="s">
        <v>41</v>
      </c>
      <c r="AD199" t="s">
        <v>1123</v>
      </c>
      <c r="AE199">
        <v>384</v>
      </c>
      <c r="AF199" t="s">
        <v>703</v>
      </c>
      <c r="AG199">
        <v>0</v>
      </c>
      <c r="AH199">
        <v>0.5</v>
      </c>
      <c r="AI199">
        <v>1</v>
      </c>
    </row>
    <row r="200" spans="1:35" x14ac:dyDescent="0.4">
      <c r="A200">
        <v>4196</v>
      </c>
      <c r="B200" t="s">
        <v>704</v>
      </c>
      <c r="C200" t="s">
        <v>705</v>
      </c>
      <c r="D200">
        <v>53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2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160</v>
      </c>
      <c r="W200" t="s">
        <v>532</v>
      </c>
      <c r="X200">
        <v>916</v>
      </c>
      <c r="Y200">
        <v>336</v>
      </c>
      <c r="Z200">
        <v>816</v>
      </c>
      <c r="AA200">
        <v>220</v>
      </c>
      <c r="AB200" t="s">
        <v>41</v>
      </c>
      <c r="AC200" t="s">
        <v>286</v>
      </c>
      <c r="AD200" t="s">
        <v>1124</v>
      </c>
      <c r="AE200">
        <v>384</v>
      </c>
      <c r="AF200" t="s">
        <v>706</v>
      </c>
      <c r="AG200">
        <v>0</v>
      </c>
      <c r="AH200">
        <v>0.5</v>
      </c>
      <c r="AI200">
        <v>1</v>
      </c>
    </row>
    <row r="201" spans="1:35" x14ac:dyDescent="0.4">
      <c r="A201">
        <v>4197</v>
      </c>
      <c r="B201" t="s">
        <v>707</v>
      </c>
      <c r="C201" t="s">
        <v>708</v>
      </c>
      <c r="D201">
        <v>34</v>
      </c>
      <c r="E201">
        <v>120</v>
      </c>
      <c r="F201">
        <v>100</v>
      </c>
      <c r="G201">
        <v>100</v>
      </c>
      <c r="H201">
        <v>100</v>
      </c>
      <c r="I201">
        <v>90</v>
      </c>
      <c r="J201">
        <v>100</v>
      </c>
      <c r="K201">
        <v>100</v>
      </c>
      <c r="L201">
        <v>100</v>
      </c>
      <c r="M201">
        <v>5</v>
      </c>
      <c r="N201">
        <v>1</v>
      </c>
      <c r="O201">
        <v>100</v>
      </c>
      <c r="P201">
        <v>100</v>
      </c>
      <c r="Q201">
        <v>100</v>
      </c>
      <c r="R201">
        <v>100</v>
      </c>
      <c r="S201">
        <v>10</v>
      </c>
      <c r="T201">
        <v>12</v>
      </c>
      <c r="U201" t="s">
        <v>38</v>
      </c>
      <c r="V201" t="s">
        <v>418</v>
      </c>
      <c r="W201" t="s">
        <v>215</v>
      </c>
      <c r="X201">
        <v>2544</v>
      </c>
      <c r="Y201">
        <v>1152</v>
      </c>
      <c r="Z201">
        <v>1344</v>
      </c>
      <c r="AA201">
        <v>150</v>
      </c>
      <c r="AB201" t="s">
        <v>41</v>
      </c>
      <c r="AC201" t="s">
        <v>41</v>
      </c>
      <c r="AD201" t="s">
        <v>1115</v>
      </c>
      <c r="AE201">
        <v>432</v>
      </c>
      <c r="AF201" t="s">
        <v>709</v>
      </c>
      <c r="AG201">
        <v>0</v>
      </c>
      <c r="AH201">
        <v>0.5</v>
      </c>
      <c r="AI201">
        <v>1</v>
      </c>
    </row>
    <row r="202" spans="1:35" x14ac:dyDescent="0.4">
      <c r="A202">
        <v>4198</v>
      </c>
      <c r="B202" t="s">
        <v>710</v>
      </c>
      <c r="C202" t="s">
        <v>711</v>
      </c>
      <c r="D202">
        <v>35</v>
      </c>
      <c r="E202">
        <v>100</v>
      </c>
      <c r="F202">
        <v>100</v>
      </c>
      <c r="G202">
        <v>100</v>
      </c>
      <c r="H202">
        <v>30</v>
      </c>
      <c r="I202">
        <v>30</v>
      </c>
      <c r="J202">
        <v>30</v>
      </c>
      <c r="K202">
        <v>100</v>
      </c>
      <c r="L202">
        <v>30</v>
      </c>
      <c r="M202">
        <v>5</v>
      </c>
      <c r="N202">
        <v>1</v>
      </c>
      <c r="O202">
        <v>50</v>
      </c>
      <c r="P202">
        <v>50</v>
      </c>
      <c r="Q202">
        <v>70</v>
      </c>
      <c r="R202">
        <v>70</v>
      </c>
      <c r="S202">
        <v>10</v>
      </c>
      <c r="T202">
        <v>12</v>
      </c>
      <c r="U202" t="s">
        <v>47</v>
      </c>
      <c r="V202" t="s">
        <v>39</v>
      </c>
      <c r="W202" t="s">
        <v>215</v>
      </c>
      <c r="X202">
        <v>1201</v>
      </c>
      <c r="Y202">
        <v>1</v>
      </c>
      <c r="Z202">
        <v>1</v>
      </c>
      <c r="AA202">
        <v>800</v>
      </c>
      <c r="AB202" t="s">
        <v>41</v>
      </c>
      <c r="AC202" t="s">
        <v>39</v>
      </c>
      <c r="AD202" t="s">
        <v>59</v>
      </c>
      <c r="AE202">
        <v>240</v>
      </c>
      <c r="AF202" t="s">
        <v>712</v>
      </c>
      <c r="AG202">
        <v>0</v>
      </c>
      <c r="AH202">
        <v>0.5</v>
      </c>
      <c r="AI202">
        <v>1</v>
      </c>
    </row>
    <row r="203" spans="1:35" x14ac:dyDescent="0.4">
      <c r="A203">
        <v>4199</v>
      </c>
      <c r="B203" t="s">
        <v>713</v>
      </c>
      <c r="C203" t="s">
        <v>714</v>
      </c>
      <c r="D203">
        <v>41</v>
      </c>
      <c r="E203">
        <v>120</v>
      </c>
      <c r="F203">
        <v>100</v>
      </c>
      <c r="G203">
        <v>100</v>
      </c>
      <c r="H203">
        <v>120</v>
      </c>
      <c r="I203">
        <v>90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110</v>
      </c>
      <c r="P203">
        <v>100</v>
      </c>
      <c r="Q203">
        <v>110</v>
      </c>
      <c r="R203">
        <v>100</v>
      </c>
      <c r="S203">
        <v>10</v>
      </c>
      <c r="T203">
        <v>12</v>
      </c>
      <c r="U203" t="s">
        <v>38</v>
      </c>
      <c r="V203" t="s">
        <v>418</v>
      </c>
      <c r="W203" t="s">
        <v>215</v>
      </c>
      <c r="X203">
        <v>1272</v>
      </c>
      <c r="Y203">
        <v>480</v>
      </c>
      <c r="Z203">
        <v>72</v>
      </c>
      <c r="AA203">
        <v>150</v>
      </c>
      <c r="AB203" t="s">
        <v>41</v>
      </c>
      <c r="AC203" t="s">
        <v>41</v>
      </c>
      <c r="AD203" t="s">
        <v>99</v>
      </c>
      <c r="AE203">
        <v>216</v>
      </c>
      <c r="AF203" t="s">
        <v>715</v>
      </c>
      <c r="AG203">
        <v>0</v>
      </c>
      <c r="AH203">
        <v>0.5</v>
      </c>
      <c r="AI203">
        <v>1</v>
      </c>
    </row>
    <row r="204" spans="1:35" x14ac:dyDescent="0.4">
      <c r="A204">
        <v>4200</v>
      </c>
      <c r="B204" t="s">
        <v>716</v>
      </c>
      <c r="C204" t="s">
        <v>717</v>
      </c>
      <c r="D204">
        <v>38</v>
      </c>
      <c r="E204">
        <v>120</v>
      </c>
      <c r="F204">
        <v>100</v>
      </c>
      <c r="G204">
        <v>100</v>
      </c>
      <c r="H204">
        <v>100</v>
      </c>
      <c r="I204">
        <v>90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215</v>
      </c>
      <c r="X204">
        <v>1968</v>
      </c>
      <c r="Y204">
        <v>384</v>
      </c>
      <c r="Z204">
        <v>768</v>
      </c>
      <c r="AA204">
        <v>200</v>
      </c>
      <c r="AB204" t="s">
        <v>41</v>
      </c>
      <c r="AC204" t="s">
        <v>41</v>
      </c>
      <c r="AD204" t="s">
        <v>99</v>
      </c>
      <c r="AE204">
        <v>192</v>
      </c>
      <c r="AF204" t="s">
        <v>718</v>
      </c>
      <c r="AG204">
        <v>0</v>
      </c>
      <c r="AH204">
        <v>0.5</v>
      </c>
      <c r="AI204">
        <v>1</v>
      </c>
    </row>
    <row r="205" spans="1:35" x14ac:dyDescent="0.4">
      <c r="A205">
        <v>4201</v>
      </c>
      <c r="B205" t="s">
        <v>719</v>
      </c>
      <c r="C205" t="s">
        <v>720</v>
      </c>
      <c r="D205">
        <v>53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144</v>
      </c>
      <c r="V205" t="s">
        <v>418</v>
      </c>
      <c r="W205" t="s">
        <v>532</v>
      </c>
      <c r="X205">
        <v>1872</v>
      </c>
      <c r="Y205">
        <v>384</v>
      </c>
      <c r="Z205">
        <v>672</v>
      </c>
      <c r="AA205">
        <v>150</v>
      </c>
      <c r="AB205" t="s">
        <v>41</v>
      </c>
      <c r="AC205" t="s">
        <v>456</v>
      </c>
      <c r="AD205" t="s">
        <v>99</v>
      </c>
      <c r="AE205">
        <v>108</v>
      </c>
      <c r="AF205" t="s">
        <v>721</v>
      </c>
      <c r="AG205">
        <v>0</v>
      </c>
      <c r="AH205">
        <v>0.5</v>
      </c>
      <c r="AI205">
        <v>1</v>
      </c>
    </row>
    <row r="206" spans="1:35" x14ac:dyDescent="0.4">
      <c r="A206">
        <v>4202</v>
      </c>
      <c r="B206" t="s">
        <v>722</v>
      </c>
      <c r="C206" t="s">
        <v>723</v>
      </c>
      <c r="D206">
        <v>55</v>
      </c>
      <c r="E206">
        <v>100</v>
      </c>
      <c r="F206">
        <v>100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38</v>
      </c>
      <c r="V206" t="s">
        <v>418</v>
      </c>
      <c r="W206" t="s">
        <v>724</v>
      </c>
      <c r="X206">
        <v>1680</v>
      </c>
      <c r="Y206">
        <v>384</v>
      </c>
      <c r="Z206">
        <v>480</v>
      </c>
      <c r="AA206">
        <v>400</v>
      </c>
      <c r="AB206" t="s">
        <v>41</v>
      </c>
      <c r="AC206" t="s">
        <v>192</v>
      </c>
      <c r="AD206" t="s">
        <v>1115</v>
      </c>
      <c r="AE206">
        <v>288</v>
      </c>
      <c r="AF206" t="s">
        <v>725</v>
      </c>
      <c r="AG206">
        <v>0</v>
      </c>
      <c r="AH206">
        <v>0.5</v>
      </c>
      <c r="AI206">
        <v>1</v>
      </c>
    </row>
    <row r="207" spans="1:35" x14ac:dyDescent="0.4">
      <c r="A207">
        <v>4203</v>
      </c>
      <c r="B207" t="s">
        <v>726</v>
      </c>
      <c r="C207" t="s">
        <v>727</v>
      </c>
      <c r="D207">
        <v>53</v>
      </c>
      <c r="E207">
        <v>100</v>
      </c>
      <c r="F207">
        <v>100</v>
      </c>
      <c r="G207">
        <v>150</v>
      </c>
      <c r="H207">
        <v>100</v>
      </c>
      <c r="I207">
        <v>100</v>
      </c>
      <c r="J207">
        <v>100</v>
      </c>
      <c r="K207">
        <v>100</v>
      </c>
      <c r="L207">
        <v>80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47</v>
      </c>
      <c r="V207" t="s">
        <v>53</v>
      </c>
      <c r="W207" t="s">
        <v>54</v>
      </c>
      <c r="X207">
        <v>936</v>
      </c>
      <c r="Y207">
        <v>288</v>
      </c>
      <c r="Z207">
        <v>936</v>
      </c>
      <c r="AA207">
        <v>200</v>
      </c>
      <c r="AB207" t="s">
        <v>41</v>
      </c>
      <c r="AC207" t="s">
        <v>41</v>
      </c>
      <c r="AD207" t="s">
        <v>1115</v>
      </c>
      <c r="AE207">
        <v>504</v>
      </c>
      <c r="AF207" t="s">
        <v>728</v>
      </c>
      <c r="AG207">
        <v>0</v>
      </c>
      <c r="AH207">
        <v>0.5</v>
      </c>
      <c r="AI207">
        <v>1</v>
      </c>
    </row>
    <row r="208" spans="1:35" x14ac:dyDescent="0.4">
      <c r="A208">
        <v>4204</v>
      </c>
      <c r="B208" t="s">
        <v>729</v>
      </c>
      <c r="C208" t="s">
        <v>730</v>
      </c>
      <c r="D208">
        <v>55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5</v>
      </c>
      <c r="N208">
        <v>1</v>
      </c>
      <c r="O208">
        <v>100</v>
      </c>
      <c r="P208">
        <v>100</v>
      </c>
      <c r="Q208">
        <v>100</v>
      </c>
      <c r="R208">
        <v>100</v>
      </c>
      <c r="S208">
        <v>10</v>
      </c>
      <c r="T208">
        <v>12</v>
      </c>
      <c r="U208" t="s">
        <v>38</v>
      </c>
      <c r="V208" t="s">
        <v>219</v>
      </c>
      <c r="W208" t="s">
        <v>180</v>
      </c>
      <c r="X208">
        <v>1078</v>
      </c>
      <c r="Y208">
        <v>384</v>
      </c>
      <c r="Z208">
        <v>768</v>
      </c>
      <c r="AA208">
        <v>200</v>
      </c>
      <c r="AB208" t="s">
        <v>41</v>
      </c>
      <c r="AC208" t="s">
        <v>41</v>
      </c>
      <c r="AD208" t="s">
        <v>1124</v>
      </c>
      <c r="AE208">
        <v>576</v>
      </c>
      <c r="AF208" t="s">
        <v>731</v>
      </c>
      <c r="AG208">
        <v>0</v>
      </c>
      <c r="AH208">
        <v>0.5</v>
      </c>
      <c r="AI208">
        <v>1</v>
      </c>
    </row>
    <row r="209" spans="1:35" x14ac:dyDescent="0.4">
      <c r="A209">
        <v>4205</v>
      </c>
      <c r="B209" t="s">
        <v>732</v>
      </c>
      <c r="C209" t="s">
        <v>733</v>
      </c>
      <c r="D209">
        <v>59</v>
      </c>
      <c r="E209">
        <v>100</v>
      </c>
      <c r="F209">
        <v>100</v>
      </c>
      <c r="G209">
        <v>100</v>
      </c>
      <c r="H209">
        <v>70</v>
      </c>
      <c r="I209">
        <v>100</v>
      </c>
      <c r="J209">
        <v>100</v>
      </c>
      <c r="K209">
        <v>100</v>
      </c>
      <c r="L209">
        <v>120</v>
      </c>
      <c r="M209">
        <v>5</v>
      </c>
      <c r="N209">
        <v>1</v>
      </c>
      <c r="O209">
        <v>70</v>
      </c>
      <c r="P209">
        <v>110</v>
      </c>
      <c r="Q209">
        <v>120</v>
      </c>
      <c r="R209">
        <v>125</v>
      </c>
      <c r="S209">
        <v>10</v>
      </c>
      <c r="T209">
        <v>12</v>
      </c>
      <c r="U209" t="s">
        <v>38</v>
      </c>
      <c r="V209" t="s">
        <v>219</v>
      </c>
      <c r="W209" t="s">
        <v>619</v>
      </c>
      <c r="X209">
        <v>920</v>
      </c>
      <c r="Y209">
        <v>200</v>
      </c>
      <c r="Z209">
        <v>720</v>
      </c>
      <c r="AA209">
        <v>200</v>
      </c>
      <c r="AB209" t="s">
        <v>41</v>
      </c>
      <c r="AC209" t="s">
        <v>456</v>
      </c>
      <c r="AD209" t="s">
        <v>1124</v>
      </c>
      <c r="AE209">
        <v>360</v>
      </c>
      <c r="AF209" t="s">
        <v>734</v>
      </c>
      <c r="AG209">
        <v>0</v>
      </c>
      <c r="AH209">
        <v>0.5</v>
      </c>
      <c r="AI209">
        <v>1</v>
      </c>
    </row>
    <row r="210" spans="1:35" x14ac:dyDescent="0.4">
      <c r="A210">
        <v>4206</v>
      </c>
      <c r="B210" t="s">
        <v>735</v>
      </c>
      <c r="C210" t="s">
        <v>736</v>
      </c>
      <c r="D210">
        <v>64</v>
      </c>
      <c r="E210">
        <v>200</v>
      </c>
      <c r="F210">
        <v>100</v>
      </c>
      <c r="G210">
        <v>180</v>
      </c>
      <c r="H210">
        <v>100</v>
      </c>
      <c r="I210">
        <v>130</v>
      </c>
      <c r="J210">
        <v>80</v>
      </c>
      <c r="K210">
        <v>250</v>
      </c>
      <c r="L210">
        <v>70</v>
      </c>
      <c r="M210">
        <v>5</v>
      </c>
      <c r="N210">
        <v>1</v>
      </c>
      <c r="O210">
        <v>100</v>
      </c>
      <c r="P210">
        <v>130</v>
      </c>
      <c r="Q210">
        <v>130</v>
      </c>
      <c r="R210">
        <v>110</v>
      </c>
      <c r="S210">
        <v>10</v>
      </c>
      <c r="T210">
        <v>12</v>
      </c>
      <c r="U210" t="s">
        <v>38</v>
      </c>
      <c r="V210" t="s">
        <v>160</v>
      </c>
      <c r="W210" t="s">
        <v>54</v>
      </c>
      <c r="X210">
        <v>502</v>
      </c>
      <c r="Y210">
        <v>480</v>
      </c>
      <c r="Z210">
        <v>2304</v>
      </c>
      <c r="AA210">
        <v>200</v>
      </c>
      <c r="AB210" t="s">
        <v>41</v>
      </c>
      <c r="AC210" t="s">
        <v>286</v>
      </c>
      <c r="AD210" t="s">
        <v>1115</v>
      </c>
      <c r="AE210">
        <v>2112</v>
      </c>
      <c r="AF210" t="s">
        <v>737</v>
      </c>
      <c r="AG210">
        <v>0</v>
      </c>
      <c r="AH210">
        <v>0.5</v>
      </c>
      <c r="AI210">
        <v>1</v>
      </c>
    </row>
    <row r="211" spans="1:35" x14ac:dyDescent="0.4">
      <c r="A211">
        <v>4207</v>
      </c>
      <c r="B211" t="s">
        <v>738</v>
      </c>
      <c r="C211" t="s">
        <v>739</v>
      </c>
      <c r="D211">
        <v>62</v>
      </c>
      <c r="E211">
        <v>100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5</v>
      </c>
      <c r="N211">
        <v>1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144</v>
      </c>
      <c r="V211" t="s">
        <v>160</v>
      </c>
      <c r="W211" t="s">
        <v>480</v>
      </c>
      <c r="X211">
        <v>824</v>
      </c>
      <c r="Y211">
        <v>420</v>
      </c>
      <c r="Z211">
        <v>780</v>
      </c>
      <c r="AA211">
        <v>150</v>
      </c>
      <c r="AB211" t="s">
        <v>41</v>
      </c>
      <c r="AC211" t="s">
        <v>286</v>
      </c>
      <c r="AD211" t="s">
        <v>1123</v>
      </c>
      <c r="AE211">
        <v>384</v>
      </c>
      <c r="AF211" t="s">
        <v>740</v>
      </c>
      <c r="AG211">
        <v>0</v>
      </c>
      <c r="AH211">
        <v>0.5</v>
      </c>
      <c r="AI211">
        <v>1</v>
      </c>
    </row>
    <row r="212" spans="1:35" x14ac:dyDescent="0.4">
      <c r="A212">
        <v>4208</v>
      </c>
      <c r="B212" t="s">
        <v>741</v>
      </c>
      <c r="C212" t="s">
        <v>742</v>
      </c>
      <c r="D212">
        <v>62</v>
      </c>
      <c r="E212">
        <v>90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9</v>
      </c>
      <c r="O212">
        <v>120</v>
      </c>
      <c r="P212">
        <v>100</v>
      </c>
      <c r="Q212">
        <v>105</v>
      </c>
      <c r="R212">
        <v>100</v>
      </c>
      <c r="S212">
        <v>10</v>
      </c>
      <c r="T212">
        <v>12</v>
      </c>
      <c r="U212" t="s">
        <v>38</v>
      </c>
      <c r="V212" t="s">
        <v>219</v>
      </c>
      <c r="W212" t="s">
        <v>480</v>
      </c>
      <c r="X212">
        <v>1152</v>
      </c>
      <c r="Y212">
        <v>480</v>
      </c>
      <c r="Z212">
        <v>1152</v>
      </c>
      <c r="AA212">
        <v>200</v>
      </c>
      <c r="AB212" t="s">
        <v>41</v>
      </c>
      <c r="AC212" t="s">
        <v>1116</v>
      </c>
      <c r="AD212" t="s">
        <v>99</v>
      </c>
      <c r="AE212">
        <v>972</v>
      </c>
      <c r="AF212" t="s">
        <v>743</v>
      </c>
      <c r="AG212">
        <v>0</v>
      </c>
      <c r="AH212">
        <v>0.5</v>
      </c>
      <c r="AI212">
        <v>1</v>
      </c>
    </row>
    <row r="213" spans="1:35" x14ac:dyDescent="0.4">
      <c r="A213">
        <v>4209</v>
      </c>
      <c r="B213" t="s">
        <v>744</v>
      </c>
      <c r="C213" t="s">
        <v>745</v>
      </c>
      <c r="D213">
        <v>72</v>
      </c>
      <c r="E213">
        <v>100</v>
      </c>
      <c r="F213">
        <v>100</v>
      </c>
      <c r="G213">
        <v>100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53</v>
      </c>
      <c r="W213" t="s">
        <v>274</v>
      </c>
      <c r="X213">
        <v>772</v>
      </c>
      <c r="Y213">
        <v>360</v>
      </c>
      <c r="Z213">
        <v>672</v>
      </c>
      <c r="AA213">
        <v>200</v>
      </c>
      <c r="AB213" t="s">
        <v>119</v>
      </c>
      <c r="AC213" t="s">
        <v>746</v>
      </c>
      <c r="AD213" t="s">
        <v>1124</v>
      </c>
      <c r="AE213">
        <v>384</v>
      </c>
      <c r="AF213" t="s">
        <v>747</v>
      </c>
      <c r="AG213">
        <v>0</v>
      </c>
      <c r="AH213">
        <v>1</v>
      </c>
      <c r="AI213">
        <v>1</v>
      </c>
    </row>
    <row r="214" spans="1:35" x14ac:dyDescent="0.4">
      <c r="A214">
        <v>4210</v>
      </c>
      <c r="B214" t="s">
        <v>748</v>
      </c>
      <c r="C214" t="s">
        <v>749</v>
      </c>
      <c r="D214">
        <v>58</v>
      </c>
      <c r="E214">
        <v>120</v>
      </c>
      <c r="F214">
        <v>100</v>
      </c>
      <c r="G214">
        <v>130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5</v>
      </c>
      <c r="N214">
        <v>1</v>
      </c>
      <c r="O214">
        <v>100</v>
      </c>
      <c r="P214">
        <v>100</v>
      </c>
      <c r="Q214">
        <v>100</v>
      </c>
      <c r="R214">
        <v>100</v>
      </c>
      <c r="S214">
        <v>10</v>
      </c>
      <c r="T214">
        <v>12</v>
      </c>
      <c r="U214" t="s">
        <v>144</v>
      </c>
      <c r="V214" t="s">
        <v>469</v>
      </c>
      <c r="W214" t="s">
        <v>511</v>
      </c>
      <c r="X214">
        <v>2276</v>
      </c>
      <c r="Y214">
        <v>336</v>
      </c>
      <c r="Z214">
        <v>576</v>
      </c>
      <c r="AA214">
        <v>300</v>
      </c>
      <c r="AB214" t="s">
        <v>41</v>
      </c>
      <c r="AC214" t="s">
        <v>1112</v>
      </c>
      <c r="AD214" t="s">
        <v>1124</v>
      </c>
      <c r="AE214">
        <v>168</v>
      </c>
      <c r="AF214" t="s">
        <v>750</v>
      </c>
      <c r="AG214">
        <v>0</v>
      </c>
      <c r="AH214">
        <v>0.5</v>
      </c>
      <c r="AI214">
        <v>1</v>
      </c>
    </row>
    <row r="215" spans="1:35" x14ac:dyDescent="0.4">
      <c r="A215">
        <v>4211</v>
      </c>
      <c r="B215" t="s">
        <v>751</v>
      </c>
      <c r="C215" t="s">
        <v>752</v>
      </c>
      <c r="D215">
        <v>79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5</v>
      </c>
      <c r="N215">
        <v>1</v>
      </c>
      <c r="O215">
        <v>130</v>
      </c>
      <c r="P215">
        <v>100</v>
      </c>
      <c r="Q215">
        <v>130</v>
      </c>
      <c r="R215">
        <v>105</v>
      </c>
      <c r="S215">
        <v>10</v>
      </c>
      <c r="T215">
        <v>12</v>
      </c>
      <c r="U215" t="s">
        <v>144</v>
      </c>
      <c r="V215" t="s">
        <v>160</v>
      </c>
      <c r="W215" t="s">
        <v>235</v>
      </c>
      <c r="X215">
        <v>1500</v>
      </c>
      <c r="Y215">
        <v>1000</v>
      </c>
      <c r="Z215">
        <v>500</v>
      </c>
      <c r="AA215">
        <v>300</v>
      </c>
      <c r="AB215" t="s">
        <v>41</v>
      </c>
      <c r="AC215" t="s">
        <v>753</v>
      </c>
      <c r="AD215" t="s">
        <v>1124</v>
      </c>
      <c r="AE215">
        <v>720</v>
      </c>
      <c r="AF215" t="s">
        <v>754</v>
      </c>
      <c r="AG215">
        <v>0</v>
      </c>
      <c r="AH215">
        <v>1</v>
      </c>
      <c r="AI215">
        <v>1</v>
      </c>
    </row>
    <row r="216" spans="1:35" x14ac:dyDescent="0.4">
      <c r="A216">
        <v>4212</v>
      </c>
      <c r="B216" t="s">
        <v>755</v>
      </c>
      <c r="C216" t="s">
        <v>756</v>
      </c>
      <c r="D216">
        <v>65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100</v>
      </c>
      <c r="M216">
        <v>5</v>
      </c>
      <c r="N216">
        <v>1</v>
      </c>
      <c r="O216">
        <v>120</v>
      </c>
      <c r="P216">
        <v>100</v>
      </c>
      <c r="Q216">
        <v>110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470</v>
      </c>
      <c r="X216">
        <v>528</v>
      </c>
      <c r="Y216">
        <v>396</v>
      </c>
      <c r="Z216">
        <v>1000</v>
      </c>
      <c r="AA216">
        <v>350</v>
      </c>
      <c r="AB216" t="s">
        <v>41</v>
      </c>
      <c r="AC216" t="s">
        <v>507</v>
      </c>
      <c r="AD216" t="s">
        <v>1124</v>
      </c>
      <c r="AE216">
        <v>240</v>
      </c>
      <c r="AF216" t="s">
        <v>757</v>
      </c>
      <c r="AG216">
        <v>0</v>
      </c>
      <c r="AH216">
        <v>0.5</v>
      </c>
      <c r="AI216">
        <v>1</v>
      </c>
    </row>
    <row r="217" spans="1:35" x14ac:dyDescent="0.4">
      <c r="A217">
        <v>4213</v>
      </c>
      <c r="B217" t="s">
        <v>758</v>
      </c>
      <c r="C217" t="s">
        <v>759</v>
      </c>
      <c r="D217">
        <v>53</v>
      </c>
      <c r="E217">
        <v>90</v>
      </c>
      <c r="F217">
        <v>100</v>
      </c>
      <c r="G217">
        <v>100</v>
      </c>
      <c r="H217">
        <v>100</v>
      </c>
      <c r="I217">
        <v>100</v>
      </c>
      <c r="J217">
        <v>110</v>
      </c>
      <c r="K217">
        <v>100</v>
      </c>
      <c r="L217">
        <v>100</v>
      </c>
      <c r="M217">
        <v>5</v>
      </c>
      <c r="N217">
        <v>1</v>
      </c>
      <c r="O217">
        <v>100</v>
      </c>
      <c r="P217">
        <v>110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469</v>
      </c>
      <c r="W217" t="s">
        <v>511</v>
      </c>
      <c r="X217">
        <v>1816</v>
      </c>
      <c r="Y217">
        <v>240</v>
      </c>
      <c r="Z217">
        <v>576</v>
      </c>
      <c r="AA217">
        <v>300</v>
      </c>
      <c r="AB217" t="s">
        <v>41</v>
      </c>
      <c r="AC217" t="s">
        <v>469</v>
      </c>
      <c r="AD217" t="s">
        <v>1124</v>
      </c>
      <c r="AE217">
        <v>384</v>
      </c>
      <c r="AF217" t="s">
        <v>760</v>
      </c>
      <c r="AG217">
        <v>0</v>
      </c>
      <c r="AH217">
        <v>0.5</v>
      </c>
      <c r="AI217">
        <v>1</v>
      </c>
    </row>
    <row r="218" spans="1:35" x14ac:dyDescent="0.4">
      <c r="A218">
        <v>4214</v>
      </c>
      <c r="B218" t="s">
        <v>761</v>
      </c>
      <c r="C218" t="s">
        <v>762</v>
      </c>
      <c r="D218">
        <v>77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1024</v>
      </c>
      <c r="Y218">
        <v>480</v>
      </c>
      <c r="Z218">
        <v>768</v>
      </c>
      <c r="AA218">
        <v>145</v>
      </c>
      <c r="AB218" t="s">
        <v>119</v>
      </c>
      <c r="AC218" t="s">
        <v>763</v>
      </c>
      <c r="AD218" t="s">
        <v>1124</v>
      </c>
      <c r="AE218">
        <v>269</v>
      </c>
      <c r="AF218" t="s">
        <v>764</v>
      </c>
      <c r="AG218">
        <v>0</v>
      </c>
      <c r="AH218">
        <v>1</v>
      </c>
      <c r="AI218">
        <v>1</v>
      </c>
    </row>
    <row r="219" spans="1:35" x14ac:dyDescent="0.4">
      <c r="A219">
        <v>4215</v>
      </c>
      <c r="B219" t="s">
        <v>765</v>
      </c>
      <c r="C219" t="s">
        <v>766</v>
      </c>
      <c r="D219">
        <v>80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110</v>
      </c>
      <c r="M219">
        <v>10</v>
      </c>
      <c r="N219">
        <v>2</v>
      </c>
      <c r="O219">
        <v>100</v>
      </c>
      <c r="P219">
        <v>100</v>
      </c>
      <c r="Q219">
        <v>100</v>
      </c>
      <c r="R219">
        <v>100</v>
      </c>
      <c r="S219">
        <v>10</v>
      </c>
      <c r="T219">
        <v>12</v>
      </c>
      <c r="U219" t="s">
        <v>144</v>
      </c>
      <c r="V219" t="s">
        <v>219</v>
      </c>
      <c r="W219" t="s">
        <v>511</v>
      </c>
      <c r="X219">
        <v>368</v>
      </c>
      <c r="Y219">
        <v>480</v>
      </c>
      <c r="Z219">
        <v>768</v>
      </c>
      <c r="AA219">
        <v>100</v>
      </c>
      <c r="AB219" t="s">
        <v>119</v>
      </c>
      <c r="AC219" t="s">
        <v>1171</v>
      </c>
      <c r="AD219" t="s">
        <v>1124</v>
      </c>
      <c r="AE219">
        <v>408</v>
      </c>
      <c r="AF219" t="s">
        <v>767</v>
      </c>
      <c r="AG219">
        <v>0</v>
      </c>
      <c r="AH219">
        <v>1</v>
      </c>
      <c r="AI219">
        <v>1</v>
      </c>
    </row>
    <row r="220" spans="1:35" x14ac:dyDescent="0.4">
      <c r="A220">
        <v>4216</v>
      </c>
      <c r="B220" t="s">
        <v>768</v>
      </c>
      <c r="C220" t="s">
        <v>769</v>
      </c>
      <c r="D220">
        <v>52</v>
      </c>
      <c r="E220">
        <v>100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120</v>
      </c>
      <c r="M220">
        <v>5</v>
      </c>
      <c r="N220">
        <v>1</v>
      </c>
      <c r="O220">
        <v>105</v>
      </c>
      <c r="P220">
        <v>105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1848</v>
      </c>
      <c r="Y220">
        <v>576</v>
      </c>
      <c r="Z220">
        <v>500</v>
      </c>
      <c r="AA220">
        <v>350</v>
      </c>
      <c r="AB220" t="s">
        <v>41</v>
      </c>
      <c r="AC220" t="s">
        <v>1110</v>
      </c>
      <c r="AD220" t="s">
        <v>1100</v>
      </c>
      <c r="AE220">
        <v>864</v>
      </c>
      <c r="AF220" t="s">
        <v>771</v>
      </c>
      <c r="AG220">
        <v>0</v>
      </c>
      <c r="AH220">
        <v>0.5</v>
      </c>
      <c r="AI220">
        <v>1</v>
      </c>
    </row>
    <row r="221" spans="1:35" x14ac:dyDescent="0.4">
      <c r="A221">
        <v>4217</v>
      </c>
      <c r="B221" t="s">
        <v>772</v>
      </c>
      <c r="C221" t="s">
        <v>773</v>
      </c>
      <c r="D221">
        <v>53</v>
      </c>
      <c r="E221">
        <v>110</v>
      </c>
      <c r="F221">
        <v>100</v>
      </c>
      <c r="G221">
        <v>100</v>
      </c>
      <c r="H221">
        <v>100</v>
      </c>
      <c r="I221">
        <v>100</v>
      </c>
      <c r="J221">
        <v>100</v>
      </c>
      <c r="K221">
        <v>100</v>
      </c>
      <c r="L221">
        <v>100</v>
      </c>
      <c r="M221">
        <v>5</v>
      </c>
      <c r="N221">
        <v>1</v>
      </c>
      <c r="O221">
        <v>95</v>
      </c>
      <c r="P221">
        <v>95</v>
      </c>
      <c r="Q221">
        <v>120</v>
      </c>
      <c r="R221">
        <v>100</v>
      </c>
      <c r="S221">
        <v>10</v>
      </c>
      <c r="T221">
        <v>12</v>
      </c>
      <c r="U221" t="s">
        <v>38</v>
      </c>
      <c r="V221" t="s">
        <v>469</v>
      </c>
      <c r="W221" t="s">
        <v>770</v>
      </c>
      <c r="X221">
        <v>1768</v>
      </c>
      <c r="Y221">
        <v>192</v>
      </c>
      <c r="Z221">
        <v>500</v>
      </c>
      <c r="AA221">
        <v>350</v>
      </c>
      <c r="AB221" t="s">
        <v>41</v>
      </c>
      <c r="AC221" t="s">
        <v>1110</v>
      </c>
      <c r="AD221" t="s">
        <v>1100</v>
      </c>
      <c r="AE221">
        <v>480</v>
      </c>
      <c r="AF221" t="s">
        <v>774</v>
      </c>
      <c r="AG221">
        <v>0</v>
      </c>
      <c r="AH221">
        <v>0.5</v>
      </c>
      <c r="AI221">
        <v>1</v>
      </c>
    </row>
    <row r="222" spans="1:35" x14ac:dyDescent="0.4">
      <c r="A222">
        <v>4218</v>
      </c>
      <c r="B222" t="s">
        <v>775</v>
      </c>
      <c r="C222" t="s">
        <v>776</v>
      </c>
      <c r="D222">
        <v>61</v>
      </c>
      <c r="E222">
        <v>100</v>
      </c>
      <c r="F222">
        <v>100</v>
      </c>
      <c r="G222">
        <v>100</v>
      </c>
      <c r="H222">
        <v>100</v>
      </c>
      <c r="I222">
        <v>110</v>
      </c>
      <c r="J222">
        <v>70</v>
      </c>
      <c r="K222">
        <v>100</v>
      </c>
      <c r="L222">
        <v>110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38</v>
      </c>
      <c r="V222" t="s">
        <v>140</v>
      </c>
      <c r="W222" t="s">
        <v>113</v>
      </c>
      <c r="X222">
        <v>528</v>
      </c>
      <c r="Y222">
        <v>240</v>
      </c>
      <c r="Z222">
        <v>500</v>
      </c>
      <c r="AA222">
        <v>300</v>
      </c>
      <c r="AB222" t="s">
        <v>41</v>
      </c>
      <c r="AC222" t="s">
        <v>286</v>
      </c>
      <c r="AD222" t="s">
        <v>1124</v>
      </c>
      <c r="AE222">
        <v>336</v>
      </c>
      <c r="AF222" t="s">
        <v>777</v>
      </c>
      <c r="AG222">
        <v>0</v>
      </c>
      <c r="AH222">
        <v>0.5</v>
      </c>
      <c r="AI222">
        <v>1</v>
      </c>
    </row>
    <row r="223" spans="1:35" x14ac:dyDescent="0.4">
      <c r="A223">
        <v>4219</v>
      </c>
      <c r="B223" t="s">
        <v>778</v>
      </c>
      <c r="C223" t="s">
        <v>779</v>
      </c>
      <c r="D223">
        <v>66</v>
      </c>
      <c r="E223">
        <v>100</v>
      </c>
      <c r="F223">
        <v>130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1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144</v>
      </c>
      <c r="V223" t="s">
        <v>53</v>
      </c>
      <c r="W223" t="s">
        <v>249</v>
      </c>
      <c r="X223">
        <v>1100</v>
      </c>
      <c r="Y223">
        <v>780</v>
      </c>
      <c r="Z223">
        <v>960</v>
      </c>
      <c r="AA223">
        <v>250</v>
      </c>
      <c r="AB223" t="s">
        <v>41</v>
      </c>
      <c r="AC223" t="s">
        <v>780</v>
      </c>
      <c r="AD223" t="s">
        <v>1124</v>
      </c>
      <c r="AE223">
        <v>660</v>
      </c>
      <c r="AF223" t="s">
        <v>781</v>
      </c>
      <c r="AG223">
        <v>0</v>
      </c>
      <c r="AH223">
        <v>1</v>
      </c>
      <c r="AI223">
        <v>1</v>
      </c>
    </row>
    <row r="224" spans="1:35" x14ac:dyDescent="0.4">
      <c r="A224">
        <v>4220</v>
      </c>
      <c r="B224" t="s">
        <v>782</v>
      </c>
      <c r="C224" t="s">
        <v>783</v>
      </c>
      <c r="D224">
        <v>48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9</v>
      </c>
      <c r="O224">
        <v>100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38</v>
      </c>
      <c r="V224" t="s">
        <v>219</v>
      </c>
      <c r="W224" t="s">
        <v>784</v>
      </c>
      <c r="X224">
        <v>1020</v>
      </c>
      <c r="Y224">
        <v>384</v>
      </c>
      <c r="Z224">
        <v>720</v>
      </c>
      <c r="AA224">
        <v>200</v>
      </c>
      <c r="AB224" t="s">
        <v>41</v>
      </c>
      <c r="AC224" t="s">
        <v>1117</v>
      </c>
      <c r="AD224" t="s">
        <v>99</v>
      </c>
      <c r="AE224">
        <v>600</v>
      </c>
      <c r="AF224" t="s">
        <v>785</v>
      </c>
      <c r="AG224">
        <v>0</v>
      </c>
      <c r="AH224">
        <v>0.5</v>
      </c>
      <c r="AI224">
        <v>1</v>
      </c>
    </row>
    <row r="225" spans="1:35" x14ac:dyDescent="0.4">
      <c r="A225">
        <v>4221</v>
      </c>
      <c r="B225" t="s">
        <v>786</v>
      </c>
      <c r="C225" t="s">
        <v>787</v>
      </c>
      <c r="D225">
        <v>82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3</v>
      </c>
      <c r="O225">
        <v>130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144</v>
      </c>
      <c r="V225" t="s">
        <v>140</v>
      </c>
      <c r="W225" t="s">
        <v>235</v>
      </c>
      <c r="X225">
        <v>828</v>
      </c>
      <c r="Y225">
        <v>192</v>
      </c>
      <c r="Z225">
        <v>528</v>
      </c>
      <c r="AA225">
        <v>250</v>
      </c>
      <c r="AB225" t="s">
        <v>119</v>
      </c>
      <c r="AC225" t="s">
        <v>192</v>
      </c>
      <c r="AD225" t="s">
        <v>1124</v>
      </c>
      <c r="AE225">
        <v>288</v>
      </c>
      <c r="AF225" t="s">
        <v>788</v>
      </c>
      <c r="AG225">
        <v>0</v>
      </c>
      <c r="AH225">
        <v>0.5</v>
      </c>
      <c r="AI225">
        <v>1</v>
      </c>
    </row>
    <row r="226" spans="1:35" x14ac:dyDescent="0.4">
      <c r="A226">
        <v>4222</v>
      </c>
      <c r="B226" t="s">
        <v>789</v>
      </c>
      <c r="C226" t="s">
        <v>790</v>
      </c>
      <c r="D226">
        <v>51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110</v>
      </c>
      <c r="M226">
        <v>10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38</v>
      </c>
      <c r="V226" t="s">
        <v>469</v>
      </c>
      <c r="W226" t="s">
        <v>480</v>
      </c>
      <c r="X226">
        <v>770</v>
      </c>
      <c r="Y226">
        <v>336</v>
      </c>
      <c r="Z226">
        <v>720</v>
      </c>
      <c r="AA226">
        <v>400</v>
      </c>
      <c r="AB226" t="s">
        <v>41</v>
      </c>
      <c r="AC226" t="s">
        <v>286</v>
      </c>
      <c r="AD226" t="s">
        <v>1124</v>
      </c>
      <c r="AE226">
        <v>540</v>
      </c>
      <c r="AF226" t="s">
        <v>791</v>
      </c>
      <c r="AG226">
        <v>0</v>
      </c>
      <c r="AH226">
        <v>0.5</v>
      </c>
      <c r="AI226">
        <v>1</v>
      </c>
    </row>
    <row r="227" spans="1:35" x14ac:dyDescent="0.4">
      <c r="A227">
        <v>4223</v>
      </c>
      <c r="B227" t="s">
        <v>792</v>
      </c>
      <c r="C227" t="s">
        <v>793</v>
      </c>
      <c r="D227">
        <v>71</v>
      </c>
      <c r="E227">
        <v>80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105</v>
      </c>
      <c r="M227">
        <v>10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144</v>
      </c>
      <c r="V227" t="s">
        <v>219</v>
      </c>
      <c r="W227" t="s">
        <v>794</v>
      </c>
      <c r="X227">
        <v>1790</v>
      </c>
      <c r="Y227">
        <v>540</v>
      </c>
      <c r="Z227">
        <v>1440</v>
      </c>
      <c r="AA227">
        <v>200</v>
      </c>
      <c r="AB227" t="s">
        <v>41</v>
      </c>
      <c r="AC227" t="s">
        <v>286</v>
      </c>
      <c r="AD227" t="s">
        <v>1100</v>
      </c>
      <c r="AE227">
        <v>900</v>
      </c>
      <c r="AF227" t="s">
        <v>795</v>
      </c>
      <c r="AG227">
        <v>0</v>
      </c>
      <c r="AH227">
        <v>0.5</v>
      </c>
      <c r="AI227">
        <v>1</v>
      </c>
    </row>
    <row r="228" spans="1:35" x14ac:dyDescent="0.4">
      <c r="A228">
        <v>4224</v>
      </c>
      <c r="B228" t="s">
        <v>796</v>
      </c>
      <c r="C228" t="s">
        <v>797</v>
      </c>
      <c r="D228">
        <v>73</v>
      </c>
      <c r="E228">
        <v>100</v>
      </c>
      <c r="F228">
        <v>100</v>
      </c>
      <c r="G228">
        <v>100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10</v>
      </c>
      <c r="N228">
        <v>1</v>
      </c>
      <c r="O228">
        <v>100</v>
      </c>
      <c r="P228">
        <v>100</v>
      </c>
      <c r="Q228">
        <v>100</v>
      </c>
      <c r="R228">
        <v>100</v>
      </c>
      <c r="S228">
        <v>10</v>
      </c>
      <c r="T228">
        <v>12</v>
      </c>
      <c r="U228" t="s">
        <v>38</v>
      </c>
      <c r="V228" t="s">
        <v>160</v>
      </c>
      <c r="W228" t="s">
        <v>54</v>
      </c>
      <c r="X228">
        <v>800</v>
      </c>
      <c r="Y228">
        <v>768</v>
      </c>
      <c r="Z228">
        <v>1112</v>
      </c>
      <c r="AA228">
        <v>200</v>
      </c>
      <c r="AB228" t="s">
        <v>41</v>
      </c>
      <c r="AC228" t="s">
        <v>192</v>
      </c>
      <c r="AD228" t="s">
        <v>1100</v>
      </c>
      <c r="AE228">
        <v>1920</v>
      </c>
      <c r="AF228" t="s">
        <v>798</v>
      </c>
      <c r="AG228">
        <v>0</v>
      </c>
      <c r="AH228">
        <v>0.5</v>
      </c>
      <c r="AI228">
        <v>1</v>
      </c>
    </row>
    <row r="229" spans="1:35" x14ac:dyDescent="0.4">
      <c r="A229">
        <v>4225</v>
      </c>
      <c r="B229" t="s">
        <v>799</v>
      </c>
      <c r="C229" t="s">
        <v>800</v>
      </c>
      <c r="D229">
        <v>73</v>
      </c>
      <c r="E229">
        <v>110</v>
      </c>
      <c r="F229">
        <v>100</v>
      </c>
      <c r="G229">
        <v>130</v>
      </c>
      <c r="H229">
        <v>130</v>
      </c>
      <c r="I229">
        <v>100</v>
      </c>
      <c r="J229">
        <v>100</v>
      </c>
      <c r="K229">
        <v>70</v>
      </c>
      <c r="L229">
        <v>100</v>
      </c>
      <c r="M229">
        <v>10</v>
      </c>
      <c r="N229">
        <v>2</v>
      </c>
      <c r="O229">
        <v>120</v>
      </c>
      <c r="P229">
        <v>120</v>
      </c>
      <c r="Q229">
        <v>110</v>
      </c>
      <c r="R229">
        <v>100</v>
      </c>
      <c r="S229">
        <v>10</v>
      </c>
      <c r="T229">
        <v>12</v>
      </c>
      <c r="U229" t="s">
        <v>144</v>
      </c>
      <c r="V229" t="s">
        <v>160</v>
      </c>
      <c r="W229" t="s">
        <v>794</v>
      </c>
      <c r="X229">
        <v>1744</v>
      </c>
      <c r="Y229">
        <v>600</v>
      </c>
      <c r="Z229">
        <v>1344</v>
      </c>
      <c r="AA229">
        <v>175</v>
      </c>
      <c r="AB229" t="s">
        <v>41</v>
      </c>
      <c r="AC229" t="s">
        <v>456</v>
      </c>
      <c r="AD229" t="s">
        <v>1100</v>
      </c>
      <c r="AE229">
        <v>960</v>
      </c>
      <c r="AF229" t="s">
        <v>801</v>
      </c>
      <c r="AG229">
        <v>0</v>
      </c>
      <c r="AH229">
        <v>0.5</v>
      </c>
      <c r="AI229">
        <v>1</v>
      </c>
    </row>
    <row r="230" spans="1:35" x14ac:dyDescent="0.4">
      <c r="A230">
        <v>4226</v>
      </c>
      <c r="B230" t="s">
        <v>802</v>
      </c>
      <c r="C230" t="s">
        <v>803</v>
      </c>
      <c r="D230">
        <v>61</v>
      </c>
      <c r="E230">
        <v>120</v>
      </c>
      <c r="F230">
        <v>100</v>
      </c>
      <c r="G230">
        <v>100</v>
      </c>
      <c r="H230">
        <v>100</v>
      </c>
      <c r="I230">
        <v>100</v>
      </c>
      <c r="J230">
        <v>100</v>
      </c>
      <c r="K230">
        <v>80</v>
      </c>
      <c r="L230">
        <v>100</v>
      </c>
      <c r="M230">
        <v>5</v>
      </c>
      <c r="N230">
        <v>1</v>
      </c>
      <c r="O230">
        <v>90</v>
      </c>
      <c r="P230">
        <v>90</v>
      </c>
      <c r="Q230">
        <v>120</v>
      </c>
      <c r="R230">
        <v>106</v>
      </c>
      <c r="S230">
        <v>10</v>
      </c>
      <c r="T230">
        <v>12</v>
      </c>
      <c r="U230" t="s">
        <v>38</v>
      </c>
      <c r="V230" t="s">
        <v>418</v>
      </c>
      <c r="W230" t="s">
        <v>215</v>
      </c>
      <c r="X230">
        <v>900</v>
      </c>
      <c r="Y230">
        <v>864</v>
      </c>
      <c r="Z230">
        <v>500</v>
      </c>
      <c r="AA230">
        <v>190</v>
      </c>
      <c r="AB230" t="s">
        <v>41</v>
      </c>
      <c r="AC230" t="s">
        <v>130</v>
      </c>
      <c r="AD230" t="s">
        <v>1124</v>
      </c>
      <c r="AE230">
        <v>660</v>
      </c>
      <c r="AF230" t="s">
        <v>804</v>
      </c>
      <c r="AG230">
        <v>0</v>
      </c>
      <c r="AH230">
        <v>0.5</v>
      </c>
      <c r="AI230">
        <v>1</v>
      </c>
    </row>
    <row r="231" spans="1:35" x14ac:dyDescent="0.4">
      <c r="A231">
        <v>4227</v>
      </c>
      <c r="B231" t="s">
        <v>805</v>
      </c>
      <c r="C231" t="s">
        <v>806</v>
      </c>
      <c r="D231">
        <v>51</v>
      </c>
      <c r="E231">
        <v>80</v>
      </c>
      <c r="F231">
        <v>80</v>
      </c>
      <c r="G231">
        <v>140</v>
      </c>
      <c r="H231">
        <v>50</v>
      </c>
      <c r="I231">
        <v>120</v>
      </c>
      <c r="J231">
        <v>80</v>
      </c>
      <c r="K231">
        <v>30</v>
      </c>
      <c r="L231">
        <v>100</v>
      </c>
      <c r="M231">
        <v>5</v>
      </c>
      <c r="N231">
        <v>2</v>
      </c>
      <c r="O231">
        <v>60</v>
      </c>
      <c r="P231">
        <v>150</v>
      </c>
      <c r="Q231">
        <v>100</v>
      </c>
      <c r="R231">
        <v>110</v>
      </c>
      <c r="S231">
        <v>10</v>
      </c>
      <c r="T231">
        <v>12</v>
      </c>
      <c r="U231" t="s">
        <v>38</v>
      </c>
      <c r="V231" t="s">
        <v>219</v>
      </c>
      <c r="W231" t="s">
        <v>784</v>
      </c>
      <c r="X231">
        <v>1056</v>
      </c>
      <c r="Y231">
        <v>336</v>
      </c>
      <c r="Z231">
        <v>1056</v>
      </c>
      <c r="AA231">
        <v>150</v>
      </c>
      <c r="AB231" t="s">
        <v>41</v>
      </c>
      <c r="AC231" t="s">
        <v>1118</v>
      </c>
      <c r="AD231" t="s">
        <v>1124</v>
      </c>
      <c r="AE231">
        <v>720</v>
      </c>
      <c r="AF231" t="s">
        <v>807</v>
      </c>
      <c r="AG231">
        <v>0</v>
      </c>
      <c r="AH231">
        <v>0.5</v>
      </c>
      <c r="AI231">
        <v>1</v>
      </c>
    </row>
    <row r="232" spans="1:35" x14ac:dyDescent="0.4">
      <c r="A232">
        <v>4228</v>
      </c>
      <c r="B232" t="s">
        <v>808</v>
      </c>
      <c r="C232" t="s">
        <v>809</v>
      </c>
      <c r="D232">
        <v>42</v>
      </c>
      <c r="E232">
        <v>100</v>
      </c>
      <c r="F232">
        <v>100</v>
      </c>
      <c r="G232">
        <v>100</v>
      </c>
      <c r="H232">
        <v>100</v>
      </c>
      <c r="I232">
        <v>90</v>
      </c>
      <c r="J232">
        <v>100</v>
      </c>
      <c r="K232">
        <v>100</v>
      </c>
      <c r="L232">
        <v>110</v>
      </c>
      <c r="M232">
        <v>5</v>
      </c>
      <c r="N232">
        <v>1</v>
      </c>
      <c r="O232">
        <v>100</v>
      </c>
      <c r="P232">
        <v>100</v>
      </c>
      <c r="Q232">
        <v>110</v>
      </c>
      <c r="R232">
        <v>100</v>
      </c>
      <c r="S232">
        <v>10</v>
      </c>
      <c r="T232">
        <v>12</v>
      </c>
      <c r="U232" t="s">
        <v>38</v>
      </c>
      <c r="V232" t="s">
        <v>469</v>
      </c>
      <c r="W232" t="s">
        <v>470</v>
      </c>
      <c r="X232">
        <v>2420</v>
      </c>
      <c r="Y232">
        <v>384</v>
      </c>
      <c r="Z232">
        <v>720</v>
      </c>
      <c r="AA232">
        <v>400</v>
      </c>
      <c r="AB232" t="s">
        <v>41</v>
      </c>
      <c r="AC232" t="s">
        <v>1088</v>
      </c>
      <c r="AD232" t="s">
        <v>99</v>
      </c>
      <c r="AE232">
        <v>432</v>
      </c>
      <c r="AF232" t="s">
        <v>810</v>
      </c>
      <c r="AG232">
        <v>0</v>
      </c>
      <c r="AH232">
        <v>0.5</v>
      </c>
      <c r="AI232">
        <v>1</v>
      </c>
    </row>
    <row r="233" spans="1:35" x14ac:dyDescent="0.4">
      <c r="A233">
        <v>4229</v>
      </c>
      <c r="B233" t="s">
        <v>811</v>
      </c>
      <c r="C233" t="s">
        <v>812</v>
      </c>
      <c r="D233">
        <v>46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144</v>
      </c>
      <c r="V233" t="s">
        <v>140</v>
      </c>
      <c r="W233" t="s">
        <v>70</v>
      </c>
      <c r="X233">
        <v>1576</v>
      </c>
      <c r="Y233">
        <v>384</v>
      </c>
      <c r="Z233">
        <v>576</v>
      </c>
      <c r="AA233">
        <v>200</v>
      </c>
      <c r="AB233" t="s">
        <v>41</v>
      </c>
      <c r="AC233" t="s">
        <v>286</v>
      </c>
      <c r="AD233" t="s">
        <v>1124</v>
      </c>
      <c r="AE233">
        <v>336</v>
      </c>
      <c r="AF233" t="s">
        <v>813</v>
      </c>
      <c r="AG233">
        <v>0</v>
      </c>
      <c r="AH233">
        <v>0.5</v>
      </c>
      <c r="AI233">
        <v>1</v>
      </c>
    </row>
    <row r="234" spans="1:35" x14ac:dyDescent="0.4">
      <c r="A234">
        <v>4230</v>
      </c>
      <c r="B234" t="s">
        <v>814</v>
      </c>
      <c r="C234" t="s">
        <v>815</v>
      </c>
      <c r="D234">
        <v>35</v>
      </c>
      <c r="E234">
        <v>75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115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1754</v>
      </c>
      <c r="Y234">
        <v>288</v>
      </c>
      <c r="Z234">
        <v>554</v>
      </c>
      <c r="AA234">
        <v>200</v>
      </c>
      <c r="AB234" t="s">
        <v>41</v>
      </c>
      <c r="AC234" t="s">
        <v>469</v>
      </c>
      <c r="AD234" t="s">
        <v>99</v>
      </c>
      <c r="AE234">
        <v>360</v>
      </c>
      <c r="AF234" t="s">
        <v>816</v>
      </c>
      <c r="AG234">
        <v>0</v>
      </c>
      <c r="AH234">
        <v>0.5</v>
      </c>
      <c r="AI234">
        <v>1</v>
      </c>
    </row>
    <row r="235" spans="1:35" x14ac:dyDescent="0.4">
      <c r="A235">
        <v>4231</v>
      </c>
      <c r="B235" t="s">
        <v>817</v>
      </c>
      <c r="C235" t="s">
        <v>818</v>
      </c>
      <c r="D235">
        <v>70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469</v>
      </c>
      <c r="W235" t="s">
        <v>470</v>
      </c>
      <c r="X235">
        <v>220</v>
      </c>
      <c r="Y235">
        <v>360</v>
      </c>
      <c r="Z235">
        <v>420</v>
      </c>
      <c r="AA235">
        <v>200</v>
      </c>
      <c r="AB235" t="s">
        <v>119</v>
      </c>
      <c r="AC235" t="s">
        <v>512</v>
      </c>
      <c r="AD235" t="s">
        <v>1124</v>
      </c>
      <c r="AE235">
        <v>108</v>
      </c>
      <c r="AF235" t="s">
        <v>819</v>
      </c>
      <c r="AG235">
        <v>0</v>
      </c>
      <c r="AH235">
        <v>0.5</v>
      </c>
      <c r="AI235">
        <v>1</v>
      </c>
    </row>
    <row r="236" spans="1:35" x14ac:dyDescent="0.4">
      <c r="A236">
        <v>4232</v>
      </c>
      <c r="B236" t="s">
        <v>820</v>
      </c>
      <c r="C236" t="s">
        <v>821</v>
      </c>
      <c r="D236">
        <v>58</v>
      </c>
      <c r="E236">
        <v>100</v>
      </c>
      <c r="F236">
        <v>100</v>
      </c>
      <c r="G236">
        <v>100</v>
      </c>
      <c r="H236">
        <v>100</v>
      </c>
      <c r="I236">
        <v>100</v>
      </c>
      <c r="J236">
        <v>100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38</v>
      </c>
      <c r="V236" t="s">
        <v>53</v>
      </c>
      <c r="W236" t="s">
        <v>199</v>
      </c>
      <c r="X236">
        <v>1120</v>
      </c>
      <c r="Y236">
        <v>511</v>
      </c>
      <c r="Z236">
        <v>552</v>
      </c>
      <c r="AA236">
        <v>160</v>
      </c>
      <c r="AB236" t="s">
        <v>41</v>
      </c>
      <c r="AC236" t="s">
        <v>1119</v>
      </c>
      <c r="AD236" t="s">
        <v>1120</v>
      </c>
      <c r="AE236">
        <v>756</v>
      </c>
      <c r="AF236" t="s">
        <v>822</v>
      </c>
      <c r="AG236">
        <v>0</v>
      </c>
      <c r="AH236">
        <v>0.5</v>
      </c>
      <c r="AI236">
        <v>1</v>
      </c>
    </row>
    <row r="237" spans="1:35" x14ac:dyDescent="0.4">
      <c r="A237">
        <v>4233</v>
      </c>
      <c r="B237" t="s">
        <v>823</v>
      </c>
      <c r="C237" t="s">
        <v>824</v>
      </c>
      <c r="D237">
        <v>49</v>
      </c>
      <c r="E237">
        <v>80</v>
      </c>
      <c r="F237">
        <v>100</v>
      </c>
      <c r="G237">
        <v>100</v>
      </c>
      <c r="H237">
        <v>70</v>
      </c>
      <c r="I237">
        <v>140</v>
      </c>
      <c r="J237">
        <v>130</v>
      </c>
      <c r="K237">
        <v>100</v>
      </c>
      <c r="L237">
        <v>100</v>
      </c>
      <c r="M237">
        <v>5</v>
      </c>
      <c r="N237">
        <v>1</v>
      </c>
      <c r="O237">
        <v>80</v>
      </c>
      <c r="P237">
        <v>80</v>
      </c>
      <c r="Q237">
        <v>100</v>
      </c>
      <c r="R237">
        <v>100</v>
      </c>
      <c r="S237">
        <v>10</v>
      </c>
      <c r="T237">
        <v>12</v>
      </c>
      <c r="U237" t="s">
        <v>47</v>
      </c>
      <c r="V237" t="s">
        <v>53</v>
      </c>
      <c r="W237" t="s">
        <v>480</v>
      </c>
      <c r="X237">
        <v>700</v>
      </c>
      <c r="Y237">
        <v>480</v>
      </c>
      <c r="Z237">
        <v>648</v>
      </c>
      <c r="AA237">
        <v>165</v>
      </c>
      <c r="AB237" t="s">
        <v>41</v>
      </c>
      <c r="AC237" t="s">
        <v>48</v>
      </c>
      <c r="AD237" t="s">
        <v>1124</v>
      </c>
      <c r="AE237">
        <v>396</v>
      </c>
      <c r="AF237" t="s">
        <v>825</v>
      </c>
      <c r="AG237">
        <v>0</v>
      </c>
      <c r="AH237">
        <v>0.5</v>
      </c>
      <c r="AI237">
        <v>1</v>
      </c>
    </row>
    <row r="238" spans="1:35" x14ac:dyDescent="0.4">
      <c r="A238">
        <v>4234</v>
      </c>
      <c r="B238" t="s">
        <v>826</v>
      </c>
      <c r="C238" t="s">
        <v>827</v>
      </c>
      <c r="D238">
        <v>63</v>
      </c>
      <c r="E238">
        <v>100</v>
      </c>
      <c r="F238">
        <v>100</v>
      </c>
      <c r="G238">
        <v>150</v>
      </c>
      <c r="H238">
        <v>100</v>
      </c>
      <c r="I238">
        <v>100</v>
      </c>
      <c r="J238">
        <v>100</v>
      </c>
      <c r="K238">
        <v>100</v>
      </c>
      <c r="L238">
        <v>80</v>
      </c>
      <c r="M238">
        <v>5</v>
      </c>
      <c r="N238">
        <v>2</v>
      </c>
      <c r="O238">
        <v>90</v>
      </c>
      <c r="P238">
        <v>100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794</v>
      </c>
      <c r="X238">
        <v>1100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1115</v>
      </c>
      <c r="AE238">
        <v>720</v>
      </c>
      <c r="AF238" t="s">
        <v>829</v>
      </c>
      <c r="AG238">
        <v>0</v>
      </c>
      <c r="AH238">
        <v>0.5</v>
      </c>
      <c r="AI238">
        <v>1</v>
      </c>
    </row>
    <row r="239" spans="1:35" x14ac:dyDescent="0.4">
      <c r="A239">
        <v>4235</v>
      </c>
      <c r="B239" t="s">
        <v>830</v>
      </c>
      <c r="C239" t="s">
        <v>831</v>
      </c>
      <c r="D239">
        <v>70</v>
      </c>
      <c r="E239">
        <v>100</v>
      </c>
      <c r="F239">
        <v>100</v>
      </c>
      <c r="G239">
        <v>100</v>
      </c>
      <c r="H239">
        <v>150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130</v>
      </c>
      <c r="P239">
        <v>90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199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1115</v>
      </c>
      <c r="AE239">
        <v>1248</v>
      </c>
      <c r="AF239" t="s">
        <v>832</v>
      </c>
      <c r="AG239">
        <v>0</v>
      </c>
      <c r="AH239">
        <v>0.5</v>
      </c>
      <c r="AI239">
        <v>1</v>
      </c>
    </row>
    <row r="240" spans="1:35" x14ac:dyDescent="0.4">
      <c r="A240">
        <v>4236</v>
      </c>
      <c r="B240" t="s">
        <v>833</v>
      </c>
      <c r="C240" t="s">
        <v>834</v>
      </c>
      <c r="D240">
        <v>72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215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1124</v>
      </c>
      <c r="AE240">
        <v>522</v>
      </c>
      <c r="AF240" t="s">
        <v>835</v>
      </c>
      <c r="AG240">
        <v>0</v>
      </c>
      <c r="AH240">
        <v>0.5</v>
      </c>
      <c r="AI240">
        <v>1</v>
      </c>
    </row>
    <row r="241" spans="1:35" x14ac:dyDescent="0.4">
      <c r="A241">
        <v>4237</v>
      </c>
      <c r="B241" t="s">
        <v>836</v>
      </c>
      <c r="C241" t="s">
        <v>837</v>
      </c>
      <c r="D241">
        <v>68</v>
      </c>
      <c r="E241">
        <v>100</v>
      </c>
      <c r="F241">
        <v>100</v>
      </c>
      <c r="G241">
        <v>100</v>
      </c>
      <c r="H241">
        <v>100</v>
      </c>
      <c r="I241">
        <v>100</v>
      </c>
      <c r="J241">
        <v>100</v>
      </c>
      <c r="K241">
        <v>100</v>
      </c>
      <c r="L241">
        <v>100</v>
      </c>
      <c r="M241">
        <v>5</v>
      </c>
      <c r="N241">
        <v>2</v>
      </c>
      <c r="O241">
        <v>100</v>
      </c>
      <c r="P241">
        <v>110</v>
      </c>
      <c r="Q241">
        <v>100</v>
      </c>
      <c r="R241">
        <v>100</v>
      </c>
      <c r="S241">
        <v>10</v>
      </c>
      <c r="T241">
        <v>12</v>
      </c>
      <c r="U241" t="s">
        <v>38</v>
      </c>
      <c r="V241" t="s">
        <v>53</v>
      </c>
      <c r="W241" t="s">
        <v>249</v>
      </c>
      <c r="X241">
        <v>1452</v>
      </c>
      <c r="Y241">
        <v>528</v>
      </c>
      <c r="Z241">
        <v>483</v>
      </c>
      <c r="AA241">
        <v>250</v>
      </c>
      <c r="AB241" t="s">
        <v>41</v>
      </c>
      <c r="AC241" t="s">
        <v>828</v>
      </c>
      <c r="AD241" t="s">
        <v>1124</v>
      </c>
      <c r="AE241">
        <v>1200</v>
      </c>
      <c r="AF241" t="s">
        <v>838</v>
      </c>
      <c r="AG241">
        <v>0</v>
      </c>
      <c r="AH241">
        <v>0.5</v>
      </c>
      <c r="AI241">
        <v>1</v>
      </c>
    </row>
    <row r="242" spans="1:35" x14ac:dyDescent="0.4">
      <c r="A242">
        <v>4238</v>
      </c>
      <c r="B242" t="s">
        <v>839</v>
      </c>
      <c r="C242" t="s">
        <v>840</v>
      </c>
      <c r="D242">
        <v>71</v>
      </c>
      <c r="E242">
        <v>90</v>
      </c>
      <c r="F242">
        <v>100</v>
      </c>
      <c r="G242">
        <v>100</v>
      </c>
      <c r="H242">
        <v>100</v>
      </c>
      <c r="I242">
        <v>100</v>
      </c>
      <c r="J242">
        <v>150</v>
      </c>
      <c r="K242">
        <v>100</v>
      </c>
      <c r="L242">
        <v>120</v>
      </c>
      <c r="M242">
        <v>5</v>
      </c>
      <c r="N242">
        <v>2</v>
      </c>
      <c r="O242">
        <v>70</v>
      </c>
      <c r="P242">
        <v>70</v>
      </c>
      <c r="Q242">
        <v>110</v>
      </c>
      <c r="R242">
        <v>100</v>
      </c>
      <c r="S242">
        <v>10</v>
      </c>
      <c r="T242">
        <v>12</v>
      </c>
      <c r="U242" t="s">
        <v>38</v>
      </c>
      <c r="V242" t="s">
        <v>160</v>
      </c>
      <c r="W242" t="s">
        <v>180</v>
      </c>
      <c r="X242">
        <v>1000</v>
      </c>
      <c r="Y242">
        <v>432</v>
      </c>
      <c r="Z242">
        <v>900</v>
      </c>
      <c r="AA242">
        <v>155</v>
      </c>
      <c r="AB242" t="s">
        <v>41</v>
      </c>
      <c r="AC242" t="s">
        <v>841</v>
      </c>
      <c r="AD242" t="s">
        <v>1124</v>
      </c>
      <c r="AE242">
        <v>540</v>
      </c>
      <c r="AF242" t="s">
        <v>842</v>
      </c>
      <c r="AG242">
        <v>0</v>
      </c>
      <c r="AH242">
        <v>0.5</v>
      </c>
      <c r="AI242">
        <v>1</v>
      </c>
    </row>
    <row r="243" spans="1:35" x14ac:dyDescent="0.4">
      <c r="A243">
        <v>4239</v>
      </c>
      <c r="B243" t="s">
        <v>843</v>
      </c>
      <c r="C243" t="s">
        <v>844</v>
      </c>
      <c r="D243">
        <v>84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5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199</v>
      </c>
      <c r="X243">
        <v>900</v>
      </c>
      <c r="Y243">
        <v>500</v>
      </c>
      <c r="Z243">
        <v>1000</v>
      </c>
      <c r="AA243">
        <v>200</v>
      </c>
      <c r="AB243" t="s">
        <v>119</v>
      </c>
      <c r="AC243" t="s">
        <v>845</v>
      </c>
      <c r="AD243" t="s">
        <v>1124</v>
      </c>
      <c r="AE243">
        <v>624</v>
      </c>
      <c r="AF243" t="s">
        <v>846</v>
      </c>
      <c r="AG243">
        <v>0</v>
      </c>
      <c r="AH243">
        <v>0.5</v>
      </c>
      <c r="AI243">
        <v>1</v>
      </c>
    </row>
    <row r="244" spans="1:35" x14ac:dyDescent="0.4">
      <c r="A244">
        <v>4240</v>
      </c>
      <c r="B244" t="s">
        <v>847</v>
      </c>
      <c r="C244" t="s">
        <v>848</v>
      </c>
      <c r="D244">
        <v>58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2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144</v>
      </c>
      <c r="V244" t="s">
        <v>53</v>
      </c>
      <c r="W244" t="s">
        <v>249</v>
      </c>
      <c r="X244">
        <v>1460</v>
      </c>
      <c r="Y244">
        <v>432</v>
      </c>
      <c r="Z244">
        <v>960</v>
      </c>
      <c r="AA244">
        <v>165</v>
      </c>
      <c r="AB244" t="s">
        <v>41</v>
      </c>
      <c r="AC244" t="s">
        <v>275</v>
      </c>
      <c r="AD244" t="s">
        <v>74</v>
      </c>
      <c r="AE244">
        <v>432</v>
      </c>
      <c r="AF244" t="s">
        <v>849</v>
      </c>
      <c r="AG244">
        <v>0</v>
      </c>
      <c r="AH244">
        <v>0.5</v>
      </c>
      <c r="AI244">
        <v>1</v>
      </c>
    </row>
    <row r="245" spans="1:35" x14ac:dyDescent="0.4">
      <c r="A245">
        <v>4241</v>
      </c>
      <c r="B245" t="s">
        <v>850</v>
      </c>
      <c r="C245" t="s">
        <v>851</v>
      </c>
      <c r="D245">
        <v>34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47</v>
      </c>
      <c r="V245" t="s">
        <v>48</v>
      </c>
      <c r="W245" t="s">
        <v>49</v>
      </c>
      <c r="X245">
        <v>1247</v>
      </c>
      <c r="Y245">
        <v>576</v>
      </c>
      <c r="Z245">
        <v>768</v>
      </c>
      <c r="AA245">
        <v>165</v>
      </c>
      <c r="AB245" t="s">
        <v>41</v>
      </c>
      <c r="AC245" t="s">
        <v>41</v>
      </c>
      <c r="AD245" t="s">
        <v>42</v>
      </c>
      <c r="AE245">
        <v>240</v>
      </c>
      <c r="AF245" t="s">
        <v>852</v>
      </c>
      <c r="AG245">
        <v>0</v>
      </c>
      <c r="AH245">
        <v>0.5</v>
      </c>
      <c r="AI245">
        <v>1</v>
      </c>
    </row>
    <row r="246" spans="1:35" x14ac:dyDescent="0.4">
      <c r="A246">
        <v>4242</v>
      </c>
      <c r="B246" t="s">
        <v>853</v>
      </c>
      <c r="C246" t="s">
        <v>854</v>
      </c>
      <c r="D246">
        <v>66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1020</v>
      </c>
      <c r="Y246">
        <v>384</v>
      </c>
      <c r="Z246">
        <v>720</v>
      </c>
      <c r="AA246">
        <v>175</v>
      </c>
      <c r="AB246" t="s">
        <v>41</v>
      </c>
      <c r="AC246" t="s">
        <v>379</v>
      </c>
      <c r="AD246" t="s">
        <v>1100</v>
      </c>
      <c r="AE246">
        <v>336</v>
      </c>
      <c r="AF246" t="s">
        <v>855</v>
      </c>
      <c r="AG246">
        <v>0</v>
      </c>
      <c r="AH246">
        <v>0.5</v>
      </c>
      <c r="AI246">
        <v>1</v>
      </c>
    </row>
    <row r="247" spans="1:35" x14ac:dyDescent="0.4">
      <c r="A247">
        <v>4243</v>
      </c>
      <c r="B247" t="s">
        <v>856</v>
      </c>
      <c r="C247" t="s">
        <v>854</v>
      </c>
      <c r="D247">
        <v>65</v>
      </c>
      <c r="E247">
        <v>100</v>
      </c>
      <c r="F247">
        <v>100</v>
      </c>
      <c r="G247">
        <v>100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1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38</v>
      </c>
      <c r="V247" t="s">
        <v>379</v>
      </c>
      <c r="W247" t="s">
        <v>249</v>
      </c>
      <c r="X247">
        <v>1024</v>
      </c>
      <c r="Y247">
        <v>336</v>
      </c>
      <c r="Z247">
        <v>624</v>
      </c>
      <c r="AA247">
        <v>175</v>
      </c>
      <c r="AB247" t="s">
        <v>41</v>
      </c>
      <c r="AC247" t="s">
        <v>379</v>
      </c>
      <c r="AD247" t="s">
        <v>1100</v>
      </c>
      <c r="AE247">
        <v>336</v>
      </c>
      <c r="AF247" t="s">
        <v>857</v>
      </c>
      <c r="AG247">
        <v>0</v>
      </c>
      <c r="AH247">
        <v>0.5</v>
      </c>
      <c r="AI247">
        <v>1</v>
      </c>
    </row>
    <row r="248" spans="1:35" x14ac:dyDescent="0.4">
      <c r="A248">
        <v>4244</v>
      </c>
      <c r="B248" t="s">
        <v>858</v>
      </c>
      <c r="C248" t="s">
        <v>859</v>
      </c>
      <c r="D248">
        <v>56</v>
      </c>
      <c r="E248">
        <v>90</v>
      </c>
      <c r="F248">
        <v>100</v>
      </c>
      <c r="G248">
        <v>260</v>
      </c>
      <c r="H248">
        <v>120</v>
      </c>
      <c r="I248">
        <v>100</v>
      </c>
      <c r="J248">
        <v>100</v>
      </c>
      <c r="K248">
        <v>80</v>
      </c>
      <c r="L248">
        <v>100</v>
      </c>
      <c r="M248">
        <v>10</v>
      </c>
      <c r="N248">
        <v>3</v>
      </c>
      <c r="O248">
        <v>110</v>
      </c>
      <c r="P248">
        <v>110</v>
      </c>
      <c r="Q248">
        <v>100</v>
      </c>
      <c r="R248">
        <v>100</v>
      </c>
      <c r="S248">
        <v>10</v>
      </c>
      <c r="T248">
        <v>12</v>
      </c>
      <c r="U248" t="s">
        <v>38</v>
      </c>
      <c r="V248" t="s">
        <v>39</v>
      </c>
      <c r="W248" t="s">
        <v>113</v>
      </c>
      <c r="X248">
        <v>1308</v>
      </c>
      <c r="Y248">
        <v>480</v>
      </c>
      <c r="Z248">
        <v>1008</v>
      </c>
      <c r="AA248">
        <v>-1</v>
      </c>
      <c r="AB248" t="s">
        <v>41</v>
      </c>
      <c r="AC248" t="s">
        <v>1098</v>
      </c>
      <c r="AD248" t="s">
        <v>115</v>
      </c>
      <c r="AE248">
        <v>480</v>
      </c>
      <c r="AF248" t="s">
        <v>860</v>
      </c>
      <c r="AG248">
        <v>0</v>
      </c>
      <c r="AH248">
        <v>0.5</v>
      </c>
      <c r="AI248">
        <v>1</v>
      </c>
    </row>
    <row r="249" spans="1:35" x14ac:dyDescent="0.4">
      <c r="A249">
        <v>4245</v>
      </c>
      <c r="B249" t="s">
        <v>861</v>
      </c>
      <c r="C249" t="s">
        <v>862</v>
      </c>
      <c r="D249">
        <v>37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3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47</v>
      </c>
      <c r="V249" t="s">
        <v>39</v>
      </c>
      <c r="W249" t="s">
        <v>49</v>
      </c>
      <c r="X249">
        <v>512</v>
      </c>
      <c r="Y249">
        <v>240</v>
      </c>
      <c r="Z249">
        <v>528</v>
      </c>
      <c r="AA249">
        <v>150</v>
      </c>
      <c r="AB249" t="s">
        <v>41</v>
      </c>
      <c r="AC249" t="s">
        <v>41</v>
      </c>
      <c r="AD249" t="s">
        <v>99</v>
      </c>
      <c r="AE249">
        <v>432</v>
      </c>
      <c r="AF249" t="s">
        <v>863</v>
      </c>
      <c r="AG249">
        <v>0</v>
      </c>
      <c r="AH249">
        <v>0.5</v>
      </c>
      <c r="AI249">
        <v>1</v>
      </c>
    </row>
    <row r="250" spans="1:35" x14ac:dyDescent="0.4">
      <c r="A250">
        <v>4246</v>
      </c>
      <c r="B250" t="s">
        <v>864</v>
      </c>
      <c r="C250" t="s">
        <v>865</v>
      </c>
      <c r="D250">
        <v>60</v>
      </c>
      <c r="E250">
        <v>100</v>
      </c>
      <c r="F250">
        <v>100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100</v>
      </c>
      <c r="P250">
        <v>100</v>
      </c>
      <c r="Q250">
        <v>100</v>
      </c>
      <c r="R250">
        <v>100</v>
      </c>
      <c r="S250">
        <v>10</v>
      </c>
      <c r="T250">
        <v>12</v>
      </c>
      <c r="U250" t="s">
        <v>38</v>
      </c>
      <c r="V250" t="s">
        <v>229</v>
      </c>
      <c r="W250" t="s">
        <v>866</v>
      </c>
      <c r="X250">
        <v>1072</v>
      </c>
      <c r="Y250">
        <v>480</v>
      </c>
      <c r="Z250">
        <v>672</v>
      </c>
      <c r="AA250">
        <v>180</v>
      </c>
      <c r="AB250" t="s">
        <v>119</v>
      </c>
      <c r="AC250" t="s">
        <v>231</v>
      </c>
      <c r="AD250" t="s">
        <v>99</v>
      </c>
      <c r="AE250">
        <v>312</v>
      </c>
      <c r="AF250" t="s">
        <v>867</v>
      </c>
      <c r="AG250">
        <v>0</v>
      </c>
      <c r="AH250">
        <v>0.5</v>
      </c>
      <c r="AI250">
        <v>1</v>
      </c>
    </row>
    <row r="251" spans="1:35" x14ac:dyDescent="0.4">
      <c r="A251">
        <v>4247</v>
      </c>
      <c r="B251" t="s">
        <v>868</v>
      </c>
      <c r="C251" t="s">
        <v>869</v>
      </c>
      <c r="D251">
        <v>67</v>
      </c>
      <c r="E251">
        <v>100</v>
      </c>
      <c r="F251">
        <v>100</v>
      </c>
      <c r="G251">
        <v>100</v>
      </c>
      <c r="H251">
        <v>140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130</v>
      </c>
      <c r="P251">
        <v>100</v>
      </c>
      <c r="Q251">
        <v>110</v>
      </c>
      <c r="R251">
        <v>100</v>
      </c>
      <c r="S251">
        <v>10</v>
      </c>
      <c r="T251">
        <v>12</v>
      </c>
      <c r="U251" t="s">
        <v>38</v>
      </c>
      <c r="V251" t="s">
        <v>140</v>
      </c>
      <c r="W251" t="s">
        <v>199</v>
      </c>
      <c r="X251">
        <v>1350</v>
      </c>
      <c r="Y251">
        <v>432</v>
      </c>
      <c r="Z251">
        <v>1200</v>
      </c>
      <c r="AA251">
        <v>195</v>
      </c>
      <c r="AB251" t="s">
        <v>41</v>
      </c>
      <c r="AC251" t="s">
        <v>41</v>
      </c>
      <c r="AD251" t="s">
        <v>99</v>
      </c>
      <c r="AE251">
        <v>720</v>
      </c>
      <c r="AF251" t="s">
        <v>870</v>
      </c>
      <c r="AG251">
        <v>0</v>
      </c>
      <c r="AH251">
        <v>0.5</v>
      </c>
      <c r="AI251">
        <v>1</v>
      </c>
    </row>
    <row r="252" spans="1:35" x14ac:dyDescent="0.4">
      <c r="A252">
        <v>4248</v>
      </c>
      <c r="B252" t="s">
        <v>871</v>
      </c>
      <c r="C252" t="s">
        <v>872</v>
      </c>
      <c r="D252">
        <v>69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38</v>
      </c>
      <c r="V252" t="s">
        <v>53</v>
      </c>
      <c r="W252" t="s">
        <v>274</v>
      </c>
      <c r="X252">
        <v>1380</v>
      </c>
      <c r="Y252">
        <v>336</v>
      </c>
      <c r="Z252">
        <v>1080</v>
      </c>
      <c r="AA252">
        <v>165</v>
      </c>
      <c r="AB252" t="s">
        <v>41</v>
      </c>
      <c r="AC252" t="s">
        <v>275</v>
      </c>
      <c r="AD252" t="s">
        <v>74</v>
      </c>
      <c r="AE252">
        <v>720</v>
      </c>
      <c r="AF252" t="s">
        <v>873</v>
      </c>
      <c r="AG252">
        <v>0</v>
      </c>
      <c r="AH252">
        <v>0.5</v>
      </c>
      <c r="AI252">
        <v>1</v>
      </c>
    </row>
    <row r="253" spans="1:35" x14ac:dyDescent="0.4">
      <c r="A253">
        <v>4249</v>
      </c>
      <c r="B253" t="s">
        <v>874</v>
      </c>
      <c r="C253" t="s">
        <v>875</v>
      </c>
      <c r="D253">
        <v>56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47</v>
      </c>
      <c r="V253" t="s">
        <v>219</v>
      </c>
      <c r="W253" t="s">
        <v>876</v>
      </c>
      <c r="X253">
        <v>1260</v>
      </c>
      <c r="Y253">
        <v>672</v>
      </c>
      <c r="Z253">
        <v>960</v>
      </c>
      <c r="AA253">
        <v>170</v>
      </c>
      <c r="AB253" t="s">
        <v>41</v>
      </c>
      <c r="AC253" t="s">
        <v>219</v>
      </c>
      <c r="AD253" t="s">
        <v>99</v>
      </c>
      <c r="AE253">
        <v>672</v>
      </c>
      <c r="AF253" t="s">
        <v>877</v>
      </c>
      <c r="AG253">
        <v>0</v>
      </c>
      <c r="AH253">
        <v>0.5</v>
      </c>
      <c r="AI253">
        <v>1</v>
      </c>
    </row>
    <row r="254" spans="1:35" x14ac:dyDescent="0.4">
      <c r="A254">
        <v>4250</v>
      </c>
      <c r="B254" t="s">
        <v>878</v>
      </c>
      <c r="C254" t="s">
        <v>879</v>
      </c>
      <c r="D254">
        <v>52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53</v>
      </c>
      <c r="W254" t="s">
        <v>49</v>
      </c>
      <c r="X254">
        <v>1300</v>
      </c>
      <c r="Y254">
        <v>336</v>
      </c>
      <c r="Z254">
        <v>900</v>
      </c>
      <c r="AA254">
        <v>165</v>
      </c>
      <c r="AB254" t="s">
        <v>41</v>
      </c>
      <c r="AC254" t="s">
        <v>275</v>
      </c>
      <c r="AD254" t="s">
        <v>99</v>
      </c>
      <c r="AE254">
        <v>540</v>
      </c>
      <c r="AF254" t="s">
        <v>880</v>
      </c>
      <c r="AG254">
        <v>0</v>
      </c>
      <c r="AH254">
        <v>0.5</v>
      </c>
      <c r="AI254">
        <v>1</v>
      </c>
    </row>
    <row r="255" spans="1:35" x14ac:dyDescent="0.4">
      <c r="A255">
        <v>4251</v>
      </c>
      <c r="B255" t="s">
        <v>881</v>
      </c>
      <c r="C255" t="s">
        <v>882</v>
      </c>
      <c r="D255">
        <v>70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1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219</v>
      </c>
      <c r="W255" t="s">
        <v>784</v>
      </c>
      <c r="X255">
        <v>972</v>
      </c>
      <c r="Y255">
        <v>470</v>
      </c>
      <c r="Z255">
        <v>672</v>
      </c>
      <c r="AA255">
        <v>155</v>
      </c>
      <c r="AB255" t="s">
        <v>41</v>
      </c>
      <c r="AC255" t="s">
        <v>41</v>
      </c>
      <c r="AD255" t="s">
        <v>99</v>
      </c>
      <c r="AE255">
        <v>384</v>
      </c>
      <c r="AF255" t="s">
        <v>883</v>
      </c>
      <c r="AG255">
        <v>0</v>
      </c>
      <c r="AH255">
        <v>0.5</v>
      </c>
      <c r="AI255">
        <v>1</v>
      </c>
    </row>
    <row r="256" spans="1:35" x14ac:dyDescent="0.4">
      <c r="A256">
        <v>4252</v>
      </c>
      <c r="B256" t="s">
        <v>884</v>
      </c>
      <c r="C256" t="s">
        <v>885</v>
      </c>
      <c r="D256">
        <v>72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110</v>
      </c>
      <c r="M256">
        <v>10</v>
      </c>
      <c r="N256">
        <v>2</v>
      </c>
      <c r="O256">
        <v>100</v>
      </c>
      <c r="P256">
        <v>100</v>
      </c>
      <c r="Q256">
        <v>90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794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E256">
        <v>420</v>
      </c>
      <c r="AF256" t="s">
        <v>886</v>
      </c>
      <c r="AG256">
        <v>0</v>
      </c>
      <c r="AH256">
        <v>0.5</v>
      </c>
      <c r="AI256">
        <v>1</v>
      </c>
    </row>
    <row r="257" spans="1:35" x14ac:dyDescent="0.4">
      <c r="A257">
        <v>4253</v>
      </c>
      <c r="B257" t="s">
        <v>887</v>
      </c>
      <c r="C257" t="s">
        <v>885</v>
      </c>
      <c r="D257">
        <v>80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110</v>
      </c>
      <c r="M257">
        <v>10</v>
      </c>
      <c r="N257">
        <v>2</v>
      </c>
      <c r="O257">
        <v>100</v>
      </c>
      <c r="P257">
        <v>100</v>
      </c>
      <c r="Q257">
        <v>90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180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E257">
        <v>420</v>
      </c>
      <c r="AF257" t="s">
        <v>888</v>
      </c>
      <c r="AG257">
        <v>0</v>
      </c>
      <c r="AH257">
        <v>0.5</v>
      </c>
      <c r="AI257">
        <v>1</v>
      </c>
    </row>
    <row r="258" spans="1:35" x14ac:dyDescent="0.4">
      <c r="A258">
        <v>4254</v>
      </c>
      <c r="B258" t="s">
        <v>889</v>
      </c>
      <c r="C258" t="s">
        <v>885</v>
      </c>
      <c r="D258">
        <v>78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110</v>
      </c>
      <c r="M258">
        <v>10</v>
      </c>
      <c r="N258">
        <v>2</v>
      </c>
      <c r="O258">
        <v>100</v>
      </c>
      <c r="P258">
        <v>100</v>
      </c>
      <c r="Q258">
        <v>90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199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E258">
        <v>420</v>
      </c>
      <c r="AF258" t="s">
        <v>890</v>
      </c>
      <c r="AG258">
        <v>0</v>
      </c>
      <c r="AH258">
        <v>0.5</v>
      </c>
      <c r="AI258">
        <v>1</v>
      </c>
    </row>
    <row r="259" spans="1:35" x14ac:dyDescent="0.4">
      <c r="A259">
        <v>4255</v>
      </c>
      <c r="B259" t="s">
        <v>891</v>
      </c>
      <c r="C259" t="s">
        <v>885</v>
      </c>
      <c r="D259">
        <v>75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110</v>
      </c>
      <c r="M259">
        <v>10</v>
      </c>
      <c r="N259">
        <v>2</v>
      </c>
      <c r="O259">
        <v>100</v>
      </c>
      <c r="P259">
        <v>100</v>
      </c>
      <c r="Q259">
        <v>90</v>
      </c>
      <c r="R259">
        <v>90</v>
      </c>
      <c r="S259">
        <v>10</v>
      </c>
      <c r="T259">
        <v>12</v>
      </c>
      <c r="U259" t="s">
        <v>38</v>
      </c>
      <c r="V259" t="s">
        <v>140</v>
      </c>
      <c r="W259" t="s">
        <v>215</v>
      </c>
      <c r="X259">
        <v>504</v>
      </c>
      <c r="Y259">
        <v>360</v>
      </c>
      <c r="Z259">
        <v>1020</v>
      </c>
      <c r="AA259">
        <v>150</v>
      </c>
      <c r="AB259" t="s">
        <v>41</v>
      </c>
      <c r="AC259" t="s">
        <v>47</v>
      </c>
      <c r="AD259" t="s">
        <v>99</v>
      </c>
      <c r="AE259">
        <v>420</v>
      </c>
      <c r="AF259" t="s">
        <v>892</v>
      </c>
      <c r="AG259">
        <v>0</v>
      </c>
      <c r="AH259">
        <v>0.5</v>
      </c>
      <c r="AI259">
        <v>1</v>
      </c>
    </row>
    <row r="260" spans="1:35" x14ac:dyDescent="0.4">
      <c r="A260">
        <v>4256</v>
      </c>
      <c r="B260" t="s">
        <v>893</v>
      </c>
      <c r="C260" t="s">
        <v>894</v>
      </c>
      <c r="D260">
        <v>25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54</v>
      </c>
      <c r="X260">
        <v>1036</v>
      </c>
      <c r="Y260">
        <v>240</v>
      </c>
      <c r="Z260">
        <v>936</v>
      </c>
      <c r="AA260">
        <v>200</v>
      </c>
      <c r="AB260" t="s">
        <v>41</v>
      </c>
      <c r="AC260" t="s">
        <v>41</v>
      </c>
      <c r="AD260" t="s">
        <v>1115</v>
      </c>
      <c r="AE260">
        <v>108</v>
      </c>
      <c r="AF260" t="s">
        <v>895</v>
      </c>
      <c r="AG260">
        <v>0</v>
      </c>
      <c r="AH260">
        <v>0.5</v>
      </c>
      <c r="AI260">
        <v>1</v>
      </c>
    </row>
    <row r="261" spans="1:35" x14ac:dyDescent="0.4">
      <c r="A261">
        <v>4257</v>
      </c>
      <c r="B261" t="s">
        <v>896</v>
      </c>
      <c r="C261" t="s">
        <v>894</v>
      </c>
      <c r="D261">
        <v>28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1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47</v>
      </c>
      <c r="V261" t="s">
        <v>160</v>
      </c>
      <c r="W261" t="s">
        <v>897</v>
      </c>
      <c r="X261">
        <v>1248</v>
      </c>
      <c r="Y261">
        <v>240</v>
      </c>
      <c r="Z261">
        <v>1248</v>
      </c>
      <c r="AA261">
        <v>400</v>
      </c>
      <c r="AB261" t="s">
        <v>41</v>
      </c>
      <c r="AC261" t="s">
        <v>41</v>
      </c>
      <c r="AD261" t="s">
        <v>1115</v>
      </c>
      <c r="AE261">
        <v>336</v>
      </c>
      <c r="AF261" t="s">
        <v>898</v>
      </c>
      <c r="AG261">
        <v>0</v>
      </c>
      <c r="AH261">
        <v>0.5</v>
      </c>
      <c r="AI261">
        <v>1</v>
      </c>
    </row>
    <row r="262" spans="1:35" x14ac:dyDescent="0.4">
      <c r="A262">
        <v>4258</v>
      </c>
      <c r="B262" t="s">
        <v>899</v>
      </c>
      <c r="C262" t="s">
        <v>900</v>
      </c>
      <c r="D262">
        <v>35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7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140</v>
      </c>
      <c r="W262" t="s">
        <v>54</v>
      </c>
      <c r="X262">
        <v>1296</v>
      </c>
      <c r="Y262">
        <v>432</v>
      </c>
      <c r="Z262">
        <v>1296</v>
      </c>
      <c r="AA262">
        <v>400</v>
      </c>
      <c r="AB262" t="s">
        <v>41</v>
      </c>
      <c r="AC262" t="s">
        <v>188</v>
      </c>
      <c r="AD262" t="s">
        <v>99</v>
      </c>
      <c r="AE262">
        <v>1224</v>
      </c>
      <c r="AF262" t="s">
        <v>901</v>
      </c>
      <c r="AG262">
        <v>0</v>
      </c>
      <c r="AH262">
        <v>0.5</v>
      </c>
      <c r="AI262">
        <v>1</v>
      </c>
    </row>
    <row r="263" spans="1:35" x14ac:dyDescent="0.4">
      <c r="A263">
        <v>4259</v>
      </c>
      <c r="B263" t="s">
        <v>902</v>
      </c>
      <c r="C263" t="s">
        <v>903</v>
      </c>
      <c r="D263">
        <v>42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92</v>
      </c>
      <c r="X263">
        <v>672</v>
      </c>
      <c r="Y263">
        <v>288</v>
      </c>
      <c r="Z263">
        <v>672</v>
      </c>
      <c r="AA263">
        <v>400</v>
      </c>
      <c r="AB263" t="s">
        <v>41</v>
      </c>
      <c r="AC263" t="s">
        <v>120</v>
      </c>
      <c r="AD263" t="s">
        <v>1124</v>
      </c>
      <c r="AE263">
        <v>336</v>
      </c>
      <c r="AF263" t="s">
        <v>904</v>
      </c>
      <c r="AG263">
        <v>0</v>
      </c>
      <c r="AH263">
        <v>0.5</v>
      </c>
      <c r="AI263">
        <v>1</v>
      </c>
    </row>
    <row r="264" spans="1:35" x14ac:dyDescent="0.4">
      <c r="A264">
        <v>4260</v>
      </c>
      <c r="B264" t="s">
        <v>905</v>
      </c>
      <c r="C264" t="s">
        <v>906</v>
      </c>
      <c r="D264">
        <v>25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1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38</v>
      </c>
      <c r="V264" t="s">
        <v>160</v>
      </c>
      <c r="W264" t="s">
        <v>63</v>
      </c>
      <c r="X264">
        <v>1120</v>
      </c>
      <c r="Y264">
        <v>240</v>
      </c>
      <c r="Z264">
        <v>620</v>
      </c>
      <c r="AA264">
        <v>100</v>
      </c>
      <c r="AB264" t="s">
        <v>41</v>
      </c>
      <c r="AC264" t="s">
        <v>41</v>
      </c>
      <c r="AD264" t="s">
        <v>1124</v>
      </c>
      <c r="AE264">
        <v>384</v>
      </c>
      <c r="AF264" t="s">
        <v>907</v>
      </c>
      <c r="AG264">
        <v>0</v>
      </c>
      <c r="AH264">
        <v>0.5</v>
      </c>
      <c r="AI264">
        <v>1</v>
      </c>
    </row>
    <row r="265" spans="1:35" x14ac:dyDescent="0.4">
      <c r="A265">
        <v>4261</v>
      </c>
      <c r="B265" t="s">
        <v>908</v>
      </c>
      <c r="C265" t="s">
        <v>909</v>
      </c>
      <c r="D265">
        <v>73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200</v>
      </c>
      <c r="M265">
        <v>10</v>
      </c>
      <c r="N265">
        <v>3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144</v>
      </c>
      <c r="V265" t="s">
        <v>53</v>
      </c>
      <c r="W265" t="s">
        <v>724</v>
      </c>
      <c r="X265">
        <v>608</v>
      </c>
      <c r="Y265">
        <v>336</v>
      </c>
      <c r="Z265">
        <v>408</v>
      </c>
      <c r="AA265">
        <v>400</v>
      </c>
      <c r="AB265" t="s">
        <v>119</v>
      </c>
      <c r="AC265" t="s">
        <v>1109</v>
      </c>
      <c r="AD265" t="s">
        <v>1124</v>
      </c>
      <c r="AE265">
        <v>312</v>
      </c>
      <c r="AF265" t="s">
        <v>910</v>
      </c>
      <c r="AG265">
        <v>0</v>
      </c>
      <c r="AH265">
        <v>1</v>
      </c>
      <c r="AI265">
        <v>1</v>
      </c>
    </row>
    <row r="266" spans="1:35" x14ac:dyDescent="0.4">
      <c r="A266">
        <v>4262</v>
      </c>
      <c r="B266" t="s">
        <v>911</v>
      </c>
      <c r="C266" t="s">
        <v>912</v>
      </c>
      <c r="D266">
        <v>61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1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38</v>
      </c>
      <c r="V266" t="s">
        <v>53</v>
      </c>
      <c r="W266" t="s">
        <v>215</v>
      </c>
      <c r="X266">
        <v>879</v>
      </c>
      <c r="Y266">
        <v>576</v>
      </c>
      <c r="Z266">
        <v>672</v>
      </c>
      <c r="AA266">
        <v>450</v>
      </c>
      <c r="AB266" t="s">
        <v>41</v>
      </c>
      <c r="AC266" t="s">
        <v>456</v>
      </c>
      <c r="AD266" t="s">
        <v>99</v>
      </c>
      <c r="AE266">
        <v>288</v>
      </c>
      <c r="AF266" t="s">
        <v>913</v>
      </c>
      <c r="AG266">
        <v>0</v>
      </c>
      <c r="AH266">
        <v>0.5</v>
      </c>
      <c r="AI266">
        <v>1</v>
      </c>
    </row>
    <row r="267" spans="1:35" x14ac:dyDescent="0.4">
      <c r="A267">
        <v>4263</v>
      </c>
      <c r="B267" t="s">
        <v>914</v>
      </c>
      <c r="C267" t="s">
        <v>915</v>
      </c>
      <c r="D267">
        <v>77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2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144</v>
      </c>
      <c r="V267" t="s">
        <v>140</v>
      </c>
      <c r="W267" t="s">
        <v>399</v>
      </c>
      <c r="X267">
        <v>468</v>
      </c>
      <c r="Y267">
        <v>288</v>
      </c>
      <c r="Z267">
        <v>468</v>
      </c>
      <c r="AA267">
        <v>200</v>
      </c>
      <c r="AB267" t="s">
        <v>119</v>
      </c>
      <c r="AC267" t="s">
        <v>1172</v>
      </c>
      <c r="AD267" t="s">
        <v>1124</v>
      </c>
      <c r="AE267">
        <v>252</v>
      </c>
      <c r="AF267" t="s">
        <v>916</v>
      </c>
      <c r="AG267">
        <v>0</v>
      </c>
      <c r="AH267">
        <v>0.5</v>
      </c>
      <c r="AI267">
        <v>1</v>
      </c>
    </row>
    <row r="268" spans="1:35" x14ac:dyDescent="0.4">
      <c r="A268">
        <v>4264</v>
      </c>
      <c r="B268" t="s">
        <v>917</v>
      </c>
      <c r="C268" t="s">
        <v>918</v>
      </c>
      <c r="D268">
        <v>38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1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38</v>
      </c>
      <c r="V268" t="s">
        <v>140</v>
      </c>
      <c r="W268" t="s">
        <v>54</v>
      </c>
      <c r="X268">
        <v>1248</v>
      </c>
      <c r="Y268">
        <v>432</v>
      </c>
      <c r="Z268">
        <v>1248</v>
      </c>
      <c r="AA268">
        <v>400</v>
      </c>
      <c r="AB268" t="s">
        <v>41</v>
      </c>
      <c r="AC268" t="s">
        <v>41</v>
      </c>
      <c r="AD268" t="s">
        <v>1115</v>
      </c>
      <c r="AE268">
        <v>432</v>
      </c>
      <c r="AF268" t="s">
        <v>919</v>
      </c>
      <c r="AG268">
        <v>0</v>
      </c>
      <c r="AH268">
        <v>0.5</v>
      </c>
      <c r="AI268">
        <v>1</v>
      </c>
    </row>
    <row r="269" spans="1:35" x14ac:dyDescent="0.4">
      <c r="A269">
        <v>4265</v>
      </c>
      <c r="B269" t="s">
        <v>920</v>
      </c>
      <c r="C269" t="s">
        <v>921</v>
      </c>
      <c r="D269">
        <v>74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2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144</v>
      </c>
      <c r="V269" t="s">
        <v>469</v>
      </c>
      <c r="W269" t="s">
        <v>511</v>
      </c>
      <c r="X269">
        <v>1816</v>
      </c>
      <c r="Y269">
        <v>240</v>
      </c>
      <c r="Z269">
        <v>576</v>
      </c>
      <c r="AA269">
        <v>175</v>
      </c>
      <c r="AB269" t="s">
        <v>41</v>
      </c>
      <c r="AC269" t="s">
        <v>922</v>
      </c>
      <c r="AD269" t="s">
        <v>1124</v>
      </c>
      <c r="AE269">
        <v>720</v>
      </c>
      <c r="AF269" t="s">
        <v>923</v>
      </c>
      <c r="AG269">
        <v>0</v>
      </c>
      <c r="AH269">
        <v>0.5</v>
      </c>
      <c r="AI269">
        <v>1</v>
      </c>
    </row>
    <row r="270" spans="1:35" x14ac:dyDescent="0.4">
      <c r="A270">
        <v>4266</v>
      </c>
      <c r="B270" t="s">
        <v>924</v>
      </c>
      <c r="C270" t="s">
        <v>925</v>
      </c>
      <c r="D270">
        <v>15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47</v>
      </c>
      <c r="V270" t="s">
        <v>418</v>
      </c>
      <c r="W270" t="s">
        <v>40</v>
      </c>
      <c r="X270">
        <v>864</v>
      </c>
      <c r="Y270">
        <v>384</v>
      </c>
      <c r="Z270">
        <v>864</v>
      </c>
      <c r="AA270">
        <v>200</v>
      </c>
      <c r="AB270" t="s">
        <v>41</v>
      </c>
      <c r="AC270" t="s">
        <v>41</v>
      </c>
      <c r="AD270" t="s">
        <v>1115</v>
      </c>
      <c r="AE270">
        <v>468</v>
      </c>
      <c r="AF270" t="s">
        <v>926</v>
      </c>
      <c r="AG270">
        <v>0</v>
      </c>
      <c r="AH270">
        <v>-1</v>
      </c>
      <c r="AI270">
        <v>1</v>
      </c>
    </row>
    <row r="271" spans="1:35" x14ac:dyDescent="0.4">
      <c r="A271">
        <v>4267</v>
      </c>
      <c r="B271" t="s">
        <v>927</v>
      </c>
      <c r="C271" t="s">
        <v>928</v>
      </c>
      <c r="D271">
        <v>42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38</v>
      </c>
      <c r="V271" t="s">
        <v>53</v>
      </c>
      <c r="W271" t="s">
        <v>40</v>
      </c>
      <c r="X271">
        <v>1100</v>
      </c>
      <c r="Y271">
        <v>480</v>
      </c>
      <c r="Z271">
        <v>900</v>
      </c>
      <c r="AA271">
        <v>200</v>
      </c>
      <c r="AB271" t="s">
        <v>41</v>
      </c>
      <c r="AC271" t="s">
        <v>275</v>
      </c>
      <c r="AD271" t="s">
        <v>1115</v>
      </c>
      <c r="AE271">
        <v>540</v>
      </c>
      <c r="AF271" t="s">
        <v>929</v>
      </c>
      <c r="AG271">
        <v>0</v>
      </c>
      <c r="AH271">
        <v>0.5</v>
      </c>
      <c r="AI271">
        <v>1</v>
      </c>
    </row>
    <row r="272" spans="1:35" x14ac:dyDescent="0.4">
      <c r="A272">
        <v>4268</v>
      </c>
      <c r="B272" t="s">
        <v>930</v>
      </c>
      <c r="C272" t="s">
        <v>931</v>
      </c>
      <c r="D272">
        <v>18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10</v>
      </c>
      <c r="T272">
        <v>12</v>
      </c>
      <c r="U272" t="s">
        <v>47</v>
      </c>
      <c r="V272" t="s">
        <v>418</v>
      </c>
      <c r="W272" t="s">
        <v>49</v>
      </c>
      <c r="X272">
        <v>1264</v>
      </c>
      <c r="Y272">
        <v>216</v>
      </c>
      <c r="Z272">
        <v>864</v>
      </c>
      <c r="AA272">
        <v>400</v>
      </c>
      <c r="AB272" t="s">
        <v>41</v>
      </c>
      <c r="AC272" t="s">
        <v>41</v>
      </c>
      <c r="AD272" t="s">
        <v>1115</v>
      </c>
      <c r="AE272">
        <v>336</v>
      </c>
      <c r="AF272" t="s">
        <v>932</v>
      </c>
      <c r="AG272">
        <v>0</v>
      </c>
      <c r="AH272">
        <v>0.5</v>
      </c>
      <c r="AI272">
        <v>1</v>
      </c>
    </row>
    <row r="273" spans="1:36" x14ac:dyDescent="0.4">
      <c r="A273">
        <v>4269</v>
      </c>
      <c r="B273" t="s">
        <v>933</v>
      </c>
      <c r="C273" t="s">
        <v>934</v>
      </c>
      <c r="D273">
        <v>20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7</v>
      </c>
      <c r="T273">
        <v>12</v>
      </c>
      <c r="U273" t="s">
        <v>47</v>
      </c>
      <c r="V273" t="s">
        <v>418</v>
      </c>
      <c r="W273" t="s">
        <v>40</v>
      </c>
      <c r="X273">
        <v>992</v>
      </c>
      <c r="Y273">
        <v>360</v>
      </c>
      <c r="Z273">
        <v>792</v>
      </c>
      <c r="AA273">
        <v>200</v>
      </c>
      <c r="AB273" t="s">
        <v>41</v>
      </c>
      <c r="AC273" t="s">
        <v>41</v>
      </c>
      <c r="AD273" t="s">
        <v>42</v>
      </c>
      <c r="AE273">
        <v>288</v>
      </c>
      <c r="AF273" t="s">
        <v>935</v>
      </c>
      <c r="AG273">
        <v>0</v>
      </c>
      <c r="AH273">
        <v>0.5</v>
      </c>
      <c r="AI273">
        <v>1</v>
      </c>
    </row>
    <row r="274" spans="1:36" x14ac:dyDescent="0.4">
      <c r="A274">
        <v>4270</v>
      </c>
      <c r="B274" t="s">
        <v>936</v>
      </c>
      <c r="C274" t="s">
        <v>937</v>
      </c>
      <c r="D274">
        <v>21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47</v>
      </c>
      <c r="V274" t="s">
        <v>53</v>
      </c>
      <c r="W274" t="s">
        <v>63</v>
      </c>
      <c r="X274">
        <v>1000</v>
      </c>
      <c r="Y274">
        <v>384</v>
      </c>
      <c r="Z274">
        <v>900</v>
      </c>
      <c r="AA274">
        <v>200</v>
      </c>
      <c r="AB274" t="s">
        <v>41</v>
      </c>
      <c r="AC274" t="s">
        <v>41</v>
      </c>
      <c r="AD274" t="s">
        <v>1124</v>
      </c>
      <c r="AE274">
        <v>252</v>
      </c>
      <c r="AF274" t="s">
        <v>938</v>
      </c>
      <c r="AG274">
        <v>0</v>
      </c>
      <c r="AH274">
        <v>0.5</v>
      </c>
      <c r="AI274">
        <v>1</v>
      </c>
    </row>
    <row r="275" spans="1:36" x14ac:dyDescent="0.4">
      <c r="A275">
        <v>4271</v>
      </c>
      <c r="B275" t="s">
        <v>939</v>
      </c>
      <c r="C275" t="s">
        <v>940</v>
      </c>
      <c r="D275">
        <v>61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160</v>
      </c>
      <c r="W275" t="s">
        <v>941</v>
      </c>
      <c r="X275">
        <v>1100</v>
      </c>
      <c r="Y275">
        <v>580</v>
      </c>
      <c r="Z275">
        <v>560</v>
      </c>
      <c r="AA275">
        <v>250</v>
      </c>
      <c r="AB275" t="s">
        <v>41</v>
      </c>
      <c r="AC275" t="s">
        <v>181</v>
      </c>
      <c r="AD275" t="s">
        <v>1124</v>
      </c>
      <c r="AE275">
        <v>576</v>
      </c>
      <c r="AF275" t="s">
        <v>942</v>
      </c>
      <c r="AG275">
        <v>0</v>
      </c>
      <c r="AH275">
        <v>0.5</v>
      </c>
      <c r="AI275">
        <v>1</v>
      </c>
    </row>
    <row r="276" spans="1:36" x14ac:dyDescent="0.4">
      <c r="A276">
        <v>4272</v>
      </c>
      <c r="B276" t="s">
        <v>943</v>
      </c>
      <c r="C276" t="s">
        <v>944</v>
      </c>
      <c r="D276">
        <v>63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38</v>
      </c>
      <c r="V276" t="s">
        <v>53</v>
      </c>
      <c r="W276" t="s">
        <v>40</v>
      </c>
      <c r="X276">
        <v>1612</v>
      </c>
      <c r="Y276">
        <v>583</v>
      </c>
      <c r="Z276">
        <v>622</v>
      </c>
      <c r="AA276">
        <v>200</v>
      </c>
      <c r="AB276" t="s">
        <v>41</v>
      </c>
      <c r="AC276" t="s">
        <v>275</v>
      </c>
      <c r="AD276" t="s">
        <v>1123</v>
      </c>
      <c r="AE276">
        <v>576</v>
      </c>
      <c r="AF276" t="s">
        <v>945</v>
      </c>
      <c r="AG276">
        <v>0</v>
      </c>
      <c r="AH276">
        <v>0.5</v>
      </c>
      <c r="AI276">
        <v>1</v>
      </c>
    </row>
    <row r="277" spans="1:36" x14ac:dyDescent="0.4">
      <c r="A277">
        <v>4273</v>
      </c>
      <c r="B277" t="s">
        <v>946</v>
      </c>
      <c r="C277" t="s">
        <v>947</v>
      </c>
      <c r="D277">
        <v>61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1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47</v>
      </c>
      <c r="V277" t="s">
        <v>53</v>
      </c>
      <c r="W277" t="s">
        <v>49</v>
      </c>
      <c r="X277">
        <v>1430</v>
      </c>
      <c r="Y277">
        <v>1080</v>
      </c>
      <c r="Z277">
        <v>1080</v>
      </c>
      <c r="AA277">
        <v>165</v>
      </c>
      <c r="AB277" t="s">
        <v>41</v>
      </c>
      <c r="AC277" t="s">
        <v>41</v>
      </c>
      <c r="AD277" t="s">
        <v>1121</v>
      </c>
      <c r="AE277">
        <v>480</v>
      </c>
      <c r="AF277" t="s">
        <v>948</v>
      </c>
      <c r="AG277">
        <v>0</v>
      </c>
      <c r="AH277">
        <v>0.5</v>
      </c>
      <c r="AI277">
        <v>1</v>
      </c>
    </row>
    <row r="278" spans="1:36" x14ac:dyDescent="0.4">
      <c r="A278">
        <v>4274</v>
      </c>
      <c r="B278" t="s">
        <v>949</v>
      </c>
      <c r="C278" t="s">
        <v>950</v>
      </c>
      <c r="D278">
        <v>65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4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144</v>
      </c>
      <c r="V278" t="s">
        <v>379</v>
      </c>
      <c r="W278" t="s">
        <v>249</v>
      </c>
      <c r="X278">
        <v>1280</v>
      </c>
      <c r="Y278">
        <v>240</v>
      </c>
      <c r="Z278">
        <v>1080</v>
      </c>
      <c r="AA278">
        <v>250</v>
      </c>
      <c r="AB278" t="s">
        <v>119</v>
      </c>
      <c r="AC278" t="s">
        <v>746</v>
      </c>
      <c r="AD278" t="s">
        <v>1124</v>
      </c>
      <c r="AE278">
        <v>900</v>
      </c>
      <c r="AF278" t="s">
        <v>951</v>
      </c>
      <c r="AG278">
        <v>0</v>
      </c>
      <c r="AH278">
        <v>0.5</v>
      </c>
      <c r="AI278">
        <v>1</v>
      </c>
    </row>
    <row r="279" spans="1:36" x14ac:dyDescent="0.4">
      <c r="A279">
        <v>4275</v>
      </c>
      <c r="B279" t="s">
        <v>952</v>
      </c>
      <c r="C279" t="s">
        <v>953</v>
      </c>
      <c r="D279">
        <v>59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38</v>
      </c>
      <c r="V279" t="s">
        <v>53</v>
      </c>
      <c r="W279" t="s">
        <v>532</v>
      </c>
      <c r="X279">
        <v>1132</v>
      </c>
      <c r="Y279">
        <v>532</v>
      </c>
      <c r="Z279">
        <v>583</v>
      </c>
      <c r="AA279">
        <v>190</v>
      </c>
      <c r="AB279" t="s">
        <v>41</v>
      </c>
      <c r="AC279" t="s">
        <v>275</v>
      </c>
      <c r="AD279" t="s">
        <v>1123</v>
      </c>
      <c r="AE279">
        <v>432</v>
      </c>
      <c r="AF279" t="s">
        <v>954</v>
      </c>
      <c r="AG279">
        <v>0</v>
      </c>
      <c r="AH279">
        <v>0.5</v>
      </c>
      <c r="AI279">
        <v>1</v>
      </c>
    </row>
    <row r="280" spans="1:36" x14ac:dyDescent="0.4">
      <c r="A280">
        <v>4276</v>
      </c>
      <c r="B280" t="s">
        <v>955</v>
      </c>
      <c r="C280" t="s">
        <v>956</v>
      </c>
      <c r="D280">
        <v>72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144</v>
      </c>
      <c r="V280" t="s">
        <v>53</v>
      </c>
      <c r="W280" t="s">
        <v>399</v>
      </c>
      <c r="X280">
        <v>704</v>
      </c>
      <c r="Y280">
        <v>432</v>
      </c>
      <c r="Z280">
        <v>504</v>
      </c>
      <c r="AA280">
        <v>100</v>
      </c>
      <c r="AB280" t="s">
        <v>119</v>
      </c>
      <c r="AC280" t="s">
        <v>746</v>
      </c>
      <c r="AD280" t="s">
        <v>1124</v>
      </c>
      <c r="AE280">
        <v>288</v>
      </c>
      <c r="AF280" t="s">
        <v>957</v>
      </c>
      <c r="AG280">
        <v>0</v>
      </c>
      <c r="AH280">
        <v>0.5</v>
      </c>
      <c r="AI280">
        <v>1</v>
      </c>
    </row>
    <row r="281" spans="1:36" x14ac:dyDescent="0.4">
      <c r="A281">
        <v>4277</v>
      </c>
      <c r="B281" t="s">
        <v>958</v>
      </c>
      <c r="C281" t="s">
        <v>959</v>
      </c>
      <c r="D281">
        <v>79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38</v>
      </c>
      <c r="V281" t="s">
        <v>219</v>
      </c>
      <c r="W281" t="s">
        <v>794</v>
      </c>
      <c r="X281">
        <v>1720</v>
      </c>
      <c r="Y281">
        <v>360</v>
      </c>
      <c r="Z281">
        <v>1320</v>
      </c>
      <c r="AA281">
        <v>180</v>
      </c>
      <c r="AB281" t="s">
        <v>41</v>
      </c>
      <c r="AC281" t="s">
        <v>960</v>
      </c>
      <c r="AD281" t="s">
        <v>1124</v>
      </c>
      <c r="AE281">
        <v>1080</v>
      </c>
      <c r="AF281" t="s">
        <v>961</v>
      </c>
      <c r="AG281">
        <v>0</v>
      </c>
      <c r="AH281">
        <v>0.5</v>
      </c>
      <c r="AI281">
        <v>1</v>
      </c>
    </row>
    <row r="282" spans="1:36" x14ac:dyDescent="0.4">
      <c r="A282">
        <v>4278</v>
      </c>
      <c r="B282" t="s">
        <v>962</v>
      </c>
      <c r="C282" t="s">
        <v>963</v>
      </c>
      <c r="D282">
        <v>40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53</v>
      </c>
      <c r="W282" t="s">
        <v>49</v>
      </c>
      <c r="X282">
        <v>776</v>
      </c>
      <c r="Y282">
        <v>288</v>
      </c>
      <c r="Z282">
        <v>576</v>
      </c>
      <c r="AA282">
        <v>200</v>
      </c>
      <c r="AB282" t="s">
        <v>41</v>
      </c>
      <c r="AC282" t="s">
        <v>41</v>
      </c>
      <c r="AD282" t="s">
        <v>1124</v>
      </c>
      <c r="AE282">
        <v>384</v>
      </c>
      <c r="AF282" t="s">
        <v>964</v>
      </c>
      <c r="AG282">
        <v>0</v>
      </c>
      <c r="AH282">
        <v>0.5</v>
      </c>
      <c r="AI282">
        <v>1</v>
      </c>
    </row>
    <row r="283" spans="1:36" x14ac:dyDescent="0.4">
      <c r="A283">
        <v>4279</v>
      </c>
      <c r="B283" t="s">
        <v>965</v>
      </c>
      <c r="C283" t="s">
        <v>966</v>
      </c>
      <c r="D283">
        <v>32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47</v>
      </c>
      <c r="V283" t="s">
        <v>48</v>
      </c>
      <c r="W283" t="s">
        <v>49</v>
      </c>
      <c r="X283">
        <v>860</v>
      </c>
      <c r="Y283">
        <v>624</v>
      </c>
      <c r="Z283">
        <v>660</v>
      </c>
      <c r="AA283">
        <v>200</v>
      </c>
      <c r="AB283" t="s">
        <v>41</v>
      </c>
      <c r="AC283" t="s">
        <v>48</v>
      </c>
      <c r="AD283" t="s">
        <v>1124</v>
      </c>
      <c r="AE283">
        <v>540</v>
      </c>
      <c r="AF283" t="s">
        <v>967</v>
      </c>
      <c r="AG283">
        <v>0</v>
      </c>
      <c r="AH283">
        <v>0.5</v>
      </c>
      <c r="AI283">
        <v>1</v>
      </c>
    </row>
    <row r="284" spans="1:36" x14ac:dyDescent="0.4">
      <c r="A284">
        <v>4280</v>
      </c>
      <c r="B284" t="s">
        <v>968</v>
      </c>
      <c r="C284" t="s">
        <v>969</v>
      </c>
      <c r="D284">
        <v>60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144</v>
      </c>
      <c r="V284" t="s">
        <v>140</v>
      </c>
      <c r="W284" t="s">
        <v>585</v>
      </c>
      <c r="X284">
        <v>1264</v>
      </c>
      <c r="Y284">
        <v>288</v>
      </c>
      <c r="Z284">
        <v>864</v>
      </c>
      <c r="AA284">
        <v>200</v>
      </c>
      <c r="AB284" t="s">
        <v>41</v>
      </c>
      <c r="AC284" t="s">
        <v>327</v>
      </c>
      <c r="AD284" t="s">
        <v>1115</v>
      </c>
      <c r="AE284">
        <v>720</v>
      </c>
      <c r="AF284" t="s">
        <v>970</v>
      </c>
      <c r="AG284">
        <v>0</v>
      </c>
      <c r="AH284">
        <v>1</v>
      </c>
      <c r="AI284">
        <v>1</v>
      </c>
    </row>
    <row r="285" spans="1:36" x14ac:dyDescent="0.4">
      <c r="A285">
        <v>4281</v>
      </c>
      <c r="B285" t="s">
        <v>971</v>
      </c>
      <c r="C285" t="s">
        <v>972</v>
      </c>
      <c r="D285">
        <v>34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1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38</v>
      </c>
      <c r="V285" t="s">
        <v>469</v>
      </c>
      <c r="W285" t="s">
        <v>470</v>
      </c>
      <c r="X285">
        <v>2492</v>
      </c>
      <c r="Y285">
        <v>432</v>
      </c>
      <c r="Z285">
        <v>792</v>
      </c>
      <c r="AA285">
        <v>200</v>
      </c>
      <c r="AB285" t="s">
        <v>41</v>
      </c>
      <c r="AC285" t="s">
        <v>469</v>
      </c>
      <c r="AD285" t="s">
        <v>42</v>
      </c>
      <c r="AE285">
        <v>696</v>
      </c>
      <c r="AF285" t="s">
        <v>973</v>
      </c>
      <c r="AG285">
        <v>0</v>
      </c>
      <c r="AH285">
        <v>0.5</v>
      </c>
      <c r="AI285">
        <v>1</v>
      </c>
    </row>
    <row r="286" spans="1:36" x14ac:dyDescent="0.4">
      <c r="A286">
        <v>4282</v>
      </c>
      <c r="B286" t="s">
        <v>974</v>
      </c>
      <c r="C286" t="s">
        <v>975</v>
      </c>
      <c r="D286">
        <v>45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9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140</v>
      </c>
      <c r="W286" t="s">
        <v>585</v>
      </c>
      <c r="X286">
        <v>1332</v>
      </c>
      <c r="Y286">
        <v>672</v>
      </c>
      <c r="Z286">
        <v>1332</v>
      </c>
      <c r="AA286">
        <v>-1</v>
      </c>
      <c r="AB286" t="s">
        <v>41</v>
      </c>
      <c r="AC286" t="s">
        <v>1095</v>
      </c>
      <c r="AD286" t="s">
        <v>115</v>
      </c>
      <c r="AE286">
        <v>936</v>
      </c>
      <c r="AF286" t="s">
        <v>976</v>
      </c>
      <c r="AG286">
        <v>0</v>
      </c>
      <c r="AH286">
        <v>-1</v>
      </c>
      <c r="AI286">
        <v>1</v>
      </c>
    </row>
    <row r="287" spans="1:36" x14ac:dyDescent="0.4">
      <c r="A287">
        <v>4283</v>
      </c>
      <c r="B287" t="s">
        <v>977</v>
      </c>
      <c r="C287" t="s">
        <v>978</v>
      </c>
      <c r="D287">
        <v>70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2</v>
      </c>
      <c r="O287">
        <v>100</v>
      </c>
      <c r="P287">
        <v>100</v>
      </c>
      <c r="Q287">
        <v>100</v>
      </c>
      <c r="R287">
        <v>100</v>
      </c>
      <c r="S287">
        <v>10</v>
      </c>
      <c r="T287">
        <v>12</v>
      </c>
      <c r="U287" t="s">
        <v>144</v>
      </c>
      <c r="V287" t="s">
        <v>219</v>
      </c>
      <c r="W287" t="s">
        <v>54</v>
      </c>
      <c r="X287">
        <v>1020</v>
      </c>
      <c r="Y287">
        <v>144</v>
      </c>
      <c r="Z287">
        <v>288</v>
      </c>
      <c r="AA287">
        <v>150</v>
      </c>
      <c r="AB287" t="s">
        <v>119</v>
      </c>
      <c r="AC287" t="s">
        <v>979</v>
      </c>
      <c r="AD287" t="s">
        <v>99</v>
      </c>
      <c r="AE287">
        <v>384</v>
      </c>
      <c r="AF287" t="s">
        <v>980</v>
      </c>
      <c r="AG287">
        <v>0</v>
      </c>
      <c r="AH287">
        <v>0.5</v>
      </c>
      <c r="AI287">
        <v>1</v>
      </c>
    </row>
    <row r="288" spans="1:36" x14ac:dyDescent="0.4">
      <c r="A288">
        <v>4284</v>
      </c>
      <c r="B288" t="s">
        <v>981</v>
      </c>
      <c r="C288" t="s">
        <v>982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0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585</v>
      </c>
      <c r="X288">
        <v>1001</v>
      </c>
      <c r="Y288">
        <v>1</v>
      </c>
      <c r="Z288">
        <v>1000</v>
      </c>
      <c r="AA288">
        <v>-1</v>
      </c>
      <c r="AB288" t="s">
        <v>41</v>
      </c>
      <c r="AC288" t="s">
        <v>58</v>
      </c>
      <c r="AD288" t="s">
        <v>59</v>
      </c>
      <c r="AE288">
        <v>0</v>
      </c>
      <c r="AF288" t="s">
        <v>983</v>
      </c>
      <c r="AG288">
        <v>0</v>
      </c>
      <c r="AH288">
        <v>-1</v>
      </c>
      <c r="AI288">
        <v>1</v>
      </c>
      <c r="AJ288" t="s">
        <v>984</v>
      </c>
    </row>
    <row r="289" spans="1:36" x14ac:dyDescent="0.4">
      <c r="A289">
        <v>4285</v>
      </c>
      <c r="B289" t="s">
        <v>985</v>
      </c>
      <c r="C289" t="s">
        <v>986</v>
      </c>
      <c r="D289">
        <v>50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1</v>
      </c>
      <c r="O289">
        <v>100</v>
      </c>
      <c r="P289">
        <v>100</v>
      </c>
      <c r="Q289">
        <v>0</v>
      </c>
      <c r="R289">
        <v>0</v>
      </c>
      <c r="S289">
        <v>10</v>
      </c>
      <c r="T289">
        <v>12</v>
      </c>
      <c r="U289" t="s">
        <v>47</v>
      </c>
      <c r="V289" t="s">
        <v>140</v>
      </c>
      <c r="W289" t="s">
        <v>619</v>
      </c>
      <c r="X289">
        <v>1000</v>
      </c>
      <c r="Y289">
        <v>500</v>
      </c>
      <c r="Z289">
        <v>1000</v>
      </c>
      <c r="AA289">
        <v>150</v>
      </c>
      <c r="AB289" t="s">
        <v>41</v>
      </c>
      <c r="AC289" t="s">
        <v>41</v>
      </c>
      <c r="AD289" t="s">
        <v>987</v>
      </c>
      <c r="AE289">
        <v>216</v>
      </c>
      <c r="AF289" t="s">
        <v>988</v>
      </c>
      <c r="AG289">
        <v>0</v>
      </c>
      <c r="AH289">
        <v>0.5</v>
      </c>
      <c r="AI289">
        <v>1</v>
      </c>
      <c r="AJ289" t="s">
        <v>984</v>
      </c>
    </row>
    <row r="290" spans="1:36" x14ac:dyDescent="0.4">
      <c r="A290">
        <v>4286</v>
      </c>
      <c r="B290" t="s">
        <v>989</v>
      </c>
      <c r="C290" t="s">
        <v>990</v>
      </c>
      <c r="D290">
        <v>99</v>
      </c>
      <c r="E290">
        <v>140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70</v>
      </c>
      <c r="M290">
        <v>10</v>
      </c>
      <c r="N290">
        <v>3</v>
      </c>
      <c r="O290">
        <v>100</v>
      </c>
      <c r="P290">
        <v>100</v>
      </c>
      <c r="Q290">
        <v>200</v>
      </c>
      <c r="R290">
        <v>200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1169</v>
      </c>
      <c r="AD290" t="s">
        <v>99</v>
      </c>
      <c r="AE290">
        <v>504</v>
      </c>
      <c r="AF290" t="s">
        <v>991</v>
      </c>
      <c r="AG290">
        <v>0</v>
      </c>
      <c r="AH290">
        <v>0.5</v>
      </c>
      <c r="AI290">
        <v>1</v>
      </c>
    </row>
    <row r="291" spans="1:36" x14ac:dyDescent="0.4">
      <c r="A291">
        <v>4287</v>
      </c>
      <c r="B291" t="s">
        <v>992</v>
      </c>
      <c r="C291" t="s">
        <v>993</v>
      </c>
      <c r="D291">
        <v>99</v>
      </c>
      <c r="E291">
        <v>100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50</v>
      </c>
      <c r="M291">
        <v>10</v>
      </c>
      <c r="N291">
        <v>3</v>
      </c>
      <c r="O291">
        <v>100</v>
      </c>
      <c r="P291">
        <v>100</v>
      </c>
      <c r="Q291">
        <v>100</v>
      </c>
      <c r="R291">
        <v>100</v>
      </c>
      <c r="S291">
        <v>10</v>
      </c>
      <c r="T291">
        <v>12</v>
      </c>
      <c r="U291" t="s">
        <v>144</v>
      </c>
      <c r="V291" t="s">
        <v>229</v>
      </c>
      <c r="W291" t="s">
        <v>230</v>
      </c>
      <c r="X291">
        <v>576</v>
      </c>
      <c r="Y291">
        <v>480</v>
      </c>
      <c r="Z291">
        <v>576</v>
      </c>
      <c r="AA291">
        <v>100</v>
      </c>
      <c r="AB291" t="s">
        <v>119</v>
      </c>
      <c r="AC291" t="s">
        <v>231</v>
      </c>
      <c r="AD291" t="s">
        <v>99</v>
      </c>
      <c r="AE291">
        <v>504</v>
      </c>
      <c r="AF291" t="s">
        <v>994</v>
      </c>
      <c r="AG291">
        <v>0</v>
      </c>
      <c r="AH291">
        <v>0.5</v>
      </c>
      <c r="AI291">
        <v>1</v>
      </c>
    </row>
    <row r="292" spans="1:36" x14ac:dyDescent="0.4">
      <c r="A292">
        <v>4288</v>
      </c>
      <c r="B292" t="s">
        <v>995</v>
      </c>
      <c r="C292" t="s">
        <v>996</v>
      </c>
      <c r="D292">
        <v>43</v>
      </c>
      <c r="E292">
        <v>90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130</v>
      </c>
      <c r="M292">
        <v>10</v>
      </c>
      <c r="N292">
        <v>1</v>
      </c>
      <c r="O292">
        <v>110</v>
      </c>
      <c r="P292">
        <v>90</v>
      </c>
      <c r="Q292">
        <v>115</v>
      </c>
      <c r="R292">
        <v>100</v>
      </c>
      <c r="S292">
        <v>3</v>
      </c>
      <c r="T292">
        <v>12</v>
      </c>
      <c r="U292" t="s">
        <v>38</v>
      </c>
      <c r="V292" t="s">
        <v>48</v>
      </c>
      <c r="W292" t="s">
        <v>54</v>
      </c>
      <c r="X292">
        <v>1500</v>
      </c>
      <c r="Y292">
        <v>1000</v>
      </c>
      <c r="Z292">
        <v>500</v>
      </c>
      <c r="AA292">
        <v>200</v>
      </c>
      <c r="AB292" t="s">
        <v>41</v>
      </c>
      <c r="AC292" t="s">
        <v>48</v>
      </c>
      <c r="AD292" t="s">
        <v>1123</v>
      </c>
      <c r="AE292">
        <v>384</v>
      </c>
      <c r="AF292" t="s">
        <v>997</v>
      </c>
      <c r="AG292">
        <v>0</v>
      </c>
      <c r="AH292">
        <v>0.5</v>
      </c>
      <c r="AI292">
        <v>1</v>
      </c>
    </row>
    <row r="293" spans="1:36" x14ac:dyDescent="0.4">
      <c r="A293">
        <v>4289</v>
      </c>
      <c r="B293" t="s">
        <v>998</v>
      </c>
      <c r="C293" t="s">
        <v>999</v>
      </c>
      <c r="D293">
        <v>69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2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160</v>
      </c>
      <c r="W293" t="s">
        <v>619</v>
      </c>
      <c r="X293">
        <v>1003</v>
      </c>
      <c r="Y293">
        <v>336</v>
      </c>
      <c r="Z293">
        <v>1152</v>
      </c>
      <c r="AA293">
        <v>150</v>
      </c>
      <c r="AB293" t="s">
        <v>41</v>
      </c>
      <c r="AC293" t="s">
        <v>41</v>
      </c>
      <c r="AD293" t="s">
        <v>99</v>
      </c>
      <c r="AE293">
        <v>480</v>
      </c>
      <c r="AF293" t="s">
        <v>1000</v>
      </c>
      <c r="AG293">
        <v>0</v>
      </c>
      <c r="AH293">
        <v>0.5</v>
      </c>
      <c r="AI293">
        <v>1</v>
      </c>
    </row>
    <row r="294" spans="1:36" x14ac:dyDescent="0.4">
      <c r="A294">
        <v>4290</v>
      </c>
      <c r="B294" t="s">
        <v>1001</v>
      </c>
      <c r="C294" t="s">
        <v>1002</v>
      </c>
      <c r="D294">
        <v>41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3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418</v>
      </c>
      <c r="W294" t="s">
        <v>40</v>
      </c>
      <c r="X294">
        <v>2012</v>
      </c>
      <c r="Y294">
        <v>672</v>
      </c>
      <c r="Z294">
        <v>1728</v>
      </c>
      <c r="AA294">
        <v>165</v>
      </c>
      <c r="AB294" t="s">
        <v>41</v>
      </c>
      <c r="AC294" t="s">
        <v>41</v>
      </c>
      <c r="AD294" t="s">
        <v>99</v>
      </c>
      <c r="AE294">
        <v>576</v>
      </c>
      <c r="AF294" t="s">
        <v>1003</v>
      </c>
      <c r="AG294">
        <v>0</v>
      </c>
      <c r="AH294">
        <v>0.5</v>
      </c>
      <c r="AI294">
        <v>1</v>
      </c>
    </row>
    <row r="295" spans="1:36" x14ac:dyDescent="0.4">
      <c r="A295">
        <v>4291</v>
      </c>
      <c r="B295" t="s">
        <v>1004</v>
      </c>
      <c r="C295" t="s">
        <v>1005</v>
      </c>
      <c r="D295">
        <v>30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1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38</v>
      </c>
      <c r="V295" t="s">
        <v>140</v>
      </c>
      <c r="W295" t="s">
        <v>54</v>
      </c>
      <c r="X295">
        <v>1638</v>
      </c>
      <c r="Y295">
        <v>576</v>
      </c>
      <c r="Z295">
        <v>2016</v>
      </c>
      <c r="AA295">
        <v>155</v>
      </c>
      <c r="AB295" t="s">
        <v>41</v>
      </c>
      <c r="AC295" t="s">
        <v>41</v>
      </c>
      <c r="AD295" t="s">
        <v>42</v>
      </c>
      <c r="AE295">
        <v>432</v>
      </c>
      <c r="AF295" t="s">
        <v>1006</v>
      </c>
      <c r="AG295">
        <v>0</v>
      </c>
      <c r="AH295">
        <v>0.5</v>
      </c>
      <c r="AI295">
        <v>1</v>
      </c>
    </row>
    <row r="296" spans="1:36" x14ac:dyDescent="0.4">
      <c r="A296">
        <v>4292</v>
      </c>
      <c r="B296" t="s">
        <v>1007</v>
      </c>
      <c r="C296" t="s">
        <v>1008</v>
      </c>
      <c r="D296">
        <v>65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</v>
      </c>
      <c r="N296">
        <v>2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144</v>
      </c>
      <c r="V296" t="s">
        <v>219</v>
      </c>
      <c r="W296" t="s">
        <v>199</v>
      </c>
      <c r="X296">
        <v>1439</v>
      </c>
      <c r="Y296">
        <v>672</v>
      </c>
      <c r="Z296">
        <v>1920</v>
      </c>
      <c r="AA296">
        <v>200</v>
      </c>
      <c r="AB296" t="s">
        <v>41</v>
      </c>
      <c r="AC296" t="s">
        <v>41</v>
      </c>
      <c r="AD296" t="s">
        <v>99</v>
      </c>
      <c r="AE296">
        <v>624</v>
      </c>
      <c r="AF296" t="s">
        <v>1009</v>
      </c>
      <c r="AG296">
        <v>0</v>
      </c>
      <c r="AH296">
        <v>0.5</v>
      </c>
      <c r="AI296">
        <v>1</v>
      </c>
    </row>
    <row r="297" spans="1:36" x14ac:dyDescent="0.4">
      <c r="A297">
        <v>4293</v>
      </c>
      <c r="B297" t="s">
        <v>1010</v>
      </c>
      <c r="C297" t="s">
        <v>1011</v>
      </c>
      <c r="D297">
        <v>47</v>
      </c>
      <c r="E297">
        <v>80</v>
      </c>
      <c r="F297">
        <v>100</v>
      </c>
      <c r="G297">
        <v>100</v>
      </c>
      <c r="H297">
        <v>100</v>
      </c>
      <c r="I297">
        <v>110</v>
      </c>
      <c r="J297">
        <v>100</v>
      </c>
      <c r="K297">
        <v>100</v>
      </c>
      <c r="L297">
        <v>150</v>
      </c>
      <c r="M297">
        <v>10</v>
      </c>
      <c r="N297">
        <v>10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38</v>
      </c>
      <c r="V297" t="s">
        <v>469</v>
      </c>
      <c r="W297" t="s">
        <v>484</v>
      </c>
      <c r="X297">
        <v>1084</v>
      </c>
      <c r="Y297">
        <v>576</v>
      </c>
      <c r="Z297">
        <v>2304</v>
      </c>
      <c r="AA297">
        <v>170</v>
      </c>
      <c r="AB297" t="s">
        <v>41</v>
      </c>
      <c r="AC297" t="s">
        <v>494</v>
      </c>
      <c r="AD297" t="s">
        <v>99</v>
      </c>
      <c r="AE297">
        <v>480</v>
      </c>
      <c r="AF297" t="s">
        <v>1012</v>
      </c>
      <c r="AG297">
        <v>0</v>
      </c>
      <c r="AH297">
        <v>0.5</v>
      </c>
      <c r="AI297">
        <v>1</v>
      </c>
    </row>
    <row r="298" spans="1:36" x14ac:dyDescent="0.4">
      <c r="A298">
        <v>4294</v>
      </c>
      <c r="B298" t="s">
        <v>1013</v>
      </c>
      <c r="C298" t="s">
        <v>1014</v>
      </c>
      <c r="D298">
        <v>71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3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144</v>
      </c>
      <c r="V298" t="s">
        <v>160</v>
      </c>
      <c r="W298" t="s">
        <v>619</v>
      </c>
      <c r="X298">
        <v>150</v>
      </c>
      <c r="Y298">
        <v>576</v>
      </c>
      <c r="Z298">
        <v>744</v>
      </c>
      <c r="AA298">
        <v>100</v>
      </c>
      <c r="AB298" t="s">
        <v>119</v>
      </c>
      <c r="AC298" t="s">
        <v>279</v>
      </c>
      <c r="AD298" t="s">
        <v>99</v>
      </c>
      <c r="AE298">
        <v>425</v>
      </c>
      <c r="AF298" t="s">
        <v>1015</v>
      </c>
      <c r="AG298">
        <v>0</v>
      </c>
      <c r="AH298">
        <v>0.5</v>
      </c>
      <c r="AI298">
        <v>1</v>
      </c>
    </row>
    <row r="299" spans="1:36" x14ac:dyDescent="0.4">
      <c r="A299">
        <v>4295</v>
      </c>
      <c r="B299" t="s">
        <v>1016</v>
      </c>
      <c r="C299" t="s">
        <v>1017</v>
      </c>
      <c r="D299">
        <v>33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219</v>
      </c>
      <c r="W299" t="s">
        <v>78</v>
      </c>
      <c r="X299">
        <v>1938</v>
      </c>
      <c r="Y299">
        <v>768</v>
      </c>
      <c r="Z299">
        <v>2112</v>
      </c>
      <c r="AA299">
        <v>250</v>
      </c>
      <c r="AB299" t="s">
        <v>41</v>
      </c>
      <c r="AC299" t="s">
        <v>41</v>
      </c>
      <c r="AD299" t="s">
        <v>1115</v>
      </c>
      <c r="AE299">
        <v>672</v>
      </c>
      <c r="AF299" t="s">
        <v>1018</v>
      </c>
      <c r="AG299">
        <v>0</v>
      </c>
      <c r="AH299">
        <v>0.5</v>
      </c>
      <c r="AI299">
        <v>1</v>
      </c>
    </row>
    <row r="300" spans="1:36" x14ac:dyDescent="0.4">
      <c r="A300">
        <v>4296</v>
      </c>
      <c r="B300" t="s">
        <v>1019</v>
      </c>
      <c r="C300" t="s">
        <v>1099</v>
      </c>
      <c r="D300">
        <v>56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1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140</v>
      </c>
      <c r="W300" t="s">
        <v>54</v>
      </c>
      <c r="X300">
        <v>1160</v>
      </c>
      <c r="Y300">
        <v>336</v>
      </c>
      <c r="Z300">
        <v>960</v>
      </c>
      <c r="AA300">
        <v>170</v>
      </c>
      <c r="AB300" t="s">
        <v>41</v>
      </c>
      <c r="AC300" t="s">
        <v>41</v>
      </c>
      <c r="AD300" t="s">
        <v>99</v>
      </c>
      <c r="AE300">
        <v>540</v>
      </c>
      <c r="AF300" t="s">
        <v>1020</v>
      </c>
      <c r="AG300">
        <v>0</v>
      </c>
      <c r="AH300">
        <v>0.5</v>
      </c>
      <c r="AI300">
        <v>1</v>
      </c>
    </row>
    <row r="301" spans="1:36" x14ac:dyDescent="0.4">
      <c r="A301">
        <v>4297</v>
      </c>
      <c r="B301" t="s">
        <v>1021</v>
      </c>
      <c r="C301" t="s">
        <v>1022</v>
      </c>
      <c r="D301">
        <v>46</v>
      </c>
      <c r="E301">
        <v>100</v>
      </c>
      <c r="F301">
        <v>100</v>
      </c>
      <c r="G301">
        <v>100</v>
      </c>
      <c r="H301">
        <v>100</v>
      </c>
      <c r="I301">
        <v>100</v>
      </c>
      <c r="J301">
        <v>100</v>
      </c>
      <c r="K301">
        <v>100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100</v>
      </c>
      <c r="R301">
        <v>100</v>
      </c>
      <c r="S301">
        <v>10</v>
      </c>
      <c r="T301">
        <v>12</v>
      </c>
      <c r="U301" t="s">
        <v>38</v>
      </c>
      <c r="V301" t="s">
        <v>53</v>
      </c>
      <c r="W301" t="s">
        <v>437</v>
      </c>
      <c r="X301">
        <v>1148</v>
      </c>
      <c r="Y301">
        <v>864</v>
      </c>
      <c r="Z301">
        <v>1728</v>
      </c>
      <c r="AA301">
        <v>160</v>
      </c>
      <c r="AB301" t="s">
        <v>41</v>
      </c>
      <c r="AC301" t="s">
        <v>41</v>
      </c>
      <c r="AD301" t="s">
        <v>42</v>
      </c>
      <c r="AE301">
        <v>624</v>
      </c>
      <c r="AF301" t="s">
        <v>1023</v>
      </c>
      <c r="AG301">
        <v>0</v>
      </c>
      <c r="AH301">
        <v>0.5</v>
      </c>
      <c r="AI301">
        <v>1</v>
      </c>
    </row>
    <row r="302" spans="1:36" x14ac:dyDescent="0.4">
      <c r="A302">
        <v>6000</v>
      </c>
      <c r="B302" t="s">
        <v>1096</v>
      </c>
      <c r="C302" t="s">
        <v>565</v>
      </c>
      <c r="D302">
        <v>65</v>
      </c>
      <c r="E302">
        <v>15</v>
      </c>
      <c r="F302">
        <v>100</v>
      </c>
      <c r="G302">
        <v>80</v>
      </c>
      <c r="H302">
        <v>100</v>
      </c>
      <c r="I302">
        <v>100</v>
      </c>
      <c r="J302">
        <v>100</v>
      </c>
      <c r="K302">
        <v>130</v>
      </c>
      <c r="L302">
        <v>66</v>
      </c>
      <c r="M302">
        <v>10</v>
      </c>
      <c r="N302">
        <v>1</v>
      </c>
      <c r="O302">
        <v>100</v>
      </c>
      <c r="P302">
        <v>100</v>
      </c>
      <c r="Q302">
        <v>0</v>
      </c>
      <c r="R302">
        <v>0</v>
      </c>
      <c r="S302">
        <v>10</v>
      </c>
      <c r="T302">
        <v>12</v>
      </c>
      <c r="U302" t="s">
        <v>38</v>
      </c>
      <c r="V302" t="s">
        <v>219</v>
      </c>
      <c r="W302" t="s">
        <v>274</v>
      </c>
      <c r="X302">
        <v>1276</v>
      </c>
      <c r="Y302">
        <v>288</v>
      </c>
      <c r="Z302">
        <v>576</v>
      </c>
      <c r="AA302">
        <v>150</v>
      </c>
      <c r="AB302" t="s">
        <v>119</v>
      </c>
      <c r="AC302" t="s">
        <v>566</v>
      </c>
      <c r="AD302" t="s">
        <v>1124</v>
      </c>
      <c r="AE302">
        <v>180</v>
      </c>
      <c r="AF302" t="s">
        <v>567</v>
      </c>
      <c r="AG302">
        <v>0</v>
      </c>
      <c r="AH302">
        <v>0.5</v>
      </c>
      <c r="AI302">
        <v>1</v>
      </c>
      <c r="AJ302" t="s">
        <v>1097</v>
      </c>
    </row>
    <row r="303" spans="1:36" x14ac:dyDescent="0.4">
      <c r="A303">
        <v>6001</v>
      </c>
      <c r="B303" t="s">
        <v>1105</v>
      </c>
      <c r="C303" t="s">
        <v>77</v>
      </c>
      <c r="D303">
        <v>15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</v>
      </c>
      <c r="N303">
        <v>0</v>
      </c>
      <c r="O303">
        <v>100</v>
      </c>
      <c r="P303">
        <v>100</v>
      </c>
      <c r="Q303">
        <v>0</v>
      </c>
      <c r="R303">
        <v>0</v>
      </c>
      <c r="S303">
        <v>1</v>
      </c>
      <c r="T303">
        <v>1</v>
      </c>
      <c r="U303" t="s">
        <v>47</v>
      </c>
      <c r="V303" t="s">
        <v>48</v>
      </c>
      <c r="W303" t="s">
        <v>619</v>
      </c>
      <c r="X303">
        <v>701</v>
      </c>
      <c r="Y303">
        <v>1</v>
      </c>
      <c r="Z303">
        <v>1</v>
      </c>
      <c r="AA303">
        <v>-1</v>
      </c>
      <c r="AB303" t="s">
        <v>41</v>
      </c>
      <c r="AC303" t="s">
        <v>1092</v>
      </c>
      <c r="AD303" t="s">
        <v>59</v>
      </c>
      <c r="AE303">
        <v>288</v>
      </c>
      <c r="AF303" t="s">
        <v>79</v>
      </c>
      <c r="AG303">
        <v>0</v>
      </c>
      <c r="AH303">
        <v>-1</v>
      </c>
      <c r="AI303">
        <v>1.2</v>
      </c>
    </row>
    <row r="304" spans="1:36" x14ac:dyDescent="0.4">
      <c r="A304">
        <v>6002</v>
      </c>
      <c r="B304" t="s">
        <v>1106</v>
      </c>
      <c r="C304" t="s">
        <v>1107</v>
      </c>
      <c r="D304">
        <v>25</v>
      </c>
      <c r="E304">
        <v>100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1</v>
      </c>
      <c r="O304">
        <v>100</v>
      </c>
      <c r="P304">
        <v>100</v>
      </c>
      <c r="Q304">
        <v>0</v>
      </c>
      <c r="R304">
        <v>0</v>
      </c>
      <c r="S304">
        <v>12</v>
      </c>
      <c r="T304">
        <v>12</v>
      </c>
      <c r="U304" t="s">
        <v>38</v>
      </c>
      <c r="V304" t="s">
        <v>48</v>
      </c>
      <c r="W304" t="s">
        <v>619</v>
      </c>
      <c r="X304">
        <v>500</v>
      </c>
      <c r="Y304">
        <v>288</v>
      </c>
      <c r="Z304">
        <v>288</v>
      </c>
      <c r="AA304">
        <v>120</v>
      </c>
      <c r="AB304" t="s">
        <v>41</v>
      </c>
      <c r="AC304" t="s">
        <v>1091</v>
      </c>
      <c r="AD304" t="s">
        <v>1124</v>
      </c>
      <c r="AE304">
        <v>504</v>
      </c>
      <c r="AF304" t="s">
        <v>283</v>
      </c>
      <c r="AG304">
        <v>0</v>
      </c>
      <c r="AH304">
        <v>0.5</v>
      </c>
      <c r="AI304">
        <v>0.7</v>
      </c>
      <c r="AJ304" t="s">
        <v>1108</v>
      </c>
    </row>
    <row r="305" spans="1:36" x14ac:dyDescent="0.4">
      <c r="A305">
        <v>6003</v>
      </c>
      <c r="B305" t="s">
        <v>1126</v>
      </c>
      <c r="C305" t="s">
        <v>1127</v>
      </c>
      <c r="D305">
        <v>48</v>
      </c>
      <c r="E305">
        <v>40</v>
      </c>
      <c r="F305">
        <v>100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1</v>
      </c>
      <c r="O305">
        <v>800</v>
      </c>
      <c r="P305">
        <v>800</v>
      </c>
      <c r="Q305">
        <v>100</v>
      </c>
      <c r="R305">
        <v>100</v>
      </c>
      <c r="S305">
        <v>10</v>
      </c>
      <c r="T305">
        <v>12</v>
      </c>
      <c r="U305" t="s">
        <v>38</v>
      </c>
      <c r="V305" t="s">
        <v>53</v>
      </c>
      <c r="W305" t="s">
        <v>619</v>
      </c>
      <c r="X305">
        <v>902</v>
      </c>
      <c r="Y305">
        <v>432</v>
      </c>
      <c r="Z305">
        <v>648</v>
      </c>
      <c r="AA305">
        <v>150</v>
      </c>
      <c r="AB305" t="s">
        <v>119</v>
      </c>
      <c r="AC305" t="s">
        <v>120</v>
      </c>
      <c r="AD305" t="s">
        <v>1124</v>
      </c>
      <c r="AE305">
        <v>216</v>
      </c>
      <c r="AF305" t="s">
        <v>1128</v>
      </c>
      <c r="AG305">
        <v>0</v>
      </c>
      <c r="AH305">
        <v>0.5</v>
      </c>
      <c r="AI305">
        <v>1</v>
      </c>
    </row>
    <row r="306" spans="1:36" x14ac:dyDescent="0.4">
      <c r="A306">
        <v>6004</v>
      </c>
      <c r="B306" t="s">
        <v>1129</v>
      </c>
      <c r="C306" t="s">
        <v>1130</v>
      </c>
      <c r="D306">
        <v>38</v>
      </c>
      <c r="E306">
        <v>100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10</v>
      </c>
      <c r="N306">
        <v>3</v>
      </c>
      <c r="O306">
        <v>100</v>
      </c>
      <c r="P306">
        <v>100</v>
      </c>
      <c r="Q306">
        <v>100</v>
      </c>
      <c r="R306">
        <v>100</v>
      </c>
      <c r="S306">
        <v>10</v>
      </c>
      <c r="T306">
        <v>12</v>
      </c>
      <c r="U306" t="s">
        <v>38</v>
      </c>
      <c r="V306" t="s">
        <v>53</v>
      </c>
      <c r="W306" t="s">
        <v>40</v>
      </c>
      <c r="X306">
        <v>1540</v>
      </c>
      <c r="Y306">
        <v>576</v>
      </c>
      <c r="Z306">
        <v>720</v>
      </c>
      <c r="AA306">
        <v>300</v>
      </c>
      <c r="AB306" t="s">
        <v>41</v>
      </c>
      <c r="AC306" t="s">
        <v>41</v>
      </c>
      <c r="AD306" t="s">
        <v>1123</v>
      </c>
      <c r="AE306">
        <v>324</v>
      </c>
      <c r="AF306" t="s">
        <v>1131</v>
      </c>
      <c r="AG306">
        <v>0</v>
      </c>
      <c r="AH306">
        <v>0.5</v>
      </c>
      <c r="AI306">
        <v>1</v>
      </c>
    </row>
    <row r="307" spans="1:36" x14ac:dyDescent="0.4">
      <c r="A307">
        <v>6005</v>
      </c>
      <c r="B307" t="s">
        <v>1137</v>
      </c>
      <c r="C307" t="s">
        <v>1138</v>
      </c>
      <c r="D307">
        <v>34</v>
      </c>
      <c r="E307">
        <v>100</v>
      </c>
      <c r="F307">
        <v>100</v>
      </c>
      <c r="G307">
        <v>100</v>
      </c>
      <c r="H307">
        <v>100</v>
      </c>
      <c r="I307">
        <v>100</v>
      </c>
      <c r="J307">
        <v>100</v>
      </c>
      <c r="K307">
        <v>100</v>
      </c>
      <c r="L307">
        <v>100</v>
      </c>
      <c r="M307">
        <v>10</v>
      </c>
      <c r="N307">
        <v>1</v>
      </c>
      <c r="O307">
        <v>100</v>
      </c>
      <c r="P307">
        <v>100</v>
      </c>
      <c r="Q307">
        <v>100</v>
      </c>
      <c r="R307">
        <v>100</v>
      </c>
      <c r="S307">
        <v>10</v>
      </c>
      <c r="T307">
        <v>12</v>
      </c>
      <c r="U307" t="s">
        <v>47</v>
      </c>
      <c r="V307" t="s">
        <v>53</v>
      </c>
      <c r="W307" t="s">
        <v>49</v>
      </c>
      <c r="X307">
        <v>1000</v>
      </c>
      <c r="Y307">
        <v>1000</v>
      </c>
      <c r="Z307">
        <v>500</v>
      </c>
      <c r="AA307">
        <v>140</v>
      </c>
      <c r="AB307" t="s">
        <v>41</v>
      </c>
      <c r="AC307" t="s">
        <v>275</v>
      </c>
      <c r="AD307" t="s">
        <v>1123</v>
      </c>
      <c r="AE307">
        <v>620</v>
      </c>
      <c r="AF307" t="s">
        <v>103</v>
      </c>
      <c r="AG307">
        <v>0</v>
      </c>
      <c r="AH307">
        <v>0.5</v>
      </c>
      <c r="AI307">
        <v>1</v>
      </c>
      <c r="AJ307" t="s">
        <v>1136</v>
      </c>
    </row>
    <row r="308" spans="1:36" x14ac:dyDescent="0.4">
      <c r="A308">
        <v>6006</v>
      </c>
      <c r="B308" t="s">
        <v>1139</v>
      </c>
      <c r="C308" t="s">
        <v>1142</v>
      </c>
      <c r="D308">
        <v>31</v>
      </c>
      <c r="E308">
        <v>100</v>
      </c>
      <c r="F308">
        <v>100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10</v>
      </c>
      <c r="N308">
        <v>1</v>
      </c>
      <c r="O308">
        <v>100</v>
      </c>
      <c r="P308">
        <v>100</v>
      </c>
      <c r="Q308">
        <v>100</v>
      </c>
      <c r="R308">
        <v>100</v>
      </c>
      <c r="S308">
        <v>10</v>
      </c>
      <c r="T308">
        <v>12</v>
      </c>
      <c r="U308" t="s">
        <v>47</v>
      </c>
      <c r="V308" t="s">
        <v>48</v>
      </c>
      <c r="W308" t="s">
        <v>113</v>
      </c>
      <c r="X308">
        <v>916</v>
      </c>
      <c r="Y308">
        <v>576</v>
      </c>
      <c r="Z308">
        <v>648</v>
      </c>
      <c r="AA308">
        <v>250</v>
      </c>
      <c r="AB308" t="s">
        <v>41</v>
      </c>
      <c r="AC308" t="s">
        <v>48</v>
      </c>
      <c r="AD308" t="s">
        <v>1123</v>
      </c>
      <c r="AE308">
        <v>180</v>
      </c>
      <c r="AF308" t="s">
        <v>1145</v>
      </c>
      <c r="AG308">
        <v>0</v>
      </c>
      <c r="AH308">
        <v>0.5</v>
      </c>
      <c r="AI308">
        <v>1</v>
      </c>
    </row>
    <row r="309" spans="1:36" x14ac:dyDescent="0.4">
      <c r="A309">
        <v>6007</v>
      </c>
      <c r="B309" s="9" t="s">
        <v>1140</v>
      </c>
      <c r="C309" t="s">
        <v>1143</v>
      </c>
      <c r="D309">
        <v>33</v>
      </c>
      <c r="E309">
        <v>100</v>
      </c>
      <c r="F309">
        <v>100</v>
      </c>
      <c r="G309">
        <v>100</v>
      </c>
      <c r="H309">
        <v>100</v>
      </c>
      <c r="I309">
        <v>100</v>
      </c>
      <c r="J309">
        <v>100</v>
      </c>
      <c r="K309">
        <v>100</v>
      </c>
      <c r="L309">
        <v>130</v>
      </c>
      <c r="M309">
        <v>10</v>
      </c>
      <c r="N309">
        <v>1</v>
      </c>
      <c r="O309">
        <v>100</v>
      </c>
      <c r="P309">
        <v>100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48</v>
      </c>
      <c r="W309" t="s">
        <v>113</v>
      </c>
      <c r="X309">
        <v>1200</v>
      </c>
      <c r="Y309">
        <v>576</v>
      </c>
      <c r="Z309">
        <v>648</v>
      </c>
      <c r="AA309">
        <v>160</v>
      </c>
      <c r="AB309" t="s">
        <v>41</v>
      </c>
      <c r="AC309" t="s">
        <v>48</v>
      </c>
      <c r="AD309" t="s">
        <v>1123</v>
      </c>
      <c r="AE309">
        <v>144</v>
      </c>
      <c r="AF309" t="s">
        <v>1146</v>
      </c>
      <c r="AG309">
        <v>0</v>
      </c>
      <c r="AH309">
        <v>0.5</v>
      </c>
      <c r="AI309">
        <v>1</v>
      </c>
    </row>
    <row r="310" spans="1:36" x14ac:dyDescent="0.4">
      <c r="A310">
        <v>6008</v>
      </c>
      <c r="B310" s="9" t="s">
        <v>1141</v>
      </c>
      <c r="C310" t="s">
        <v>1144</v>
      </c>
      <c r="D310">
        <v>36</v>
      </c>
      <c r="E310">
        <v>100</v>
      </c>
      <c r="F310">
        <v>100</v>
      </c>
      <c r="G310">
        <v>100</v>
      </c>
      <c r="H310">
        <v>100</v>
      </c>
      <c r="I310">
        <v>100</v>
      </c>
      <c r="J310">
        <v>100</v>
      </c>
      <c r="K310">
        <v>100</v>
      </c>
      <c r="L310">
        <v>100</v>
      </c>
      <c r="M310">
        <v>10</v>
      </c>
      <c r="N310">
        <v>1</v>
      </c>
      <c r="O310">
        <v>100</v>
      </c>
      <c r="P310">
        <v>100</v>
      </c>
      <c r="Q310">
        <v>110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800</v>
      </c>
      <c r="Y310">
        <v>576</v>
      </c>
      <c r="Z310">
        <v>648</v>
      </c>
      <c r="AA310">
        <v>200</v>
      </c>
      <c r="AB310" t="s">
        <v>41</v>
      </c>
      <c r="AC310" t="s">
        <v>48</v>
      </c>
      <c r="AD310" t="s">
        <v>1123</v>
      </c>
      <c r="AE310">
        <v>144</v>
      </c>
      <c r="AF310" t="s">
        <v>1147</v>
      </c>
      <c r="AG310">
        <v>0</v>
      </c>
      <c r="AH310">
        <v>0.5</v>
      </c>
      <c r="AI310">
        <v>1</v>
      </c>
    </row>
    <row r="311" spans="1:36" x14ac:dyDescent="0.4">
      <c r="A311">
        <v>6009</v>
      </c>
      <c r="B311" t="s">
        <v>1148</v>
      </c>
      <c r="C311" t="s">
        <v>1151</v>
      </c>
      <c r="D311">
        <v>18</v>
      </c>
      <c r="E311">
        <v>100</v>
      </c>
      <c r="F311">
        <v>100</v>
      </c>
      <c r="G311">
        <v>100</v>
      </c>
      <c r="H311">
        <v>100</v>
      </c>
      <c r="I311">
        <v>100</v>
      </c>
      <c r="J311">
        <v>100</v>
      </c>
      <c r="K311">
        <v>100</v>
      </c>
      <c r="L311">
        <v>150</v>
      </c>
      <c r="M311">
        <v>10</v>
      </c>
      <c r="N311">
        <v>1</v>
      </c>
      <c r="O311">
        <v>100</v>
      </c>
      <c r="P311">
        <v>100</v>
      </c>
      <c r="Q311">
        <v>170</v>
      </c>
      <c r="R311">
        <v>170</v>
      </c>
      <c r="S311">
        <v>10</v>
      </c>
      <c r="T311">
        <v>12</v>
      </c>
      <c r="U311" t="s">
        <v>47</v>
      </c>
      <c r="V311" t="s">
        <v>48</v>
      </c>
      <c r="W311" t="s">
        <v>49</v>
      </c>
      <c r="X311">
        <v>600</v>
      </c>
      <c r="Y311">
        <v>384</v>
      </c>
      <c r="Z311">
        <v>288</v>
      </c>
      <c r="AA311">
        <v>160</v>
      </c>
      <c r="AB311" t="s">
        <v>41</v>
      </c>
      <c r="AC311" t="s">
        <v>48</v>
      </c>
      <c r="AD311" t="s">
        <v>1121</v>
      </c>
      <c r="AE311">
        <v>180</v>
      </c>
      <c r="AF311" t="s">
        <v>1156</v>
      </c>
      <c r="AG311">
        <v>0</v>
      </c>
      <c r="AH311">
        <v>0.25</v>
      </c>
      <c r="AI311">
        <v>1</v>
      </c>
    </row>
    <row r="312" spans="1:36" x14ac:dyDescent="0.4">
      <c r="A312">
        <v>6010</v>
      </c>
      <c r="B312" t="s">
        <v>1149</v>
      </c>
      <c r="C312" t="s">
        <v>1152</v>
      </c>
      <c r="D312">
        <v>20</v>
      </c>
      <c r="E312">
        <v>100</v>
      </c>
      <c r="F312">
        <v>100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150</v>
      </c>
      <c r="M312">
        <v>10</v>
      </c>
      <c r="N312">
        <v>1</v>
      </c>
      <c r="O312">
        <v>100</v>
      </c>
      <c r="P312">
        <v>100</v>
      </c>
      <c r="Q312">
        <v>170</v>
      </c>
      <c r="R312">
        <v>170</v>
      </c>
      <c r="S312">
        <v>10</v>
      </c>
      <c r="T312">
        <v>12</v>
      </c>
      <c r="U312" t="s">
        <v>47</v>
      </c>
      <c r="V312" t="s">
        <v>48</v>
      </c>
      <c r="W312" t="s">
        <v>49</v>
      </c>
      <c r="X312">
        <v>600</v>
      </c>
      <c r="Y312">
        <v>576</v>
      </c>
      <c r="Z312">
        <v>288</v>
      </c>
      <c r="AA312">
        <v>80</v>
      </c>
      <c r="AB312" t="s">
        <v>41</v>
      </c>
      <c r="AC312" t="s">
        <v>48</v>
      </c>
      <c r="AD312" t="s">
        <v>1121</v>
      </c>
      <c r="AE312">
        <v>144</v>
      </c>
      <c r="AF312" t="s">
        <v>1157</v>
      </c>
      <c r="AG312">
        <v>0</v>
      </c>
      <c r="AH312">
        <v>0.25</v>
      </c>
      <c r="AI312">
        <v>1</v>
      </c>
    </row>
    <row r="313" spans="1:36" x14ac:dyDescent="0.4">
      <c r="A313">
        <v>6011</v>
      </c>
      <c r="B313" t="s">
        <v>1150</v>
      </c>
      <c r="C313" t="s">
        <v>1153</v>
      </c>
      <c r="D313">
        <v>22</v>
      </c>
      <c r="E313">
        <v>100</v>
      </c>
      <c r="F313">
        <v>100</v>
      </c>
      <c r="G313">
        <v>100</v>
      </c>
      <c r="H313">
        <v>100</v>
      </c>
      <c r="I313">
        <v>100</v>
      </c>
      <c r="J313">
        <v>100</v>
      </c>
      <c r="K313">
        <v>100</v>
      </c>
      <c r="L313">
        <v>150</v>
      </c>
      <c r="M313">
        <v>10</v>
      </c>
      <c r="N313">
        <v>1</v>
      </c>
      <c r="O313">
        <v>100</v>
      </c>
      <c r="P313">
        <v>100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576</v>
      </c>
      <c r="Z313">
        <v>288</v>
      </c>
      <c r="AA313">
        <v>140</v>
      </c>
      <c r="AB313" t="s">
        <v>41</v>
      </c>
      <c r="AC313" t="s">
        <v>48</v>
      </c>
      <c r="AD313" t="s">
        <v>1121</v>
      </c>
      <c r="AE313">
        <v>144</v>
      </c>
      <c r="AF313" t="s">
        <v>1158</v>
      </c>
      <c r="AG313">
        <v>0</v>
      </c>
      <c r="AH313">
        <v>0.25</v>
      </c>
      <c r="AI313">
        <v>1</v>
      </c>
    </row>
    <row r="314" spans="1:36" x14ac:dyDescent="0.4">
      <c r="A314">
        <v>6012</v>
      </c>
      <c r="B314" t="s">
        <v>1154</v>
      </c>
      <c r="C314" t="s">
        <v>1155</v>
      </c>
      <c r="D314">
        <v>20</v>
      </c>
      <c r="E314">
        <v>100</v>
      </c>
      <c r="F314">
        <v>100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100</v>
      </c>
      <c r="M314">
        <v>10</v>
      </c>
      <c r="N314">
        <v>0</v>
      </c>
      <c r="O314">
        <v>100</v>
      </c>
      <c r="P314">
        <v>100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140</v>
      </c>
      <c r="W314" t="s">
        <v>54</v>
      </c>
      <c r="X314">
        <v>1001</v>
      </c>
      <c r="Y314">
        <v>1</v>
      </c>
      <c r="Z314">
        <v>1</v>
      </c>
      <c r="AA314">
        <v>1000</v>
      </c>
      <c r="AB314" t="s">
        <v>41</v>
      </c>
      <c r="AC314" t="s">
        <v>58</v>
      </c>
      <c r="AD314" t="s">
        <v>59</v>
      </c>
      <c r="AE314">
        <v>672</v>
      </c>
      <c r="AF314" t="s">
        <v>334</v>
      </c>
      <c r="AG314">
        <v>0</v>
      </c>
      <c r="AH314">
        <v>-1</v>
      </c>
      <c r="AI314">
        <v>1.05</v>
      </c>
    </row>
    <row r="315" spans="1:36" x14ac:dyDescent="0.4">
      <c r="A315">
        <v>6013</v>
      </c>
      <c r="B315" t="s">
        <v>1161</v>
      </c>
      <c r="C315" t="s">
        <v>1163</v>
      </c>
      <c r="D315">
        <v>36</v>
      </c>
      <c r="E315">
        <v>100</v>
      </c>
      <c r="F315">
        <v>100</v>
      </c>
      <c r="G315">
        <v>100</v>
      </c>
      <c r="H315">
        <v>80</v>
      </c>
      <c r="I315">
        <v>110</v>
      </c>
      <c r="J315">
        <v>110</v>
      </c>
      <c r="K315">
        <v>100</v>
      </c>
      <c r="L315">
        <v>100</v>
      </c>
      <c r="M315">
        <v>10</v>
      </c>
      <c r="N315">
        <v>1</v>
      </c>
      <c r="O315">
        <v>70</v>
      </c>
      <c r="P315">
        <v>70</v>
      </c>
      <c r="Q315">
        <v>100</v>
      </c>
      <c r="R315">
        <v>100</v>
      </c>
      <c r="S315">
        <v>10</v>
      </c>
      <c r="T315">
        <v>12</v>
      </c>
      <c r="U315" t="s">
        <v>38</v>
      </c>
      <c r="V315" t="s">
        <v>39</v>
      </c>
      <c r="W315" t="s">
        <v>437</v>
      </c>
      <c r="X315">
        <v>1472</v>
      </c>
      <c r="Y315">
        <v>288</v>
      </c>
      <c r="Z315">
        <v>672</v>
      </c>
      <c r="AA315">
        <v>180</v>
      </c>
      <c r="AB315" t="s">
        <v>41</v>
      </c>
      <c r="AC315" t="s">
        <v>39</v>
      </c>
      <c r="AD315" t="s">
        <v>99</v>
      </c>
      <c r="AE315">
        <v>528</v>
      </c>
      <c r="AF315" t="s">
        <v>1159</v>
      </c>
      <c r="AG315">
        <v>0</v>
      </c>
      <c r="AH315">
        <v>0.5</v>
      </c>
      <c r="AI315">
        <v>1</v>
      </c>
    </row>
    <row r="316" spans="1:36" x14ac:dyDescent="0.4">
      <c r="A316">
        <v>6014</v>
      </c>
      <c r="B316" t="s">
        <v>1162</v>
      </c>
      <c r="C316" t="s">
        <v>1164</v>
      </c>
      <c r="D316">
        <v>42</v>
      </c>
      <c r="E316">
        <v>85</v>
      </c>
      <c r="F316">
        <v>100</v>
      </c>
      <c r="G316">
        <v>100</v>
      </c>
      <c r="H316">
        <v>80</v>
      </c>
      <c r="I316">
        <v>110</v>
      </c>
      <c r="J316">
        <v>110</v>
      </c>
      <c r="K316">
        <v>100</v>
      </c>
      <c r="L316">
        <v>170</v>
      </c>
      <c r="M316">
        <v>10</v>
      </c>
      <c r="N316">
        <v>1</v>
      </c>
      <c r="O316">
        <v>70</v>
      </c>
      <c r="P316">
        <v>70</v>
      </c>
      <c r="Q316">
        <v>125</v>
      </c>
      <c r="R316">
        <v>125</v>
      </c>
      <c r="S316">
        <v>10</v>
      </c>
      <c r="T316">
        <v>12</v>
      </c>
      <c r="U316" t="s">
        <v>38</v>
      </c>
      <c r="V316" t="s">
        <v>39</v>
      </c>
      <c r="W316" t="s">
        <v>1029</v>
      </c>
      <c r="X316">
        <v>1272</v>
      </c>
      <c r="Y316">
        <v>288</v>
      </c>
      <c r="Z316">
        <v>672</v>
      </c>
      <c r="AA316">
        <v>170</v>
      </c>
      <c r="AB316" t="s">
        <v>41</v>
      </c>
      <c r="AC316" t="s">
        <v>225</v>
      </c>
      <c r="AD316" t="s">
        <v>99</v>
      </c>
      <c r="AE316">
        <v>528</v>
      </c>
      <c r="AF316" t="s">
        <v>1160</v>
      </c>
      <c r="AG316">
        <v>0</v>
      </c>
      <c r="AH316">
        <v>0.5</v>
      </c>
      <c r="AI316">
        <v>1</v>
      </c>
    </row>
  </sheetData>
  <sortState xmlns:xlrd2="http://schemas.microsoft.com/office/spreadsheetml/2017/richdata2" ref="A3:AI180">
    <sortCondition ref="D3:D180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1025</v>
      </c>
      <c r="B1" t="s">
        <v>28</v>
      </c>
      <c r="C1" t="s">
        <v>1079</v>
      </c>
      <c r="D1" t="s">
        <v>1080</v>
      </c>
      <c r="E1" t="s">
        <v>1039</v>
      </c>
      <c r="F1" t="s">
        <v>1040</v>
      </c>
    </row>
    <row r="2" spans="1:6" x14ac:dyDescent="0.4">
      <c r="A2" t="s">
        <v>1054</v>
      </c>
      <c r="B2" t="s">
        <v>1041</v>
      </c>
      <c r="C2">
        <v>0</v>
      </c>
      <c r="D2">
        <v>1</v>
      </c>
    </row>
    <row r="3" spans="1:6" x14ac:dyDescent="0.4">
      <c r="A3" t="s">
        <v>1054</v>
      </c>
      <c r="B3" t="s">
        <v>1042</v>
      </c>
      <c r="C3">
        <v>0</v>
      </c>
      <c r="D3">
        <v>2</v>
      </c>
      <c r="E3" t="s">
        <v>1081</v>
      </c>
      <c r="F3" t="s">
        <v>1082</v>
      </c>
    </row>
    <row r="4" spans="1:6" x14ac:dyDescent="0.4">
      <c r="A4" t="s">
        <v>1054</v>
      </c>
      <c r="B4" t="s">
        <v>1043</v>
      </c>
      <c r="C4">
        <v>0</v>
      </c>
      <c r="D4">
        <v>2</v>
      </c>
      <c r="E4" t="s">
        <v>1083</v>
      </c>
      <c r="F4" t="s">
        <v>1084</v>
      </c>
    </row>
    <row r="5" spans="1:6" x14ac:dyDescent="0.4">
      <c r="A5" t="s">
        <v>1057</v>
      </c>
      <c r="B5" t="s">
        <v>1041</v>
      </c>
      <c r="C5">
        <v>0</v>
      </c>
      <c r="D5">
        <v>1</v>
      </c>
    </row>
    <row r="6" spans="1:6" x14ac:dyDescent="0.4">
      <c r="A6" t="s">
        <v>1057</v>
      </c>
      <c r="B6" t="s">
        <v>1042</v>
      </c>
      <c r="C6">
        <v>0</v>
      </c>
      <c r="D6">
        <v>2</v>
      </c>
      <c r="E6" t="s">
        <v>1085</v>
      </c>
      <c r="F6" t="s">
        <v>1086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1030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1030</v>
      </c>
      <c r="C1" s="7" t="s">
        <v>4</v>
      </c>
      <c r="D1" s="7" t="s">
        <v>11</v>
      </c>
      <c r="E1" s="7" t="s">
        <v>1031</v>
      </c>
      <c r="F1" s="7" t="s">
        <v>16</v>
      </c>
      <c r="G1" s="6" t="s">
        <v>1032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12.926193180368813</v>
      </c>
      <c r="E3" s="1">
        <f ca="1">OFFSET(StatCharts!E$2,Sheet2!$A3-1,0)</f>
        <v>2.1916033913469639</v>
      </c>
      <c r="F3" s="1">
        <f ca="1">OFFSET(StatCharts!F$2,Sheet2!$A3-1,0)</f>
        <v>12.270103297966063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20.519999999999996</v>
      </c>
      <c r="E4" s="1">
        <f ca="1">OFFSET(StatCharts!E$2,Sheet2!$A4-1,0)</f>
        <v>2.7560315962456512</v>
      </c>
      <c r="F4" s="1">
        <f ca="1">OFFSET(StatCharts!F$2,Sheet2!$A4-1,0)</f>
        <v>36.2278659475501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26.479898987322326</v>
      </c>
      <c r="E5" s="1">
        <f ca="1">OFFSET(StatCharts!E$2,Sheet2!$A5-1,0)</f>
        <v>3.706103618080085</v>
      </c>
      <c r="F5" s="1">
        <f ca="1">OFFSET(StatCharts!F$2,Sheet2!$A5-1,0)</f>
        <v>100.02905093976571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33.399999999999977</v>
      </c>
      <c r="E6" s="1">
        <f ca="1">OFFSET(StatCharts!E$2,Sheet2!$A6-1,0)</f>
        <v>5.071044602271142</v>
      </c>
      <c r="F6" s="1">
        <f ca="1">OFFSET(StatCharts!F$2,Sheet2!$A6-1,0)</f>
        <v>271.43324387327499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46.568376618407335</v>
      </c>
      <c r="E7" s="1">
        <f ca="1">OFFSET(StatCharts!E$2,Sheet2!$A7-1,0)</f>
        <v>6.8835331029818096</v>
      </c>
      <c r="F7" s="1">
        <f ca="1">OFFSET(StatCharts!F$2,Sheet2!$A7-1,0)</f>
        <v>497.57126570083244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99.749999999999972</v>
      </c>
      <c r="E8" s="1">
        <f ca="1">OFFSET(StatCharts!E$2,Sheet2!$A8-1,0)</f>
        <v>9.1802675683532193</v>
      </c>
      <c r="F8" s="1">
        <f ca="1">OFFSET(StatCharts!F$2,Sheet2!$A8-1,0)</f>
        <v>928.36249804383499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122.08380951166239</v>
      </c>
      <c r="E9" s="1">
        <f ca="1">OFFSET(StatCharts!E$2,Sheet2!$A9-1,0)</f>
        <v>12.002653965898698</v>
      </c>
      <c r="F9" s="1">
        <f ca="1">OFFSET(StatCharts!F$2,Sheet2!$A9-1,0)</f>
        <v>1143.5602947895231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183.89999999999998</v>
      </c>
      <c r="E10" s="1">
        <f ca="1">OFFSET(StatCharts!E$2,Sheet2!$A10-1,0)</f>
        <v>15.397647028451146</v>
      </c>
      <c r="F10" s="1">
        <f ca="1">OFFSET(StatCharts!F$2,Sheet2!$A10-1,0)</f>
        <v>1827.1776324770437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221.93673157302027</v>
      </c>
      <c r="E11" s="1">
        <f ca="1">OFFSET(StatCharts!E$2,Sheet2!$A11-1,0)</f>
        <v>19.418788238355724</v>
      </c>
      <c r="F11" s="1">
        <f ca="1">OFFSET(StatCharts!F$2,Sheet2!$A11-1,0)</f>
        <v>2333.3314239700671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266.34999999999991</v>
      </c>
      <c r="E12" s="1">
        <f ca="1">OFFSET(StatCharts!E$2,Sheet2!$A12-1,0)</f>
        <v>24.127498482485613</v>
      </c>
      <c r="F12" s="1">
        <f ca="1">OFFSET(StatCharts!F$2,Sheet2!$A12-1,0)</f>
        <v>3849.3290305282931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319.03668824543115</v>
      </c>
      <c r="E13" s="1">
        <f ca="1">OFFSET(StatCharts!E$2,Sheet2!$A13-1,0)</f>
        <v>29.594704244581308</v>
      </c>
      <c r="F13" s="1">
        <f ca="1">OFFSET(StatCharts!F$2,Sheet2!$A13-1,0)</f>
        <v>5054.1340167656153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682.79999999999927</v>
      </c>
      <c r="E14" s="1">
        <f ca="1">OFFSET(StatCharts!E$2,Sheet2!$A14-1,0)</f>
        <v>36.283858634102742</v>
      </c>
      <c r="F14" s="1">
        <f ca="1">OFFSET(StatCharts!F$2,Sheet2!$A14-1,0)</f>
        <v>7846.2363211463753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726.6116015902536</v>
      </c>
      <c r="E15" s="1">
        <f ca="1">OFFSET(StatCharts!E$2,Sheet2!$A15-1,0)</f>
        <v>45.843245752982043</v>
      </c>
      <c r="F15" s="1">
        <f ca="1">OFFSET(StatCharts!F$2,Sheet2!$A15-1,0)</f>
        <v>10001.448844294708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783.6</v>
      </c>
      <c r="E16" s="1">
        <f ca="1">OFFSET(StatCharts!E$2,Sheet2!$A16-1,0)</f>
        <v>57.323102631420142</v>
      </c>
      <c r="F16" s="1">
        <f ca="1">OFFSET(StatCharts!F$2,Sheet2!$A16-1,0)</f>
        <v>15223.786361612583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859.2232031805072</v>
      </c>
      <c r="E17" s="1">
        <f ca="1">OFFSET(StatCharts!E$2,Sheet2!$A17-1,0)</f>
        <v>71.211303140178828</v>
      </c>
      <c r="F17" s="1">
        <f ca="1">OFFSET(StatCharts!F$2,Sheet2!$A17-1,0)</f>
        <v>18006.205969118862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1129.2</v>
      </c>
      <c r="E18" s="1">
        <f ca="1">OFFSET(StatCharts!E$2,Sheet2!$A18-1,0)</f>
        <v>88.209037411141864</v>
      </c>
      <c r="F18" s="1">
        <f ca="1">OFFSET(StatCharts!F$2,Sheet2!$A18-1,0)</f>
        <v>27687.332849448972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1268.4464063610146</v>
      </c>
      <c r="E19" s="1">
        <f ca="1">OFFSET(StatCharts!E$2,Sheet2!$A19-1,0)</f>
        <v>109.37672240452406</v>
      </c>
      <c r="F19" s="1">
        <f ca="1">OFFSET(StatCharts!F$2,Sheet2!$A19-1,0)</f>
        <v>32808.628568850589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1760.3999999999999</v>
      </c>
      <c r="E20" s="1">
        <f ca="1">OFFSET(StatCharts!E$2,Sheet2!$A20-1,0)</f>
        <v>136.43090015752006</v>
      </c>
      <c r="F20" s="1">
        <f ca="1">OFFSET(StatCharts!F$2,Sheet2!$A20-1,0)</f>
        <v>50098.335292222597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2026.8928127220295</v>
      </c>
      <c r="E21" s="1">
        <f ca="1">OFFSET(StatCharts!E$2,Sheet2!$A21-1,0)</f>
        <v>172.42976960222046</v>
      </c>
      <c r="F21" s="1">
        <f ca="1">OFFSET(StatCharts!F$2,Sheet2!$A21-1,0)</f>
        <v>58242.843421826117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2314.1109400004289</v>
      </c>
      <c r="E22" s="1">
        <f ca="1">OFFSET(StatCharts!E$2,Sheet2!$A22-1,0)</f>
        <v>211.68207013816951</v>
      </c>
      <c r="F22" s="1">
        <f ca="1">OFFSET(StatCharts!F$2,Sheet2!$A22-1,0)</f>
        <v>94688.331813005949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9"/>
  <sheetViews>
    <sheetView workbookViewId="0">
      <pane ySplit="1" topLeftCell="A2" activePane="bottomLeft" state="frozen"/>
      <selection pane="bottomLeft" activeCell="C18" sqref="C18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1024</v>
      </c>
      <c r="L1" t="s">
        <v>16</v>
      </c>
      <c r="M1" t="s">
        <v>1025</v>
      </c>
      <c r="N1" t="s">
        <v>1026</v>
      </c>
    </row>
    <row r="2" spans="1:14" x14ac:dyDescent="0.4">
      <c r="A2" t="s">
        <v>1027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1134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60</v>
      </c>
      <c r="J3">
        <v>100</v>
      </c>
      <c r="K3">
        <v>100</v>
      </c>
      <c r="L3">
        <v>100</v>
      </c>
      <c r="M3">
        <v>100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1000</v>
      </c>
      <c r="G4">
        <v>300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220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1028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1166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1111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200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105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110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90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286</v>
      </c>
      <c r="B22">
        <v>130</v>
      </c>
      <c r="C22">
        <v>115</v>
      </c>
      <c r="D22">
        <v>110</v>
      </c>
      <c r="E22">
        <v>100</v>
      </c>
      <c r="F22">
        <v>110</v>
      </c>
      <c r="G22">
        <v>95</v>
      </c>
      <c r="H22">
        <v>100</v>
      </c>
      <c r="I22">
        <v>100</v>
      </c>
      <c r="J22">
        <v>105</v>
      </c>
      <c r="K22">
        <v>95</v>
      </c>
      <c r="L22">
        <v>110</v>
      </c>
      <c r="M22">
        <v>110</v>
      </c>
      <c r="N22">
        <v>1</v>
      </c>
    </row>
    <row r="23" spans="1:14" x14ac:dyDescent="0.4">
      <c r="A23" t="s">
        <v>456</v>
      </c>
      <c r="B23">
        <v>150</v>
      </c>
      <c r="C23">
        <v>120</v>
      </c>
      <c r="D23">
        <v>110</v>
      </c>
      <c r="E23">
        <v>110</v>
      </c>
      <c r="F23">
        <v>110</v>
      </c>
      <c r="G23">
        <v>110</v>
      </c>
      <c r="H23">
        <v>110</v>
      </c>
      <c r="I23">
        <v>110</v>
      </c>
      <c r="J23">
        <v>110</v>
      </c>
      <c r="K23">
        <v>110</v>
      </c>
      <c r="L23">
        <v>120</v>
      </c>
      <c r="M23">
        <v>135</v>
      </c>
      <c r="N23">
        <v>2</v>
      </c>
    </row>
    <row r="24" spans="1:14" x14ac:dyDescent="0.4">
      <c r="A24" t="s">
        <v>181</v>
      </c>
      <c r="B24">
        <v>200</v>
      </c>
      <c r="C24">
        <v>125</v>
      </c>
      <c r="D24">
        <v>120</v>
      </c>
      <c r="E24">
        <v>120</v>
      </c>
      <c r="F24">
        <v>120</v>
      </c>
      <c r="G24">
        <v>120</v>
      </c>
      <c r="H24">
        <v>120</v>
      </c>
      <c r="I24">
        <v>120</v>
      </c>
      <c r="J24">
        <v>120</v>
      </c>
      <c r="K24">
        <v>120</v>
      </c>
      <c r="L24">
        <v>140</v>
      </c>
      <c r="M24">
        <v>145</v>
      </c>
      <c r="N24">
        <v>2</v>
      </c>
    </row>
    <row r="25" spans="1:14" x14ac:dyDescent="0.4">
      <c r="A25" t="s">
        <v>753</v>
      </c>
      <c r="B25">
        <v>240</v>
      </c>
      <c r="C25">
        <v>130</v>
      </c>
      <c r="D25">
        <v>130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130</v>
      </c>
      <c r="L25">
        <v>160</v>
      </c>
      <c r="M25">
        <v>150</v>
      </c>
      <c r="N25">
        <v>3</v>
      </c>
    </row>
    <row r="26" spans="1:14" x14ac:dyDescent="0.4">
      <c r="A26" t="s">
        <v>192</v>
      </c>
      <c r="B26">
        <v>500</v>
      </c>
      <c r="C26">
        <v>140</v>
      </c>
      <c r="D26">
        <v>140</v>
      </c>
      <c r="E26">
        <v>140</v>
      </c>
      <c r="F26">
        <v>140</v>
      </c>
      <c r="G26">
        <v>140</v>
      </c>
      <c r="H26">
        <v>140</v>
      </c>
      <c r="I26">
        <v>140</v>
      </c>
      <c r="J26">
        <v>130</v>
      </c>
      <c r="K26">
        <v>130</v>
      </c>
      <c r="L26">
        <v>300</v>
      </c>
      <c r="M26">
        <v>300</v>
      </c>
      <c r="N26">
        <v>4</v>
      </c>
    </row>
    <row r="27" spans="1:14" x14ac:dyDescent="0.4">
      <c r="A27" t="s">
        <v>681</v>
      </c>
      <c r="B27">
        <v>1500</v>
      </c>
      <c r="C27">
        <v>150</v>
      </c>
      <c r="D27">
        <v>180</v>
      </c>
      <c r="E27">
        <v>180</v>
      </c>
      <c r="F27">
        <v>180</v>
      </c>
      <c r="G27">
        <v>180</v>
      </c>
      <c r="H27">
        <v>180</v>
      </c>
      <c r="I27">
        <v>180</v>
      </c>
      <c r="J27">
        <v>140</v>
      </c>
      <c r="K27">
        <v>140</v>
      </c>
      <c r="L27">
        <v>600</v>
      </c>
      <c r="M27">
        <v>800</v>
      </c>
      <c r="N27">
        <v>5</v>
      </c>
    </row>
    <row r="28" spans="1:14" x14ac:dyDescent="0.4">
      <c r="A28" t="s">
        <v>1167</v>
      </c>
      <c r="B28">
        <v>2000</v>
      </c>
      <c r="C28">
        <v>180</v>
      </c>
      <c r="D28">
        <v>180</v>
      </c>
      <c r="E28">
        <v>180</v>
      </c>
      <c r="F28">
        <v>180</v>
      </c>
      <c r="G28">
        <v>180</v>
      </c>
      <c r="H28">
        <v>180</v>
      </c>
      <c r="I28">
        <v>180</v>
      </c>
      <c r="J28">
        <v>140</v>
      </c>
      <c r="K28">
        <v>140</v>
      </c>
      <c r="L28">
        <v>800</v>
      </c>
      <c r="M28">
        <v>1000</v>
      </c>
      <c r="N28">
        <v>5</v>
      </c>
    </row>
    <row r="29" spans="1:14" x14ac:dyDescent="0.4">
      <c r="A29" t="s">
        <v>1168</v>
      </c>
      <c r="B29">
        <v>3200</v>
      </c>
      <c r="C29">
        <v>200</v>
      </c>
      <c r="D29">
        <v>180</v>
      </c>
      <c r="E29">
        <v>180</v>
      </c>
      <c r="F29">
        <v>180</v>
      </c>
      <c r="G29">
        <v>180</v>
      </c>
      <c r="H29">
        <v>180</v>
      </c>
      <c r="I29">
        <v>180</v>
      </c>
      <c r="J29">
        <v>140</v>
      </c>
      <c r="K29">
        <v>140</v>
      </c>
      <c r="L29">
        <v>1000</v>
      </c>
      <c r="M29">
        <v>1200</v>
      </c>
      <c r="N2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5" activePane="bottomLeft" state="frozen"/>
      <selection pane="bottomLeft" activeCell="K33" sqref="K33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1024</v>
      </c>
      <c r="L1" t="s">
        <v>16</v>
      </c>
      <c r="M1" t="s">
        <v>1025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1029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1024</v>
      </c>
      <c r="L1" t="s">
        <v>16</v>
      </c>
      <c r="M1" t="s">
        <v>1025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T100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T22" sqref="T22:T100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0" x14ac:dyDescent="0.4">
      <c r="A1" t="s">
        <v>3</v>
      </c>
      <c r="B1" s="1" t="s">
        <v>1030</v>
      </c>
      <c r="C1" s="1" t="s">
        <v>4</v>
      </c>
      <c r="D1" s="1" t="s">
        <v>11</v>
      </c>
      <c r="E1" s="1" t="s">
        <v>1031</v>
      </c>
      <c r="F1" s="1" t="s">
        <v>16</v>
      </c>
      <c r="G1" t="s">
        <v>1032</v>
      </c>
      <c r="H1" t="s">
        <v>14</v>
      </c>
      <c r="J1" s="1" t="s">
        <v>16</v>
      </c>
      <c r="K1" s="1" t="s">
        <v>1103</v>
      </c>
      <c r="L1" t="s">
        <v>1104</v>
      </c>
      <c r="M1" s="1" t="s">
        <v>1132</v>
      </c>
      <c r="Q1" s="1" t="s">
        <v>16</v>
      </c>
      <c r="R1" s="1" t="s">
        <v>1135</v>
      </c>
      <c r="T1" t="s">
        <v>1173</v>
      </c>
    </row>
    <row r="2" spans="1:20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>(5+A2*2+10*B2)*MIN(1,0.8+A2*0.015)*T2</f>
        <v>6.4469254645277374</v>
      </c>
      <c r="E2" s="1">
        <v>2</v>
      </c>
      <c r="F2" s="1">
        <f>VLOOKUP($A2,Exp!$V2:$W100,2)/$E2</f>
        <v>3.5</v>
      </c>
      <c r="G2">
        <f t="shared" ref="G2:G33" si="0">FLOOR(A2*0.8,1)+1</f>
        <v>1</v>
      </c>
      <c r="H2">
        <f t="shared" ref="H2:H33" si="1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50</v>
      </c>
      <c r="O2">
        <f t="shared" ref="O2:O33" si="2">MAX(1,1+(1-POWER(1-(A2-10)/200,3)))</f>
        <v>1</v>
      </c>
      <c r="Q2" s="1">
        <f>VLOOKUP($A2,Exp!$Q2:$R100,2)/$E2</f>
        <v>2</v>
      </c>
      <c r="R2" s="1">
        <v>6</v>
      </c>
      <c r="T2">
        <v>0.98</v>
      </c>
    </row>
    <row r="3" spans="1:20" x14ac:dyDescent="0.4">
      <c r="A3">
        <v>2</v>
      </c>
      <c r="B3" s="1">
        <f t="shared" ref="B3:B66" si="3">FLOOR(A3/20,1)*FLOOR(A3/20,1)*MIN(2,A3/30)+FLOOR(A3/30,1)*FLOOR(A3/30,1)*5+POWER(2,A3/10)/10</f>
        <v>0.1148698354997035</v>
      </c>
      <c r="C3" s="1">
        <f t="shared" ref="C3:C66" si="4">(A3*20+A3*B3*2+30+(MAX(0,A3-20)*50))*0.7</f>
        <v>49.321635539399168</v>
      </c>
      <c r="D3" s="1">
        <f t="shared" ref="D3:D66" si="5">(5+A3*2+10*B3)*MIN(1,0.8+A3*0.015)*T3</f>
        <v>8.086482849261639</v>
      </c>
      <c r="E3" s="1">
        <f t="shared" ref="E3:E34" si="6">E2+A3/(75-A3/2)</f>
        <v>2.0270270270270272</v>
      </c>
      <c r="F3" s="1">
        <f>VLOOKUP($A3,Exp!$V3:$W101,2)/$E3</f>
        <v>4.8346666666666653</v>
      </c>
      <c r="G3">
        <f t="shared" si="0"/>
        <v>2</v>
      </c>
      <c r="H3">
        <f t="shared" si="1"/>
        <v>1</v>
      </c>
      <c r="J3" s="1">
        <f>VLOOKUP($A3,Exp!$Q3:$R101,2)/$E3</f>
        <v>2.96</v>
      </c>
      <c r="K3" s="1">
        <f>VLOOKUP(A3,Exp!M3:N101,2)/E3</f>
        <v>4.4399999999999995</v>
      </c>
      <c r="L3">
        <f>VLOOKUP($A3,Exp!$Q3:$R101,2)/($E3*O3)</f>
        <v>2.96</v>
      </c>
      <c r="M3" s="1">
        <f t="shared" ref="M3:M34" si="7">M2+A3*4</f>
        <v>58</v>
      </c>
      <c r="O3">
        <f t="shared" si="2"/>
        <v>1</v>
      </c>
      <c r="Q3" s="1">
        <f>VLOOKUP($A3,Exp!$Q3:$R101,2)/$E3</f>
        <v>2.96</v>
      </c>
      <c r="R3" s="1">
        <f>(R2+A3*T3/2.5)</f>
        <v>6.7679999999999998</v>
      </c>
      <c r="T3">
        <f>T2-0.02</f>
        <v>0.96</v>
      </c>
    </row>
    <row r="4" spans="1:20" x14ac:dyDescent="0.4">
      <c r="A4">
        <v>3</v>
      </c>
      <c r="B4" s="1">
        <f t="shared" si="3"/>
        <v>0.12311444133449163</v>
      </c>
      <c r="C4" s="1">
        <f t="shared" si="4"/>
        <v>63.517080653604857</v>
      </c>
      <c r="D4" s="1">
        <f t="shared" si="5"/>
        <v>9.7151980075198665</v>
      </c>
      <c r="E4" s="1">
        <f t="shared" si="6"/>
        <v>2.0678433535576395</v>
      </c>
      <c r="F4" s="1">
        <f>VLOOKUP($A4,Exp!$V4:$W102,2)/$E4</f>
        <v>6.6349319818618273</v>
      </c>
      <c r="G4">
        <f t="shared" si="0"/>
        <v>3</v>
      </c>
      <c r="H4">
        <f t="shared" si="1"/>
        <v>2</v>
      </c>
      <c r="J4" s="1">
        <f>VLOOKUP($A4,Exp!$Q4:$R102,2)/$E4</f>
        <v>3.3851693785009331</v>
      </c>
      <c r="K4" s="1">
        <f>VLOOKUP(A4,Exp!M4:N102,2)/E4</f>
        <v>5.8031475060015998</v>
      </c>
      <c r="L4">
        <f>VLOOKUP($A4,Exp!$Q4:$R102,2)/($E4*O4)</f>
        <v>3.3851693785009331</v>
      </c>
      <c r="M4" s="1">
        <f t="shared" si="7"/>
        <v>70</v>
      </c>
      <c r="O4">
        <f t="shared" si="2"/>
        <v>1</v>
      </c>
      <c r="Q4" s="1">
        <f>VLOOKUP($A4,Exp!$Q4:$R102,2)/$E4</f>
        <v>3.3851693785009331</v>
      </c>
      <c r="R4" s="1">
        <f t="shared" ref="R4:R67" si="8">(R3+A4*T4/2.5)</f>
        <v>7.8959999999999999</v>
      </c>
      <c r="T4">
        <f>T3-0.02</f>
        <v>0.94</v>
      </c>
    </row>
    <row r="5" spans="1:20" x14ac:dyDescent="0.4">
      <c r="A5">
        <v>4</v>
      </c>
      <c r="B5" s="1">
        <f t="shared" si="3"/>
        <v>0.13195079107728941</v>
      </c>
      <c r="C5" s="1">
        <f t="shared" si="4"/>
        <v>77.73892443003281</v>
      </c>
      <c r="D5" s="1">
        <f t="shared" si="5"/>
        <v>11.329594659003515</v>
      </c>
      <c r="E5" s="1">
        <f t="shared" si="6"/>
        <v>2.1226378741055845</v>
      </c>
      <c r="F5" s="1">
        <f>VLOOKUP($A5,Exp!$V5:$W103,2)/$E5</f>
        <v>9.0491177201356905</v>
      </c>
      <c r="G5">
        <f t="shared" si="0"/>
        <v>4</v>
      </c>
      <c r="H5">
        <f t="shared" si="1"/>
        <v>2</v>
      </c>
      <c r="J5" s="1">
        <f>VLOOKUP($A5,Exp!$Q5:$R103,2)/$E5</f>
        <v>4.7111191795791818</v>
      </c>
      <c r="K5" s="1">
        <f>VLOOKUP(A5,Exp!M5:N103,2)/E5</f>
        <v>8.0089026052846091</v>
      </c>
      <c r="L5">
        <f>VLOOKUP($A5,Exp!$Q5:$R103,2)/($E5*O5)</f>
        <v>4.7111191795791818</v>
      </c>
      <c r="M5" s="1">
        <f t="shared" si="7"/>
        <v>86</v>
      </c>
      <c r="O5">
        <f t="shared" si="2"/>
        <v>1</v>
      </c>
      <c r="Q5" s="1">
        <f>VLOOKUP($A5,Exp!$Q5:$R103,2)/$E5</f>
        <v>4.7111191795791818</v>
      </c>
      <c r="R5" s="1">
        <f t="shared" si="8"/>
        <v>9.3680000000000003</v>
      </c>
      <c r="T5">
        <f t="shared" ref="T5:T21" si="9">T4-0.02</f>
        <v>0.91999999999999993</v>
      </c>
    </row>
    <row r="6" spans="1:20" x14ac:dyDescent="0.4">
      <c r="A6">
        <v>5</v>
      </c>
      <c r="B6" s="1">
        <f t="shared" si="3"/>
        <v>0.1414213562373095</v>
      </c>
      <c r="C6" s="1">
        <f t="shared" si="4"/>
        <v>91.989949493661172</v>
      </c>
      <c r="D6" s="1">
        <f t="shared" si="5"/>
        <v>12.926193180368813</v>
      </c>
      <c r="E6" s="1">
        <f t="shared" si="6"/>
        <v>2.1916033913469639</v>
      </c>
      <c r="F6" s="1">
        <f>VLOOKUP($A6,Exp!$V6:$W104,2)/$E6</f>
        <v>12.270103297966063</v>
      </c>
      <c r="G6">
        <f t="shared" si="0"/>
        <v>5</v>
      </c>
      <c r="H6">
        <f t="shared" si="1"/>
        <v>2</v>
      </c>
      <c r="J6" s="1">
        <f>VLOOKUP($A6,Exp!$Q6:$R104,2)/$E6</f>
        <v>6.8443040648796263</v>
      </c>
      <c r="K6" s="1">
        <f>VLOOKUP(A6,Exp!M6:N104,2)/E6</f>
        <v>10.494599566148761</v>
      </c>
      <c r="L6">
        <f>VLOOKUP($A6,Exp!$Q6:$R104,2)/($E6*O6)</f>
        <v>6.8443040648796263</v>
      </c>
      <c r="M6" s="1">
        <f t="shared" si="7"/>
        <v>106</v>
      </c>
      <c r="O6">
        <f t="shared" si="2"/>
        <v>1</v>
      </c>
      <c r="Q6" s="1">
        <f>VLOOKUP($A6,Exp!$Q6:$R104,2)/$E6</f>
        <v>6.8443040648796263</v>
      </c>
      <c r="R6" s="1">
        <f t="shared" si="8"/>
        <v>11.168000000000001</v>
      </c>
      <c r="T6">
        <f t="shared" si="9"/>
        <v>0.89999999999999991</v>
      </c>
    </row>
    <row r="7" spans="1:20" x14ac:dyDescent="0.4">
      <c r="A7">
        <v>6</v>
      </c>
      <c r="B7" s="1">
        <f t="shared" si="3"/>
        <v>0.1515716566510398</v>
      </c>
      <c r="C7" s="1">
        <f t="shared" si="4"/>
        <v>106.27320191586873</v>
      </c>
      <c r="D7" s="1">
        <f t="shared" si="5"/>
        <v>14.501509214890945</v>
      </c>
      <c r="E7" s="1">
        <f t="shared" si="6"/>
        <v>2.2749367246802974</v>
      </c>
      <c r="F7" s="1">
        <f>VLOOKUP($A7,Exp!$V7:$W105,2)/$E7</f>
        <v>15.36682740260075</v>
      </c>
      <c r="G7">
        <f t="shared" si="0"/>
        <v>5</v>
      </c>
      <c r="H7">
        <f t="shared" si="1"/>
        <v>3</v>
      </c>
      <c r="J7" s="1">
        <f>VLOOKUP($A7,Exp!$Q7:$R105,2)/$E7</f>
        <v>9.6705986418552872</v>
      </c>
      <c r="K7" s="1">
        <f>VLOOKUP(A7,Exp!M7:N105,2)/E7</f>
        <v>15.385043293860685</v>
      </c>
      <c r="L7">
        <f>VLOOKUP($A7,Exp!$Q7:$R105,2)/($E7*O7)</f>
        <v>9.6705986418552872</v>
      </c>
      <c r="M7" s="1">
        <f t="shared" si="7"/>
        <v>130</v>
      </c>
      <c r="O7">
        <f t="shared" si="2"/>
        <v>1</v>
      </c>
      <c r="Q7" s="1">
        <f>VLOOKUP($A7,Exp!$Q7:$R105,2)/$E7</f>
        <v>9.6705986418552872</v>
      </c>
      <c r="R7" s="1">
        <f t="shared" si="8"/>
        <v>13.280000000000001</v>
      </c>
      <c r="T7">
        <f t="shared" si="9"/>
        <v>0.87999999999999989</v>
      </c>
    </row>
    <row r="8" spans="1:20" x14ac:dyDescent="0.4">
      <c r="A8">
        <v>7</v>
      </c>
      <c r="B8" s="1">
        <f t="shared" si="3"/>
        <v>0.16245047927124709</v>
      </c>
      <c r="C8" s="1">
        <f t="shared" si="4"/>
        <v>120.59201469685821</v>
      </c>
      <c r="D8" s="1">
        <f t="shared" si="5"/>
        <v>16.052052080168114</v>
      </c>
      <c r="E8" s="1">
        <f t="shared" si="6"/>
        <v>2.3728388225823953</v>
      </c>
      <c r="F8" s="1">
        <f>VLOOKUP($A8,Exp!$V8:$W106,2)/$E8</f>
        <v>19.152640106646729</v>
      </c>
      <c r="G8">
        <f t="shared" si="0"/>
        <v>6</v>
      </c>
      <c r="H8">
        <f t="shared" si="1"/>
        <v>3</v>
      </c>
      <c r="J8" s="1">
        <f>VLOOKUP($A8,Exp!$Q8:$R106,2)/$E8</f>
        <v>13.485956018358605</v>
      </c>
      <c r="K8" s="1">
        <f>VLOOKUP(A8,Exp!M8:N106,2)/E8</f>
        <v>21.071806278685319</v>
      </c>
      <c r="L8">
        <f>VLOOKUP($A8,Exp!$Q8:$R106,2)/($E8*O8)</f>
        <v>13.485956018358605</v>
      </c>
      <c r="M8" s="1">
        <f t="shared" si="7"/>
        <v>158</v>
      </c>
      <c r="O8">
        <f t="shared" si="2"/>
        <v>1</v>
      </c>
      <c r="Q8" s="1">
        <f>VLOOKUP($A8,Exp!$Q8:$R106,2)/$E8</f>
        <v>13.485956018358605</v>
      </c>
      <c r="R8" s="1">
        <f t="shared" si="8"/>
        <v>15.688000000000001</v>
      </c>
      <c r="T8">
        <f t="shared" si="9"/>
        <v>0.85999999999999988</v>
      </c>
    </row>
    <row r="9" spans="1:20" x14ac:dyDescent="0.4">
      <c r="A9">
        <v>8</v>
      </c>
      <c r="B9" s="1">
        <f t="shared" si="3"/>
        <v>0.17411011265922482</v>
      </c>
      <c r="C9" s="1">
        <f t="shared" si="4"/>
        <v>134.95003326178332</v>
      </c>
      <c r="D9" s="1">
        <f t="shared" si="5"/>
        <v>17.574322950630485</v>
      </c>
      <c r="E9" s="1">
        <f t="shared" si="6"/>
        <v>2.4855148789204233</v>
      </c>
      <c r="F9" s="1">
        <f>VLOOKUP($A9,Exp!$V9:$W107,2)/$E9</f>
        <v>23.769709407517691</v>
      </c>
      <c r="G9">
        <f t="shared" si="0"/>
        <v>7</v>
      </c>
      <c r="H9">
        <f t="shared" si="1"/>
        <v>3</v>
      </c>
      <c r="J9" s="1">
        <f>VLOOKUP($A9,Exp!$Q9:$R107,2)/$E9</f>
        <v>18.507231797373095</v>
      </c>
      <c r="K9" s="1">
        <f>VLOOKUP(A9,Exp!M9:N107,2)/E9</f>
        <v>28.163178822089495</v>
      </c>
      <c r="L9">
        <f>VLOOKUP($A9,Exp!$Q9:$R107,2)/($E9*O9)</f>
        <v>18.507231797373095</v>
      </c>
      <c r="M9" s="1">
        <f t="shared" si="7"/>
        <v>190</v>
      </c>
      <c r="O9">
        <f t="shared" si="2"/>
        <v>1</v>
      </c>
      <c r="Q9" s="1">
        <f>VLOOKUP($A9,Exp!$Q9:$R107,2)/$E9</f>
        <v>18.507231797373095</v>
      </c>
      <c r="R9" s="1">
        <f t="shared" si="8"/>
        <v>18.376000000000001</v>
      </c>
      <c r="T9">
        <f t="shared" si="9"/>
        <v>0.83999999999999986</v>
      </c>
    </row>
    <row r="10" spans="1:20" x14ac:dyDescent="0.4">
      <c r="A10">
        <v>9</v>
      </c>
      <c r="B10" s="1">
        <f t="shared" si="3"/>
        <v>0.18660659830736148</v>
      </c>
      <c r="C10" s="1">
        <f t="shared" si="4"/>
        <v>149.35124313867274</v>
      </c>
      <c r="D10" s="1">
        <f t="shared" si="5"/>
        <v>19.064812789222536</v>
      </c>
      <c r="E10" s="1">
        <f t="shared" si="6"/>
        <v>2.6131744533885084</v>
      </c>
      <c r="F10" s="1">
        <f>VLOOKUP($A10,Exp!$V10:$W108,2)/$E10</f>
        <v>29.391055855611992</v>
      </c>
      <c r="G10">
        <f t="shared" si="0"/>
        <v>8</v>
      </c>
      <c r="H10">
        <f t="shared" si="1"/>
        <v>4</v>
      </c>
      <c r="J10" s="1">
        <f>VLOOKUP($A10,Exp!$Q10:$R108,2)/$E10</f>
        <v>25.256637540757247</v>
      </c>
      <c r="K10" s="1">
        <f>VLOOKUP(A10,Exp!M10:N108,2)/E10</f>
        <v>35.971574679260321</v>
      </c>
      <c r="L10">
        <f>VLOOKUP($A10,Exp!$Q10:$R108,2)/($E10*O10)</f>
        <v>25.256637540757247</v>
      </c>
      <c r="M10" s="1">
        <f t="shared" si="7"/>
        <v>226</v>
      </c>
      <c r="O10">
        <f t="shared" si="2"/>
        <v>1</v>
      </c>
      <c r="Q10" s="1">
        <f>VLOOKUP($A10,Exp!$Q10:$R108,2)/$E10</f>
        <v>25.256637540757247</v>
      </c>
      <c r="R10" s="1">
        <f t="shared" si="8"/>
        <v>21.327999999999999</v>
      </c>
      <c r="T10">
        <f t="shared" si="9"/>
        <v>0.81999999999999984</v>
      </c>
    </row>
    <row r="11" spans="1:20" x14ac:dyDescent="0.4">
      <c r="A11">
        <v>10</v>
      </c>
      <c r="B11" s="1">
        <f t="shared" si="3"/>
        <v>0.2</v>
      </c>
      <c r="C11" s="1">
        <f t="shared" si="4"/>
        <v>163.79999999999998</v>
      </c>
      <c r="D11" s="1">
        <f t="shared" si="5"/>
        <v>20.519999999999996</v>
      </c>
      <c r="E11" s="1">
        <f t="shared" si="6"/>
        <v>2.7560315962456512</v>
      </c>
      <c r="F11" s="1">
        <f>VLOOKUP($A11,Exp!$V11:$W109,2)/$E11</f>
        <v>36.2278659475501</v>
      </c>
      <c r="G11">
        <f t="shared" si="0"/>
        <v>9</v>
      </c>
      <c r="H11">
        <f t="shared" si="1"/>
        <v>4</v>
      </c>
      <c r="J11" s="1">
        <f>VLOOKUP($A11,Exp!$Q11:$R109,2)/$E11</f>
        <v>36.284054267092948</v>
      </c>
      <c r="K11" s="1">
        <f>VLOOKUP(A11,Exp!M11:N109,2)/E11</f>
        <v>89.621614039719574</v>
      </c>
      <c r="L11">
        <f>VLOOKUP($A11,Exp!$Q11:$R109,2)/($E11*O11)</f>
        <v>36.284054267092948</v>
      </c>
      <c r="M11" s="1">
        <f t="shared" si="7"/>
        <v>266</v>
      </c>
      <c r="O11">
        <f t="shared" si="2"/>
        <v>1</v>
      </c>
      <c r="Q11" s="1">
        <f>VLOOKUP($A11,Exp!$Q11:$R109,2)/$E11</f>
        <v>36.284054267092948</v>
      </c>
      <c r="R11" s="1">
        <f t="shared" si="8"/>
        <v>24.527999999999999</v>
      </c>
      <c r="T11">
        <f t="shared" si="9"/>
        <v>0.79999999999999982</v>
      </c>
    </row>
    <row r="12" spans="1:20" x14ac:dyDescent="0.4">
      <c r="A12">
        <v>11</v>
      </c>
      <c r="B12" s="1">
        <f t="shared" si="3"/>
        <v>0.21435469250725864</v>
      </c>
      <c r="C12" s="1">
        <f t="shared" si="4"/>
        <v>178.30106226461177</v>
      </c>
      <c r="D12" s="1">
        <f t="shared" si="5"/>
        <v>21.936347770502131</v>
      </c>
      <c r="E12" s="1">
        <f t="shared" si="6"/>
        <v>2.9143049775406151</v>
      </c>
      <c r="F12" s="1">
        <f>VLOOKUP($A12,Exp!$V12:$W110,2)/$E12</f>
        <v>44.538470469325155</v>
      </c>
      <c r="G12">
        <f t="shared" si="0"/>
        <v>9</v>
      </c>
      <c r="H12">
        <f t="shared" si="1"/>
        <v>4</v>
      </c>
      <c r="J12" s="1">
        <f>VLOOKUP($A12,Exp!$Q12:$R110,2)/$E12</f>
        <v>46.666358204819915</v>
      </c>
      <c r="K12" s="1">
        <f>VLOOKUP(A12,Exp!M12:N110,2)/E12</f>
        <v>107.74438585524598</v>
      </c>
      <c r="L12">
        <f>VLOOKUP($A12,Exp!$Q12:$R110,2)/($E12*O12)</f>
        <v>45.980099472677765</v>
      </c>
      <c r="M12" s="1">
        <f t="shared" si="7"/>
        <v>310</v>
      </c>
      <c r="O12">
        <f t="shared" si="2"/>
        <v>1.014925125</v>
      </c>
      <c r="Q12" s="1">
        <f>VLOOKUP($A12,Exp!$Q12:$R110,2)/$E12</f>
        <v>46.666358204819915</v>
      </c>
      <c r="R12" s="1">
        <f t="shared" si="8"/>
        <v>27.959999999999997</v>
      </c>
      <c r="T12">
        <f t="shared" si="9"/>
        <v>0.7799999999999998</v>
      </c>
    </row>
    <row r="13" spans="1:20" x14ac:dyDescent="0.4">
      <c r="A13">
        <v>12</v>
      </c>
      <c r="B13" s="1">
        <f t="shared" si="3"/>
        <v>0.22973967099940701</v>
      </c>
      <c r="C13" s="1">
        <f t="shared" si="4"/>
        <v>192.85962647279004</v>
      </c>
      <c r="D13" s="1">
        <f t="shared" si="5"/>
        <v>23.310301069603579</v>
      </c>
      <c r="E13" s="1">
        <f t="shared" si="6"/>
        <v>3.0882180210188759</v>
      </c>
      <c r="F13" s="1">
        <f>VLOOKUP($A13,Exp!$V13:$W111,2)/$E13</f>
        <v>54.639371600897938</v>
      </c>
      <c r="G13">
        <f t="shared" si="0"/>
        <v>10</v>
      </c>
      <c r="H13">
        <f t="shared" si="1"/>
        <v>5</v>
      </c>
      <c r="J13" s="1">
        <f>VLOOKUP($A13,Exp!$Q13:$R111,2)/$E13</f>
        <v>58.286040290838585</v>
      </c>
      <c r="K13" s="1">
        <f>VLOOKUP(A13,Exp!M13:N111,2)/E13</f>
        <v>126.28642063015027</v>
      </c>
      <c r="L13">
        <f>VLOOKUP($A13,Exp!$Q13:$R111,2)/($E13*O13)</f>
        <v>56.604820516672874</v>
      </c>
      <c r="M13" s="1">
        <f t="shared" si="7"/>
        <v>358</v>
      </c>
      <c r="O13">
        <f t="shared" si="2"/>
        <v>1.0297010000000002</v>
      </c>
      <c r="Q13" s="1">
        <f>VLOOKUP($A13,Exp!$Q13:$R111,2)/$E13</f>
        <v>58.286040290838585</v>
      </c>
      <c r="R13" s="1">
        <f t="shared" si="8"/>
        <v>31.607999999999997</v>
      </c>
      <c r="T13">
        <f t="shared" si="9"/>
        <v>0.75999999999999979</v>
      </c>
    </row>
    <row r="14" spans="1:20" x14ac:dyDescent="0.4">
      <c r="A14">
        <v>13</v>
      </c>
      <c r="B14" s="1">
        <f t="shared" si="3"/>
        <v>0.24622888266898327</v>
      </c>
      <c r="C14" s="1">
        <f t="shared" si="4"/>
        <v>207.48136566457546</v>
      </c>
      <c r="D14" s="1">
        <f t="shared" si="5"/>
        <v>24.638283263091722</v>
      </c>
      <c r="E14" s="1">
        <f t="shared" si="6"/>
        <v>3.2779990429166861</v>
      </c>
      <c r="F14" s="1">
        <f>VLOOKUP($A14,Exp!$V14:$W112,2)/$E14</f>
        <v>66.918805275297103</v>
      </c>
      <c r="G14">
        <f t="shared" si="0"/>
        <v>11</v>
      </c>
      <c r="H14">
        <f t="shared" si="1"/>
        <v>5</v>
      </c>
      <c r="J14" s="1">
        <f>VLOOKUP($A14,Exp!$Q14:$R112,2)/$E14</f>
        <v>71.995139995529954</v>
      </c>
      <c r="K14" s="1">
        <f>VLOOKUP(A14,Exp!M14:N112,2)/E14</f>
        <v>145.51560075367706</v>
      </c>
      <c r="L14">
        <f>VLOOKUP($A14,Exp!$Q14:$R112,2)/($E14*O14)</f>
        <v>68.939178249877529</v>
      </c>
      <c r="M14" s="1">
        <f t="shared" si="7"/>
        <v>410</v>
      </c>
      <c r="O14">
        <f t="shared" si="2"/>
        <v>1.0443283750000001</v>
      </c>
      <c r="Q14" s="1">
        <f>VLOOKUP($A14,Exp!$Q14:$R112,2)/$E14</f>
        <v>71.995139995529954</v>
      </c>
      <c r="R14" s="1">
        <f t="shared" si="8"/>
        <v>35.455999999999996</v>
      </c>
      <c r="T14">
        <f t="shared" si="9"/>
        <v>0.73999999999999977</v>
      </c>
    </row>
    <row r="15" spans="1:20" x14ac:dyDescent="0.4">
      <c r="A15">
        <v>14</v>
      </c>
      <c r="B15" s="1">
        <f t="shared" si="3"/>
        <v>0.26390158215457882</v>
      </c>
      <c r="C15" s="1">
        <f t="shared" si="4"/>
        <v>222.17247101022971</v>
      </c>
      <c r="D15" s="1">
        <f t="shared" si="5"/>
        <v>25.66009139151296</v>
      </c>
      <c r="E15" s="1">
        <f t="shared" si="6"/>
        <v>3.4838813958578627</v>
      </c>
      <c r="F15" s="1">
        <f>VLOOKUP($A15,Exp!$V15:$W113,2)/$E15</f>
        <v>81.853450544632722</v>
      </c>
      <c r="G15">
        <f t="shared" si="0"/>
        <v>12</v>
      </c>
      <c r="H15">
        <f t="shared" si="1"/>
        <v>5</v>
      </c>
      <c r="J15" s="1">
        <f>VLOOKUP($A15,Exp!$Q15:$R113,2)/$E15</f>
        <v>89.555287493698927</v>
      </c>
      <c r="K15" s="1">
        <f>VLOOKUP(A15,Exp!M15:N113,2)/E15</f>
        <v>164.47172991631246</v>
      </c>
      <c r="L15">
        <f>VLOOKUP($A15,Exp!$Q15:$R113,2)/($E15*O15)</f>
        <v>84.581234268818264</v>
      </c>
      <c r="M15" s="1">
        <f t="shared" si="7"/>
        <v>466</v>
      </c>
      <c r="O15">
        <f t="shared" si="2"/>
        <v>1.058808</v>
      </c>
      <c r="Q15" s="1">
        <f>VLOOKUP($A15,Exp!$Q15:$R113,2)/$E15</f>
        <v>89.555287493698927</v>
      </c>
      <c r="R15" s="1">
        <f t="shared" si="8"/>
        <v>39.487999999999992</v>
      </c>
      <c r="T15">
        <f t="shared" si="9"/>
        <v>0.71999999999999975</v>
      </c>
    </row>
    <row r="16" spans="1:20" x14ac:dyDescent="0.4">
      <c r="A16">
        <v>15</v>
      </c>
      <c r="B16" s="1">
        <f t="shared" si="3"/>
        <v>0.28284271247461901</v>
      </c>
      <c r="C16" s="1">
        <f t="shared" si="4"/>
        <v>236.939696961967</v>
      </c>
      <c r="D16" s="1">
        <f t="shared" si="5"/>
        <v>26.479898987322326</v>
      </c>
      <c r="E16" s="1">
        <f t="shared" si="6"/>
        <v>3.706103618080085</v>
      </c>
      <c r="F16" s="1">
        <f>VLOOKUP($A16,Exp!$V16:$W114,2)/$E16</f>
        <v>100.02905093976571</v>
      </c>
      <c r="G16">
        <f t="shared" si="0"/>
        <v>13</v>
      </c>
      <c r="H16">
        <f t="shared" si="1"/>
        <v>6</v>
      </c>
      <c r="J16" s="1">
        <f>VLOOKUP($A16,Exp!$Q16:$R114,2)/$E16</f>
        <v>107.12058833521293</v>
      </c>
      <c r="K16" s="1">
        <f>VLOOKUP(A16,Exp!M16:N114,2)/E16</f>
        <v>183.75093364302268</v>
      </c>
      <c r="L16">
        <f>VLOOKUP($A16,Exp!$Q16:$R114,2)/($E16*O16)</f>
        <v>99.819712197749396</v>
      </c>
      <c r="M16" s="1">
        <f t="shared" si="7"/>
        <v>526</v>
      </c>
      <c r="O16">
        <f t="shared" si="2"/>
        <v>1.0731406250000002</v>
      </c>
      <c r="Q16" s="1">
        <f>VLOOKUP($A16,Exp!$Q16:$R114,2)/$E16</f>
        <v>107.12058833521293</v>
      </c>
      <c r="R16" s="1">
        <f t="shared" si="8"/>
        <v>43.687999999999988</v>
      </c>
      <c r="T16">
        <f t="shared" si="9"/>
        <v>0.69999999999999973</v>
      </c>
    </row>
    <row r="17" spans="1:20" x14ac:dyDescent="0.4">
      <c r="A17">
        <v>16</v>
      </c>
      <c r="B17" s="1">
        <f t="shared" si="3"/>
        <v>0.30314331330207961</v>
      </c>
      <c r="C17" s="1">
        <f t="shared" si="4"/>
        <v>251.79041021796658</v>
      </c>
      <c r="D17" s="1">
        <f t="shared" si="5"/>
        <v>27.221374530454131</v>
      </c>
      <c r="E17" s="1">
        <f t="shared" si="6"/>
        <v>3.9449095882293386</v>
      </c>
      <c r="F17" s="1">
        <f>VLOOKUP($A17,Exp!$V17:$W115,2)/$E17</f>
        <v>122.1659014237617</v>
      </c>
      <c r="G17">
        <f t="shared" si="0"/>
        <v>13</v>
      </c>
      <c r="H17">
        <f t="shared" si="1"/>
        <v>6</v>
      </c>
      <c r="J17" s="1">
        <f>VLOOKUP($A17,Exp!$Q17:$R115,2)/$E17</f>
        <v>125.73165212200166</v>
      </c>
      <c r="K17" s="1">
        <f>VLOOKUP(A17,Exp!M17:N115,2)/E17</f>
        <v>202.28600482531718</v>
      </c>
      <c r="L17">
        <f>VLOOKUP($A17,Exp!$Q17:$R115,2)/($E17*O17)</f>
        <v>115.63370735942512</v>
      </c>
      <c r="M17" s="1">
        <f t="shared" si="7"/>
        <v>590</v>
      </c>
      <c r="O17">
        <f t="shared" si="2"/>
        <v>1.0873270000000002</v>
      </c>
      <c r="Q17" s="1">
        <f>VLOOKUP($A17,Exp!$Q17:$R115,2)/$E17</f>
        <v>125.73165212200166</v>
      </c>
      <c r="R17" s="1">
        <f t="shared" si="8"/>
        <v>48.039999999999985</v>
      </c>
      <c r="T17">
        <f t="shared" si="9"/>
        <v>0.67999999999999972</v>
      </c>
    </row>
    <row r="18" spans="1:20" x14ac:dyDescent="0.4">
      <c r="A18">
        <v>17</v>
      </c>
      <c r="B18" s="1">
        <f t="shared" si="3"/>
        <v>0.32490095854249418</v>
      </c>
      <c r="C18" s="1">
        <f t="shared" si="4"/>
        <v>266.73264281331137</v>
      </c>
      <c r="D18" s="1">
        <f t="shared" si="5"/>
        <v>27.884346326380449</v>
      </c>
      <c r="E18" s="1">
        <f t="shared" si="6"/>
        <v>4.2005486859736996</v>
      </c>
      <c r="F18" s="1">
        <f>VLOOKUP($A18,Exp!$V18:$W116,2)/$E18</f>
        <v>149.15038807613141</v>
      </c>
      <c r="G18">
        <f t="shared" si="0"/>
        <v>14</v>
      </c>
      <c r="H18">
        <f t="shared" si="1"/>
        <v>6</v>
      </c>
      <c r="J18" s="1">
        <f>VLOOKUP($A18,Exp!$Q18:$R116,2)/$E18</f>
        <v>146.17138043185733</v>
      </c>
      <c r="K18" s="1">
        <f>VLOOKUP(A18,Exp!M18:N116,2)/E18</f>
        <v>220.44739133534182</v>
      </c>
      <c r="L18">
        <f>VLOOKUP($A18,Exp!$Q18:$R116,2)/($E18*O18)</f>
        <v>132.71803522674682</v>
      </c>
      <c r="M18" s="1">
        <f t="shared" si="7"/>
        <v>658</v>
      </c>
      <c r="O18">
        <f t="shared" si="2"/>
        <v>1.1013678750000002</v>
      </c>
      <c r="Q18" s="1">
        <f>VLOOKUP($A18,Exp!$Q18:$R116,2)/$E18</f>
        <v>146.17138043185733</v>
      </c>
      <c r="R18" s="1">
        <f t="shared" si="8"/>
        <v>52.527999999999984</v>
      </c>
      <c r="T18">
        <f t="shared" si="9"/>
        <v>0.6599999999999997</v>
      </c>
    </row>
    <row r="19" spans="1:20" x14ac:dyDescent="0.4">
      <c r="A19">
        <v>18</v>
      </c>
      <c r="B19" s="1">
        <f t="shared" si="3"/>
        <v>0.34822022531844965</v>
      </c>
      <c r="C19" s="1">
        <f t="shared" si="4"/>
        <v>281.77514967802489</v>
      </c>
      <c r="D19" s="1">
        <f t="shared" si="5"/>
        <v>28.468609442038062</v>
      </c>
      <c r="E19" s="1">
        <f t="shared" si="6"/>
        <v>4.4732759587009721</v>
      </c>
      <c r="F19" s="1">
        <f>VLOOKUP($A19,Exp!$V19:$W117,2)/$E19</f>
        <v>182.07405806367436</v>
      </c>
      <c r="G19">
        <f t="shared" si="0"/>
        <v>15</v>
      </c>
      <c r="H19">
        <f t="shared" si="1"/>
        <v>7</v>
      </c>
      <c r="J19" s="1">
        <f>VLOOKUP($A19,Exp!$Q19:$R117,2)/$E19</f>
        <v>169.89785718936554</v>
      </c>
      <c r="K19" s="1">
        <f>VLOOKUP(A19,Exp!M19:N117,2)/E19</f>
        <v>238.08054987720303</v>
      </c>
      <c r="L19">
        <f>VLOOKUP($A19,Exp!$Q19:$R117,2)/($E19*O19)</f>
        <v>152.33869038125999</v>
      </c>
      <c r="M19" s="1">
        <f t="shared" si="7"/>
        <v>730</v>
      </c>
      <c r="O19">
        <f t="shared" si="2"/>
        <v>1.115264</v>
      </c>
      <c r="Q19" s="1">
        <f>VLOOKUP($A19,Exp!$Q19:$R117,2)/$E19</f>
        <v>169.89785718936554</v>
      </c>
      <c r="R19" s="1">
        <f t="shared" si="8"/>
        <v>57.135999999999981</v>
      </c>
      <c r="T19">
        <f t="shared" si="9"/>
        <v>0.63999999999999968</v>
      </c>
    </row>
    <row r="20" spans="1:20" x14ac:dyDescent="0.4">
      <c r="A20">
        <v>19</v>
      </c>
      <c r="B20" s="1">
        <f t="shared" si="3"/>
        <v>0.37321319661472296</v>
      </c>
      <c r="C20" s="1">
        <f t="shared" si="4"/>
        <v>296.92747102995162</v>
      </c>
      <c r="D20" s="1">
        <f t="shared" si="5"/>
        <v>28.973921819011267</v>
      </c>
      <c r="E20" s="1">
        <f t="shared" si="6"/>
        <v>4.7633522945788345</v>
      </c>
      <c r="F20" s="1">
        <f>VLOOKUP($A20,Exp!$V20:$W118,2)/$E20</f>
        <v>222.2820595982781</v>
      </c>
      <c r="G20">
        <f t="shared" si="0"/>
        <v>16</v>
      </c>
      <c r="H20">
        <f t="shared" si="1"/>
        <v>7</v>
      </c>
      <c r="J20" s="1">
        <f>VLOOKUP($A20,Exp!$Q20:$R118,2)/$E20</f>
        <v>193.77109710118759</v>
      </c>
      <c r="K20" s="1">
        <f>VLOOKUP(A20,Exp!M20:N118,2)/E20</f>
        <v>255.07246259798799</v>
      </c>
      <c r="L20">
        <f>VLOOKUP($A20,Exp!$Q20:$R118,2)/($E20*O20)</f>
        <v>171.62828130660006</v>
      </c>
      <c r="M20" s="1">
        <f t="shared" si="7"/>
        <v>806</v>
      </c>
      <c r="O20">
        <f t="shared" si="2"/>
        <v>1.1290161250000001</v>
      </c>
      <c r="Q20" s="1">
        <f>VLOOKUP($A20,Exp!$Q20:$R118,2)/$E20</f>
        <v>193.77109710118759</v>
      </c>
      <c r="R20" s="1">
        <f t="shared" si="8"/>
        <v>61.847999999999978</v>
      </c>
      <c r="T20">
        <f t="shared" si="9"/>
        <v>0.61999999999999966</v>
      </c>
    </row>
    <row r="21" spans="1:20" x14ac:dyDescent="0.4">
      <c r="A21">
        <v>20</v>
      </c>
      <c r="B21" s="1">
        <f t="shared" si="3"/>
        <v>1.0666666666666667</v>
      </c>
      <c r="C21" s="1">
        <f t="shared" si="4"/>
        <v>330.86666666666667</v>
      </c>
      <c r="D21" s="1">
        <f t="shared" si="5"/>
        <v>33.399999999999977</v>
      </c>
      <c r="E21" s="1">
        <f t="shared" si="6"/>
        <v>5.071044602271142</v>
      </c>
      <c r="F21" s="1">
        <f>VLOOKUP($A21,Exp!$V21:$W119,2)/$E21</f>
        <v>271.43324387327499</v>
      </c>
      <c r="G21">
        <f t="shared" si="0"/>
        <v>17</v>
      </c>
      <c r="H21">
        <f t="shared" si="1"/>
        <v>7</v>
      </c>
      <c r="J21" s="1">
        <f>VLOOKUP($A21,Exp!$Q21:$R119,2)/$E21</f>
        <v>248.27231837719162</v>
      </c>
      <c r="K21" s="1">
        <f>VLOOKUP(A21,Exp!M21:N119,2)/E21</f>
        <v>493.98106237876488</v>
      </c>
      <c r="L21">
        <f>VLOOKUP($A21,Exp!$Q21:$R119,2)/($E21*O21)</f>
        <v>217.28241407040068</v>
      </c>
      <c r="M21" s="1">
        <f t="shared" si="7"/>
        <v>886</v>
      </c>
      <c r="O21">
        <f t="shared" si="2"/>
        <v>1.1426250000000002</v>
      </c>
      <c r="Q21" s="1">
        <f>VLOOKUP($A21,Exp!$Q21:$R119,2)/$E21</f>
        <v>248.27231837719162</v>
      </c>
      <c r="R21" s="1">
        <f t="shared" si="8"/>
        <v>66.647999999999968</v>
      </c>
      <c r="T21">
        <f t="shared" si="9"/>
        <v>0.59999999999999964</v>
      </c>
    </row>
    <row r="22" spans="1:20" x14ac:dyDescent="0.4">
      <c r="A22">
        <v>21</v>
      </c>
      <c r="B22" s="1">
        <f t="shared" si="3"/>
        <v>1.1287093850145173</v>
      </c>
      <c r="C22" s="1">
        <f t="shared" si="4"/>
        <v>383.18405591942678</v>
      </c>
      <c r="D22" s="1">
        <f t="shared" si="5"/>
        <v>35.846562717839262</v>
      </c>
      <c r="E22" s="1">
        <f t="shared" si="6"/>
        <v>5.3966259976199789</v>
      </c>
      <c r="F22" s="1">
        <f>VLOOKUP($A22,Exp!$V22:$W120,2)/$E22</f>
        <v>306.06903353930244</v>
      </c>
      <c r="G22">
        <f t="shared" si="0"/>
        <v>17</v>
      </c>
      <c r="H22">
        <f t="shared" si="1"/>
        <v>8</v>
      </c>
      <c r="J22" s="1">
        <f>VLOOKUP($A22,Exp!$Q22:$R120,2)/$E22</f>
        <v>277.5808441534856</v>
      </c>
      <c r="K22" s="1">
        <f>VLOOKUP(A22,Exp!M22:N120,2)/E22</f>
        <v>521.80751477717979</v>
      </c>
      <c r="L22">
        <f>VLOOKUP($A22,Exp!$Q22:$R120,2)/($E22*O22)</f>
        <v>240.10285878439808</v>
      </c>
      <c r="M22" s="1">
        <f t="shared" si="7"/>
        <v>970</v>
      </c>
      <c r="O22">
        <f t="shared" si="2"/>
        <v>1.1560913749999999</v>
      </c>
      <c r="Q22" s="1">
        <f>VLOOKUP($A22,Exp!$Q22:$R120,2)/$E22</f>
        <v>277.5808441534856</v>
      </c>
      <c r="R22" s="1">
        <f t="shared" si="8"/>
        <v>71.813999999999965</v>
      </c>
      <c r="T22">
        <f>MIN(1.2,T21+0.015)</f>
        <v>0.61499999999999966</v>
      </c>
    </row>
    <row r="23" spans="1:20" x14ac:dyDescent="0.4">
      <c r="A23">
        <v>22</v>
      </c>
      <c r="B23" s="1">
        <f t="shared" si="3"/>
        <v>1.1928126753321473</v>
      </c>
      <c r="C23" s="1">
        <f t="shared" si="4"/>
        <v>435.73863040023014</v>
      </c>
      <c r="D23" s="1">
        <f t="shared" si="5"/>
        <v>38.384719854592504</v>
      </c>
      <c r="E23" s="1">
        <f t="shared" si="6"/>
        <v>5.7403759976199789</v>
      </c>
      <c r="F23" s="1">
        <f>VLOOKUP($A23,Exp!$V23:$W121,2)/$E23</f>
        <v>345.28890180352994</v>
      </c>
      <c r="G23">
        <f t="shared" si="0"/>
        <v>18</v>
      </c>
      <c r="H23">
        <f t="shared" si="1"/>
        <v>8</v>
      </c>
      <c r="J23" s="1">
        <f>VLOOKUP($A23,Exp!$Q23:$R121,2)/$E23</f>
        <v>309.56160375849305</v>
      </c>
      <c r="K23" s="1">
        <f>VLOOKUP(A23,Exp!M23:N121,2)/E23</f>
        <v>548.57033778024459</v>
      </c>
      <c r="L23">
        <f>VLOOKUP($A23,Exp!$Q23:$R121,2)/($E23*O23)</f>
        <v>264.71469841227844</v>
      </c>
      <c r="M23" s="1">
        <f t="shared" si="7"/>
        <v>1058</v>
      </c>
      <c r="O23">
        <f t="shared" si="2"/>
        <v>1.169416</v>
      </c>
      <c r="Q23" s="1">
        <f>VLOOKUP($A23,Exp!$Q23:$R121,2)/$E23</f>
        <v>309.56160375849305</v>
      </c>
      <c r="R23" s="1">
        <f t="shared" si="8"/>
        <v>77.357999999999961</v>
      </c>
      <c r="T23">
        <f t="shared" ref="T23:T86" si="10">MIN(1.2,T22+0.015)</f>
        <v>0.62999999999999967</v>
      </c>
    </row>
    <row r="24" spans="1:20" x14ac:dyDescent="0.4">
      <c r="A24">
        <v>23</v>
      </c>
      <c r="B24" s="1">
        <f t="shared" si="3"/>
        <v>1.2591244320046331</v>
      </c>
      <c r="C24" s="1">
        <f t="shared" si="4"/>
        <v>488.54380671054918</v>
      </c>
      <c r="D24" s="1">
        <f t="shared" si="5"/>
        <v>41.016352586429861</v>
      </c>
      <c r="E24" s="1">
        <f t="shared" si="6"/>
        <v>6.1025807220294279</v>
      </c>
      <c r="F24" s="1">
        <f>VLOOKUP($A24,Exp!$V24:$W122,2)/$E24</f>
        <v>389.75408230209797</v>
      </c>
      <c r="G24">
        <f t="shared" si="0"/>
        <v>19</v>
      </c>
      <c r="H24">
        <f t="shared" si="1"/>
        <v>8</v>
      </c>
      <c r="J24" s="1">
        <f>VLOOKUP($A24,Exp!$Q24:$R122,2)/$E24</f>
        <v>341.82259850653736</v>
      </c>
      <c r="K24" s="1">
        <f>VLOOKUP(A24,Exp!M24:N122,2)/E24</f>
        <v>574.18331024300426</v>
      </c>
      <c r="L24">
        <f>VLOOKUP($A24,Exp!$Q24:$R122,2)/($E24*O24)</f>
        <v>289.04338482818088</v>
      </c>
      <c r="M24" s="1">
        <f t="shared" si="7"/>
        <v>1150</v>
      </c>
      <c r="O24">
        <f t="shared" si="2"/>
        <v>1.1825996249999999</v>
      </c>
      <c r="Q24" s="1">
        <f>VLOOKUP($A24,Exp!$Q24:$R122,2)/$E24</f>
        <v>341.82259850653736</v>
      </c>
      <c r="R24" s="1">
        <f t="shared" si="8"/>
        <v>83.291999999999959</v>
      </c>
      <c r="T24">
        <f t="shared" si="10"/>
        <v>0.64499999999999968</v>
      </c>
    </row>
    <row r="25" spans="1:20" x14ac:dyDescent="0.4">
      <c r="A25">
        <v>24</v>
      </c>
      <c r="B25" s="1">
        <f t="shared" si="3"/>
        <v>1.3278031643091577</v>
      </c>
      <c r="C25" s="1">
        <f t="shared" si="4"/>
        <v>541.61418632078767</v>
      </c>
      <c r="D25" s="1">
        <f t="shared" si="5"/>
        <v>43.743500884440422</v>
      </c>
      <c r="E25" s="1">
        <f t="shared" si="6"/>
        <v>6.4835331029818093</v>
      </c>
      <c r="F25" s="1">
        <f>VLOOKUP($A25,Exp!$V25:$W123,2)/$E25</f>
        <v>440.22400340243513</v>
      </c>
      <c r="G25">
        <f t="shared" si="0"/>
        <v>20</v>
      </c>
      <c r="H25">
        <f t="shared" si="1"/>
        <v>9</v>
      </c>
      <c r="J25" s="1">
        <f>VLOOKUP($A25,Exp!$Q25:$R123,2)/$E25</f>
        <v>398.0854202491825</v>
      </c>
      <c r="K25" s="1">
        <f>VLOOKUP(A25,Exp!M25:N123,2)/E25</f>
        <v>597.97643328402967</v>
      </c>
      <c r="L25">
        <f>VLOOKUP($A25,Exp!$Q25:$R123,2)/($E25*O25)</f>
        <v>332.94672427236435</v>
      </c>
      <c r="M25" s="1">
        <f t="shared" si="7"/>
        <v>1246</v>
      </c>
      <c r="O25">
        <f t="shared" si="2"/>
        <v>1.195643</v>
      </c>
      <c r="Q25" s="1">
        <f>VLOOKUP($A25,Exp!$Q25:$R123,2)/$E25</f>
        <v>398.0854202491825</v>
      </c>
      <c r="R25" s="1">
        <f t="shared" si="8"/>
        <v>89.627999999999957</v>
      </c>
      <c r="T25">
        <f t="shared" si="10"/>
        <v>0.6599999999999997</v>
      </c>
    </row>
    <row r="26" spans="1:20" x14ac:dyDescent="0.4">
      <c r="A26">
        <v>25</v>
      </c>
      <c r="B26" s="1">
        <f t="shared" si="3"/>
        <v>1.3990187582825713</v>
      </c>
      <c r="C26" s="1">
        <f t="shared" si="4"/>
        <v>594.96565653988989</v>
      </c>
      <c r="D26" s="1">
        <f t="shared" si="5"/>
        <v>46.568376618407335</v>
      </c>
      <c r="E26" s="1">
        <f t="shared" si="6"/>
        <v>6.8835331029818096</v>
      </c>
      <c r="F26" s="1">
        <f>VLOOKUP($A26,Exp!$V26:$W124,2)/$E26</f>
        <v>497.57126570083244</v>
      </c>
      <c r="G26">
        <f t="shared" si="0"/>
        <v>21</v>
      </c>
      <c r="H26">
        <f t="shared" si="1"/>
        <v>9</v>
      </c>
      <c r="J26" s="1">
        <f>VLOOKUP($A26,Exp!$Q26:$R124,2)/$E26</f>
        <v>434.6605086716188</v>
      </c>
      <c r="K26" s="1">
        <f>VLOOKUP(A26,Exp!M26:N124,2)/E26</f>
        <v>620.61152842418301</v>
      </c>
      <c r="L26">
        <f>VLOOKUP($A26,Exp!$Q26:$R124,2)/($E26*O26)</f>
        <v>359.65548185428793</v>
      </c>
      <c r="M26" s="1">
        <f t="shared" si="7"/>
        <v>1346</v>
      </c>
      <c r="O26">
        <f t="shared" si="2"/>
        <v>1.2085468749999999</v>
      </c>
      <c r="Q26" s="1">
        <f>VLOOKUP($A26,Exp!$Q26:$R124,2)/$E26</f>
        <v>434.6605086716188</v>
      </c>
      <c r="R26" s="1">
        <f t="shared" si="8"/>
        <v>96.377999999999957</v>
      </c>
      <c r="T26">
        <f t="shared" si="10"/>
        <v>0.67499999999999971</v>
      </c>
    </row>
    <row r="27" spans="1:20" x14ac:dyDescent="0.4">
      <c r="A27">
        <v>26</v>
      </c>
      <c r="B27" s="1">
        <f t="shared" si="3"/>
        <v>1.4729532932708258</v>
      </c>
      <c r="C27" s="1">
        <f t="shared" si="4"/>
        <v>648.61549987505805</v>
      </c>
      <c r="D27" s="1">
        <f t="shared" si="5"/>
        <v>49.493377723568678</v>
      </c>
      <c r="E27" s="1">
        <f t="shared" si="6"/>
        <v>7.3028879416914867</v>
      </c>
      <c r="F27" s="1">
        <f>VLOOKUP($A27,Exp!$V27:$W125,2)/$E27</f>
        <v>562.79898679386258</v>
      </c>
      <c r="G27">
        <f t="shared" si="0"/>
        <v>21</v>
      </c>
      <c r="H27">
        <f t="shared" si="1"/>
        <v>9</v>
      </c>
      <c r="J27" s="1">
        <f>VLOOKUP($A27,Exp!$Q27:$R125,2)/$E27</f>
        <v>473.51130506311205</v>
      </c>
      <c r="K27" s="1">
        <f>VLOOKUP(A27,Exp!M27:N125,2)/E27</f>
        <v>641.80089266362234</v>
      </c>
      <c r="L27">
        <f>VLOOKUP($A27,Exp!$Q27:$R125,2)/($E27*O27)</f>
        <v>387.70707653991127</v>
      </c>
      <c r="M27" s="1">
        <f t="shared" si="7"/>
        <v>1450</v>
      </c>
      <c r="O27">
        <f t="shared" si="2"/>
        <v>1.221312</v>
      </c>
      <c r="Q27" s="1">
        <f>VLOOKUP($A27,Exp!$Q27:$R125,2)/$E27</f>
        <v>473.51130506311205</v>
      </c>
      <c r="R27" s="1">
        <f t="shared" si="8"/>
        <v>103.55399999999996</v>
      </c>
      <c r="T27">
        <f t="shared" si="10"/>
        <v>0.68999999999999972</v>
      </c>
    </row>
    <row r="28" spans="1:20" x14ac:dyDescent="0.4">
      <c r="A28">
        <v>27</v>
      </c>
      <c r="B28" s="1">
        <f t="shared" si="3"/>
        <v>1.5498019170849884</v>
      </c>
      <c r="C28" s="1">
        <f t="shared" si="4"/>
        <v>702.58251246581256</v>
      </c>
      <c r="D28" s="1">
        <f t="shared" si="5"/>
        <v>52.521103515449148</v>
      </c>
      <c r="E28" s="1">
        <f t="shared" si="6"/>
        <v>7.7419123319353895</v>
      </c>
      <c r="F28" s="1">
        <f>VLOOKUP($A28,Exp!$V28:$W126,2)/$E28</f>
        <v>637.06088491326818</v>
      </c>
      <c r="G28">
        <f t="shared" si="0"/>
        <v>22</v>
      </c>
      <c r="H28">
        <f t="shared" si="1"/>
        <v>10</v>
      </c>
      <c r="J28" s="1">
        <f>VLOOKUP($A28,Exp!$Q28:$R126,2)/$E28</f>
        <v>512.40569899456557</v>
      </c>
      <c r="K28" s="1">
        <f>VLOOKUP(A28,Exp!M28:N126,2)/E28</f>
        <v>661.72281218783951</v>
      </c>
      <c r="L28">
        <f>VLOOKUP($A28,Exp!$Q28:$R126,2)/($E28*O28)</f>
        <v>415.26011179406072</v>
      </c>
      <c r="M28" s="1">
        <f t="shared" si="7"/>
        <v>1558</v>
      </c>
      <c r="O28">
        <f t="shared" si="2"/>
        <v>1.233939125</v>
      </c>
      <c r="Q28" s="1">
        <f>VLOOKUP($A28,Exp!$Q28:$R126,2)/$E28</f>
        <v>512.40569899456557</v>
      </c>
      <c r="R28" s="1">
        <f t="shared" si="8"/>
        <v>111.16799999999995</v>
      </c>
      <c r="T28">
        <f t="shared" si="10"/>
        <v>0.70499999999999974</v>
      </c>
    </row>
    <row r="29" spans="1:20" x14ac:dyDescent="0.4">
      <c r="A29">
        <v>28</v>
      </c>
      <c r="B29" s="1">
        <f t="shared" si="3"/>
        <v>1.6297737839702324</v>
      </c>
      <c r="C29" s="1">
        <f t="shared" si="4"/>
        <v>756.88713233163298</v>
      </c>
      <c r="D29" s="1">
        <f t="shared" si="5"/>
        <v>55.654371244585654</v>
      </c>
      <c r="E29" s="1">
        <f t="shared" si="6"/>
        <v>8.200928725378013</v>
      </c>
      <c r="F29" s="1">
        <f>VLOOKUP($A29,Exp!$V29:$W127,2)/$E29</f>
        <v>721.68453397351493</v>
      </c>
      <c r="G29">
        <f t="shared" si="0"/>
        <v>23</v>
      </c>
      <c r="H29">
        <f t="shared" si="1"/>
        <v>10</v>
      </c>
      <c r="J29" s="1">
        <f>VLOOKUP($A29,Exp!$Q29:$R127,2)/$E29</f>
        <v>570.30126179817751</v>
      </c>
      <c r="K29" s="1">
        <f>VLOOKUP(A29,Exp!M29:N127,2)/E29</f>
        <v>680.41074210686986</v>
      </c>
      <c r="L29">
        <f>VLOOKUP($A29,Exp!$Q29:$R127,2)/($E29*O29)</f>
        <v>457.54813294473848</v>
      </c>
      <c r="M29" s="1">
        <f t="shared" si="7"/>
        <v>1670</v>
      </c>
      <c r="O29">
        <f t="shared" si="2"/>
        <v>1.246429</v>
      </c>
      <c r="Q29" s="1">
        <f>VLOOKUP($A29,Exp!$Q29:$R127,2)/$E29</f>
        <v>570.30126179817751</v>
      </c>
      <c r="R29" s="1">
        <f t="shared" si="8"/>
        <v>119.23199999999994</v>
      </c>
      <c r="T29">
        <f t="shared" si="10"/>
        <v>0.71999999999999975</v>
      </c>
    </row>
    <row r="30" spans="1:20" x14ac:dyDescent="0.4">
      <c r="A30">
        <v>29</v>
      </c>
      <c r="B30" s="1">
        <f t="shared" si="3"/>
        <v>1.7130930598961123</v>
      </c>
      <c r="C30" s="1">
        <f t="shared" si="4"/>
        <v>811.55157823178206</v>
      </c>
      <c r="D30" s="1">
        <f t="shared" si="5"/>
        <v>58.896233990236411</v>
      </c>
      <c r="E30" s="1">
        <f t="shared" si="6"/>
        <v>8.6802675683532193</v>
      </c>
      <c r="F30" s="1">
        <f>VLOOKUP($A30,Exp!$V30:$W128,2)/$E30</f>
        <v>818.19829336628675</v>
      </c>
      <c r="G30">
        <f t="shared" si="0"/>
        <v>24</v>
      </c>
      <c r="H30">
        <f t="shared" si="1"/>
        <v>10</v>
      </c>
      <c r="J30" s="1">
        <f>VLOOKUP($A30,Exp!$Q30:$R128,2)/$E30</f>
        <v>612.76912930566448</v>
      </c>
      <c r="K30" s="1">
        <f>VLOOKUP(A30,Exp!M30:N128,2)/E30</f>
        <v>697.78954995382776</v>
      </c>
      <c r="L30">
        <f>VLOOKUP($A30,Exp!$Q30:$R128,2)/($E30*O30)</f>
        <v>486.79512954386934</v>
      </c>
      <c r="M30" s="1">
        <f t="shared" si="7"/>
        <v>1786</v>
      </c>
      <c r="O30">
        <f t="shared" si="2"/>
        <v>1.258782375</v>
      </c>
      <c r="Q30" s="1">
        <f>VLOOKUP($A30,Exp!$Q30:$R128,2)/$E30</f>
        <v>612.76912930566448</v>
      </c>
      <c r="R30" s="1">
        <f t="shared" si="8"/>
        <v>127.75799999999994</v>
      </c>
      <c r="T30">
        <f t="shared" si="10"/>
        <v>0.73499999999999976</v>
      </c>
    </row>
    <row r="31" spans="1:20" x14ac:dyDescent="0.4">
      <c r="A31">
        <v>30</v>
      </c>
      <c r="B31" s="1">
        <f t="shared" si="3"/>
        <v>6.8</v>
      </c>
      <c r="C31" s="1">
        <f t="shared" si="4"/>
        <v>1076.5999999999999</v>
      </c>
      <c r="D31" s="1">
        <f t="shared" si="5"/>
        <v>99.749999999999972</v>
      </c>
      <c r="E31" s="1">
        <f t="shared" si="6"/>
        <v>9.1802675683532193</v>
      </c>
      <c r="F31" s="1">
        <f>VLOOKUP($A31,Exp!$V31:$W129,2)/$E31</f>
        <v>928.36249804383499</v>
      </c>
      <c r="G31">
        <f t="shared" si="0"/>
        <v>25</v>
      </c>
      <c r="H31">
        <f t="shared" si="1"/>
        <v>11</v>
      </c>
      <c r="J31" s="1">
        <f>VLOOKUP($A31,Exp!$Q31:$R129,2)/$E31</f>
        <v>736.1441210381048</v>
      </c>
      <c r="K31" s="1">
        <f>VLOOKUP(A31,Exp!M31:N129,2)/E31</f>
        <v>1110.0983630510989</v>
      </c>
      <c r="L31">
        <f>VLOOKUP($A31,Exp!$Q31:$R129,2)/($E31*O31)</f>
        <v>579.18498901503131</v>
      </c>
      <c r="M31" s="1">
        <f t="shared" si="7"/>
        <v>1906</v>
      </c>
      <c r="O31">
        <f t="shared" si="2"/>
        <v>1.2709999999999999</v>
      </c>
      <c r="Q31" s="1">
        <f>VLOOKUP($A31,Exp!$Q31:$R129,2)/$E31</f>
        <v>736.1441210381048</v>
      </c>
      <c r="R31" s="1">
        <f t="shared" si="8"/>
        <v>136.75799999999992</v>
      </c>
      <c r="T31">
        <f t="shared" si="10"/>
        <v>0.74999999999999978</v>
      </c>
    </row>
    <row r="32" spans="1:20" x14ac:dyDescent="0.4">
      <c r="A32">
        <v>31</v>
      </c>
      <c r="B32" s="1">
        <f t="shared" si="3"/>
        <v>6.8907521033623675</v>
      </c>
      <c r="C32" s="1">
        <f t="shared" si="4"/>
        <v>1139.0586412859268</v>
      </c>
      <c r="D32" s="1">
        <f t="shared" si="5"/>
        <v>103.96925359072209</v>
      </c>
      <c r="E32" s="1">
        <f t="shared" si="6"/>
        <v>9.7012759717145638</v>
      </c>
      <c r="F32" s="1">
        <f>VLOOKUP($A32,Exp!$V32:$W130,2)/$E32</f>
        <v>966.35512411436343</v>
      </c>
      <c r="G32">
        <f t="shared" si="0"/>
        <v>25</v>
      </c>
      <c r="H32">
        <f t="shared" si="1"/>
        <v>11</v>
      </c>
      <c r="J32" s="1">
        <f>VLOOKUP($A32,Exp!$Q32:$R130,2)/$E32</f>
        <v>784.63905389289596</v>
      </c>
      <c r="K32" s="1">
        <f>VLOOKUP(A32,Exp!M32:N130,2)/E32</f>
        <v>1133.8714651631444</v>
      </c>
      <c r="L32">
        <f>VLOOKUP($A32,Exp!$Q32:$R130,2)/($E32*O32)</f>
        <v>611.5265210554121</v>
      </c>
      <c r="M32" s="1">
        <f t="shared" si="7"/>
        <v>2030</v>
      </c>
      <c r="O32">
        <f t="shared" si="2"/>
        <v>1.283082625</v>
      </c>
      <c r="Q32" s="1">
        <f>VLOOKUP($A32,Exp!$Q32:$R130,2)/$E32</f>
        <v>784.63905389289596</v>
      </c>
      <c r="R32" s="1">
        <f t="shared" si="8"/>
        <v>146.24399999999991</v>
      </c>
      <c r="T32">
        <f t="shared" si="10"/>
        <v>0.76499999999999979</v>
      </c>
    </row>
    <row r="33" spans="1:20" x14ac:dyDescent="0.4">
      <c r="A33">
        <v>32</v>
      </c>
      <c r="B33" s="1">
        <f t="shared" si="3"/>
        <v>6.9856253506642947</v>
      </c>
      <c r="C33" s="1">
        <f t="shared" si="4"/>
        <v>1201.9560157097603</v>
      </c>
      <c r="D33" s="1">
        <f t="shared" si="5"/>
        <v>108.30787773518146</v>
      </c>
      <c r="E33" s="1">
        <f t="shared" si="6"/>
        <v>10.243648853070496</v>
      </c>
      <c r="F33" s="1">
        <f>VLOOKUP($A33,Exp!$V33:$W131,2)/$E33</f>
        <v>1006.7082216698806</v>
      </c>
      <c r="G33">
        <f t="shared" si="0"/>
        <v>26</v>
      </c>
      <c r="H33">
        <f t="shared" si="1"/>
        <v>11</v>
      </c>
      <c r="J33" s="1">
        <f>VLOOKUP($A33,Exp!$Q33:$R131,2)/$E33</f>
        <v>848.33052407836146</v>
      </c>
      <c r="K33" s="1">
        <f>VLOOKUP(A33,Exp!M33:N131,2)/E33</f>
        <v>1155.8381363737399</v>
      </c>
      <c r="L33">
        <f>VLOOKUP($A33,Exp!$Q33:$R131,2)/($E33*O33)</f>
        <v>655.06580466287028</v>
      </c>
      <c r="M33" s="1">
        <f t="shared" si="7"/>
        <v>2158</v>
      </c>
      <c r="O33">
        <f t="shared" si="2"/>
        <v>1.2950309999999998</v>
      </c>
      <c r="Q33" s="1">
        <f>VLOOKUP($A33,Exp!$Q33:$R131,2)/$E33</f>
        <v>848.33052407836146</v>
      </c>
      <c r="R33" s="1">
        <f t="shared" si="8"/>
        <v>156.22799999999992</v>
      </c>
      <c r="T33">
        <f t="shared" si="10"/>
        <v>0.7799999999999998</v>
      </c>
    </row>
    <row r="34" spans="1:20" x14ac:dyDescent="0.4">
      <c r="A34">
        <v>33</v>
      </c>
      <c r="B34" s="1">
        <f t="shared" si="3"/>
        <v>7.0849155306759322</v>
      </c>
      <c r="C34" s="1">
        <f t="shared" si="4"/>
        <v>1265.323097517228</v>
      </c>
      <c r="D34" s="1">
        <f t="shared" si="5"/>
        <v>112.77007846887363</v>
      </c>
      <c r="E34" s="1">
        <f t="shared" si="6"/>
        <v>10.80775141717306</v>
      </c>
      <c r="F34" s="1">
        <f>VLOOKUP($A34,Exp!$V34:$W132,2)/$E34</f>
        <v>1049.5802164999225</v>
      </c>
      <c r="G34">
        <f t="shared" ref="G34:G65" si="11">FLOOR(A34*0.8,1)+1</f>
        <v>27</v>
      </c>
      <c r="H34">
        <f t="shared" ref="H34:H65" si="12">FLOOR(A34/3,1)+1</f>
        <v>12</v>
      </c>
      <c r="J34" s="1">
        <f>VLOOKUP($A34,Exp!$Q34:$R132,2)/$E34</f>
        <v>899.53956421982036</v>
      </c>
      <c r="K34" s="1">
        <f>VLOOKUP(A34,Exp!M34:N132,2)/E34</f>
        <v>1176.28538160117</v>
      </c>
      <c r="L34">
        <f>VLOOKUP($A34,Exp!$Q34:$R132,2)/($E34*O34)</f>
        <v>688.3287321236869</v>
      </c>
      <c r="M34" s="1">
        <f t="shared" si="7"/>
        <v>2290</v>
      </c>
      <c r="O34">
        <f t="shared" ref="O34:O65" si="13">MAX(1,1+(1-POWER(1-(A34-10)/200,3)))</f>
        <v>1.306845875</v>
      </c>
      <c r="Q34" s="1">
        <f>VLOOKUP($A34,Exp!$Q34:$R132,2)/$E34</f>
        <v>899.53956421982036</v>
      </c>
      <c r="R34" s="1">
        <f t="shared" si="8"/>
        <v>166.72199999999992</v>
      </c>
      <c r="T34">
        <f t="shared" si="10"/>
        <v>0.79499999999999982</v>
      </c>
    </row>
    <row r="35" spans="1:20" x14ac:dyDescent="0.4">
      <c r="A35">
        <v>34</v>
      </c>
      <c r="B35" s="1">
        <f t="shared" si="3"/>
        <v>7.1889396619516486</v>
      </c>
      <c r="C35" s="1">
        <f t="shared" si="4"/>
        <v>1329.1935279088984</v>
      </c>
      <c r="D35" s="1">
        <f t="shared" si="5"/>
        <v>117.36041126180834</v>
      </c>
      <c r="E35" s="1">
        <f t="shared" ref="E35:E60" si="14">E34+A35/(75-A35/2)</f>
        <v>11.393958313724784</v>
      </c>
      <c r="F35" s="1">
        <f>VLOOKUP($A35,Exp!$V35:$W133,2)/$E35</f>
        <v>1095.1384879576653</v>
      </c>
      <c r="G35">
        <f t="shared" si="11"/>
        <v>28</v>
      </c>
      <c r="H35">
        <f t="shared" si="12"/>
        <v>12</v>
      </c>
      <c r="J35" s="1">
        <f>VLOOKUP($A35,Exp!$Q35:$R133,2)/$E35</f>
        <v>1015.8892705493874</v>
      </c>
      <c r="K35" s="1">
        <f>VLOOKUP(A35,Exp!M35:N133,2)/E35</f>
        <v>1195.1948238740008</v>
      </c>
      <c r="L35">
        <f>VLOOKUP($A35,Exp!$Q35:$R133,2)/($E35*O35)</f>
        <v>770.47227707670027</v>
      </c>
      <c r="M35" s="1">
        <f t="shared" ref="M35:M66" si="15">M34+A35*4</f>
        <v>2426</v>
      </c>
      <c r="O35">
        <f t="shared" si="13"/>
        <v>1.3185280000000001</v>
      </c>
      <c r="Q35" s="1">
        <f>VLOOKUP($A35,Exp!$Q35:$R133,2)/$E35</f>
        <v>1015.8892705493874</v>
      </c>
      <c r="R35" s="1">
        <f t="shared" si="8"/>
        <v>177.73799999999991</v>
      </c>
      <c r="T35">
        <f t="shared" si="10"/>
        <v>0.80999999999999983</v>
      </c>
    </row>
    <row r="36" spans="1:20" x14ac:dyDescent="0.4">
      <c r="A36">
        <v>35</v>
      </c>
      <c r="B36" s="1">
        <f t="shared" si="3"/>
        <v>7.2980375165651434</v>
      </c>
      <c r="C36" s="1">
        <f t="shared" si="4"/>
        <v>1393.603838311692</v>
      </c>
      <c r="D36" s="1">
        <f t="shared" si="5"/>
        <v>122.08380951166239</v>
      </c>
      <c r="E36" s="1">
        <f t="shared" si="14"/>
        <v>12.002653965898698</v>
      </c>
      <c r="F36" s="1">
        <f>VLOOKUP($A36,Exp!$V36:$W134,2)/$E36</f>
        <v>1143.5602947895231</v>
      </c>
      <c r="G36">
        <f t="shared" si="11"/>
        <v>29</v>
      </c>
      <c r="H36">
        <f t="shared" si="12"/>
        <v>12</v>
      </c>
      <c r="J36" s="1">
        <f>VLOOKUP($A36,Exp!$Q36:$R134,2)/$E36</f>
        <v>1072.1795393387761</v>
      </c>
      <c r="K36" s="1">
        <f>VLOOKUP(A36,Exp!M36:N134,2)/E36</f>
        <v>1213.0650472276463</v>
      </c>
      <c r="L36">
        <f>VLOOKUP($A36,Exp!$Q36:$R134,2)/($E36*O36)</f>
        <v>806.10267862181115</v>
      </c>
      <c r="M36" s="1">
        <f t="shared" si="15"/>
        <v>2566</v>
      </c>
      <c r="O36">
        <f t="shared" si="13"/>
        <v>1.330078125</v>
      </c>
      <c r="Q36" s="1">
        <f>VLOOKUP($A36,Exp!$Q36:$R134,2)/$E36</f>
        <v>1072.1795393387761</v>
      </c>
      <c r="R36" s="1">
        <f t="shared" si="8"/>
        <v>189.2879999999999</v>
      </c>
      <c r="T36">
        <f t="shared" si="10"/>
        <v>0.82499999999999984</v>
      </c>
    </row>
    <row r="37" spans="1:20" x14ac:dyDescent="0.4">
      <c r="A37">
        <v>36</v>
      </c>
      <c r="B37" s="1">
        <f t="shared" si="3"/>
        <v>7.4125732532083184</v>
      </c>
      <c r="C37" s="1">
        <f t="shared" si="4"/>
        <v>1458.5936919616991</v>
      </c>
      <c r="D37" s="1">
        <f t="shared" si="5"/>
        <v>126.94561532694986</v>
      </c>
      <c r="E37" s="1">
        <f t="shared" si="14"/>
        <v>12.63423291326712</v>
      </c>
      <c r="F37" s="1">
        <f>VLOOKUP($A37,Exp!$V37:$W135,2)/$E37</f>
        <v>1195.0337200444576</v>
      </c>
      <c r="G37">
        <f t="shared" si="11"/>
        <v>29</v>
      </c>
      <c r="H37">
        <f t="shared" si="12"/>
        <v>13</v>
      </c>
      <c r="J37" s="1">
        <f>VLOOKUP($A37,Exp!$Q37:$R135,2)/$E37</f>
        <v>1140.4728802228435</v>
      </c>
      <c r="K37" s="1">
        <f>VLOOKUP(A37,Exp!M37:N135,2)/E37</f>
        <v>1229.2000714734374</v>
      </c>
      <c r="L37">
        <f>VLOOKUP($A37,Exp!$Q37:$R135,2)/($E37*O37)</f>
        <v>850.14940788003537</v>
      </c>
      <c r="M37" s="1">
        <f t="shared" si="15"/>
        <v>2710</v>
      </c>
      <c r="O37">
        <f t="shared" si="13"/>
        <v>1.3414969999999999</v>
      </c>
      <c r="Q37" s="1">
        <f>VLOOKUP($A37,Exp!$Q37:$R135,2)/$E37</f>
        <v>1140.4728802228435</v>
      </c>
      <c r="R37" s="1">
        <f t="shared" si="8"/>
        <v>201.3839999999999</v>
      </c>
      <c r="T37">
        <f t="shared" si="10"/>
        <v>0.83999999999999986</v>
      </c>
    </row>
    <row r="38" spans="1:20" x14ac:dyDescent="0.4">
      <c r="A38">
        <v>37</v>
      </c>
      <c r="B38" s="1">
        <f t="shared" si="3"/>
        <v>7.5329371675033103</v>
      </c>
      <c r="C38" s="1">
        <f t="shared" si="4"/>
        <v>1524.2061452766711</v>
      </c>
      <c r="D38" s="1">
        <f t="shared" si="5"/>
        <v>131.95161278215326</v>
      </c>
      <c r="E38" s="1">
        <f t="shared" si="14"/>
        <v>13.289100169904287</v>
      </c>
      <c r="F38" s="1">
        <f>VLOOKUP($A38,Exp!$V38:$W136,2)/$E38</f>
        <v>1249.7586429280655</v>
      </c>
      <c r="G38">
        <f t="shared" si="11"/>
        <v>30</v>
      </c>
      <c r="H38">
        <f t="shared" si="12"/>
        <v>13</v>
      </c>
      <c r="J38" s="1">
        <f>VLOOKUP($A38,Exp!$Q38:$R136,2)/$E38</f>
        <v>1198.7267607536389</v>
      </c>
      <c r="K38" s="1">
        <f>VLOOKUP(A38,Exp!M38:N136,2)/E38</f>
        <v>1244.4032920642139</v>
      </c>
      <c r="L38">
        <f>VLOOKUP($A38,Exp!$Q38:$R136,2)/($E38*O38)</f>
        <v>886.11747503083336</v>
      </c>
      <c r="M38" s="1">
        <f t="shared" si="15"/>
        <v>2858</v>
      </c>
      <c r="O38">
        <f t="shared" si="13"/>
        <v>1.3527853749999998</v>
      </c>
      <c r="Q38" s="1">
        <f>VLOOKUP($A38,Exp!$Q38:$R136,2)/$E38</f>
        <v>1198.7267607536389</v>
      </c>
      <c r="R38" s="1">
        <f t="shared" si="8"/>
        <v>214.0379999999999</v>
      </c>
      <c r="T38">
        <f t="shared" si="10"/>
        <v>0.85499999999999987</v>
      </c>
    </row>
    <row r="39" spans="1:20" x14ac:dyDescent="0.4">
      <c r="A39">
        <v>38</v>
      </c>
      <c r="B39" s="1">
        <f t="shared" si="3"/>
        <v>7.6595475679404652</v>
      </c>
      <c r="C39" s="1">
        <f t="shared" si="4"/>
        <v>1590.4879306144326</v>
      </c>
      <c r="D39" s="1">
        <f t="shared" si="5"/>
        <v>137.10806384108204</v>
      </c>
      <c r="E39" s="1">
        <f t="shared" si="14"/>
        <v>13.967671598475716</v>
      </c>
      <c r="F39" s="1">
        <f>VLOOKUP($A39,Exp!$V39:$W137,2)/$E39</f>
        <v>1307.9477452402205</v>
      </c>
      <c r="G39">
        <f t="shared" si="11"/>
        <v>31</v>
      </c>
      <c r="H39">
        <f t="shared" si="12"/>
        <v>13</v>
      </c>
      <c r="J39" s="1">
        <f>VLOOKUP($A39,Exp!$Q39:$R137,2)/$E39</f>
        <v>1309.881884822996</v>
      </c>
      <c r="K39" s="1">
        <f>VLOOKUP(A39,Exp!M39:N137,2)/E39</f>
        <v>1258.1910933471431</v>
      </c>
      <c r="L39">
        <f>VLOOKUP($A39,Exp!$Q39:$R137,2)/($E39*O39)</f>
        <v>960.36339088921238</v>
      </c>
      <c r="M39" s="1">
        <f t="shared" si="15"/>
        <v>3010</v>
      </c>
      <c r="O39">
        <f t="shared" si="13"/>
        <v>1.363944</v>
      </c>
      <c r="Q39" s="1">
        <f>VLOOKUP($A39,Exp!$Q39:$R137,2)/$E39</f>
        <v>1309.881884822996</v>
      </c>
      <c r="R39" s="1">
        <f t="shared" si="8"/>
        <v>227.26199999999989</v>
      </c>
      <c r="T39">
        <f t="shared" si="10"/>
        <v>0.86999999999999988</v>
      </c>
    </row>
    <row r="40" spans="1:20" x14ac:dyDescent="0.4">
      <c r="A40">
        <v>39</v>
      </c>
      <c r="B40" s="1">
        <f t="shared" si="3"/>
        <v>7.7928527864588917</v>
      </c>
      <c r="C40" s="1">
        <f t="shared" si="4"/>
        <v>1657.4897621406553</v>
      </c>
      <c r="D40" s="1">
        <f t="shared" si="5"/>
        <v>142.42174716016117</v>
      </c>
      <c r="E40" s="1">
        <f t="shared" si="14"/>
        <v>14.67037430117842</v>
      </c>
      <c r="F40" s="1">
        <f>VLOOKUP($A40,Exp!$V40:$W138,2)/$E40</f>
        <v>1369.8275598337098</v>
      </c>
      <c r="G40">
        <f t="shared" si="11"/>
        <v>32</v>
      </c>
      <c r="H40">
        <f t="shared" si="12"/>
        <v>14</v>
      </c>
      <c r="J40" s="1">
        <f>VLOOKUP($A40,Exp!$Q40:$R138,2)/$E40</f>
        <v>1372.1531289343468</v>
      </c>
      <c r="K40" s="1">
        <f>VLOOKUP(A40,Exp!M40:N138,2)/E40</f>
        <v>1270.996882370086</v>
      </c>
      <c r="L40">
        <f>VLOOKUP($A40,Exp!$Q40:$R138,2)/($E40*O40)</f>
        <v>997.94869078622992</v>
      </c>
      <c r="M40" s="1">
        <f t="shared" si="15"/>
        <v>3166</v>
      </c>
      <c r="O40">
        <f t="shared" si="13"/>
        <v>1.374973625</v>
      </c>
      <c r="Q40" s="1">
        <f>VLOOKUP($A40,Exp!$Q40:$R138,2)/$E40</f>
        <v>1372.1531289343468</v>
      </c>
      <c r="R40" s="1">
        <f t="shared" si="8"/>
        <v>241.06799999999987</v>
      </c>
      <c r="T40">
        <f t="shared" si="10"/>
        <v>0.8849999999999999</v>
      </c>
    </row>
    <row r="41" spans="1:20" x14ac:dyDescent="0.4">
      <c r="A41">
        <v>40</v>
      </c>
      <c r="B41" s="1">
        <f t="shared" si="3"/>
        <v>11.933333333333332</v>
      </c>
      <c r="C41" s="1">
        <f t="shared" si="4"/>
        <v>1949.2666666666664</v>
      </c>
      <c r="D41" s="1">
        <f t="shared" si="5"/>
        <v>183.89999999999998</v>
      </c>
      <c r="E41" s="1">
        <f t="shared" si="14"/>
        <v>15.397647028451146</v>
      </c>
      <c r="F41" s="1">
        <f>VLOOKUP($A41,Exp!$V41:$W139,2)/$E41</f>
        <v>1827.1776324770437</v>
      </c>
      <c r="G41">
        <f t="shared" si="11"/>
        <v>33</v>
      </c>
      <c r="H41">
        <f t="shared" si="12"/>
        <v>14</v>
      </c>
      <c r="J41" s="1">
        <f>VLOOKUP($A41,Exp!$Q41:$R139,2)/$E41</f>
        <v>1583.8134199945416</v>
      </c>
      <c r="K41" s="1">
        <f>VLOOKUP(A41,Exp!M41:N139,2)/E41</f>
        <v>1806.4448385265991</v>
      </c>
      <c r="L41">
        <f>VLOOKUP($A41,Exp!$Q41:$R139,2)/($E41*O41)</f>
        <v>1142.8255939349087</v>
      </c>
      <c r="M41" s="1">
        <f t="shared" si="15"/>
        <v>3326</v>
      </c>
      <c r="O41">
        <f t="shared" si="13"/>
        <v>1.385875</v>
      </c>
      <c r="Q41" s="1">
        <f>VLOOKUP($A41,Exp!$Q41:$R139,2)/$E41</f>
        <v>1583.8134199945416</v>
      </c>
      <c r="R41" s="1">
        <f t="shared" si="8"/>
        <v>255.46799999999988</v>
      </c>
      <c r="T41">
        <f t="shared" si="10"/>
        <v>0.89999999999999991</v>
      </c>
    </row>
    <row r="42" spans="1:20" x14ac:dyDescent="0.4">
      <c r="A42">
        <v>41</v>
      </c>
      <c r="B42" s="1">
        <f t="shared" si="3"/>
        <v>12.181504206724735</v>
      </c>
      <c r="C42" s="1">
        <f t="shared" si="4"/>
        <v>2029.2183414659996</v>
      </c>
      <c r="D42" s="1">
        <f t="shared" si="5"/>
        <v>191.06576349153133</v>
      </c>
      <c r="E42" s="1">
        <f t="shared" si="14"/>
        <v>16.149940606432796</v>
      </c>
      <c r="F42" s="1">
        <f>VLOOKUP($A42,Exp!$V42:$W140,2)/$E42</f>
        <v>1916.2708162005149</v>
      </c>
      <c r="G42">
        <f t="shared" si="11"/>
        <v>33</v>
      </c>
      <c r="H42">
        <f t="shared" si="12"/>
        <v>14</v>
      </c>
      <c r="J42" s="1">
        <f>VLOOKUP($A42,Exp!$Q42:$R140,2)/$E42</f>
        <v>1652.2042185945691</v>
      </c>
      <c r="K42" s="1">
        <f>VLOOKUP(A42,Exp!M42:N140,2)/E42</f>
        <v>1821.6785260672423</v>
      </c>
      <c r="L42">
        <f>VLOOKUP($A42,Exp!$Q42:$R140,2)/($E42*O42)</f>
        <v>1182.9775172335774</v>
      </c>
      <c r="M42" s="1">
        <f t="shared" si="15"/>
        <v>3490</v>
      </c>
      <c r="O42">
        <f t="shared" si="13"/>
        <v>1.3966488750000001</v>
      </c>
      <c r="Q42" s="1">
        <f>VLOOKUP($A42,Exp!$Q42:$R140,2)/$E42</f>
        <v>1652.2042185945691</v>
      </c>
      <c r="R42" s="1">
        <f t="shared" si="8"/>
        <v>270.47399999999988</v>
      </c>
      <c r="T42">
        <f t="shared" si="10"/>
        <v>0.91499999999999992</v>
      </c>
    </row>
    <row r="43" spans="1:20" x14ac:dyDescent="0.4">
      <c r="A43">
        <v>42</v>
      </c>
      <c r="B43" s="1">
        <f t="shared" si="3"/>
        <v>12.437917367995256</v>
      </c>
      <c r="C43" s="1">
        <f t="shared" si="4"/>
        <v>2110.3495412381208</v>
      </c>
      <c r="D43" s="1">
        <f t="shared" si="5"/>
        <v>198.44263152235584</v>
      </c>
      <c r="E43" s="1">
        <f t="shared" si="14"/>
        <v>16.927718384210575</v>
      </c>
      <c r="F43" s="1">
        <f>VLOOKUP($A43,Exp!$V43:$W141,2)/$E43</f>
        <v>2011.0463254150047</v>
      </c>
      <c r="G43">
        <f t="shared" si="11"/>
        <v>34</v>
      </c>
      <c r="H43">
        <f t="shared" si="12"/>
        <v>15</v>
      </c>
      <c r="J43" s="1">
        <f>VLOOKUP($A43,Exp!$Q43:$R141,2)/$E43</f>
        <v>1764.0298191546603</v>
      </c>
      <c r="K43" s="1">
        <f>VLOOKUP(A43,Exp!M43:N141,2)/E43</f>
        <v>1835.3920649447823</v>
      </c>
      <c r="L43">
        <f>VLOOKUP($A43,Exp!$Q43:$R141,2)/($E43*O43)</f>
        <v>1253.4888318837404</v>
      </c>
      <c r="M43" s="1">
        <f t="shared" si="15"/>
        <v>3658</v>
      </c>
      <c r="O43">
        <f t="shared" si="13"/>
        <v>1.4072960000000001</v>
      </c>
      <c r="Q43" s="1">
        <f>VLOOKUP($A43,Exp!$Q43:$R141,2)/$E43</f>
        <v>1764.0298191546603</v>
      </c>
      <c r="R43" s="1">
        <f t="shared" si="8"/>
        <v>286.0979999999999</v>
      </c>
      <c r="T43">
        <f t="shared" si="10"/>
        <v>0.92999999999999994</v>
      </c>
    </row>
    <row r="44" spans="1:20" x14ac:dyDescent="0.4">
      <c r="A44">
        <v>43</v>
      </c>
      <c r="B44" s="1">
        <f t="shared" si="3"/>
        <v>12.703164394685201</v>
      </c>
      <c r="C44" s="1">
        <f t="shared" si="4"/>
        <v>2192.7304965600492</v>
      </c>
      <c r="D44" s="1">
        <f t="shared" si="5"/>
        <v>206.03990352977513</v>
      </c>
      <c r="E44" s="1">
        <f t="shared" si="14"/>
        <v>17.731456701967584</v>
      </c>
      <c r="F44" s="1">
        <f>VLOOKUP($A44,Exp!$V44:$W142,2)/$E44</f>
        <v>2111.8777249414638</v>
      </c>
      <c r="G44">
        <f t="shared" si="11"/>
        <v>35</v>
      </c>
      <c r="H44">
        <f t="shared" si="12"/>
        <v>15</v>
      </c>
      <c r="J44" s="1">
        <f>VLOOKUP($A44,Exp!$Q44:$R142,2)/$E44</f>
        <v>1835.4385963330706</v>
      </c>
      <c r="K44" s="1">
        <f>VLOOKUP(A44,Exp!M44:N142,2)/E44</f>
        <v>1847.8459243771104</v>
      </c>
      <c r="L44">
        <f>VLOOKUP($A44,Exp!$Q44:$R142,2)/($E44*O44)</f>
        <v>1294.552424264921</v>
      </c>
      <c r="M44" s="1">
        <f t="shared" si="15"/>
        <v>3830</v>
      </c>
      <c r="O44">
        <f t="shared" si="13"/>
        <v>1.417817125</v>
      </c>
      <c r="Q44" s="1">
        <f>VLOOKUP($A44,Exp!$Q44:$R142,2)/$E44</f>
        <v>1835.4385963330706</v>
      </c>
      <c r="R44" s="1">
        <f t="shared" si="8"/>
        <v>302.35199999999992</v>
      </c>
      <c r="T44">
        <f t="shared" si="10"/>
        <v>0.94499999999999995</v>
      </c>
    </row>
    <row r="45" spans="1:20" x14ac:dyDescent="0.4">
      <c r="A45">
        <v>44</v>
      </c>
      <c r="B45" s="1">
        <f t="shared" si="3"/>
        <v>12.977879323903299</v>
      </c>
      <c r="C45" s="1">
        <f t="shared" si="4"/>
        <v>2276.437366352443</v>
      </c>
      <c r="D45" s="1">
        <f t="shared" si="5"/>
        <v>213.86764150947164</v>
      </c>
      <c r="E45" s="1">
        <f t="shared" si="14"/>
        <v>18.561645381212866</v>
      </c>
      <c r="F45" s="1">
        <f>VLOOKUP($A45,Exp!$V45:$W143,2)/$E45</f>
        <v>2219.1640039253225</v>
      </c>
      <c r="G45">
        <f t="shared" si="11"/>
        <v>36</v>
      </c>
      <c r="H45">
        <f t="shared" si="12"/>
        <v>15</v>
      </c>
      <c r="J45" s="1">
        <f>VLOOKUP($A45,Exp!$Q45:$R143,2)/$E45</f>
        <v>2030.5311962347832</v>
      </c>
      <c r="K45" s="1">
        <f>VLOOKUP(A45,Exp!M45:N143,2)/E45</f>
        <v>1858.9946791530228</v>
      </c>
      <c r="L45">
        <f>VLOOKUP($A45,Exp!$Q45:$R143,2)/($E45*O45)</f>
        <v>1421.7285490573067</v>
      </c>
      <c r="M45" s="1">
        <f t="shared" si="15"/>
        <v>4006</v>
      </c>
      <c r="O45">
        <f t="shared" si="13"/>
        <v>1.428213</v>
      </c>
      <c r="Q45" s="1">
        <f>VLOOKUP($A45,Exp!$Q45:$R143,2)/$E45</f>
        <v>2030.5311962347832</v>
      </c>
      <c r="R45" s="1">
        <f t="shared" si="8"/>
        <v>319.24799999999993</v>
      </c>
      <c r="T45">
        <f t="shared" si="10"/>
        <v>0.96</v>
      </c>
    </row>
    <row r="46" spans="1:20" x14ac:dyDescent="0.4">
      <c r="A46">
        <v>45</v>
      </c>
      <c r="B46" s="1">
        <f t="shared" si="3"/>
        <v>13.262741699796951</v>
      </c>
      <c r="C46" s="1">
        <f t="shared" si="4"/>
        <v>2361.5527270872076</v>
      </c>
      <c r="D46" s="1">
        <f t="shared" si="5"/>
        <v>221.93673157302027</v>
      </c>
      <c r="E46" s="1">
        <f t="shared" si="14"/>
        <v>19.418788238355724</v>
      </c>
      <c r="F46" s="1">
        <f>VLOOKUP($A46,Exp!$V46:$W144,2)/$E46</f>
        <v>2333.3314239700671</v>
      </c>
      <c r="G46">
        <f t="shared" si="11"/>
        <v>37</v>
      </c>
      <c r="H46">
        <f t="shared" si="12"/>
        <v>16</v>
      </c>
      <c r="J46" s="1">
        <f>VLOOKUP($A46,Exp!$Q46:$R144,2)/$E46</f>
        <v>2107.0315767274951</v>
      </c>
      <c r="K46" s="1">
        <f>VLOOKUP(A46,Exp!M46:N144,2)/E46</f>
        <v>1869.4266374611773</v>
      </c>
      <c r="L46">
        <f>VLOOKUP($A46,Exp!$Q46:$R144,2)/($E46*O46)</f>
        <v>1464.7580560112062</v>
      </c>
      <c r="M46" s="1">
        <f t="shared" si="15"/>
        <v>4186</v>
      </c>
      <c r="O46">
        <f t="shared" si="13"/>
        <v>1.438484375</v>
      </c>
      <c r="Q46" s="1">
        <f>VLOOKUP($A46,Exp!$Q46:$R144,2)/$E46</f>
        <v>2107.0315767274951</v>
      </c>
      <c r="R46" s="1">
        <f t="shared" si="8"/>
        <v>336.79799999999994</v>
      </c>
      <c r="T46">
        <f t="shared" si="10"/>
        <v>0.97499999999999998</v>
      </c>
    </row>
    <row r="47" spans="1:20" x14ac:dyDescent="0.4">
      <c r="A47">
        <v>46</v>
      </c>
      <c r="B47" s="1">
        <f t="shared" si="3"/>
        <v>13.558479839749968</v>
      </c>
      <c r="C47" s="1">
        <f t="shared" si="4"/>
        <v>2448.1661016798976</v>
      </c>
      <c r="D47" s="1">
        <f t="shared" si="5"/>
        <v>230.25895041352467</v>
      </c>
      <c r="E47" s="1">
        <f t="shared" si="14"/>
        <v>20.303403622971107</v>
      </c>
      <c r="F47" s="1">
        <f>VLOOKUP($A47,Exp!$V47:$W145,2)/$E47</f>
        <v>2454.8354856514329</v>
      </c>
      <c r="G47">
        <f t="shared" si="11"/>
        <v>37</v>
      </c>
      <c r="H47">
        <f t="shared" si="12"/>
        <v>16</v>
      </c>
      <c r="J47" s="1">
        <f>VLOOKUP($A47,Exp!$Q47:$R145,2)/$E47</f>
        <v>2219.430832228406</v>
      </c>
      <c r="K47" s="1">
        <f>VLOOKUP(A47,Exp!M47:N145,2)/E47</f>
        <v>1878.355014173688</v>
      </c>
      <c r="L47">
        <f>VLOOKUP($A47,Exp!$Q47:$R145,2)/($E47*O47)</f>
        <v>1532.0873984755315</v>
      </c>
      <c r="M47" s="1">
        <f t="shared" si="15"/>
        <v>4370</v>
      </c>
      <c r="O47">
        <f t="shared" si="13"/>
        <v>1.4486319999999999</v>
      </c>
      <c r="Q47" s="1">
        <f>VLOOKUP($A47,Exp!$Q47:$R145,2)/$E47</f>
        <v>2219.430832228406</v>
      </c>
      <c r="R47" s="1">
        <f t="shared" si="8"/>
        <v>355.01399999999995</v>
      </c>
      <c r="T47">
        <f t="shared" si="10"/>
        <v>0.99</v>
      </c>
    </row>
    <row r="48" spans="1:20" x14ac:dyDescent="0.4">
      <c r="A48">
        <v>47</v>
      </c>
      <c r="B48" s="1">
        <f t="shared" si="3"/>
        <v>13.86587433500662</v>
      </c>
      <c r="C48" s="1">
        <f t="shared" si="4"/>
        <v>2536.3745312434353</v>
      </c>
      <c r="D48" s="1">
        <f t="shared" si="5"/>
        <v>238.84703706681651</v>
      </c>
      <c r="E48" s="1">
        <f t="shared" si="14"/>
        <v>21.216024982194408</v>
      </c>
      <c r="F48" s="1">
        <f>VLOOKUP($A48,Exp!$V48:$W146,2)/$E48</f>
        <v>2584.1630233987385</v>
      </c>
      <c r="G48">
        <f t="shared" si="11"/>
        <v>38</v>
      </c>
      <c r="H48">
        <f t="shared" si="12"/>
        <v>16</v>
      </c>
      <c r="J48" s="1">
        <f>VLOOKUP($A48,Exp!$Q48:$R146,2)/$E48</f>
        <v>2297.9799486905249</v>
      </c>
      <c r="K48" s="1">
        <f>VLOOKUP(A48,Exp!M48:N146,2)/E48</f>
        <v>1886.3571302158489</v>
      </c>
      <c r="L48">
        <f>VLOOKUP($A48,Exp!$Q48:$R146,2)/($E48*O48)</f>
        <v>1575.408433558189</v>
      </c>
      <c r="M48" s="1">
        <f t="shared" si="15"/>
        <v>4558</v>
      </c>
      <c r="O48">
        <f t="shared" si="13"/>
        <v>1.4586566250000002</v>
      </c>
      <c r="Q48" s="1">
        <f>VLOOKUP($A48,Exp!$Q48:$R146,2)/$E48</f>
        <v>2297.9799486905249</v>
      </c>
      <c r="R48" s="1">
        <f t="shared" si="8"/>
        <v>373.90799999999996</v>
      </c>
      <c r="T48">
        <f t="shared" si="10"/>
        <v>1.0049999999999999</v>
      </c>
    </row>
    <row r="49" spans="1:20" x14ac:dyDescent="0.4">
      <c r="A49">
        <v>48</v>
      </c>
      <c r="B49" s="1">
        <f t="shared" si="3"/>
        <v>14.185761802547598</v>
      </c>
      <c r="C49" s="1">
        <f t="shared" si="4"/>
        <v>2626.2831931311985</v>
      </c>
      <c r="D49" s="1">
        <f t="shared" si="5"/>
        <v>247.71477038598545</v>
      </c>
      <c r="E49" s="1">
        <f t="shared" si="14"/>
        <v>22.157201452782644</v>
      </c>
      <c r="F49" s="1">
        <f>VLOOKUP($A49,Exp!$V49:$W147,2)/$E49</f>
        <v>2721.834439121636</v>
      </c>
      <c r="G49">
        <f t="shared" si="11"/>
        <v>39</v>
      </c>
      <c r="H49">
        <f t="shared" si="12"/>
        <v>17</v>
      </c>
      <c r="J49" s="1">
        <f>VLOOKUP($A49,Exp!$Q49:$R147,2)/$E49</f>
        <v>2479.9612043559387</v>
      </c>
      <c r="K49" s="1">
        <f>VLOOKUP(A49,Exp!M49:N147,2)/E49</f>
        <v>1893.379905824316</v>
      </c>
      <c r="L49">
        <f>VLOOKUP($A49,Exp!$Q49:$R147,2)/($E49*O49)</f>
        <v>1688.7038275996667</v>
      </c>
      <c r="M49" s="1">
        <f t="shared" si="15"/>
        <v>4750</v>
      </c>
      <c r="O49">
        <f t="shared" si="13"/>
        <v>1.4685589999999999</v>
      </c>
      <c r="Q49" s="1">
        <f>VLOOKUP($A49,Exp!$Q49:$R147,2)/$E49</f>
        <v>2479.9612043559387</v>
      </c>
      <c r="R49" s="1">
        <f t="shared" si="8"/>
        <v>393.49199999999996</v>
      </c>
      <c r="T49">
        <f t="shared" si="10"/>
        <v>1.0199999999999998</v>
      </c>
    </row>
    <row r="50" spans="1:20" x14ac:dyDescent="0.4">
      <c r="A50">
        <v>49</v>
      </c>
      <c r="B50" s="1">
        <f t="shared" si="3"/>
        <v>14.519038906251117</v>
      </c>
      <c r="C50" s="1">
        <f t="shared" si="4"/>
        <v>2718.0060689688266</v>
      </c>
      <c r="D50" s="1">
        <f t="shared" si="5"/>
        <v>256.87705267969898</v>
      </c>
      <c r="E50" s="1">
        <f t="shared" si="14"/>
        <v>23.127498482485613</v>
      </c>
      <c r="F50" s="1">
        <f>VLOOKUP($A50,Exp!$V50:$W148,2)/$E50</f>
        <v>2868.4060854161162</v>
      </c>
      <c r="G50">
        <f t="shared" si="11"/>
        <v>40</v>
      </c>
      <c r="H50">
        <f t="shared" si="12"/>
        <v>17</v>
      </c>
      <c r="J50" s="1">
        <f>VLOOKUP($A50,Exp!$Q50:$R148,2)/$E50</f>
        <v>2562.6204254162085</v>
      </c>
      <c r="K50" s="1">
        <f>VLOOKUP(A50,Exp!M50:N148,2)/E50</f>
        <v>1899.5136907378383</v>
      </c>
      <c r="L50">
        <f>VLOOKUP($A50,Exp!$Q50:$R148,2)/($E50*O50)</f>
        <v>1733.4447029078538</v>
      </c>
      <c r="M50" s="1">
        <f t="shared" si="15"/>
        <v>4946</v>
      </c>
      <c r="O50">
        <f t="shared" si="13"/>
        <v>1.4783398750000001</v>
      </c>
      <c r="Q50" s="1">
        <f>VLOOKUP($A50,Exp!$Q50:$R148,2)/$E50</f>
        <v>2562.6204254162085</v>
      </c>
      <c r="R50" s="1">
        <f t="shared" si="8"/>
        <v>413.77799999999996</v>
      </c>
      <c r="T50">
        <f t="shared" si="10"/>
        <v>1.0349999999999997</v>
      </c>
    </row>
    <row r="51" spans="1:20" x14ac:dyDescent="0.4">
      <c r="A51">
        <v>50</v>
      </c>
      <c r="B51" s="1">
        <f t="shared" si="3"/>
        <v>14.866666666666667</v>
      </c>
      <c r="C51" s="1">
        <f t="shared" si="4"/>
        <v>2811.6666666666665</v>
      </c>
      <c r="D51" s="1">
        <f t="shared" si="5"/>
        <v>266.34999999999991</v>
      </c>
      <c r="E51" s="1">
        <f t="shared" si="14"/>
        <v>24.127498482485613</v>
      </c>
      <c r="F51" s="1">
        <f>VLOOKUP($A51,Exp!$V51:$W149,2)/$E51</f>
        <v>3849.3290305282931</v>
      </c>
      <c r="G51">
        <f t="shared" si="11"/>
        <v>41</v>
      </c>
      <c r="H51">
        <f t="shared" si="12"/>
        <v>17</v>
      </c>
      <c r="J51" s="1">
        <f>VLOOKUP($A51,Exp!$Q51:$R149,2)/$E51</f>
        <v>2878.9142832367152</v>
      </c>
      <c r="K51" s="1">
        <f>VLOOKUP(A51,Exp!M51:N149,2)/E51</f>
        <v>2515.5943971588722</v>
      </c>
      <c r="L51">
        <f>VLOOKUP($A51,Exp!$Q51:$R149,2)/($E51*O51)</f>
        <v>1934.7542226053195</v>
      </c>
      <c r="M51" s="1">
        <f t="shared" si="15"/>
        <v>5146</v>
      </c>
      <c r="O51">
        <f t="shared" si="13"/>
        <v>1.488</v>
      </c>
      <c r="Q51" s="1">
        <f>VLOOKUP($A51,Exp!$Q51:$R149,2)/$E51</f>
        <v>2878.9142832367152</v>
      </c>
      <c r="R51" s="1">
        <f t="shared" si="8"/>
        <v>434.77799999999996</v>
      </c>
      <c r="T51">
        <f t="shared" si="10"/>
        <v>1.0499999999999996</v>
      </c>
    </row>
    <row r="52" spans="1:20" x14ac:dyDescent="0.4">
      <c r="A52">
        <v>51</v>
      </c>
      <c r="B52" s="1">
        <f t="shared" si="3"/>
        <v>15.229675080116138</v>
      </c>
      <c r="C52" s="1">
        <f t="shared" si="4"/>
        <v>2907.398800720292</v>
      </c>
      <c r="D52" s="1">
        <f t="shared" si="5"/>
        <v>276.15103960323671</v>
      </c>
      <c r="E52" s="1">
        <f t="shared" si="14"/>
        <v>25.157801512788645</v>
      </c>
      <c r="F52" s="1">
        <f>VLOOKUP($A52,Exp!$V52:$W150,2)/$E52</f>
        <v>4060.8535815417863</v>
      </c>
      <c r="G52">
        <f t="shared" si="11"/>
        <v>41</v>
      </c>
      <c r="H52">
        <f t="shared" si="12"/>
        <v>18</v>
      </c>
      <c r="J52" s="1">
        <f>VLOOKUP($A52,Exp!$Q52:$R150,2)/$E52</f>
        <v>2967.5089042279624</v>
      </c>
      <c r="K52" s="1">
        <f>VLOOKUP(A52,Exp!M52:N150,2)/E52</f>
        <v>2521.4842389051219</v>
      </c>
      <c r="L52">
        <f>VLOOKUP($A52,Exp!$Q52:$R150,2)/($E52*O52)</f>
        <v>1981.5889101655705</v>
      </c>
      <c r="M52" s="1">
        <f t="shared" si="15"/>
        <v>5350</v>
      </c>
      <c r="O52">
        <f t="shared" si="13"/>
        <v>1.497540125</v>
      </c>
      <c r="Q52" s="1">
        <f>VLOOKUP($A52,Exp!$Q52:$R150,2)/$E52</f>
        <v>2967.5089042279624</v>
      </c>
      <c r="R52" s="1">
        <f t="shared" si="8"/>
        <v>456.50399999999996</v>
      </c>
      <c r="T52">
        <f t="shared" si="10"/>
        <v>1.0649999999999995</v>
      </c>
    </row>
    <row r="53" spans="1:20" x14ac:dyDescent="0.4">
      <c r="A53">
        <v>52</v>
      </c>
      <c r="B53" s="1">
        <f t="shared" si="3"/>
        <v>15.609168069323847</v>
      </c>
      <c r="C53" s="1">
        <f t="shared" si="4"/>
        <v>3005.3474354467758</v>
      </c>
      <c r="D53" s="1">
        <f t="shared" si="5"/>
        <v>286.29901514869738</v>
      </c>
      <c r="E53" s="1">
        <f t="shared" si="14"/>
        <v>26.219026002584563</v>
      </c>
      <c r="F53" s="1">
        <f>VLOOKUP($A53,Exp!$V53:$W151,2)/$E53</f>
        <v>4286.1379825299327</v>
      </c>
      <c r="G53">
        <f t="shared" si="11"/>
        <v>42</v>
      </c>
      <c r="H53">
        <f t="shared" si="12"/>
        <v>18</v>
      </c>
      <c r="J53" s="1">
        <f>VLOOKUP($A53,Exp!$Q53:$R151,2)/$E53</f>
        <v>3143.1373534576137</v>
      </c>
      <c r="K53" s="1">
        <f>VLOOKUP(A53,Exp!M53:N151,2)/E53</f>
        <v>2526.1426566139803</v>
      </c>
      <c r="L53">
        <f>VLOOKUP($A53,Exp!$Q53:$R151,2)/($E53*O53)</f>
        <v>2085.7456519827742</v>
      </c>
      <c r="M53" s="1">
        <f t="shared" si="15"/>
        <v>5558</v>
      </c>
      <c r="O53">
        <f t="shared" si="13"/>
        <v>1.506961</v>
      </c>
      <c r="Q53" s="1">
        <f>VLOOKUP($A53,Exp!$Q53:$R151,2)/$E53</f>
        <v>3143.1373534576137</v>
      </c>
      <c r="R53" s="1">
        <f t="shared" si="8"/>
        <v>478.96799999999996</v>
      </c>
      <c r="T53">
        <f t="shared" si="10"/>
        <v>1.0799999999999994</v>
      </c>
    </row>
    <row r="54" spans="1:20" x14ac:dyDescent="0.4">
      <c r="A54">
        <v>53</v>
      </c>
      <c r="B54" s="1">
        <f t="shared" si="3"/>
        <v>16.006328789370396</v>
      </c>
      <c r="C54" s="1">
        <f t="shared" si="4"/>
        <v>3105.669596171283</v>
      </c>
      <c r="D54" s="1">
        <f t="shared" si="5"/>
        <v>296.81430024360571</v>
      </c>
      <c r="E54" s="1">
        <f t="shared" si="14"/>
        <v>27.311809507739202</v>
      </c>
      <c r="F54" s="1">
        <f>VLOOKUP($A54,Exp!$V54:$W152,2)/$E54</f>
        <v>4526.10800104808</v>
      </c>
      <c r="G54">
        <f t="shared" si="11"/>
        <v>43</v>
      </c>
      <c r="H54">
        <f t="shared" si="12"/>
        <v>18</v>
      </c>
      <c r="J54" s="1">
        <f>VLOOKUP($A54,Exp!$Q54:$R152,2)/$E54</f>
        <v>3234.7911614924415</v>
      </c>
      <c r="K54" s="1">
        <f>VLOOKUP(A54,Exp!M54:N152,2)/E54</f>
        <v>2530.0410791317031</v>
      </c>
      <c r="L54">
        <f>VLOOKUP($A54,Exp!$Q54:$R152,2)/($E54*O54)</f>
        <v>2133.3966214757656</v>
      </c>
      <c r="M54" s="1">
        <f t="shared" si="15"/>
        <v>5770</v>
      </c>
      <c r="O54">
        <f t="shared" si="13"/>
        <v>1.5162633749999999</v>
      </c>
      <c r="Q54" s="1">
        <f>VLOOKUP($A54,Exp!$Q54:$R152,2)/$E54</f>
        <v>3234.7911614924415</v>
      </c>
      <c r="R54" s="1">
        <f t="shared" si="8"/>
        <v>502.18199999999996</v>
      </c>
      <c r="T54">
        <f t="shared" si="10"/>
        <v>1.0949999999999993</v>
      </c>
    </row>
    <row r="55" spans="1:20" x14ac:dyDescent="0.4">
      <c r="A55">
        <v>54</v>
      </c>
      <c r="B55" s="1">
        <f t="shared" si="3"/>
        <v>16.422425314473259</v>
      </c>
      <c r="C55" s="1">
        <f t="shared" si="4"/>
        <v>3208.535353774178</v>
      </c>
      <c r="D55" s="1">
        <f t="shared" si="5"/>
        <v>307.71892099065298</v>
      </c>
      <c r="E55" s="1">
        <f t="shared" si="14"/>
        <v>28.436809507739202</v>
      </c>
      <c r="F55" s="1">
        <f>VLOOKUP($A55,Exp!$V55:$W153,2)/$E55</f>
        <v>4781.7537144130192</v>
      </c>
      <c r="G55">
        <f t="shared" si="11"/>
        <v>44</v>
      </c>
      <c r="H55">
        <f t="shared" si="12"/>
        <v>19</v>
      </c>
      <c r="J55" s="1">
        <f>VLOOKUP($A55,Exp!$Q55:$R153,2)/$E55</f>
        <v>3524.2701883530558</v>
      </c>
      <c r="K55" s="1">
        <f>VLOOKUP(A55,Exp!M55:N153,2)/E55</f>
        <v>2532.7735863053958</v>
      </c>
      <c r="L55">
        <f>VLOOKUP($A55,Exp!$Q55:$R153,2)/($E55*O55)</f>
        <v>2310.3181415250178</v>
      </c>
      <c r="M55" s="1">
        <f t="shared" si="15"/>
        <v>5986</v>
      </c>
      <c r="O55">
        <f t="shared" si="13"/>
        <v>1.5254479999999999</v>
      </c>
      <c r="Q55" s="1">
        <f>VLOOKUP($A55,Exp!$Q55:$R153,2)/$E55</f>
        <v>3524.2701883530558</v>
      </c>
      <c r="R55" s="1">
        <f t="shared" si="8"/>
        <v>526.1579999999999</v>
      </c>
      <c r="T55">
        <f t="shared" si="10"/>
        <v>1.1099999999999992</v>
      </c>
    </row>
    <row r="56" spans="1:20" x14ac:dyDescent="0.4">
      <c r="A56">
        <v>55</v>
      </c>
      <c r="B56" s="1">
        <f t="shared" si="3"/>
        <v>16.858816732927238</v>
      </c>
      <c r="C56" s="1">
        <f t="shared" si="4"/>
        <v>3314.1288884353971</v>
      </c>
      <c r="D56" s="1">
        <f t="shared" si="5"/>
        <v>319.03668824543115</v>
      </c>
      <c r="E56" s="1">
        <f t="shared" si="14"/>
        <v>29.594704244581308</v>
      </c>
      <c r="F56" s="1">
        <f>VLOOKUP($A56,Exp!$V56:$W154,2)/$E56</f>
        <v>5054.1340167656153</v>
      </c>
      <c r="G56">
        <f t="shared" si="11"/>
        <v>45</v>
      </c>
      <c r="H56">
        <f t="shared" si="12"/>
        <v>19</v>
      </c>
      <c r="J56" s="1">
        <f>VLOOKUP($A56,Exp!$Q56:$R154,2)/$E56</f>
        <v>3620.6477724682509</v>
      </c>
      <c r="K56" s="1">
        <f>VLOOKUP(A56,Exp!M56:N154,2)/E56</f>
        <v>2534.6088739418392</v>
      </c>
      <c r="L56">
        <f>VLOOKUP($A56,Exp!$Q56:$R154,2)/($E56*O56)</f>
        <v>2359.4727309917425</v>
      </c>
      <c r="M56" s="1">
        <f t="shared" si="15"/>
        <v>6206</v>
      </c>
      <c r="O56">
        <f t="shared" si="13"/>
        <v>1.534515625</v>
      </c>
      <c r="Q56" s="1">
        <f>VLOOKUP($A56,Exp!$Q56:$R154,2)/$E56</f>
        <v>3620.6477724682509</v>
      </c>
      <c r="R56" s="1">
        <f t="shared" si="8"/>
        <v>550.9079999999999</v>
      </c>
      <c r="T56">
        <f t="shared" si="10"/>
        <v>1.1249999999999991</v>
      </c>
    </row>
    <row r="57" spans="1:20" x14ac:dyDescent="0.4">
      <c r="A57">
        <v>56</v>
      </c>
      <c r="B57" s="1">
        <f t="shared" si="3"/>
        <v>17.316959679499938</v>
      </c>
      <c r="C57" s="1">
        <f t="shared" si="4"/>
        <v>3422.6496388727951</v>
      </c>
      <c r="D57" s="1">
        <f t="shared" si="5"/>
        <v>330.79334034629903</v>
      </c>
      <c r="E57" s="1">
        <f t="shared" si="14"/>
        <v>30.786193606283437</v>
      </c>
      <c r="F57" s="1">
        <f>VLOOKUP($A57,Exp!$V57:$W155,2)/$E57</f>
        <v>5344.3814356101711</v>
      </c>
      <c r="G57">
        <f t="shared" si="11"/>
        <v>45</v>
      </c>
      <c r="H57">
        <f t="shared" si="12"/>
        <v>19</v>
      </c>
      <c r="J57" s="1">
        <f>VLOOKUP($A57,Exp!$Q57:$R155,2)/$E57</f>
        <v>3790.8226490260427</v>
      </c>
      <c r="K57" s="1">
        <f>VLOOKUP(A57,Exp!M57:N155,2)/E57</f>
        <v>2535.584651948262</v>
      </c>
      <c r="L57">
        <f>VLOOKUP($A57,Exp!$Q57:$R155,2)/($E57*O57)</f>
        <v>2456.0438603650373</v>
      </c>
      <c r="M57" s="1">
        <f t="shared" si="15"/>
        <v>6430</v>
      </c>
      <c r="O57">
        <f t="shared" si="13"/>
        <v>1.5434669999999999</v>
      </c>
      <c r="Q57" s="1">
        <f>VLOOKUP($A57,Exp!$Q57:$R155,2)/$E57</f>
        <v>3790.8226490260427</v>
      </c>
      <c r="R57" s="1">
        <f t="shared" si="8"/>
        <v>576.44399999999985</v>
      </c>
      <c r="T57">
        <f t="shared" si="10"/>
        <v>1.139999999999999</v>
      </c>
    </row>
    <row r="58" spans="1:20" x14ac:dyDescent="0.4">
      <c r="A58">
        <v>57</v>
      </c>
      <c r="B58" s="1">
        <f t="shared" si="3"/>
        <v>17.798415336679909</v>
      </c>
      <c r="C58" s="1">
        <f t="shared" si="4"/>
        <v>3534.3135438670561</v>
      </c>
      <c r="D58" s="1">
        <f t="shared" si="5"/>
        <v>343.0166971386526</v>
      </c>
      <c r="E58" s="1">
        <f t="shared" si="14"/>
        <v>32.012000057896337</v>
      </c>
      <c r="F58" s="1">
        <f>VLOOKUP($A58,Exp!$V58:$W156,2)/$E58</f>
        <v>5653.7072789405529</v>
      </c>
      <c r="G58">
        <f t="shared" si="11"/>
        <v>46</v>
      </c>
      <c r="H58">
        <f t="shared" si="12"/>
        <v>20</v>
      </c>
      <c r="J58" s="1">
        <f>VLOOKUP($A58,Exp!$Q58:$R156,2)/$E58</f>
        <v>3889.2915086475155</v>
      </c>
      <c r="K58" s="1">
        <f>VLOOKUP(A58,Exp!M58:N156,2)/E58</f>
        <v>2535.7365941893709</v>
      </c>
      <c r="L58">
        <f>VLOOKUP($A58,Exp!$Q58:$R156,2)/($E58*O58)</f>
        <v>2505.4978453528379</v>
      </c>
      <c r="M58" s="1">
        <f t="shared" si="15"/>
        <v>6658</v>
      </c>
      <c r="O58">
        <f t="shared" si="13"/>
        <v>1.5523028750000001</v>
      </c>
      <c r="Q58" s="1">
        <f>VLOOKUP($A58,Exp!$Q58:$R156,2)/$E58</f>
        <v>3889.2915086475155</v>
      </c>
      <c r="R58" s="1">
        <f t="shared" si="8"/>
        <v>602.77799999999979</v>
      </c>
      <c r="T58">
        <f t="shared" si="10"/>
        <v>1.1549999999999989</v>
      </c>
    </row>
    <row r="59" spans="1:20" x14ac:dyDescent="0.4">
      <c r="A59">
        <v>58</v>
      </c>
      <c r="B59" s="1">
        <f t="shared" si="3"/>
        <v>18.304856938428529</v>
      </c>
      <c r="C59" s="1">
        <f t="shared" si="4"/>
        <v>3649.3543834003963</v>
      </c>
      <c r="D59" s="1">
        <f t="shared" si="5"/>
        <v>355.73682617961344</v>
      </c>
      <c r="E59" s="1">
        <f t="shared" si="14"/>
        <v>33.272869623113728</v>
      </c>
      <c r="F59" s="1">
        <f>VLOOKUP($A59,Exp!$V59:$W157,2)/$E59</f>
        <v>5983.4071353001809</v>
      </c>
      <c r="G59">
        <f t="shared" si="11"/>
        <v>47</v>
      </c>
      <c r="H59">
        <f t="shared" si="12"/>
        <v>20</v>
      </c>
      <c r="J59" s="1">
        <f>VLOOKUP($A59,Exp!$Q59:$R157,2)/$E59</f>
        <v>4156.5095396499128</v>
      </c>
      <c r="K59" s="1">
        <f>VLOOKUP(A59,Exp!M59:N157,2)/E59</f>
        <v>2535.1284982466236</v>
      </c>
      <c r="L59">
        <f>VLOOKUP($A59,Exp!$Q59:$R157,2)/($E59*O59)</f>
        <v>2662.6813807154231</v>
      </c>
      <c r="M59" s="1">
        <f t="shared" si="15"/>
        <v>6890</v>
      </c>
      <c r="O59">
        <f t="shared" si="13"/>
        <v>1.561024</v>
      </c>
      <c r="Q59" s="1">
        <f>VLOOKUP($A59,Exp!$Q59:$R157,2)/$E59</f>
        <v>4156.5095396499128</v>
      </c>
      <c r="R59" s="1">
        <f t="shared" si="8"/>
        <v>629.9219999999998</v>
      </c>
      <c r="T59">
        <f t="shared" si="10"/>
        <v>1.1699999999999988</v>
      </c>
    </row>
    <row r="60" spans="1:20" x14ac:dyDescent="0.4">
      <c r="A60">
        <v>59</v>
      </c>
      <c r="B60" s="1">
        <f t="shared" si="3"/>
        <v>18.838077812502238</v>
      </c>
      <c r="C60" s="1">
        <f t="shared" si="4"/>
        <v>3768.0252273126848</v>
      </c>
      <c r="D60" s="1">
        <f t="shared" si="5"/>
        <v>368.98622207815117</v>
      </c>
      <c r="E60" s="1">
        <f t="shared" si="14"/>
        <v>34.569572919817027</v>
      </c>
      <c r="F60" s="1">
        <f>VLOOKUP($A60,Exp!$V60:$W158,2)/$E60</f>
        <v>6334.8667504306441</v>
      </c>
      <c r="G60">
        <f t="shared" si="11"/>
        <v>48</v>
      </c>
      <c r="H60">
        <f t="shared" si="12"/>
        <v>20</v>
      </c>
      <c r="J60" s="1">
        <f>VLOOKUP($A60,Exp!$Q60:$R158,2)/$E60</f>
        <v>4258.5715577529672</v>
      </c>
      <c r="K60" s="1">
        <f>VLOOKUP(A60,Exp!M60:N158,2)/E60</f>
        <v>2533.5864056854416</v>
      </c>
      <c r="L60">
        <f>VLOOKUP($A60,Exp!$Q60:$R158,2)/($E60*O60)</f>
        <v>2713.1034100467191</v>
      </c>
      <c r="M60" s="1">
        <f t="shared" si="15"/>
        <v>7126</v>
      </c>
      <c r="O60">
        <f t="shared" si="13"/>
        <v>1.5696311249999999</v>
      </c>
      <c r="Q60" s="1">
        <f>VLOOKUP($A60,Exp!$Q60:$R158,2)/$E60</f>
        <v>4258.5715577529672</v>
      </c>
      <c r="R60" s="1">
        <f t="shared" si="8"/>
        <v>657.88799999999981</v>
      </c>
      <c r="T60">
        <f t="shared" si="10"/>
        <v>1.1849999999999987</v>
      </c>
    </row>
    <row r="61" spans="1:20" x14ac:dyDescent="0.4">
      <c r="A61">
        <v>60</v>
      </c>
      <c r="B61" s="1">
        <f t="shared" si="3"/>
        <v>44.4</v>
      </c>
      <c r="C61" s="1">
        <f t="shared" si="4"/>
        <v>5990.5999999999995</v>
      </c>
      <c r="D61" s="1">
        <f t="shared" si="5"/>
        <v>682.79999999999927</v>
      </c>
      <c r="E61" s="1">
        <f t="shared" ref="E61:E100" si="16">E60+A61/(75-A61/1.5)</f>
        <v>36.283858634102742</v>
      </c>
      <c r="F61" s="1">
        <f>VLOOKUP($A61,Exp!$V61:$W159,2)/$E61</f>
        <v>7846.2363211463753</v>
      </c>
      <c r="G61">
        <f t="shared" si="11"/>
        <v>49</v>
      </c>
      <c r="H61">
        <f t="shared" si="12"/>
        <v>21</v>
      </c>
      <c r="J61" s="1">
        <f>VLOOKUP($A61,Exp!$Q61:$R159,2)/$E61</f>
        <v>4640.8515063977857</v>
      </c>
      <c r="K61" s="1">
        <f>VLOOKUP(A61,Exp!M61:N159,2)/E61</f>
        <v>3164.0515733929456</v>
      </c>
      <c r="L61">
        <f>VLOOKUP($A61,Exp!$Q61:$R159,2)/($E61*O61)</f>
        <v>2940.7375882124579</v>
      </c>
      <c r="M61" s="1">
        <f t="shared" si="15"/>
        <v>7366</v>
      </c>
      <c r="O61">
        <f t="shared" si="13"/>
        <v>1.578125</v>
      </c>
      <c r="Q61" s="1">
        <f>VLOOKUP($A61,Exp!$Q61:$R159,2)/$E61</f>
        <v>4640.8515063977857</v>
      </c>
      <c r="R61" s="1">
        <f t="shared" si="8"/>
        <v>686.68799999999976</v>
      </c>
      <c r="T61">
        <f t="shared" si="10"/>
        <v>1.1999999999999986</v>
      </c>
    </row>
    <row r="62" spans="1:20" x14ac:dyDescent="0.4">
      <c r="A62">
        <v>61</v>
      </c>
      <c r="B62" s="1">
        <f t="shared" si="3"/>
        <v>44.859350160232275</v>
      </c>
      <c r="C62" s="1">
        <f t="shared" si="4"/>
        <v>6140.9885036838359</v>
      </c>
      <c r="D62" s="1">
        <f t="shared" si="5"/>
        <v>690.71220192278724</v>
      </c>
      <c r="E62" s="1">
        <f t="shared" si="16"/>
        <v>38.060557663228956</v>
      </c>
      <c r="F62" s="1">
        <f>VLOOKUP($A62,Exp!$V62:$W160,2)/$E62</f>
        <v>8227.9641093491409</v>
      </c>
      <c r="G62">
        <f t="shared" si="11"/>
        <v>49</v>
      </c>
      <c r="H62">
        <f t="shared" si="12"/>
        <v>21</v>
      </c>
      <c r="J62" s="1">
        <f>VLOOKUP($A62,Exp!$Q62:$R160,2)/$E62</f>
        <v>4698.354700482053</v>
      </c>
      <c r="K62" s="1">
        <f>VLOOKUP(A62,Exp!M62:N160,2)/E62</f>
        <v>3128.0676718781319</v>
      </c>
      <c r="L62">
        <f>VLOOKUP($A62,Exp!$Q62:$R160,2)/($E62*O62)</f>
        <v>2961.4470981763648</v>
      </c>
      <c r="M62" s="1">
        <f t="shared" si="15"/>
        <v>7610</v>
      </c>
      <c r="O62">
        <f t="shared" si="13"/>
        <v>1.5865063749999999</v>
      </c>
      <c r="Q62" s="1">
        <f>VLOOKUP($A62,Exp!$Q62:$R160,2)/$E62</f>
        <v>4698.354700482053</v>
      </c>
      <c r="R62" s="1">
        <f t="shared" si="8"/>
        <v>715.96799999999973</v>
      </c>
      <c r="T62">
        <f t="shared" si="10"/>
        <v>1.2</v>
      </c>
    </row>
    <row r="63" spans="1:20" x14ac:dyDescent="0.4">
      <c r="A63">
        <v>62</v>
      </c>
      <c r="B63" s="1">
        <f t="shared" si="3"/>
        <v>45.351669471981019</v>
      </c>
      <c r="C63" s="1">
        <f t="shared" si="4"/>
        <v>6295.524910167951</v>
      </c>
      <c r="D63" s="1">
        <f t="shared" si="5"/>
        <v>699.02003366377221</v>
      </c>
      <c r="E63" s="1">
        <f t="shared" si="16"/>
        <v>39.902141821644797</v>
      </c>
      <c r="F63" s="1">
        <f>VLOOKUP($A63,Exp!$V63:$W161,2)/$E63</f>
        <v>8633.0451688056219</v>
      </c>
      <c r="G63">
        <f t="shared" si="11"/>
        <v>50</v>
      </c>
      <c r="H63">
        <f t="shared" si="12"/>
        <v>21</v>
      </c>
      <c r="J63" s="1">
        <f>VLOOKUP($A63,Exp!$Q63:$R161,2)/$E63</f>
        <v>4895.3512539028952</v>
      </c>
      <c r="K63" s="1">
        <f>VLOOKUP(A63,Exp!M63:N161,2)/E63</f>
        <v>3092.0896565274684</v>
      </c>
      <c r="L63">
        <f>VLOOKUP($A63,Exp!$Q63:$R161,2)/($E63*O63)</f>
        <v>3069.6168326479046</v>
      </c>
      <c r="M63" s="1">
        <f t="shared" si="15"/>
        <v>7858</v>
      </c>
      <c r="O63">
        <f t="shared" si="13"/>
        <v>1.594776</v>
      </c>
      <c r="Q63" s="1">
        <f>VLOOKUP($A63,Exp!$Q63:$R161,2)/$E63</f>
        <v>4895.3512539028952</v>
      </c>
      <c r="R63" s="1">
        <f t="shared" si="8"/>
        <v>745.72799999999972</v>
      </c>
      <c r="T63">
        <f t="shared" si="10"/>
        <v>1.2</v>
      </c>
    </row>
    <row r="64" spans="1:20" x14ac:dyDescent="0.4">
      <c r="A64">
        <v>63</v>
      </c>
      <c r="B64" s="1">
        <f t="shared" si="3"/>
        <v>45.87932424540746</v>
      </c>
      <c r="C64" s="1">
        <f t="shared" si="4"/>
        <v>6454.5563984449373</v>
      </c>
      <c r="D64" s="1">
        <f t="shared" si="5"/>
        <v>707.75189094488951</v>
      </c>
      <c r="E64" s="1">
        <f t="shared" si="16"/>
        <v>41.811232730735703</v>
      </c>
      <c r="F64" s="1">
        <f>VLOOKUP($A64,Exp!$V64:$W162,2)/$E64</f>
        <v>9062.7486251471419</v>
      </c>
      <c r="G64">
        <f t="shared" si="11"/>
        <v>51</v>
      </c>
      <c r="H64">
        <f t="shared" si="12"/>
        <v>22</v>
      </c>
      <c r="J64" s="1">
        <f>VLOOKUP($A64,Exp!$Q64:$R162,2)/$E64</f>
        <v>4952.1859671884558</v>
      </c>
      <c r="K64" s="1">
        <f>VLOOKUP(A64,Exp!M64:N162,2)/E64</f>
        <v>3056.3796294401054</v>
      </c>
      <c r="L64">
        <f>VLOOKUP($A64,Exp!$Q64:$R162,2)/($E64*O64)</f>
        <v>3089.4497442080365</v>
      </c>
      <c r="M64" s="1">
        <f t="shared" si="15"/>
        <v>8110</v>
      </c>
      <c r="O64">
        <f t="shared" si="13"/>
        <v>1.6029346250000001</v>
      </c>
      <c r="Q64" s="1">
        <f>VLOOKUP($A64,Exp!$Q64:$R162,2)/$E64</f>
        <v>4952.1859671884558</v>
      </c>
      <c r="R64" s="1">
        <f t="shared" si="8"/>
        <v>775.96799999999973</v>
      </c>
      <c r="T64">
        <f t="shared" si="10"/>
        <v>1.2</v>
      </c>
    </row>
    <row r="65" spans="1:20" x14ac:dyDescent="0.4">
      <c r="A65">
        <v>64</v>
      </c>
      <c r="B65" s="1">
        <f t="shared" si="3"/>
        <v>46.444850628946519</v>
      </c>
      <c r="C65" s="1">
        <f t="shared" si="4"/>
        <v>6618.4586163536069</v>
      </c>
      <c r="D65" s="1">
        <f t="shared" si="5"/>
        <v>716.93820754735816</v>
      </c>
      <c r="E65" s="1">
        <f t="shared" si="16"/>
        <v>43.790614174034673</v>
      </c>
      <c r="F65" s="1">
        <f>VLOOKUP($A65,Exp!$V65:$W163,2)/$E65</f>
        <v>9518.4132262741623</v>
      </c>
      <c r="G65">
        <f t="shared" si="11"/>
        <v>52</v>
      </c>
      <c r="H65">
        <f t="shared" si="12"/>
        <v>22</v>
      </c>
      <c r="J65" s="1">
        <f>VLOOKUP($A65,Exp!$Q65:$R163,2)/$E65</f>
        <v>5277.7748008165445</v>
      </c>
      <c r="K65" s="1">
        <f>VLOOKUP(A65,Exp!M65:N163,2)/E65</f>
        <v>3020.6472892639194</v>
      </c>
      <c r="L65">
        <f>VLOOKUP($A65,Exp!$Q65:$R163,2)/($E65*O65)</f>
        <v>3276.1207292792942</v>
      </c>
      <c r="M65" s="1">
        <f t="shared" si="15"/>
        <v>8366</v>
      </c>
      <c r="O65">
        <f t="shared" si="13"/>
        <v>1.6109830000000001</v>
      </c>
      <c r="Q65" s="1">
        <f>VLOOKUP($A65,Exp!$Q65:$R163,2)/$E65</f>
        <v>5277.7748008165445</v>
      </c>
      <c r="R65" s="1">
        <f t="shared" si="8"/>
        <v>806.68799999999976</v>
      </c>
      <c r="T65">
        <f t="shared" si="10"/>
        <v>1.2</v>
      </c>
    </row>
    <row r="66" spans="1:20" x14ac:dyDescent="0.4">
      <c r="A66">
        <v>65</v>
      </c>
      <c r="B66" s="1">
        <f t="shared" si="3"/>
        <v>47.050966799187805</v>
      </c>
      <c r="C66" s="1">
        <f t="shared" si="4"/>
        <v>6787.6379787260894</v>
      </c>
      <c r="D66" s="1">
        <f t="shared" si="5"/>
        <v>726.6116015902536</v>
      </c>
      <c r="E66" s="1">
        <f t="shared" si="16"/>
        <v>45.843245752982043</v>
      </c>
      <c r="F66" s="1">
        <f>VLOOKUP($A66,Exp!$V66:$W164,2)/$E66</f>
        <v>10001.448844294708</v>
      </c>
      <c r="G66">
        <f t="shared" ref="G66:G100" si="17">FLOOR(A66*0.8,1)+1</f>
        <v>53</v>
      </c>
      <c r="H66">
        <f t="shared" ref="H66:H100" si="18">FLOOR(A66/3,1)+1</f>
        <v>22</v>
      </c>
      <c r="J66" s="1">
        <f>VLOOKUP($A66,Exp!$Q66:$R164,2)/$E66</f>
        <v>5334.0027736603661</v>
      </c>
      <c r="K66" s="1">
        <f>VLOOKUP(A66,Exp!M66:N164,2)/E66</f>
        <v>2984.9326275310427</v>
      </c>
      <c r="L66">
        <f>VLOOKUP($A66,Exp!$Q66:$R164,2)/($E66*O66)</f>
        <v>3294.787015995053</v>
      </c>
      <c r="M66" s="1">
        <f t="shared" si="15"/>
        <v>8626</v>
      </c>
      <c r="O66">
        <f t="shared" ref="O66:O100" si="19">MAX(1,1+(1-POWER(1-(A66-10)/200,3)))</f>
        <v>1.6189218750000001</v>
      </c>
      <c r="Q66" s="1">
        <f>VLOOKUP($A66,Exp!$Q66:$R164,2)/$E66</f>
        <v>5334.0027736603661</v>
      </c>
      <c r="R66" s="1">
        <f t="shared" si="8"/>
        <v>837.88799999999981</v>
      </c>
      <c r="T66">
        <f t="shared" si="10"/>
        <v>1.2</v>
      </c>
    </row>
    <row r="67" spans="1:20" x14ac:dyDescent="0.4">
      <c r="A67">
        <v>66</v>
      </c>
      <c r="B67" s="1">
        <f t="shared" ref="B67:B100" si="20">FLOOR(A67/20,1)*FLOOR(A67/20,1)*MIN(2,A67/30)+FLOOR(A67/30,1)*FLOOR(A67/30,1)*5+POWER(2,A67/10)/10</f>
        <v>47.700586025666546</v>
      </c>
      <c r="C67" s="1">
        <f t="shared" ref="C67:C100" si="21">(A67*20+A67*B67*2+30+(MAX(0,A67-20)*50))*0.7</f>
        <v>6962.5341487715887</v>
      </c>
      <c r="D67" s="1">
        <f t="shared" ref="D67:D100" si="22">(5+A67*2+10*B67)*MIN(1,0.8+A67*0.015)*T67</f>
        <v>736.80703230799861</v>
      </c>
      <c r="E67" s="1">
        <f t="shared" si="16"/>
        <v>47.972278011046555</v>
      </c>
      <c r="F67" s="1">
        <f>VLOOKUP($A67,Exp!$V67:$W165,2)/$E67</f>
        <v>10513.337825321376</v>
      </c>
      <c r="G67">
        <f t="shared" si="17"/>
        <v>53</v>
      </c>
      <c r="H67">
        <f t="shared" si="18"/>
        <v>23</v>
      </c>
      <c r="J67" s="1">
        <f>VLOOKUP($A67,Exp!$Q67:$R165,2)/$E67</f>
        <v>5505.3462322382293</v>
      </c>
      <c r="K67" s="1">
        <f>VLOOKUP(A67,Exp!M67:N165,2)/E67</f>
        <v>2949.2658232202516</v>
      </c>
      <c r="L67">
        <f>VLOOKUP($A67,Exp!$Q67:$R165,2)/($E67*O67)</f>
        <v>3384.2566243891074</v>
      </c>
      <c r="M67" s="1">
        <f t="shared" ref="M67:M100" si="23">M66+A67*4</f>
        <v>8890</v>
      </c>
      <c r="O67">
        <f t="shared" si="19"/>
        <v>1.626752</v>
      </c>
      <c r="Q67" s="1">
        <f>VLOOKUP($A67,Exp!$Q67:$R165,2)/$E67</f>
        <v>5505.3462322382293</v>
      </c>
      <c r="R67" s="1">
        <f t="shared" si="8"/>
        <v>869.56799999999976</v>
      </c>
      <c r="T67">
        <f t="shared" si="10"/>
        <v>1.2</v>
      </c>
    </row>
    <row r="68" spans="1:20" x14ac:dyDescent="0.4">
      <c r="A68">
        <v>67</v>
      </c>
      <c r="B68" s="1">
        <f t="shared" si="20"/>
        <v>48.396830673359815</v>
      </c>
      <c r="C68" s="1">
        <f t="shared" si="21"/>
        <v>7143.6227171611508</v>
      </c>
      <c r="D68" s="1">
        <f t="shared" si="22"/>
        <v>747.5619680803178</v>
      </c>
      <c r="E68" s="1">
        <f t="shared" si="16"/>
        <v>50.181069219837767</v>
      </c>
      <c r="F68" s="1">
        <f>VLOOKUP($A68,Exp!$V68:$W166,2)/$E68</f>
        <v>11055.63612142179</v>
      </c>
      <c r="G68">
        <f t="shared" si="17"/>
        <v>54</v>
      </c>
      <c r="H68">
        <f t="shared" si="18"/>
        <v>23</v>
      </c>
      <c r="J68" s="1">
        <f>VLOOKUP($A68,Exp!$Q68:$R166,2)/$E68</f>
        <v>5559.467032833023</v>
      </c>
      <c r="K68" s="1">
        <f>VLOOKUP(A68,Exp!M68:N166,2)/E68</f>
        <v>2913.568847237741</v>
      </c>
      <c r="L68">
        <f>VLOOKUP($A68,Exp!$Q68:$R166,2)/($E68*O68)</f>
        <v>3401.379653430135</v>
      </c>
      <c r="M68" s="1">
        <f t="shared" si="23"/>
        <v>9158</v>
      </c>
      <c r="O68">
        <f t="shared" si="19"/>
        <v>1.6344741249999999</v>
      </c>
      <c r="Q68" s="1">
        <f>VLOOKUP($A68,Exp!$Q68:$R166,2)/$E68</f>
        <v>5559.467032833023</v>
      </c>
      <c r="R68" s="1">
        <f t="shared" ref="R68:R100" si="24">(R67+A68*T68/2.5)</f>
        <v>901.72799999999972</v>
      </c>
      <c r="T68">
        <f t="shared" si="10"/>
        <v>1.2</v>
      </c>
    </row>
    <row r="69" spans="1:20" x14ac:dyDescent="0.4">
      <c r="A69">
        <v>68</v>
      </c>
      <c r="B69" s="1">
        <f t="shared" si="20"/>
        <v>49.143047210190389</v>
      </c>
      <c r="C69" s="1">
        <f t="shared" si="21"/>
        <v>7331.4180944101245</v>
      </c>
      <c r="D69" s="1">
        <f t="shared" si="22"/>
        <v>758.9165665222846</v>
      </c>
      <c r="E69" s="1">
        <f t="shared" si="16"/>
        <v>52.473204051298438</v>
      </c>
      <c r="F69" s="1">
        <f>VLOOKUP($A69,Exp!$V69:$W167,2)/$E69</f>
        <v>11629.974129836759</v>
      </c>
      <c r="G69">
        <f t="shared" si="17"/>
        <v>55</v>
      </c>
      <c r="H69">
        <f t="shared" si="18"/>
        <v>23</v>
      </c>
      <c r="J69" s="1">
        <f>VLOOKUP($A69,Exp!$Q69:$R167,2)/$E69</f>
        <v>5836.941073782612</v>
      </c>
      <c r="K69" s="1">
        <f>VLOOKUP(A69,Exp!M69:N167,2)/E69</f>
        <v>2877.8307467630866</v>
      </c>
      <c r="L69">
        <f>VLOOKUP($A69,Exp!$Q69:$R167,2)/($E69*O69)</f>
        <v>3554.5826528176071</v>
      </c>
      <c r="M69" s="1">
        <f t="shared" si="23"/>
        <v>9430</v>
      </c>
      <c r="O69">
        <f t="shared" si="19"/>
        <v>1.6420889999999999</v>
      </c>
      <c r="Q69" s="1">
        <f>VLOOKUP($A69,Exp!$Q69:$R167,2)/$E69</f>
        <v>5836.941073782612</v>
      </c>
      <c r="R69" s="1">
        <f t="shared" si="24"/>
        <v>934.36799999999971</v>
      </c>
      <c r="T69">
        <f t="shared" si="10"/>
        <v>1.2</v>
      </c>
    </row>
    <row r="70" spans="1:20" x14ac:dyDescent="0.4">
      <c r="A70">
        <v>69</v>
      </c>
      <c r="B70" s="1">
        <f t="shared" si="20"/>
        <v>49.942822291671135</v>
      </c>
      <c r="C70" s="1">
        <f t="shared" si="21"/>
        <v>7526.4766333754305</v>
      </c>
      <c r="D70" s="1">
        <f t="shared" si="22"/>
        <v>770.91386750005358</v>
      </c>
      <c r="E70" s="1">
        <f t="shared" si="16"/>
        <v>54.852514396126026</v>
      </c>
      <c r="F70" s="1">
        <f>VLOOKUP($A70,Exp!$V70:$W168,2)/$E70</f>
        <v>12238.057153425238</v>
      </c>
      <c r="G70">
        <f t="shared" si="17"/>
        <v>56</v>
      </c>
      <c r="H70">
        <f t="shared" si="18"/>
        <v>24</v>
      </c>
      <c r="J70" s="1">
        <f>VLOOKUP($A70,Exp!$Q70:$R168,2)/$E70</f>
        <v>5889.0281248951087</v>
      </c>
      <c r="K70" s="1">
        <f>VLOOKUP(A70,Exp!M70:N168,2)/E70</f>
        <v>2842.0028091002123</v>
      </c>
      <c r="L70">
        <f>VLOOKUP($A70,Exp!$Q70:$R168,2)/($E70*O70)</f>
        <v>3569.9790834688424</v>
      </c>
      <c r="M70" s="1">
        <f t="shared" si="23"/>
        <v>9706</v>
      </c>
      <c r="O70">
        <f t="shared" si="19"/>
        <v>1.6495973749999999</v>
      </c>
      <c r="Q70" s="1">
        <f>VLOOKUP($A70,Exp!$Q70:$R168,2)/$E70</f>
        <v>5889.0281248951087</v>
      </c>
      <c r="R70" s="1">
        <f t="shared" si="24"/>
        <v>967.48799999999972</v>
      </c>
      <c r="T70">
        <f t="shared" si="10"/>
        <v>1.2</v>
      </c>
    </row>
    <row r="71" spans="1:20" x14ac:dyDescent="0.4">
      <c r="A71">
        <v>70</v>
      </c>
      <c r="B71" s="1">
        <f t="shared" si="20"/>
        <v>50.8</v>
      </c>
      <c r="C71" s="1">
        <f t="shared" si="21"/>
        <v>7729.4</v>
      </c>
      <c r="D71" s="1">
        <f t="shared" si="22"/>
        <v>783.6</v>
      </c>
      <c r="E71" s="1">
        <f t="shared" si="16"/>
        <v>57.323102631420142</v>
      </c>
      <c r="F71" s="1">
        <f>VLOOKUP($A71,Exp!$V71:$W169,2)/$E71</f>
        <v>15223.786361612583</v>
      </c>
      <c r="G71">
        <f t="shared" si="17"/>
        <v>57</v>
      </c>
      <c r="H71">
        <f t="shared" si="18"/>
        <v>24</v>
      </c>
      <c r="J71" s="1">
        <f>VLOOKUP($A71,Exp!$Q71:$R169,2)/$E71</f>
        <v>6328.1640969860582</v>
      </c>
      <c r="K71" s="1">
        <f>VLOOKUP(A71,Exp!M71:N169,2)/E71</f>
        <v>3431.1122561637821</v>
      </c>
      <c r="L71">
        <f>VLOOKUP($A71,Exp!$Q71:$R169,2)/($E71*O71)</f>
        <v>3819.0489420555573</v>
      </c>
      <c r="M71" s="1">
        <f t="shared" si="23"/>
        <v>9986</v>
      </c>
      <c r="O71">
        <f t="shared" si="19"/>
        <v>1.657</v>
      </c>
      <c r="Q71" s="1">
        <f>VLOOKUP($A71,Exp!$Q71:$R169,2)/$E71</f>
        <v>6328.1640969860582</v>
      </c>
      <c r="R71" s="1">
        <f t="shared" si="24"/>
        <v>1001.0879999999997</v>
      </c>
      <c r="T71">
        <f t="shared" si="10"/>
        <v>1.2</v>
      </c>
    </row>
    <row r="72" spans="1:20" x14ac:dyDescent="0.4">
      <c r="A72">
        <v>71</v>
      </c>
      <c r="B72" s="1">
        <f t="shared" si="20"/>
        <v>51.718700320464549</v>
      </c>
      <c r="C72" s="1">
        <f t="shared" si="21"/>
        <v>7940.8388118541761</v>
      </c>
      <c r="D72" s="1">
        <f t="shared" si="22"/>
        <v>797.02440384557462</v>
      </c>
      <c r="E72" s="1">
        <f t="shared" si="16"/>
        <v>59.889367691661107</v>
      </c>
      <c r="F72" s="1">
        <f>VLOOKUP($A72,Exp!$V72:$W170,2)/$E72</f>
        <v>15737.161332902258</v>
      </c>
      <c r="G72">
        <f t="shared" si="17"/>
        <v>57</v>
      </c>
      <c r="H72">
        <f t="shared" si="18"/>
        <v>24</v>
      </c>
      <c r="J72" s="1">
        <f>VLOOKUP($A72,Exp!$Q72:$R170,2)/$E72</f>
        <v>6376.9916885126349</v>
      </c>
      <c r="K72" s="1">
        <f>VLOOKUP(A72,Exp!M72:N170,2)/E72</f>
        <v>3387.028579836619</v>
      </c>
      <c r="L72">
        <f>VLOOKUP($A72,Exp!$Q72:$R170,2)/($E72*O72)</f>
        <v>3831.6414039902479</v>
      </c>
      <c r="M72" s="1">
        <f t="shared" si="23"/>
        <v>10270</v>
      </c>
      <c r="O72">
        <f t="shared" si="19"/>
        <v>1.6642976249999999</v>
      </c>
      <c r="Q72" s="1">
        <f>VLOOKUP($A72,Exp!$Q72:$R170,2)/$E72</f>
        <v>6376.9916885126349</v>
      </c>
      <c r="R72" s="1">
        <f t="shared" si="24"/>
        <v>1035.1679999999997</v>
      </c>
      <c r="T72">
        <f t="shared" si="10"/>
        <v>1.2</v>
      </c>
    </row>
    <row r="73" spans="1:20" x14ac:dyDescent="0.4">
      <c r="A73">
        <v>72</v>
      </c>
      <c r="B73" s="1">
        <f t="shared" si="20"/>
        <v>52.703338943962045</v>
      </c>
      <c r="C73" s="1">
        <f t="shared" si="21"/>
        <v>8161.4965655513734</v>
      </c>
      <c r="D73" s="1">
        <f t="shared" si="22"/>
        <v>811.24006732754458</v>
      </c>
      <c r="E73" s="1">
        <f t="shared" si="16"/>
        <v>62.556034358327771</v>
      </c>
      <c r="F73" s="1">
        <f>VLOOKUP($A73,Exp!$V73:$W171,2)/$E73</f>
        <v>16271.615412475436</v>
      </c>
      <c r="G73">
        <f t="shared" si="17"/>
        <v>58</v>
      </c>
      <c r="H73">
        <f t="shared" si="18"/>
        <v>25</v>
      </c>
      <c r="J73" s="1">
        <f>VLOOKUP($A73,Exp!$Q73:$R171,2)/$E73</f>
        <v>6611.9920203179699</v>
      </c>
      <c r="K73" s="1">
        <f>VLOOKUP(A73,Exp!M73:N171,2)/E73</f>
        <v>3342.6351613377697</v>
      </c>
      <c r="L73">
        <f>VLOOKUP($A73,Exp!$Q73:$R171,2)/($E73*O73)</f>
        <v>3955.7449129657116</v>
      </c>
      <c r="M73" s="1">
        <f t="shared" si="23"/>
        <v>10558</v>
      </c>
      <c r="O73">
        <f t="shared" si="19"/>
        <v>1.6714910000000001</v>
      </c>
      <c r="Q73" s="1">
        <f>VLOOKUP($A73,Exp!$Q73:$R171,2)/$E73</f>
        <v>6611.9920203179699</v>
      </c>
      <c r="R73" s="1">
        <f t="shared" si="24"/>
        <v>1069.7279999999996</v>
      </c>
      <c r="T73">
        <f t="shared" si="10"/>
        <v>1.2</v>
      </c>
    </row>
    <row r="74" spans="1:20" x14ac:dyDescent="0.4">
      <c r="A74">
        <v>73</v>
      </c>
      <c r="B74" s="1">
        <f t="shared" si="20"/>
        <v>53.758648490814927</v>
      </c>
      <c r="C74" s="1">
        <f t="shared" si="21"/>
        <v>8392.1338757612848</v>
      </c>
      <c r="D74" s="1">
        <f t="shared" si="22"/>
        <v>826.30378188977909</v>
      </c>
      <c r="E74" s="1">
        <f t="shared" si="16"/>
        <v>65.328186257061944</v>
      </c>
      <c r="F74" s="1">
        <f>VLOOKUP($A74,Exp!$V74:$W172,2)/$E74</f>
        <v>16827.633130778035</v>
      </c>
      <c r="G74">
        <f t="shared" si="17"/>
        <v>59</v>
      </c>
      <c r="H74">
        <f t="shared" si="18"/>
        <v>25</v>
      </c>
      <c r="J74" s="1">
        <f>VLOOKUP($A74,Exp!$Q74:$R172,2)/$E74</f>
        <v>6656.9734278056558</v>
      </c>
      <c r="K74" s="1">
        <f>VLOOKUP(A74,Exp!M74:N172,2)/E74</f>
        <v>3298.1475890387001</v>
      </c>
      <c r="L74">
        <f>VLOOKUP($A74,Exp!$Q74:$R172,2)/($E74*O74)</f>
        <v>3965.8341918173328</v>
      </c>
      <c r="M74" s="1">
        <f t="shared" si="23"/>
        <v>10850</v>
      </c>
      <c r="O74">
        <f t="shared" si="19"/>
        <v>1.678580875</v>
      </c>
      <c r="Q74" s="1">
        <f>VLOOKUP($A74,Exp!$Q74:$R172,2)/$E74</f>
        <v>6656.9734278056558</v>
      </c>
      <c r="R74" s="1">
        <f t="shared" si="24"/>
        <v>1104.7679999999996</v>
      </c>
      <c r="T74">
        <f t="shared" si="10"/>
        <v>1.2</v>
      </c>
    </row>
    <row r="75" spans="1:20" x14ac:dyDescent="0.4">
      <c r="A75">
        <v>74</v>
      </c>
      <c r="B75" s="1">
        <f t="shared" si="20"/>
        <v>54.889701257893044</v>
      </c>
      <c r="C75" s="1">
        <f t="shared" si="21"/>
        <v>8633.5730503177183</v>
      </c>
      <c r="D75" s="1">
        <f t="shared" si="22"/>
        <v>842.27641509471653</v>
      </c>
      <c r="E75" s="1">
        <f t="shared" si="16"/>
        <v>68.211303140178828</v>
      </c>
      <c r="F75" s="1">
        <f>VLOOKUP($A75,Exp!$V75:$W173,2)/$E75</f>
        <v>17405.682004164377</v>
      </c>
      <c r="G75">
        <f t="shared" si="17"/>
        <v>60</v>
      </c>
      <c r="H75">
        <f t="shared" si="18"/>
        <v>25</v>
      </c>
      <c r="J75" s="1">
        <f>VLOOKUP($A75,Exp!$Q75:$R173,2)/$E75</f>
        <v>7025.9763109217674</v>
      </c>
      <c r="K75" s="1">
        <f>VLOOKUP(A75,Exp!M75:N173,2)/E75</f>
        <v>3253.2877951907462</v>
      </c>
      <c r="L75">
        <f>VLOOKUP($A75,Exp!$Q75:$R173,2)/($E75*O75)</f>
        <v>4168.3137737081906</v>
      </c>
      <c r="M75" s="1">
        <f t="shared" si="23"/>
        <v>11146</v>
      </c>
      <c r="O75">
        <f t="shared" si="19"/>
        <v>1.685568</v>
      </c>
      <c r="Q75" s="1">
        <f>VLOOKUP($A75,Exp!$Q75:$R173,2)/$E75</f>
        <v>7025.9763109217674</v>
      </c>
      <c r="R75" s="1">
        <f t="shared" si="24"/>
        <v>1140.2879999999996</v>
      </c>
      <c r="T75">
        <f t="shared" si="10"/>
        <v>1.2</v>
      </c>
    </row>
    <row r="76" spans="1:20" x14ac:dyDescent="0.4">
      <c r="A76">
        <v>75</v>
      </c>
      <c r="B76" s="1">
        <f t="shared" si="20"/>
        <v>56.101933598375609</v>
      </c>
      <c r="C76" s="1">
        <f t="shared" si="21"/>
        <v>8886.7030278294387</v>
      </c>
      <c r="D76" s="1">
        <f t="shared" si="22"/>
        <v>859.2232031805072</v>
      </c>
      <c r="E76" s="1">
        <f t="shared" si="16"/>
        <v>71.211303140178828</v>
      </c>
      <c r="F76" s="1">
        <f>VLOOKUP($A76,Exp!$V76:$W174,2)/$E76</f>
        <v>18006.205969118862</v>
      </c>
      <c r="G76">
        <f t="shared" si="17"/>
        <v>61</v>
      </c>
      <c r="H76">
        <f t="shared" si="18"/>
        <v>26</v>
      </c>
      <c r="J76" s="1">
        <f>VLOOKUP($A76,Exp!$Q76:$R174,2)/$E76</f>
        <v>7065.9990452568536</v>
      </c>
      <c r="K76" s="1">
        <f>VLOOKUP(A76,Exp!M76:N174,2)/E76</f>
        <v>3208.2828136183193</v>
      </c>
      <c r="L76">
        <f>VLOOKUP($A76,Exp!$Q76:$R174,2)/($E76*O76)</f>
        <v>4175.0042827666821</v>
      </c>
      <c r="M76" s="1">
        <f t="shared" si="23"/>
        <v>11446</v>
      </c>
      <c r="O76">
        <f t="shared" si="19"/>
        <v>1.6924531249999999</v>
      </c>
      <c r="Q76" s="1">
        <f>VLOOKUP($A76,Exp!$Q76:$R174,2)/$E76</f>
        <v>7065.9990452568536</v>
      </c>
      <c r="R76" s="1">
        <f t="shared" si="24"/>
        <v>1176.2879999999996</v>
      </c>
      <c r="T76">
        <f t="shared" si="10"/>
        <v>1.2</v>
      </c>
    </row>
    <row r="77" spans="1:20" x14ac:dyDescent="0.4">
      <c r="A77">
        <v>76</v>
      </c>
      <c r="B77" s="1">
        <f t="shared" si="20"/>
        <v>57.401172051333091</v>
      </c>
      <c r="C77" s="1">
        <f t="shared" si="21"/>
        <v>9152.484706261841</v>
      </c>
      <c r="D77" s="1">
        <f t="shared" si="22"/>
        <v>877.21406461599713</v>
      </c>
      <c r="E77" s="1">
        <f t="shared" si="16"/>
        <v>74.334590811411701</v>
      </c>
      <c r="F77" s="1">
        <f>VLOOKUP($A77,Exp!$V77:$W175,2)/$E77</f>
        <v>18629.617892408427</v>
      </c>
      <c r="G77">
        <f t="shared" si="17"/>
        <v>61</v>
      </c>
      <c r="H77">
        <f t="shared" si="18"/>
        <v>26</v>
      </c>
      <c r="J77" s="1">
        <f>VLOOKUP($A77,Exp!$Q77:$R175,2)/$E77</f>
        <v>7261.3031713512328</v>
      </c>
      <c r="K77" s="1">
        <f>VLOOKUP(A77,Exp!M77:N175,2)/E77</f>
        <v>3162.8747455741186</v>
      </c>
      <c r="L77">
        <f>VLOOKUP($A77,Exp!$Q77:$R175,2)/($E77*O77)</f>
        <v>4273.272752035904</v>
      </c>
      <c r="M77" s="1">
        <f t="shared" si="23"/>
        <v>11750</v>
      </c>
      <c r="O77">
        <f t="shared" si="19"/>
        <v>1.6992370000000001</v>
      </c>
      <c r="Q77" s="1">
        <f>VLOOKUP($A77,Exp!$Q77:$R175,2)/$E77</f>
        <v>7261.3031713512328</v>
      </c>
      <c r="R77" s="1">
        <f t="shared" si="24"/>
        <v>1212.7679999999996</v>
      </c>
      <c r="T77">
        <f t="shared" si="10"/>
        <v>1.2</v>
      </c>
    </row>
    <row r="78" spans="1:20" x14ac:dyDescent="0.4">
      <c r="A78">
        <v>77</v>
      </c>
      <c r="B78" s="1">
        <f t="shared" si="20"/>
        <v>58.793661346719624</v>
      </c>
      <c r="C78" s="1">
        <f t="shared" si="21"/>
        <v>9431.9566931763748</v>
      </c>
      <c r="D78" s="1">
        <f t="shared" si="22"/>
        <v>896.32393616063553</v>
      </c>
      <c r="E78" s="1">
        <f t="shared" si="16"/>
        <v>77.588111938172261</v>
      </c>
      <c r="F78" s="1">
        <f>VLOOKUP($A78,Exp!$V78:$W176,2)/$E78</f>
        <v>19276.291012692185</v>
      </c>
      <c r="G78">
        <f t="shared" si="17"/>
        <v>62</v>
      </c>
      <c r="H78">
        <f t="shared" si="18"/>
        <v>26</v>
      </c>
      <c r="J78" s="1">
        <f>VLOOKUP($A78,Exp!$Q78:$R176,2)/$E78</f>
        <v>7295.4990894876291</v>
      </c>
      <c r="K78" s="1">
        <f>VLOOKUP(A78,Exp!M78:N176,2)/E78</f>
        <v>3117.2301266040768</v>
      </c>
      <c r="L78">
        <f>VLOOKUP($A78,Exp!$Q78:$R176,2)/($E78*O78)</f>
        <v>4276.5765603143291</v>
      </c>
      <c r="M78" s="1">
        <f t="shared" si="23"/>
        <v>12058</v>
      </c>
      <c r="O78">
        <f t="shared" si="19"/>
        <v>1.705920375</v>
      </c>
      <c r="Q78" s="1">
        <f>VLOOKUP($A78,Exp!$Q78:$R176,2)/$E78</f>
        <v>7295.4990894876291</v>
      </c>
      <c r="R78" s="1">
        <f t="shared" si="24"/>
        <v>1249.7279999999996</v>
      </c>
      <c r="T78">
        <f t="shared" si="10"/>
        <v>1.2</v>
      </c>
    </row>
    <row r="79" spans="1:20" x14ac:dyDescent="0.4">
      <c r="A79">
        <v>78</v>
      </c>
      <c r="B79" s="1">
        <f t="shared" si="20"/>
        <v>60.286094420380778</v>
      </c>
      <c r="C79" s="1">
        <f t="shared" si="21"/>
        <v>9726.2415107055804</v>
      </c>
      <c r="D79" s="1">
        <f t="shared" si="22"/>
        <v>916.63313304456926</v>
      </c>
      <c r="E79" s="1">
        <f t="shared" si="16"/>
        <v>80.979416285998354</v>
      </c>
      <c r="F79" s="1">
        <f>VLOOKUP($A79,Exp!$V79:$W177,2)/$E79</f>
        <v>19946.549146866022</v>
      </c>
      <c r="G79">
        <f t="shared" si="17"/>
        <v>63</v>
      </c>
      <c r="H79">
        <f t="shared" si="18"/>
        <v>27</v>
      </c>
      <c r="J79" s="1">
        <f>VLOOKUP($A79,Exp!$Q79:$R177,2)/$E79</f>
        <v>7601.1291292356264</v>
      </c>
      <c r="K79" s="1">
        <f>VLOOKUP(A79,Exp!M79:N177,2)/E79</f>
        <v>3071.1508109870283</v>
      </c>
      <c r="L79">
        <f>VLOOKUP($A79,Exp!$Q79:$R177,2)/($E79*O79)</f>
        <v>4438.6051823736625</v>
      </c>
      <c r="M79" s="1">
        <f t="shared" si="23"/>
        <v>12370</v>
      </c>
      <c r="O79">
        <f t="shared" si="19"/>
        <v>1.712504</v>
      </c>
      <c r="Q79" s="1">
        <f>VLOOKUP($A79,Exp!$Q79:$R177,2)/$E79</f>
        <v>7601.1291292356264</v>
      </c>
      <c r="R79" s="1">
        <f t="shared" si="24"/>
        <v>1287.1679999999997</v>
      </c>
      <c r="T79">
        <f t="shared" si="10"/>
        <v>1.2</v>
      </c>
    </row>
    <row r="80" spans="1:20" x14ac:dyDescent="0.4">
      <c r="A80">
        <v>79</v>
      </c>
      <c r="B80" s="1">
        <f t="shared" si="20"/>
        <v>61.885644583342263</v>
      </c>
      <c r="C80" s="1">
        <f t="shared" si="21"/>
        <v>10036.552290917652</v>
      </c>
      <c r="D80" s="1">
        <f t="shared" si="22"/>
        <v>938.22773500010715</v>
      </c>
      <c r="E80" s="1">
        <f t="shared" si="16"/>
        <v>84.516729718834171</v>
      </c>
      <c r="F80" s="1">
        <f>VLOOKUP($A80,Exp!$V80:$W178,2)/$E80</f>
        <v>20640.655467660559</v>
      </c>
      <c r="G80">
        <f t="shared" si="17"/>
        <v>64</v>
      </c>
      <c r="H80">
        <f t="shared" si="18"/>
        <v>27</v>
      </c>
      <c r="J80" s="1">
        <f>VLOOKUP($A80,Exp!$Q80:$R178,2)/$E80</f>
        <v>7628.2766991199342</v>
      </c>
      <c r="K80" s="1">
        <f>VLOOKUP(A80,Exp!M80:N178,2)/E80</f>
        <v>3024.6792658735903</v>
      </c>
      <c r="L80">
        <f>VLOOKUP($A80,Exp!$Q80:$R178,2)/($E80*O80)</f>
        <v>4437.6539717474479</v>
      </c>
      <c r="M80" s="1">
        <f t="shared" si="23"/>
        <v>12686</v>
      </c>
      <c r="O80">
        <f t="shared" si="19"/>
        <v>1.7189886249999999</v>
      </c>
      <c r="Q80" s="1">
        <f>VLOOKUP($A80,Exp!$Q80:$R178,2)/$E80</f>
        <v>7628.2766991199342</v>
      </c>
      <c r="R80" s="1">
        <f t="shared" si="24"/>
        <v>1325.0879999999997</v>
      </c>
      <c r="T80">
        <f t="shared" si="10"/>
        <v>1.2</v>
      </c>
    </row>
    <row r="81" spans="1:20" x14ac:dyDescent="0.4">
      <c r="A81">
        <v>80</v>
      </c>
      <c r="B81" s="1">
        <f t="shared" si="20"/>
        <v>77.599999999999994</v>
      </c>
      <c r="C81" s="1">
        <f t="shared" si="21"/>
        <v>11932.199999999999</v>
      </c>
      <c r="D81" s="1">
        <f t="shared" si="22"/>
        <v>1129.2</v>
      </c>
      <c r="E81" s="1">
        <f t="shared" si="16"/>
        <v>88.209037411141864</v>
      </c>
      <c r="F81" s="1">
        <f>VLOOKUP($A81,Exp!$V81:$W179,2)/$E81</f>
        <v>27687.332849448972</v>
      </c>
      <c r="G81">
        <f t="shared" si="17"/>
        <v>65</v>
      </c>
      <c r="H81">
        <f t="shared" si="18"/>
        <v>27</v>
      </c>
      <c r="J81" s="1">
        <f>VLOOKUP($A81,Exp!$Q81:$R179,2)/$E81</f>
        <v>8091.1664036575157</v>
      </c>
      <c r="K81" s="1">
        <f>VLOOKUP(A81,Exp!M81:N179,2)/E81</f>
        <v>3552.3684329472117</v>
      </c>
      <c r="L81">
        <f>VLOOKUP($A81,Exp!$Q81:$R179,2)/($E81*O81)</f>
        <v>4689.511789412456</v>
      </c>
      <c r="M81" s="1">
        <f t="shared" si="23"/>
        <v>13006</v>
      </c>
      <c r="O81">
        <f t="shared" si="19"/>
        <v>1.7253749999999999</v>
      </c>
      <c r="Q81" s="1">
        <f>VLOOKUP($A81,Exp!$Q81:$R179,2)/$E81</f>
        <v>8091.1664036575157</v>
      </c>
      <c r="R81" s="1">
        <f t="shared" si="24"/>
        <v>1363.4879999999998</v>
      </c>
      <c r="T81">
        <f t="shared" si="10"/>
        <v>1.2</v>
      </c>
    </row>
    <row r="82" spans="1:20" x14ac:dyDescent="0.4">
      <c r="A82">
        <v>81</v>
      </c>
      <c r="B82" s="1">
        <f t="shared" si="20"/>
        <v>79.437400640929098</v>
      </c>
      <c r="C82" s="1">
        <f t="shared" si="21"/>
        <v>12298.20123268136</v>
      </c>
      <c r="D82" s="1">
        <f t="shared" si="22"/>
        <v>1153.6488076911492</v>
      </c>
      <c r="E82" s="1">
        <f t="shared" si="16"/>
        <v>92.066180268284725</v>
      </c>
      <c r="F82" s="1">
        <f>VLOOKUP($A82,Exp!$V82:$W180,2)/$E82</f>
        <v>28649.551982889774</v>
      </c>
      <c r="G82">
        <f t="shared" si="17"/>
        <v>65</v>
      </c>
      <c r="H82">
        <f t="shared" si="18"/>
        <v>28</v>
      </c>
      <c r="J82" s="1">
        <f>VLOOKUP($A82,Exp!$Q82:$R180,2)/$E82</f>
        <v>8305.2104233263381</v>
      </c>
      <c r="K82" s="1">
        <f>VLOOKUP(A82,Exp!M82:N180,2)/E82</f>
        <v>3845.4728866595569</v>
      </c>
      <c r="L82">
        <f>VLOOKUP($A82,Exp!$Q82:$R180,2)/($E82*O82)</f>
        <v>4796.0868984036179</v>
      </c>
      <c r="M82" s="1">
        <f t="shared" si="23"/>
        <v>13330</v>
      </c>
      <c r="O82">
        <f t="shared" si="19"/>
        <v>1.731663875</v>
      </c>
      <c r="Q82" s="1">
        <f>VLOOKUP($A82,Exp!$Q82:$R180,2)/$E82</f>
        <v>8305.2104233263381</v>
      </c>
      <c r="R82" s="1">
        <f t="shared" si="24"/>
        <v>1402.3679999999999</v>
      </c>
      <c r="T82">
        <f t="shared" si="10"/>
        <v>1.2</v>
      </c>
    </row>
    <row r="83" spans="1:20" x14ac:dyDescent="0.4">
      <c r="A83">
        <v>82</v>
      </c>
      <c r="B83" s="1">
        <f t="shared" si="20"/>
        <v>81.406677887924062</v>
      </c>
      <c r="C83" s="1">
        <f t="shared" si="21"/>
        <v>12684.486621533682</v>
      </c>
      <c r="D83" s="1">
        <f t="shared" si="22"/>
        <v>1179.6801346550888</v>
      </c>
      <c r="E83" s="1">
        <f t="shared" si="16"/>
        <v>96.098967153530623</v>
      </c>
      <c r="F83" s="1">
        <f>VLOOKUP($A83,Exp!$V83:$W181,2)/$E83</f>
        <v>29643.057435863939</v>
      </c>
      <c r="G83">
        <f t="shared" si="17"/>
        <v>66</v>
      </c>
      <c r="H83">
        <f t="shared" si="18"/>
        <v>28</v>
      </c>
      <c r="J83" s="1">
        <f>VLOOKUP($A83,Exp!$Q83:$R181,2)/$E83</f>
        <v>8743.7880436067626</v>
      </c>
      <c r="K83" s="1">
        <f>VLOOKUP(A83,Exp!M83:N181,2)/E83</f>
        <v>4126.7352995211668</v>
      </c>
      <c r="L83">
        <f>VLOOKUP($A83,Exp!$Q83:$R181,2)/($E83*O83)</f>
        <v>5031.3651094260758</v>
      </c>
      <c r="M83" s="1">
        <f t="shared" si="23"/>
        <v>13658</v>
      </c>
      <c r="O83">
        <f t="shared" si="19"/>
        <v>1.7378559999999998</v>
      </c>
      <c r="Q83" s="1">
        <f>VLOOKUP($A83,Exp!$Q83:$R181,2)/$E83</f>
        <v>8743.7880436067626</v>
      </c>
      <c r="R83" s="1">
        <f t="shared" si="24"/>
        <v>1441.7279999999998</v>
      </c>
      <c r="T83">
        <f t="shared" si="10"/>
        <v>1.2</v>
      </c>
    </row>
    <row r="84" spans="1:20" x14ac:dyDescent="0.4">
      <c r="A84">
        <v>83</v>
      </c>
      <c r="B84" s="1">
        <f t="shared" si="20"/>
        <v>83.517296981629883</v>
      </c>
      <c r="C84" s="1">
        <f t="shared" si="21"/>
        <v>13092.70990926539</v>
      </c>
      <c r="D84" s="1">
        <f t="shared" si="22"/>
        <v>1207.4075637795586</v>
      </c>
      <c r="E84" s="1">
        <f t="shared" si="16"/>
        <v>100.31930613658147</v>
      </c>
      <c r="F84" s="1">
        <f>VLOOKUP($A84,Exp!$V84:$W182,2)/$E84</f>
        <v>30667.682000306286</v>
      </c>
      <c r="G84">
        <f t="shared" si="17"/>
        <v>67</v>
      </c>
      <c r="H84">
        <f t="shared" si="18"/>
        <v>28</v>
      </c>
      <c r="J84" s="1">
        <f>VLOOKUP($A84,Exp!$Q84:$R182,2)/$E84</f>
        <v>8942.9645653505286</v>
      </c>
      <c r="K84" s="1">
        <f>VLOOKUP(A84,Exp!M84:N182,2)/E84</f>
        <v>4395.7939601338148</v>
      </c>
      <c r="L84">
        <f>VLOOKUP($A84,Exp!$Q84:$R182,2)/($E84*O84)</f>
        <v>5127.9874241676953</v>
      </c>
      <c r="M84" s="1">
        <f t="shared" si="23"/>
        <v>13990</v>
      </c>
      <c r="O84">
        <f t="shared" si="19"/>
        <v>1.7439521250000001</v>
      </c>
      <c r="Q84" s="1">
        <f>VLOOKUP($A84,Exp!$Q84:$R182,2)/$E84</f>
        <v>8942.9645653505286</v>
      </c>
      <c r="R84" s="1">
        <f t="shared" si="24"/>
        <v>1481.5679999999998</v>
      </c>
      <c r="T84">
        <f t="shared" si="10"/>
        <v>1.2</v>
      </c>
    </row>
    <row r="85" spans="1:20" x14ac:dyDescent="0.4">
      <c r="A85">
        <v>84</v>
      </c>
      <c r="B85" s="1">
        <f t="shared" si="20"/>
        <v>85.779402515786089</v>
      </c>
      <c r="C85" s="1">
        <f t="shared" si="21"/>
        <v>13524.657735856443</v>
      </c>
      <c r="D85" s="1">
        <f t="shared" si="22"/>
        <v>1236.9528301894331</v>
      </c>
      <c r="E85" s="1">
        <f t="shared" si="16"/>
        <v>104.74035876816042</v>
      </c>
      <c r="F85" s="1">
        <f>VLOOKUP($A85,Exp!$V85:$W183,2)/$E85</f>
        <v>31723.067063096114</v>
      </c>
      <c r="G85">
        <f t="shared" si="17"/>
        <v>68</v>
      </c>
      <c r="H85">
        <f t="shared" si="18"/>
        <v>29</v>
      </c>
      <c r="J85" s="1">
        <f>VLOOKUP($A85,Exp!$Q85:$R183,2)/$E85</f>
        <v>9504.05375451707</v>
      </c>
      <c r="K85" s="1">
        <f>VLOOKUP(A85,Exp!M85:N183,2)/E85</f>
        <v>4652.5332329502644</v>
      </c>
      <c r="L85">
        <f>VLOOKUP($A85,Exp!$Q85:$R183,2)/($E85*O85)</f>
        <v>5431.0337217725673</v>
      </c>
      <c r="M85" s="1">
        <f t="shared" si="23"/>
        <v>14326</v>
      </c>
      <c r="O85">
        <f t="shared" si="19"/>
        <v>1.7499530000000001</v>
      </c>
      <c r="Q85" s="1">
        <f>VLOOKUP($A85,Exp!$Q85:$R183,2)/$E85</f>
        <v>9504.05375451707</v>
      </c>
      <c r="R85" s="1">
        <f t="shared" si="24"/>
        <v>1521.8879999999997</v>
      </c>
      <c r="T85">
        <f t="shared" si="10"/>
        <v>1.2</v>
      </c>
    </row>
    <row r="86" spans="1:20" x14ac:dyDescent="0.4">
      <c r="A86">
        <v>85</v>
      </c>
      <c r="B86" s="1">
        <f t="shared" si="20"/>
        <v>88.203867196751233</v>
      </c>
      <c r="C86" s="1">
        <f t="shared" si="21"/>
        <v>13982.260196413396</v>
      </c>
      <c r="D86" s="1">
        <f t="shared" si="22"/>
        <v>1268.4464063610146</v>
      </c>
      <c r="E86" s="1">
        <f t="shared" si="16"/>
        <v>109.37672240452406</v>
      </c>
      <c r="F86" s="1">
        <f>VLOOKUP($A86,Exp!$V86:$W184,2)/$E86</f>
        <v>32808.628568850589</v>
      </c>
      <c r="G86">
        <f t="shared" si="17"/>
        <v>69</v>
      </c>
      <c r="H86">
        <f t="shared" si="18"/>
        <v>29</v>
      </c>
      <c r="J86" s="1">
        <f>VLOOKUP($A86,Exp!$Q86:$R184,2)/$E86</f>
        <v>9849.7374607326801</v>
      </c>
      <c r="K86" s="1">
        <f>VLOOKUP(A86,Exp!M86:N184,2)/E86</f>
        <v>4896.5811758302198</v>
      </c>
      <c r="L86">
        <f>VLOOKUP($A86,Exp!$Q86:$R184,2)/($E86*O86)</f>
        <v>5609.6391322526497</v>
      </c>
      <c r="M86" s="1">
        <f t="shared" si="23"/>
        <v>14666</v>
      </c>
      <c r="O86">
        <f t="shared" si="19"/>
        <v>1.755859375</v>
      </c>
      <c r="Q86" s="1">
        <f>VLOOKUP($A86,Exp!$Q86:$R184,2)/$E86</f>
        <v>9849.7374607326801</v>
      </c>
      <c r="R86" s="1">
        <f t="shared" si="24"/>
        <v>1562.6879999999996</v>
      </c>
      <c r="T86">
        <f t="shared" si="10"/>
        <v>1.2</v>
      </c>
    </row>
    <row r="87" spans="1:20" x14ac:dyDescent="0.4">
      <c r="A87">
        <v>86</v>
      </c>
      <c r="B87" s="1">
        <f t="shared" si="20"/>
        <v>90.802344102666183</v>
      </c>
      <c r="C87" s="1">
        <f t="shared" si="21"/>
        <v>14467.602229961009</v>
      </c>
      <c r="D87" s="1">
        <f t="shared" si="22"/>
        <v>1302.0281292319942</v>
      </c>
      <c r="E87" s="1">
        <f t="shared" si="16"/>
        <v>114.24464693282594</v>
      </c>
      <c r="F87" s="1">
        <f>VLOOKUP($A87,Exp!$V87:$W185,2)/$E87</f>
        <v>33923.517506102093</v>
      </c>
      <c r="G87">
        <f t="shared" si="17"/>
        <v>69</v>
      </c>
      <c r="H87">
        <f t="shared" si="18"/>
        <v>29</v>
      </c>
      <c r="J87" s="1">
        <f>VLOOKUP($A87,Exp!$Q87:$R185,2)/$E87</f>
        <v>10378.026733253717</v>
      </c>
      <c r="K87" s="1">
        <f>VLOOKUP(A87,Exp!M87:N185,2)/E87</f>
        <v>5127.7063365992881</v>
      </c>
      <c r="L87">
        <f>VLOOKUP($A87,Exp!$Q87:$R185,2)/($E87*O87)</f>
        <v>5891.0096392822943</v>
      </c>
      <c r="M87" s="1">
        <f t="shared" si="23"/>
        <v>15010</v>
      </c>
      <c r="O87">
        <f t="shared" si="19"/>
        <v>1.7616719999999999</v>
      </c>
      <c r="Q87" s="1">
        <f>VLOOKUP($A87,Exp!$Q87:$R185,2)/$E87</f>
        <v>10378.026733253717</v>
      </c>
      <c r="R87" s="1">
        <f t="shared" si="24"/>
        <v>1603.9679999999996</v>
      </c>
      <c r="T87">
        <f t="shared" ref="T87:T100" si="25">MIN(1.2,T86+0.015)</f>
        <v>1.2</v>
      </c>
    </row>
    <row r="88" spans="1:20" x14ac:dyDescent="0.4">
      <c r="A88">
        <v>87</v>
      </c>
      <c r="B88" s="1">
        <f t="shared" si="20"/>
        <v>93.587322693439219</v>
      </c>
      <c r="C88" s="1">
        <f t="shared" si="21"/>
        <v>14982.935904060896</v>
      </c>
      <c r="D88" s="1">
        <f t="shared" si="22"/>
        <v>1337.8478723212706</v>
      </c>
      <c r="E88" s="1">
        <f t="shared" si="16"/>
        <v>119.36229399164947</v>
      </c>
      <c r="F88" s="1">
        <f>VLOOKUP($A88,Exp!$V88:$W186,2)/$E88</f>
        <v>35066.573895717287</v>
      </c>
      <c r="G88">
        <f t="shared" si="17"/>
        <v>70</v>
      </c>
      <c r="H88">
        <f t="shared" si="18"/>
        <v>30</v>
      </c>
      <c r="J88" s="1">
        <f>VLOOKUP($A88,Exp!$Q88:$R186,2)/$E88</f>
        <v>10698.018254318522</v>
      </c>
      <c r="K88" s="1">
        <f>VLOOKUP(A88,Exp!M88:N186,2)/E88</f>
        <v>5345.7250079714422</v>
      </c>
      <c r="L88">
        <f>VLOOKUP($A88,Exp!$Q88:$R186,2)/($E88*O88)</f>
        <v>6052.9981601098289</v>
      </c>
      <c r="M88" s="1">
        <f t="shared" si="23"/>
        <v>15358</v>
      </c>
      <c r="O88">
        <f t="shared" si="19"/>
        <v>1.7673916250000001</v>
      </c>
      <c r="Q88" s="1">
        <f>VLOOKUP($A88,Exp!$Q88:$R186,2)/$E88</f>
        <v>10698.018254318522</v>
      </c>
      <c r="R88" s="1">
        <f t="shared" si="24"/>
        <v>1645.7279999999996</v>
      </c>
      <c r="T88">
        <f t="shared" si="25"/>
        <v>1.2</v>
      </c>
    </row>
    <row r="89" spans="1:20" x14ac:dyDescent="0.4">
      <c r="A89">
        <v>88</v>
      </c>
      <c r="B89" s="1">
        <f t="shared" si="20"/>
        <v>96.572188840761555</v>
      </c>
      <c r="C89" s="1">
        <f t="shared" si="21"/>
        <v>15530.693665181823</v>
      </c>
      <c r="D89" s="1">
        <f t="shared" si="22"/>
        <v>1376.0662660891387</v>
      </c>
      <c r="E89" s="1">
        <f t="shared" si="16"/>
        <v>124.75004909369028</v>
      </c>
      <c r="F89" s="1">
        <f>VLOOKUP($A89,Exp!$V89:$W187,2)/$E89</f>
        <v>36236.273024912094</v>
      </c>
      <c r="G89">
        <f t="shared" si="17"/>
        <v>71</v>
      </c>
      <c r="H89">
        <f t="shared" si="18"/>
        <v>30</v>
      </c>
      <c r="J89" s="1">
        <f>VLOOKUP($A89,Exp!$Q89:$R187,2)/$E89</f>
        <v>11314.408373017552</v>
      </c>
      <c r="K89" s="1">
        <f>VLOOKUP(A89,Exp!M89:N187,2)/E89</f>
        <v>5550.2102406388576</v>
      </c>
      <c r="L89">
        <f>VLOOKUP($A89,Exp!$Q89:$R187,2)/($E89*O89)</f>
        <v>6381.4366191324243</v>
      </c>
      <c r="M89" s="1">
        <f t="shared" si="23"/>
        <v>15710</v>
      </c>
      <c r="O89">
        <f t="shared" si="19"/>
        <v>1.7730190000000001</v>
      </c>
      <c r="Q89" s="1">
        <f>VLOOKUP($A89,Exp!$Q89:$R187,2)/$E89</f>
        <v>11314.408373017552</v>
      </c>
      <c r="R89" s="1">
        <f t="shared" si="24"/>
        <v>1687.9679999999996</v>
      </c>
      <c r="T89">
        <f t="shared" si="25"/>
        <v>1.2</v>
      </c>
    </row>
    <row r="90" spans="1:20" x14ac:dyDescent="0.4">
      <c r="A90">
        <v>89</v>
      </c>
      <c r="B90" s="1">
        <f t="shared" si="20"/>
        <v>99.771289166684539</v>
      </c>
      <c r="C90" s="1">
        <f t="shared" si="21"/>
        <v>16113.502630168892</v>
      </c>
      <c r="D90" s="1">
        <f t="shared" si="22"/>
        <v>1416.8554700002144</v>
      </c>
      <c r="E90" s="1">
        <f t="shared" si="16"/>
        <v>130.43090015752006</v>
      </c>
      <c r="F90" s="1">
        <f>VLOOKUP($A90,Exp!$V90:$W188,2)/$E90</f>
        <v>37430.66236636012</v>
      </c>
      <c r="G90">
        <f t="shared" si="17"/>
        <v>72</v>
      </c>
      <c r="H90">
        <f t="shared" si="18"/>
        <v>30</v>
      </c>
      <c r="J90" s="1">
        <f>VLOOKUP($A90,Exp!$Q90:$R188,2)/$E90</f>
        <v>11741.328152688553</v>
      </c>
      <c r="K90" s="1">
        <f>VLOOKUP(A90,Exp!M90:N188,2)/E90</f>
        <v>5740.8328785257454</v>
      </c>
      <c r="L90">
        <f>VLOOKUP($A90,Exp!$Q90:$R188,2)/($E90*O90)</f>
        <v>6601.6114080756442</v>
      </c>
      <c r="M90" s="1">
        <f t="shared" si="23"/>
        <v>16066</v>
      </c>
      <c r="O90">
        <f t="shared" si="19"/>
        <v>1.778554875</v>
      </c>
      <c r="Q90" s="1">
        <f>VLOOKUP($A90,Exp!$Q90:$R188,2)/$E90</f>
        <v>11741.328152688553</v>
      </c>
      <c r="R90" s="1">
        <f t="shared" si="24"/>
        <v>1730.6879999999996</v>
      </c>
      <c r="T90">
        <f t="shared" si="25"/>
        <v>1.2</v>
      </c>
    </row>
    <row r="91" spans="1:20" x14ac:dyDescent="0.4">
      <c r="A91">
        <v>90</v>
      </c>
      <c r="B91" s="1">
        <f t="shared" si="20"/>
        <v>128.19999999999999</v>
      </c>
      <c r="C91" s="1">
        <f t="shared" si="21"/>
        <v>19884.199999999997</v>
      </c>
      <c r="D91" s="1">
        <f t="shared" si="22"/>
        <v>1760.3999999999999</v>
      </c>
      <c r="E91" s="1">
        <f t="shared" si="16"/>
        <v>136.43090015752006</v>
      </c>
      <c r="F91" s="1">
        <f>VLOOKUP($A91,Exp!$V91:$W189,2)/$E91</f>
        <v>50098.335292222597</v>
      </c>
      <c r="G91">
        <f t="shared" si="17"/>
        <v>73</v>
      </c>
      <c r="H91">
        <f t="shared" si="18"/>
        <v>31</v>
      </c>
      <c r="J91" s="1">
        <f>VLOOKUP($A91,Exp!$Q91:$R189,2)/$E91</f>
        <v>12915.600483215561</v>
      </c>
      <c r="K91" s="1">
        <f>VLOOKUP(A91,Exp!M91:N189,2)/E91</f>
        <v>6923.3142851761522</v>
      </c>
      <c r="L91">
        <f>VLOOKUP($A91,Exp!$Q91:$R189,2)/($E91*O91)</f>
        <v>7239.6863695154489</v>
      </c>
      <c r="M91" s="1">
        <f t="shared" si="23"/>
        <v>16426</v>
      </c>
      <c r="O91">
        <f t="shared" si="19"/>
        <v>1.784</v>
      </c>
      <c r="Q91" s="1">
        <f>VLOOKUP($A91,Exp!$Q91:$R189,2)/$E91</f>
        <v>12915.600483215561</v>
      </c>
      <c r="R91" s="1">
        <f t="shared" si="24"/>
        <v>1773.8879999999997</v>
      </c>
      <c r="T91">
        <f t="shared" si="25"/>
        <v>1.2</v>
      </c>
    </row>
    <row r="92" spans="1:20" x14ac:dyDescent="0.4">
      <c r="A92">
        <v>91</v>
      </c>
      <c r="B92" s="1">
        <f t="shared" si="20"/>
        <v>131.8748012818582</v>
      </c>
      <c r="C92" s="1">
        <f t="shared" si="21"/>
        <v>20580.849683308734</v>
      </c>
      <c r="D92" s="1">
        <f t="shared" si="22"/>
        <v>1806.8976153822985</v>
      </c>
      <c r="E92" s="1">
        <f t="shared" si="16"/>
        <v>142.77973736682239</v>
      </c>
      <c r="F92" s="1">
        <f>VLOOKUP($A92,Exp!$V92:$W190,2)/$E92</f>
        <v>51700.318230529061</v>
      </c>
      <c r="G92">
        <f t="shared" si="17"/>
        <v>73</v>
      </c>
      <c r="H92">
        <f t="shared" si="18"/>
        <v>31</v>
      </c>
      <c r="J92" s="1">
        <f>VLOOKUP($A92,Exp!$Q92:$R190,2)/$E92</f>
        <v>13324.908947774047</v>
      </c>
      <c r="K92" s="1">
        <f>VLOOKUP(A92,Exp!M92:N190,2)/E92</f>
        <v>7112.5988794260038</v>
      </c>
      <c r="L92">
        <f>VLOOKUP($A92,Exp!$Q92:$R190,2)/($E92*O92)</f>
        <v>7446.7660229123303</v>
      </c>
      <c r="M92" s="1">
        <f t="shared" si="23"/>
        <v>16790</v>
      </c>
      <c r="O92">
        <f t="shared" si="19"/>
        <v>1.7893551250000002</v>
      </c>
      <c r="Q92" s="1">
        <f>VLOOKUP($A92,Exp!$Q92:$R190,2)/$E92</f>
        <v>13324.908947774047</v>
      </c>
      <c r="R92" s="1">
        <f t="shared" si="24"/>
        <v>1817.5679999999998</v>
      </c>
      <c r="T92">
        <f t="shared" si="25"/>
        <v>1.2</v>
      </c>
    </row>
    <row r="93" spans="1:20" x14ac:dyDescent="0.4">
      <c r="A93">
        <v>92</v>
      </c>
      <c r="B93" s="1">
        <f t="shared" si="20"/>
        <v>135.81335577584815</v>
      </c>
      <c r="C93" s="1">
        <f t="shared" si="21"/>
        <v>21321.760223929239</v>
      </c>
      <c r="D93" s="1">
        <f t="shared" si="22"/>
        <v>1856.5602693101775</v>
      </c>
      <c r="E93" s="1">
        <f t="shared" si="16"/>
        <v>149.51144468389555</v>
      </c>
      <c r="F93" s="1">
        <f>VLOOKUP($A93,Exp!$V93:$W191,2)/$E93</f>
        <v>53322.329299207777</v>
      </c>
      <c r="G93">
        <f t="shared" si="17"/>
        <v>74</v>
      </c>
      <c r="H93">
        <f t="shared" si="18"/>
        <v>31</v>
      </c>
      <c r="J93" s="1">
        <f>VLOOKUP($A93,Exp!$Q93:$R191,2)/$E93</f>
        <v>13969.345319455459</v>
      </c>
      <c r="K93" s="1">
        <f>VLOOKUP(A93,Exp!M93:N191,2)/E93</f>
        <v>7284.2450442678974</v>
      </c>
      <c r="L93">
        <f>VLOOKUP($A93,Exp!$Q93:$R191,2)/($E93*O93)</f>
        <v>7784.0086120999695</v>
      </c>
      <c r="M93" s="1">
        <f t="shared" si="23"/>
        <v>17158</v>
      </c>
      <c r="O93">
        <f t="shared" si="19"/>
        <v>1.7946209999999998</v>
      </c>
      <c r="Q93" s="1">
        <f>VLOOKUP($A93,Exp!$Q93:$R191,2)/$E93</f>
        <v>13969.345319455459</v>
      </c>
      <c r="R93" s="1">
        <f t="shared" si="24"/>
        <v>1861.7279999999998</v>
      </c>
      <c r="T93">
        <f t="shared" si="25"/>
        <v>1.2</v>
      </c>
    </row>
    <row r="94" spans="1:20" x14ac:dyDescent="0.4">
      <c r="A94">
        <v>93</v>
      </c>
      <c r="B94" s="1">
        <f t="shared" si="20"/>
        <v>140.03459396325971</v>
      </c>
      <c r="C94" s="1">
        <f t="shared" si="21"/>
        <v>22110.504134016413</v>
      </c>
      <c r="D94" s="1">
        <f t="shared" si="22"/>
        <v>1909.6151275591164</v>
      </c>
      <c r="E94" s="1">
        <f t="shared" si="16"/>
        <v>156.66529083774171</v>
      </c>
      <c r="F94" s="1">
        <f>VLOOKUP($A94,Exp!$V94:$W192,2)/$E94</f>
        <v>54958.455190609064</v>
      </c>
      <c r="G94">
        <f t="shared" si="17"/>
        <v>75</v>
      </c>
      <c r="H94">
        <f t="shared" si="18"/>
        <v>32</v>
      </c>
      <c r="J94" s="1">
        <f>VLOOKUP($A94,Exp!$Q94:$R192,2)/$E94</f>
        <v>14441.667250618264</v>
      </c>
      <c r="K94" s="1">
        <f>VLOOKUP(A94,Exp!M94:N192,2)/E94</f>
        <v>7437.6972319084261</v>
      </c>
      <c r="L94">
        <f>VLOOKUP($A94,Exp!$Q94:$R192,2)/($E94*O94)</f>
        <v>8024.0472773058609</v>
      </c>
      <c r="M94" s="1">
        <f t="shared" si="23"/>
        <v>17530</v>
      </c>
      <c r="O94">
        <f t="shared" si="19"/>
        <v>1.799798375</v>
      </c>
      <c r="Q94" s="1">
        <f>VLOOKUP($A94,Exp!$Q94:$R192,2)/$E94</f>
        <v>14441.667250618264</v>
      </c>
      <c r="R94" s="1">
        <f t="shared" si="24"/>
        <v>1906.3679999999999</v>
      </c>
      <c r="T94">
        <f t="shared" si="25"/>
        <v>1.2</v>
      </c>
    </row>
    <row r="95" spans="1:20" x14ac:dyDescent="0.4">
      <c r="A95">
        <v>94</v>
      </c>
      <c r="B95" s="1">
        <f t="shared" si="20"/>
        <v>144.55880503157218</v>
      </c>
      <c r="C95" s="1">
        <f t="shared" si="21"/>
        <v>22950.9387421549</v>
      </c>
      <c r="D95" s="1">
        <f t="shared" si="22"/>
        <v>1966.3056603788662</v>
      </c>
      <c r="E95" s="1">
        <f t="shared" si="16"/>
        <v>164.28691245936332</v>
      </c>
      <c r="F95" s="1">
        <f>VLOOKUP($A95,Exp!$V95:$W193,2)/$E95</f>
        <v>56601.519966139997</v>
      </c>
      <c r="G95">
        <f t="shared" si="17"/>
        <v>76</v>
      </c>
      <c r="H95">
        <f t="shared" si="18"/>
        <v>32</v>
      </c>
      <c r="J95" s="1">
        <f>VLOOKUP($A95,Exp!$Q95:$R193,2)/$E95</f>
        <v>15519.434639266583</v>
      </c>
      <c r="K95" s="1">
        <f>VLOOKUP(A95,Exp!M95:N193,2)/E95</f>
        <v>7572.1795569547157</v>
      </c>
      <c r="L95">
        <f>VLOOKUP($A95,Exp!$Q95:$R193,2)/($E95*O95)</f>
        <v>8598.5582702453466</v>
      </c>
      <c r="M95" s="1">
        <f t="shared" si="23"/>
        <v>17906</v>
      </c>
      <c r="O95">
        <f t="shared" si="19"/>
        <v>1.804888</v>
      </c>
      <c r="Q95" s="1">
        <f>VLOOKUP($A95,Exp!$Q95:$R193,2)/$E95</f>
        <v>15519.434639266583</v>
      </c>
      <c r="R95" s="1">
        <f t="shared" si="24"/>
        <v>1951.4879999999998</v>
      </c>
      <c r="T95">
        <f t="shared" si="25"/>
        <v>1.2</v>
      </c>
    </row>
    <row r="96" spans="1:20" x14ac:dyDescent="0.4">
      <c r="A96">
        <v>95</v>
      </c>
      <c r="B96" s="1">
        <f t="shared" si="20"/>
        <v>149.40773439350247</v>
      </c>
      <c r="C96" s="1">
        <f t="shared" si="21"/>
        <v>23847.228674335824</v>
      </c>
      <c r="D96" s="1">
        <f t="shared" si="22"/>
        <v>2026.8928127220295</v>
      </c>
      <c r="E96" s="1">
        <f t="shared" si="16"/>
        <v>172.42976960222046</v>
      </c>
      <c r="F96" s="1">
        <f>VLOOKUP($A96,Exp!$V96:$W194,2)/$E96</f>
        <v>58242.843421826117</v>
      </c>
      <c r="G96">
        <f t="shared" si="17"/>
        <v>77</v>
      </c>
      <c r="H96">
        <f t="shared" si="18"/>
        <v>32</v>
      </c>
      <c r="J96" s="1">
        <f>VLOOKUP($A96,Exp!$Q96:$R194,2)/$E96</f>
        <v>15943.540412667802</v>
      </c>
      <c r="K96" s="1">
        <f>VLOOKUP(A96,Exp!M96:N194,2)/E96</f>
        <v>7687.0600886248076</v>
      </c>
      <c r="L96">
        <f>VLOOKUP($A96,Exp!$Q96:$R194,2)/($E96*O96)</f>
        <v>8809.1181823033094</v>
      </c>
      <c r="M96" s="1">
        <f t="shared" si="23"/>
        <v>18286</v>
      </c>
      <c r="O96">
        <f t="shared" si="19"/>
        <v>1.809890625</v>
      </c>
      <c r="Q96" s="1">
        <f>VLOOKUP($A96,Exp!$Q96:$R194,2)/$E96</f>
        <v>15943.540412667802</v>
      </c>
      <c r="R96" s="1">
        <f t="shared" si="24"/>
        <v>1997.0879999999997</v>
      </c>
      <c r="T96">
        <f t="shared" si="25"/>
        <v>1.2</v>
      </c>
    </row>
    <row r="97" spans="1:20" x14ac:dyDescent="0.4">
      <c r="A97">
        <v>96</v>
      </c>
      <c r="B97" s="1">
        <f t="shared" si="20"/>
        <v>154.60468820533237</v>
      </c>
      <c r="C97" s="1">
        <f t="shared" si="21"/>
        <v>24803.870094796664</v>
      </c>
      <c r="D97" s="1">
        <f t="shared" si="22"/>
        <v>2091.6562584639883</v>
      </c>
      <c r="E97" s="1">
        <f t="shared" si="16"/>
        <v>181.15704232949318</v>
      </c>
      <c r="F97" s="1">
        <f>VLOOKUP($A97,Exp!$V97:$W195,2)/$E97</f>
        <v>59871.942809998945</v>
      </c>
      <c r="G97">
        <f t="shared" si="17"/>
        <v>77</v>
      </c>
      <c r="H97">
        <f t="shared" si="18"/>
        <v>33</v>
      </c>
      <c r="J97" s="1">
        <f>VLOOKUP($A97,Exp!$Q97:$R195,2)/$E97</f>
        <v>16543.132750804965</v>
      </c>
      <c r="K97" s="1">
        <f>VLOOKUP(A97,Exp!M97:N195,2)/E97</f>
        <v>7781.5247029482889</v>
      </c>
      <c r="L97">
        <f>VLOOKUP($A97,Exp!$Q97:$R195,2)/($E97*O97)</f>
        <v>9115.6430137226525</v>
      </c>
      <c r="M97" s="1">
        <f t="shared" si="23"/>
        <v>18670</v>
      </c>
      <c r="O97">
        <f t="shared" si="19"/>
        <v>1.8148070000000001</v>
      </c>
      <c r="Q97" s="1">
        <f>VLOOKUP($A97,Exp!$Q97:$R195,2)/$E97</f>
        <v>16543.132750804965</v>
      </c>
      <c r="R97" s="1">
        <f t="shared" si="24"/>
        <v>2043.1679999999997</v>
      </c>
      <c r="T97">
        <f t="shared" si="25"/>
        <v>1.2</v>
      </c>
    </row>
    <row r="98" spans="1:20" x14ac:dyDescent="0.4">
      <c r="A98">
        <v>97</v>
      </c>
      <c r="B98" s="1">
        <f t="shared" si="20"/>
        <v>160.17464538687844</v>
      </c>
      <c r="C98" s="1">
        <f t="shared" si="21"/>
        <v>25825.716843538095</v>
      </c>
      <c r="D98" s="1">
        <f t="shared" si="22"/>
        <v>2160.8957446425411</v>
      </c>
      <c r="E98" s="1">
        <f t="shared" si="16"/>
        <v>190.54413910368675</v>
      </c>
      <c r="F98" s="1">
        <f>VLOOKUP($A98,Exp!$V98:$W196,2)/$E98</f>
        <v>62614.607522961742</v>
      </c>
      <c r="G98">
        <f t="shared" si="17"/>
        <v>78</v>
      </c>
      <c r="H98">
        <f t="shared" si="18"/>
        <v>33</v>
      </c>
      <c r="J98" s="1">
        <f>VLOOKUP($A98,Exp!$Q98:$R196,2)/$E98</f>
        <v>16979.052807494107</v>
      </c>
      <c r="K98" s="1">
        <f>VLOOKUP(A98,Exp!M98:N196,2)/E98</f>
        <v>7854.5213043030953</v>
      </c>
      <c r="L98">
        <f>VLOOKUP($A98,Exp!$Q98:$R196,2)/($E98*O98)</f>
        <v>9331.0064825365898</v>
      </c>
      <c r="M98" s="1">
        <f t="shared" si="23"/>
        <v>19058</v>
      </c>
      <c r="O98">
        <f t="shared" si="19"/>
        <v>1.8196378750000002</v>
      </c>
      <c r="Q98" s="1">
        <f>VLOOKUP($A98,Exp!$Q98:$R196,2)/$E98</f>
        <v>16979.052807494107</v>
      </c>
      <c r="R98" s="1">
        <f t="shared" si="24"/>
        <v>2089.7279999999996</v>
      </c>
      <c r="T98">
        <f t="shared" si="25"/>
        <v>1.2</v>
      </c>
    </row>
    <row r="99" spans="1:20" x14ac:dyDescent="0.4">
      <c r="A99">
        <v>98</v>
      </c>
      <c r="B99" s="1">
        <f t="shared" si="20"/>
        <v>166.14437768152311</v>
      </c>
      <c r="C99" s="1">
        <f t="shared" si="21"/>
        <v>26918.008617904969</v>
      </c>
      <c r="D99" s="1">
        <f t="shared" si="22"/>
        <v>2234.9325321782771</v>
      </c>
      <c r="E99" s="1">
        <f t="shared" si="16"/>
        <v>200.68207013816951</v>
      </c>
      <c r="F99" s="1">
        <f>VLOOKUP($A99,Exp!$V99:$W197,2)/$E99</f>
        <v>71341.778431308325</v>
      </c>
      <c r="G99">
        <f t="shared" si="17"/>
        <v>79</v>
      </c>
      <c r="H99">
        <f t="shared" si="18"/>
        <v>33</v>
      </c>
      <c r="J99" s="1">
        <f>VLOOKUP($A99,Exp!$Q99:$R197,2)/$E99</f>
        <v>17887.004043403387</v>
      </c>
      <c r="K99" s="1">
        <f>VLOOKUP(A99,Exp!M99:N197,2)/E99</f>
        <v>7905.0360548292383</v>
      </c>
      <c r="L99">
        <f>VLOOKUP($A99,Exp!$Q99:$R197,2)/($E99*O99)</f>
        <v>9804.4074292492078</v>
      </c>
      <c r="M99" s="1">
        <f t="shared" si="23"/>
        <v>19450</v>
      </c>
      <c r="O99">
        <f t="shared" si="19"/>
        <v>1.824384</v>
      </c>
      <c r="Q99" s="1">
        <f>VLOOKUP($A99,Exp!$Q99:$R197,2)/$E99</f>
        <v>17887.004043403387</v>
      </c>
      <c r="R99" s="1">
        <f t="shared" si="24"/>
        <v>2136.7679999999996</v>
      </c>
      <c r="T99">
        <f t="shared" si="25"/>
        <v>1.2</v>
      </c>
    </row>
    <row r="100" spans="1:20" x14ac:dyDescent="0.4">
      <c r="A100">
        <v>99</v>
      </c>
      <c r="B100" s="1">
        <f t="shared" si="20"/>
        <v>172.54257833336908</v>
      </c>
      <c r="C100" s="1">
        <f t="shared" si="21"/>
        <v>28086.401357004954</v>
      </c>
      <c r="D100" s="1">
        <f t="shared" si="22"/>
        <v>2314.1109400004289</v>
      </c>
      <c r="E100" s="1">
        <f t="shared" si="16"/>
        <v>211.68207013816951</v>
      </c>
      <c r="F100" s="1">
        <f>VLOOKUP($A100,Exp!$V100:$W198,2)/$E100</f>
        <v>94688.331813005949</v>
      </c>
      <c r="G100">
        <f t="shared" si="17"/>
        <v>80</v>
      </c>
      <c r="H100">
        <f t="shared" si="18"/>
        <v>34</v>
      </c>
      <c r="J100" s="1">
        <f>VLOOKUP($A100,Exp!$Q100:$R198,2)/$E100</f>
        <v>18230.944158289076</v>
      </c>
      <c r="K100" s="1">
        <f>VLOOKUP(A100,Exp!M100:N198,2)/E100</f>
        <v>7931.7582207320293</v>
      </c>
      <c r="L100">
        <f>VLOOKUP($A100,Exp!$Q100:$R198,2)/($E100*O100)</f>
        <v>9967.4600378320556</v>
      </c>
      <c r="M100" s="1">
        <f t="shared" si="23"/>
        <v>19846</v>
      </c>
      <c r="O100">
        <f t="shared" si="19"/>
        <v>1.8290461250000001</v>
      </c>
      <c r="Q100" s="1">
        <f>VLOOKUP($A100,Exp!$Q100:$R198,2)/$E100</f>
        <v>18230.944158289076</v>
      </c>
      <c r="R100" s="1">
        <f t="shared" si="24"/>
        <v>2184.2879999999996</v>
      </c>
      <c r="T100">
        <f t="shared" si="25"/>
        <v>1.2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1033</v>
      </c>
      <c r="B1" t="s">
        <v>1034</v>
      </c>
      <c r="C1" t="s">
        <v>1035</v>
      </c>
      <c r="E1" t="s">
        <v>1093</v>
      </c>
    </row>
    <row r="2" spans="1:5" x14ac:dyDescent="0.4">
      <c r="A2" t="s">
        <v>1036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1024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X100"/>
  <sheetViews>
    <sheetView topLeftCell="D1" workbookViewId="0">
      <selection activeCell="U2" sqref="U2"/>
    </sheetView>
  </sheetViews>
  <sheetFormatPr defaultRowHeight="14.6" x14ac:dyDescent="0.4"/>
  <cols>
    <col min="8" max="8" width="10.3828125" customWidth="1"/>
    <col min="23" max="23" width="12.23046875" style="8" bestFit="1" customWidth="1"/>
  </cols>
  <sheetData>
    <row r="1" spans="1:24" x14ac:dyDescent="0.4">
      <c r="A1" t="s">
        <v>3</v>
      </c>
      <c r="B1" t="s">
        <v>16</v>
      </c>
      <c r="E1" t="s">
        <v>1102</v>
      </c>
      <c r="M1" t="s">
        <v>3</v>
      </c>
      <c r="N1" t="s">
        <v>1090</v>
      </c>
      <c r="O1" t="s">
        <v>3</v>
      </c>
      <c r="P1" t="s">
        <v>1089</v>
      </c>
      <c r="Q1" t="s">
        <v>3</v>
      </c>
      <c r="R1" t="s">
        <v>1094</v>
      </c>
      <c r="V1" t="s">
        <v>3</v>
      </c>
      <c r="W1" s="8" t="s">
        <v>1133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0" t="s">
        <v>1037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1038</v>
      </c>
      <c r="E2" s="5" t="s">
        <v>1039</v>
      </c>
      <c r="F2" s="5" t="s">
        <v>1040</v>
      </c>
      <c r="G2" s="4" t="s">
        <v>1041</v>
      </c>
      <c r="H2" s="4" t="s">
        <v>1042</v>
      </c>
      <c r="I2" s="4" t="s">
        <v>1043</v>
      </c>
      <c r="J2" s="4" t="s">
        <v>1044</v>
      </c>
      <c r="K2" s="4" t="s">
        <v>1045</v>
      </c>
      <c r="L2" s="4" t="s">
        <v>1046</v>
      </c>
      <c r="M2" s="4" t="s">
        <v>1047</v>
      </c>
      <c r="N2" s="4" t="s">
        <v>1048</v>
      </c>
      <c r="O2" s="4" t="s">
        <v>1049</v>
      </c>
      <c r="P2" s="4" t="s">
        <v>1050</v>
      </c>
      <c r="Q2" s="4" t="s">
        <v>1051</v>
      </c>
      <c r="R2" s="4" t="s">
        <v>1052</v>
      </c>
      <c r="S2" s="4" t="s">
        <v>1053</v>
      </c>
    </row>
    <row r="3" spans="1:19" x14ac:dyDescent="0.4">
      <c r="A3">
        <v>0</v>
      </c>
      <c r="B3" t="s">
        <v>1054</v>
      </c>
      <c r="C3">
        <v>1</v>
      </c>
      <c r="D3">
        <v>1</v>
      </c>
      <c r="E3" t="s">
        <v>1055</v>
      </c>
      <c r="F3" t="s">
        <v>1056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1057</v>
      </c>
      <c r="C4">
        <v>1.6</v>
      </c>
      <c r="D4">
        <v>1</v>
      </c>
      <c r="E4" t="s">
        <v>1058</v>
      </c>
      <c r="F4" t="s">
        <v>1059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1060</v>
      </c>
      <c r="C5">
        <v>1.1499999999999999</v>
      </c>
      <c r="D5">
        <v>1.5</v>
      </c>
      <c r="E5" t="s">
        <v>1061</v>
      </c>
      <c r="F5" t="s">
        <v>1062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1063</v>
      </c>
      <c r="C6">
        <v>1.1000000000000001</v>
      </c>
      <c r="D6">
        <v>1.8</v>
      </c>
      <c r="E6" t="s">
        <v>1064</v>
      </c>
      <c r="F6" t="s">
        <v>1065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1066</v>
      </c>
      <c r="C7">
        <v>1.2</v>
      </c>
      <c r="D7">
        <v>1.6</v>
      </c>
      <c r="E7" t="s">
        <v>1067</v>
      </c>
      <c r="F7" t="s">
        <v>1068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1069</v>
      </c>
      <c r="C8">
        <v>1.3</v>
      </c>
      <c r="D8">
        <v>1.3</v>
      </c>
      <c r="E8" t="s">
        <v>1070</v>
      </c>
      <c r="F8" t="s">
        <v>1071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1072</v>
      </c>
      <c r="C9">
        <v>1.4</v>
      </c>
      <c r="D9">
        <v>1.4</v>
      </c>
      <c r="E9" t="s">
        <v>1073</v>
      </c>
      <c r="F9" t="s">
        <v>1074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1075</v>
      </c>
      <c r="C10">
        <v>1</v>
      </c>
      <c r="D10">
        <v>1</v>
      </c>
      <c r="E10" t="s">
        <v>1076</v>
      </c>
      <c r="F10" t="s">
        <v>1077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1078</v>
      </c>
    </row>
    <row r="2" spans="1:2" x14ac:dyDescent="0.4">
      <c r="A2">
        <v>0</v>
      </c>
      <c r="B2" t="s">
        <v>1041</v>
      </c>
    </row>
    <row r="3" spans="1:2" x14ac:dyDescent="0.4">
      <c r="A3">
        <v>1</v>
      </c>
      <c r="B3" t="s">
        <v>1042</v>
      </c>
    </row>
    <row r="4" spans="1:2" x14ac:dyDescent="0.4">
      <c r="A4">
        <v>2</v>
      </c>
      <c r="B4" t="s">
        <v>1043</v>
      </c>
    </row>
    <row r="5" spans="1:2" x14ac:dyDescent="0.4">
      <c r="A5">
        <v>3</v>
      </c>
      <c r="B5" t="s">
        <v>1044</v>
      </c>
    </row>
    <row r="6" spans="1:2" x14ac:dyDescent="0.4">
      <c r="A6">
        <v>4</v>
      </c>
      <c r="B6" t="s">
        <v>1045</v>
      </c>
    </row>
    <row r="7" spans="1:2" x14ac:dyDescent="0.4">
      <c r="A7">
        <v>5</v>
      </c>
      <c r="B7" t="s">
        <v>1046</v>
      </c>
    </row>
    <row r="8" spans="1:2" x14ac:dyDescent="0.4">
      <c r="A8">
        <v>6</v>
      </c>
      <c r="B8" t="s">
        <v>1047</v>
      </c>
    </row>
    <row r="9" spans="1:2" x14ac:dyDescent="0.4">
      <c r="A9">
        <v>7</v>
      </c>
      <c r="B9" t="s">
        <v>1048</v>
      </c>
    </row>
    <row r="10" spans="1:2" x14ac:dyDescent="0.4">
      <c r="A10">
        <v>8</v>
      </c>
      <c r="B10" t="s">
        <v>1049</v>
      </c>
    </row>
    <row r="11" spans="1:2" x14ac:dyDescent="0.4">
      <c r="A11">
        <v>9</v>
      </c>
      <c r="B11" t="s">
        <v>1050</v>
      </c>
    </row>
    <row r="12" spans="1:2" x14ac:dyDescent="0.4">
      <c r="A12">
        <v>10</v>
      </c>
      <c r="B12" t="s">
        <v>1051</v>
      </c>
    </row>
    <row r="13" spans="1:2" x14ac:dyDescent="0.4">
      <c r="A13">
        <v>11</v>
      </c>
      <c r="B13" t="s">
        <v>1052</v>
      </c>
    </row>
    <row r="14" spans="1:2" x14ac:dyDescent="0.4">
      <c r="A14">
        <v>12</v>
      </c>
      <c r="B14" t="s">
        <v>1053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2024-11-04T08:50:30Z</dcterms:modified>
</cp:coreProperties>
</file>