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rojectsSSD\RagnarokRebuildTcp\Other\"/>
    </mc:Choice>
  </mc:AlternateContent>
  <xr:revisionPtr revIDLastSave="0" documentId="13_ncr:1_{0F83316D-1843-41C7-87EF-CB415F337456}" xr6:coauthVersionLast="47" xr6:coauthVersionMax="47" xr10:uidLastSave="{00000000-0000-0000-0000-000000000000}"/>
  <bookViews>
    <workbookView xWindow="2571" yWindow="2674" windowWidth="27798" windowHeight="14726" xr2:uid="{1C41742B-2950-4FF8-AA39-6557869B44EA}"/>
  </bookViews>
  <sheets>
    <sheet name="StatDef" sheetId="3" r:id="rId1"/>
    <sheet name="ClassDef" sheetId="5" r:id="rId2"/>
    <sheet name="ElementalDef" sheetId="8" r:id="rId3"/>
    <sheet name="RaceDef" sheetId="9" r:id="rId4"/>
    <sheet name="StatCharts" sheetId="2" r:id="rId5"/>
    <sheet name="StatExpWeight" sheetId="10" r:id="rId6"/>
    <sheet name="Exp" sheetId="6" r:id="rId7"/>
    <sheet name="JobDef" sheetId="11" r:id="rId8"/>
    <sheet name="WeaponClass" sheetId="13" r:id="rId9"/>
    <sheet name="JobWeaponClass" sheetId="14" r:id="rId10"/>
    <sheet name="Sheet1" sheetId="1" r:id="rId11"/>
  </sheets>
  <definedNames>
    <definedName name="BaseMonStatTable">StatCharts!$A:$H</definedName>
    <definedName name="MonsterStatChart">StatDef!$A:$R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2" l="1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E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2" i="2"/>
  <c r="E3" i="2"/>
  <c r="E4" i="2"/>
  <c r="E5" i="2"/>
  <c r="E6" i="2"/>
  <c r="F6" i="2" s="1"/>
  <c r="E7" i="2"/>
  <c r="E8" i="2"/>
  <c r="E9" i="2"/>
  <c r="E10" i="2"/>
  <c r="E11" i="2"/>
  <c r="E12" i="2"/>
  <c r="E13" i="2"/>
  <c r="F13" i="2" s="1"/>
  <c r="E14" i="2"/>
  <c r="E15" i="2"/>
  <c r="E16" i="2"/>
  <c r="E17" i="2"/>
  <c r="E18" i="2"/>
  <c r="F18" i="2" s="1"/>
  <c r="E19" i="2"/>
  <c r="E20" i="2"/>
  <c r="E21" i="2"/>
  <c r="E22" i="2"/>
  <c r="E23" i="2"/>
  <c r="E24" i="2"/>
  <c r="E25" i="2"/>
  <c r="F25" i="2" s="1"/>
  <c r="E26" i="2"/>
  <c r="E27" i="2"/>
  <c r="E28" i="2"/>
  <c r="E29" i="2"/>
  <c r="E30" i="2"/>
  <c r="F30" i="2" s="1"/>
  <c r="E31" i="2"/>
  <c r="E32" i="2"/>
  <c r="E33" i="2"/>
  <c r="E34" i="2"/>
  <c r="E35" i="2"/>
  <c r="E36" i="2"/>
  <c r="E37" i="2"/>
  <c r="F37" i="2" s="1"/>
  <c r="E38" i="2"/>
  <c r="E39" i="2"/>
  <c r="E40" i="2"/>
  <c r="E41" i="2"/>
  <c r="E42" i="2"/>
  <c r="F42" i="2" s="1"/>
  <c r="E43" i="2"/>
  <c r="E44" i="2"/>
  <c r="E45" i="2"/>
  <c r="E46" i="2"/>
  <c r="E47" i="2"/>
  <c r="E48" i="2"/>
  <c r="E49" i="2"/>
  <c r="F49" i="2" s="1"/>
  <c r="E50" i="2"/>
  <c r="E51" i="2"/>
  <c r="E52" i="2"/>
  <c r="E53" i="2"/>
  <c r="E54" i="2"/>
  <c r="E55" i="2"/>
  <c r="E56" i="2"/>
  <c r="E57" i="2"/>
  <c r="E58" i="2"/>
  <c r="E59" i="2"/>
  <c r="E60" i="2"/>
  <c r="E61" i="2"/>
  <c r="F61" i="2" s="1"/>
  <c r="E62" i="2"/>
  <c r="F62" i="2" s="1"/>
  <c r="E63" i="2"/>
  <c r="E64" i="2"/>
  <c r="E65" i="2"/>
  <c r="E66" i="2"/>
  <c r="F66" i="2" s="1"/>
  <c r="E67" i="2"/>
  <c r="E68" i="2"/>
  <c r="E69" i="2"/>
  <c r="E70" i="2"/>
  <c r="E71" i="2"/>
  <c r="E72" i="2"/>
  <c r="E73" i="2"/>
  <c r="F73" i="2" s="1"/>
  <c r="E74" i="2"/>
  <c r="E75" i="2"/>
  <c r="E76" i="2"/>
  <c r="E77" i="2"/>
  <c r="E78" i="2"/>
  <c r="F78" i="2" s="1"/>
  <c r="E79" i="2"/>
  <c r="E80" i="2"/>
  <c r="E81" i="2"/>
  <c r="E82" i="2"/>
  <c r="E83" i="2"/>
  <c r="E84" i="2"/>
  <c r="E85" i="2"/>
  <c r="F85" i="2" s="1"/>
  <c r="E86" i="2"/>
  <c r="E87" i="2"/>
  <c r="E88" i="2"/>
  <c r="E89" i="2"/>
  <c r="E90" i="2"/>
  <c r="F90" i="2" s="1"/>
  <c r="E91" i="2"/>
  <c r="E92" i="2"/>
  <c r="E93" i="2"/>
  <c r="E94" i="2"/>
  <c r="E95" i="2"/>
  <c r="E96" i="2"/>
  <c r="E97" i="2"/>
  <c r="E98" i="2"/>
  <c r="E99" i="2"/>
  <c r="E100" i="2"/>
  <c r="F14" i="2"/>
  <c r="F26" i="2"/>
  <c r="F38" i="2"/>
  <c r="F50" i="2"/>
  <c r="F74" i="2"/>
  <c r="F86" i="2"/>
  <c r="F11" i="2"/>
  <c r="F23" i="2"/>
  <c r="F35" i="2"/>
  <c r="F47" i="2"/>
  <c r="F71" i="2"/>
  <c r="F83" i="2"/>
  <c r="F95" i="2"/>
  <c r="F97" i="2"/>
  <c r="F98" i="2"/>
  <c r="F54" i="2"/>
  <c r="F3" i="2"/>
  <c r="F4" i="2"/>
  <c r="F5" i="2"/>
  <c r="F7" i="2"/>
  <c r="F8" i="2"/>
  <c r="F9" i="2"/>
  <c r="F10" i="2"/>
  <c r="F12" i="2"/>
  <c r="F15" i="2"/>
  <c r="F16" i="2"/>
  <c r="F17" i="2"/>
  <c r="F19" i="2"/>
  <c r="F20" i="2"/>
  <c r="F21" i="2"/>
  <c r="F22" i="2"/>
  <c r="F24" i="2"/>
  <c r="F27" i="2"/>
  <c r="F28" i="2"/>
  <c r="F29" i="2"/>
  <c r="F31" i="2"/>
  <c r="F32" i="2"/>
  <c r="F33" i="2"/>
  <c r="F34" i="2"/>
  <c r="F36" i="2"/>
  <c r="F39" i="2"/>
  <c r="F40" i="2"/>
  <c r="F41" i="2"/>
  <c r="F43" i="2"/>
  <c r="F44" i="2"/>
  <c r="F45" i="2"/>
  <c r="F46" i="2"/>
  <c r="F48" i="2"/>
  <c r="F51" i="2"/>
  <c r="F52" i="2"/>
  <c r="F53" i="2"/>
  <c r="F55" i="2"/>
  <c r="F56" i="2"/>
  <c r="F57" i="2"/>
  <c r="F58" i="2"/>
  <c r="F59" i="2"/>
  <c r="F60" i="2"/>
  <c r="F63" i="2"/>
  <c r="F64" i="2"/>
  <c r="F65" i="2"/>
  <c r="F67" i="2"/>
  <c r="F68" i="2"/>
  <c r="F69" i="2"/>
  <c r="F70" i="2"/>
  <c r="F72" i="2"/>
  <c r="F75" i="2"/>
  <c r="F76" i="2"/>
  <c r="F77" i="2"/>
  <c r="F79" i="2"/>
  <c r="F80" i="2"/>
  <c r="F81" i="2"/>
  <c r="F82" i="2"/>
  <c r="F84" i="2"/>
  <c r="F87" i="2"/>
  <c r="F88" i="2"/>
  <c r="F89" i="2"/>
  <c r="F91" i="2"/>
  <c r="F92" i="2"/>
  <c r="F93" i="2"/>
  <c r="F94" i="2"/>
  <c r="F96" i="2"/>
  <c r="F99" i="2"/>
  <c r="F100" i="2"/>
  <c r="F2" i="2"/>
  <c r="G100" i="6"/>
  <c r="F100" i="6"/>
  <c r="C100" i="6"/>
  <c r="B100" i="6"/>
  <c r="D100" i="6" s="1"/>
  <c r="G99" i="6"/>
  <c r="F99" i="6"/>
  <c r="C99" i="6"/>
  <c r="B99" i="6"/>
  <c r="D99" i="6" s="1"/>
  <c r="G98" i="6"/>
  <c r="F98" i="6"/>
  <c r="C98" i="6"/>
  <c r="B98" i="6"/>
  <c r="D98" i="6" s="1"/>
  <c r="G97" i="6"/>
  <c r="F97" i="6"/>
  <c r="C97" i="6"/>
  <c r="B97" i="6"/>
  <c r="D97" i="6" s="1"/>
  <c r="G96" i="6"/>
  <c r="F96" i="6"/>
  <c r="C96" i="6"/>
  <c r="B96" i="6"/>
  <c r="D96" i="6" s="1"/>
  <c r="G95" i="6"/>
  <c r="F95" i="6"/>
  <c r="D95" i="6"/>
  <c r="C95" i="6"/>
  <c r="B95" i="6"/>
  <c r="G94" i="6"/>
  <c r="F94" i="6"/>
  <c r="C94" i="6"/>
  <c r="B94" i="6"/>
  <c r="D94" i="6" s="1"/>
  <c r="G93" i="6"/>
  <c r="F93" i="6"/>
  <c r="C93" i="6"/>
  <c r="B93" i="6"/>
  <c r="D93" i="6" s="1"/>
  <c r="G92" i="6"/>
  <c r="F92" i="6"/>
  <c r="C92" i="6"/>
  <c r="B92" i="6"/>
  <c r="D92" i="6" s="1"/>
  <c r="G91" i="6"/>
  <c r="F91" i="6"/>
  <c r="C91" i="6"/>
  <c r="B91" i="6"/>
  <c r="D91" i="6" s="1"/>
  <c r="G90" i="6"/>
  <c r="F90" i="6"/>
  <c r="C90" i="6"/>
  <c r="B90" i="6"/>
  <c r="D90" i="6" s="1"/>
  <c r="G89" i="6"/>
  <c r="F89" i="6"/>
  <c r="D89" i="6"/>
  <c r="C89" i="6"/>
  <c r="B89" i="6"/>
  <c r="G88" i="6"/>
  <c r="F88" i="6"/>
  <c r="C88" i="6"/>
  <c r="B88" i="6"/>
  <c r="D88" i="6" s="1"/>
  <c r="G87" i="6"/>
  <c r="F87" i="6"/>
  <c r="C87" i="6"/>
  <c r="B87" i="6"/>
  <c r="D87" i="6" s="1"/>
  <c r="G86" i="6"/>
  <c r="F86" i="6"/>
  <c r="D86" i="6"/>
  <c r="C86" i="6"/>
  <c r="B86" i="6"/>
  <c r="G85" i="6"/>
  <c r="F85" i="6"/>
  <c r="C85" i="6"/>
  <c r="B85" i="6"/>
  <c r="D85" i="6" s="1"/>
  <c r="G84" i="6"/>
  <c r="F84" i="6"/>
  <c r="C84" i="6"/>
  <c r="B84" i="6"/>
  <c r="D84" i="6" s="1"/>
  <c r="G83" i="6"/>
  <c r="F83" i="6"/>
  <c r="D83" i="6"/>
  <c r="C83" i="6"/>
  <c r="B83" i="6"/>
  <c r="G82" i="6"/>
  <c r="F82" i="6"/>
  <c r="C82" i="6"/>
  <c r="B82" i="6"/>
  <c r="D82" i="6" s="1"/>
  <c r="G81" i="6"/>
  <c r="F81" i="6"/>
  <c r="C81" i="6"/>
  <c r="B81" i="6"/>
  <c r="D81" i="6" s="1"/>
  <c r="G80" i="6"/>
  <c r="F80" i="6"/>
  <c r="D80" i="6"/>
  <c r="C80" i="6"/>
  <c r="B80" i="6"/>
  <c r="G79" i="6"/>
  <c r="F79" i="6"/>
  <c r="C79" i="6"/>
  <c r="B79" i="6"/>
  <c r="D79" i="6" s="1"/>
  <c r="G78" i="6"/>
  <c r="F78" i="6"/>
  <c r="C78" i="6"/>
  <c r="B78" i="6"/>
  <c r="D78" i="6" s="1"/>
  <c r="G77" i="6"/>
  <c r="F77" i="6"/>
  <c r="D77" i="6"/>
  <c r="C77" i="6"/>
  <c r="B77" i="6"/>
  <c r="G76" i="6"/>
  <c r="F76" i="6"/>
  <c r="C76" i="6"/>
  <c r="B76" i="6"/>
  <c r="D76" i="6" s="1"/>
  <c r="G75" i="6"/>
  <c r="F75" i="6"/>
  <c r="C75" i="6"/>
  <c r="B75" i="6"/>
  <c r="D75" i="6" s="1"/>
  <c r="G74" i="6"/>
  <c r="F74" i="6"/>
  <c r="D74" i="6"/>
  <c r="C74" i="6"/>
  <c r="B74" i="6"/>
  <c r="G73" i="6"/>
  <c r="F73" i="6"/>
  <c r="C73" i="6"/>
  <c r="D73" i="6" s="1"/>
  <c r="B73" i="6"/>
  <c r="G72" i="6"/>
  <c r="F72" i="6"/>
  <c r="C72" i="6"/>
  <c r="B72" i="6"/>
  <c r="D72" i="6" s="1"/>
  <c r="G71" i="6"/>
  <c r="F71" i="6"/>
  <c r="D71" i="6"/>
  <c r="C71" i="6"/>
  <c r="B71" i="6"/>
  <c r="G70" i="6"/>
  <c r="F70" i="6"/>
  <c r="C70" i="6"/>
  <c r="B70" i="6"/>
  <c r="D70" i="6" s="1"/>
  <c r="G69" i="6"/>
  <c r="F69" i="6"/>
  <c r="C69" i="6"/>
  <c r="B69" i="6"/>
  <c r="D69" i="6" s="1"/>
  <c r="G68" i="6"/>
  <c r="F68" i="6"/>
  <c r="D68" i="6"/>
  <c r="C68" i="6"/>
  <c r="B68" i="6"/>
  <c r="G67" i="6"/>
  <c r="F67" i="6"/>
  <c r="C67" i="6"/>
  <c r="B67" i="6"/>
  <c r="D67" i="6" s="1"/>
  <c r="G66" i="6"/>
  <c r="F66" i="6"/>
  <c r="C66" i="6"/>
  <c r="B66" i="6"/>
  <c r="D66" i="6" s="1"/>
  <c r="G65" i="6"/>
  <c r="F65" i="6"/>
  <c r="D65" i="6"/>
  <c r="C65" i="6"/>
  <c r="B65" i="6"/>
  <c r="G64" i="6"/>
  <c r="F64" i="6"/>
  <c r="C64" i="6"/>
  <c r="B64" i="6"/>
  <c r="D64" i="6" s="1"/>
  <c r="G63" i="6"/>
  <c r="F63" i="6"/>
  <c r="C63" i="6"/>
  <c r="B63" i="6"/>
  <c r="D63" i="6" s="1"/>
  <c r="G62" i="6"/>
  <c r="F62" i="6"/>
  <c r="D62" i="6"/>
  <c r="C62" i="6"/>
  <c r="B62" i="6"/>
  <c r="G61" i="6"/>
  <c r="F61" i="6"/>
  <c r="C61" i="6"/>
  <c r="D61" i="6" s="1"/>
  <c r="B61" i="6"/>
  <c r="G60" i="6"/>
  <c r="F60" i="6"/>
  <c r="C60" i="6"/>
  <c r="B60" i="6"/>
  <c r="D60" i="6" s="1"/>
  <c r="G59" i="6"/>
  <c r="F59" i="6"/>
  <c r="D59" i="6"/>
  <c r="C59" i="6"/>
  <c r="B59" i="6"/>
  <c r="G58" i="6"/>
  <c r="F58" i="6"/>
  <c r="C58" i="6"/>
  <c r="B58" i="6"/>
  <c r="D58" i="6" s="1"/>
  <c r="G57" i="6"/>
  <c r="F57" i="6"/>
  <c r="C57" i="6"/>
  <c r="B57" i="6"/>
  <c r="D57" i="6" s="1"/>
  <c r="G56" i="6"/>
  <c r="F56" i="6"/>
  <c r="D56" i="6"/>
  <c r="C56" i="6"/>
  <c r="B56" i="6"/>
  <c r="G55" i="6"/>
  <c r="F55" i="6"/>
  <c r="C55" i="6"/>
  <c r="D55" i="6" s="1"/>
  <c r="B55" i="6"/>
  <c r="G54" i="6"/>
  <c r="F54" i="6"/>
  <c r="C54" i="6"/>
  <c r="B54" i="6"/>
  <c r="D54" i="6" s="1"/>
  <c r="G53" i="6"/>
  <c r="F53" i="6"/>
  <c r="D53" i="6"/>
  <c r="C53" i="6"/>
  <c r="B53" i="6"/>
  <c r="G52" i="6"/>
  <c r="F52" i="6"/>
  <c r="C52" i="6"/>
  <c r="B52" i="6"/>
  <c r="D52" i="6" s="1"/>
  <c r="G51" i="6"/>
  <c r="F51" i="6"/>
  <c r="C51" i="6"/>
  <c r="B51" i="6"/>
  <c r="D51" i="6" s="1"/>
  <c r="G50" i="6"/>
  <c r="F50" i="6"/>
  <c r="D50" i="6"/>
  <c r="C50" i="6"/>
  <c r="B50" i="6"/>
  <c r="G49" i="6"/>
  <c r="F49" i="6"/>
  <c r="C49" i="6"/>
  <c r="D49" i="6" s="1"/>
  <c r="B49" i="6"/>
  <c r="G48" i="6"/>
  <c r="F48" i="6"/>
  <c r="C48" i="6"/>
  <c r="B48" i="6"/>
  <c r="D48" i="6" s="1"/>
  <c r="G47" i="6"/>
  <c r="F47" i="6"/>
  <c r="D47" i="6"/>
  <c r="C47" i="6"/>
  <c r="B47" i="6"/>
  <c r="G46" i="6"/>
  <c r="F46" i="6"/>
  <c r="C46" i="6"/>
  <c r="B46" i="6"/>
  <c r="D46" i="6" s="1"/>
  <c r="G45" i="6"/>
  <c r="F45" i="6"/>
  <c r="C45" i="6"/>
  <c r="B45" i="6"/>
  <c r="D45" i="6" s="1"/>
  <c r="G44" i="6"/>
  <c r="F44" i="6"/>
  <c r="D44" i="6"/>
  <c r="C44" i="6"/>
  <c r="B44" i="6"/>
  <c r="G43" i="6"/>
  <c r="F43" i="6"/>
  <c r="C43" i="6"/>
  <c r="D43" i="6" s="1"/>
  <c r="B43" i="6"/>
  <c r="G42" i="6"/>
  <c r="F42" i="6"/>
  <c r="C42" i="6"/>
  <c r="B42" i="6"/>
  <c r="D42" i="6" s="1"/>
  <c r="G41" i="6"/>
  <c r="F41" i="6"/>
  <c r="D41" i="6"/>
  <c r="C41" i="6"/>
  <c r="B41" i="6"/>
  <c r="G40" i="6"/>
  <c r="F40" i="6"/>
  <c r="C40" i="6"/>
  <c r="B40" i="6"/>
  <c r="D40" i="6" s="1"/>
  <c r="G39" i="6"/>
  <c r="F39" i="6"/>
  <c r="C39" i="6"/>
  <c r="B39" i="6"/>
  <c r="D39" i="6" s="1"/>
  <c r="G38" i="6"/>
  <c r="F38" i="6"/>
  <c r="D38" i="6"/>
  <c r="C38" i="6"/>
  <c r="B38" i="6"/>
  <c r="G37" i="6"/>
  <c r="F37" i="6"/>
  <c r="C37" i="6"/>
  <c r="D37" i="6" s="1"/>
  <c r="B37" i="6"/>
  <c r="G36" i="6"/>
  <c r="F36" i="6"/>
  <c r="C36" i="6"/>
  <c r="B36" i="6"/>
  <c r="D36" i="6" s="1"/>
  <c r="G35" i="6"/>
  <c r="F35" i="6"/>
  <c r="D35" i="6"/>
  <c r="C35" i="6"/>
  <c r="B35" i="6"/>
  <c r="G34" i="6"/>
  <c r="F34" i="6"/>
  <c r="C34" i="6"/>
  <c r="D34" i="6" s="1"/>
  <c r="B34" i="6"/>
  <c r="G33" i="6"/>
  <c r="F33" i="6"/>
  <c r="C33" i="6"/>
  <c r="B33" i="6"/>
  <c r="D33" i="6" s="1"/>
  <c r="G32" i="6"/>
  <c r="F32" i="6"/>
  <c r="D32" i="6"/>
  <c r="C32" i="6"/>
  <c r="B32" i="6"/>
  <c r="G31" i="6"/>
  <c r="F31" i="6"/>
  <c r="C31" i="6"/>
  <c r="D31" i="6" s="1"/>
  <c r="B31" i="6"/>
  <c r="G30" i="6"/>
  <c r="F30" i="6"/>
  <c r="C30" i="6"/>
  <c r="B30" i="6"/>
  <c r="D30" i="6" s="1"/>
  <c r="G29" i="6"/>
  <c r="F29" i="6"/>
  <c r="D29" i="6"/>
  <c r="C29" i="6"/>
  <c r="B29" i="6"/>
  <c r="G28" i="6"/>
  <c r="F28" i="6"/>
  <c r="C28" i="6"/>
  <c r="B28" i="6"/>
  <c r="D28" i="6" s="1"/>
  <c r="G27" i="6"/>
  <c r="F27" i="6"/>
  <c r="C27" i="6"/>
  <c r="B27" i="6"/>
  <c r="D27" i="6" s="1"/>
  <c r="G26" i="6"/>
  <c r="F26" i="6"/>
  <c r="D26" i="6"/>
  <c r="C26" i="6"/>
  <c r="B26" i="6"/>
  <c r="G25" i="6"/>
  <c r="F25" i="6"/>
  <c r="C25" i="6"/>
  <c r="D25" i="6" s="1"/>
  <c r="B25" i="6"/>
  <c r="G24" i="6"/>
  <c r="F24" i="6"/>
  <c r="C24" i="6"/>
  <c r="B24" i="6"/>
  <c r="D24" i="6" s="1"/>
  <c r="G23" i="6"/>
  <c r="F23" i="6"/>
  <c r="D23" i="6"/>
  <c r="C23" i="6"/>
  <c r="B23" i="6"/>
  <c r="G22" i="6"/>
  <c r="F22" i="6"/>
  <c r="C22" i="6"/>
  <c r="D22" i="6" s="1"/>
  <c r="B22" i="6"/>
  <c r="G21" i="6"/>
  <c r="F21" i="6"/>
  <c r="C21" i="6"/>
  <c r="B21" i="6"/>
  <c r="D21" i="6" s="1"/>
  <c r="G20" i="6"/>
  <c r="F20" i="6"/>
  <c r="D20" i="6"/>
  <c r="C20" i="6"/>
  <c r="B20" i="6"/>
  <c r="G19" i="6"/>
  <c r="F19" i="6"/>
  <c r="C19" i="6"/>
  <c r="D19" i="6" s="1"/>
  <c r="B19" i="6"/>
  <c r="G18" i="6"/>
  <c r="F18" i="6"/>
  <c r="C18" i="6"/>
  <c r="B18" i="6"/>
  <c r="D18" i="6" s="1"/>
  <c r="G17" i="6"/>
  <c r="F17" i="6"/>
  <c r="D17" i="6"/>
  <c r="C17" i="6"/>
  <c r="B17" i="6"/>
  <c r="G16" i="6"/>
  <c r="F16" i="6"/>
  <c r="C16" i="6"/>
  <c r="D16" i="6" s="1"/>
  <c r="B16" i="6"/>
  <c r="G15" i="6"/>
  <c r="F15" i="6"/>
  <c r="C15" i="6"/>
  <c r="B15" i="6"/>
  <c r="D15" i="6" s="1"/>
  <c r="G14" i="6"/>
  <c r="F14" i="6"/>
  <c r="D14" i="6"/>
  <c r="C14" i="6"/>
  <c r="B14" i="6"/>
  <c r="G13" i="6"/>
  <c r="F13" i="6"/>
  <c r="C13" i="6"/>
  <c r="D13" i="6" s="1"/>
  <c r="B13" i="6"/>
  <c r="G12" i="6"/>
  <c r="F12" i="6"/>
  <c r="C12" i="6"/>
  <c r="B12" i="6"/>
  <c r="D12" i="6" s="1"/>
  <c r="G11" i="6"/>
  <c r="F11" i="6"/>
  <c r="D11" i="6"/>
  <c r="C11" i="6"/>
  <c r="B11" i="6"/>
  <c r="G10" i="6"/>
  <c r="F10" i="6"/>
  <c r="C10" i="6"/>
  <c r="D10" i="6" s="1"/>
  <c r="B10" i="6"/>
  <c r="G9" i="6"/>
  <c r="F9" i="6"/>
  <c r="C9" i="6"/>
  <c r="B9" i="6"/>
  <c r="D9" i="6" s="1"/>
  <c r="G8" i="6"/>
  <c r="F8" i="6"/>
  <c r="D8" i="6"/>
  <c r="C8" i="6"/>
  <c r="B8" i="6"/>
  <c r="G7" i="6"/>
  <c r="F7" i="6"/>
  <c r="C7" i="6"/>
  <c r="D7" i="6" s="1"/>
  <c r="B7" i="6"/>
  <c r="G6" i="6"/>
  <c r="F6" i="6"/>
  <c r="C6" i="6"/>
  <c r="B6" i="6"/>
  <c r="D6" i="6" s="1"/>
  <c r="G5" i="6"/>
  <c r="F5" i="6"/>
  <c r="D5" i="6"/>
  <c r="C5" i="6"/>
  <c r="B5" i="6"/>
  <c r="G4" i="6"/>
  <c r="F4" i="6"/>
  <c r="C4" i="6"/>
  <c r="D4" i="6" s="1"/>
  <c r="B4" i="6"/>
  <c r="G3" i="6"/>
  <c r="F3" i="6"/>
  <c r="C3" i="6"/>
  <c r="B3" i="6"/>
  <c r="D3" i="6" s="1"/>
  <c r="G2" i="6"/>
  <c r="F2" i="6"/>
  <c r="D2" i="6"/>
  <c r="C2" i="6"/>
  <c r="B2" i="6"/>
  <c r="B27" i="2"/>
  <c r="C27" i="2" s="1"/>
  <c r="B28" i="2"/>
  <c r="C28" i="2" s="1"/>
  <c r="B29" i="2"/>
  <c r="C29" i="2" s="1"/>
  <c r="B30" i="2"/>
  <c r="B31" i="2"/>
  <c r="C31" i="2" s="1"/>
  <c r="B32" i="2"/>
  <c r="C32" i="2" s="1"/>
  <c r="B33" i="2"/>
  <c r="C33" i="2" s="1"/>
  <c r="B34" i="2"/>
  <c r="B35" i="2"/>
  <c r="C35" i="2" s="1"/>
  <c r="B36" i="2"/>
  <c r="C36" i="2" s="1"/>
  <c r="B37" i="2"/>
  <c r="C37" i="2" s="1"/>
  <c r="B38" i="2"/>
  <c r="B39" i="2"/>
  <c r="C39" i="2" s="1"/>
  <c r="B40" i="2"/>
  <c r="C40" i="2" s="1"/>
  <c r="B41" i="2"/>
  <c r="C41" i="2" s="1"/>
  <c r="B42" i="2"/>
  <c r="B43" i="2"/>
  <c r="C43" i="2" s="1"/>
  <c r="B44" i="2"/>
  <c r="C44" i="2" s="1"/>
  <c r="B45" i="2"/>
  <c r="C45" i="2"/>
  <c r="B46" i="2"/>
  <c r="B47" i="2"/>
  <c r="C47" i="2" s="1"/>
  <c r="B48" i="2"/>
  <c r="C48" i="2" s="1"/>
  <c r="B49" i="2"/>
  <c r="C49" i="2" s="1"/>
  <c r="B50" i="2"/>
  <c r="B51" i="2"/>
  <c r="C51" i="2" s="1"/>
  <c r="B52" i="2"/>
  <c r="C52" i="2" s="1"/>
  <c r="B53" i="2"/>
  <c r="B54" i="2"/>
  <c r="B55" i="2"/>
  <c r="C55" i="2" s="1"/>
  <c r="B56" i="2"/>
  <c r="C56" i="2" s="1"/>
  <c r="B57" i="2"/>
  <c r="C57" i="2" s="1"/>
  <c r="B58" i="2"/>
  <c r="B59" i="2"/>
  <c r="C59" i="2" s="1"/>
  <c r="B60" i="2"/>
  <c r="C60" i="2" s="1"/>
  <c r="B61" i="2"/>
  <c r="C61" i="2" s="1"/>
  <c r="B62" i="2"/>
  <c r="B63" i="2"/>
  <c r="C63" i="2" s="1"/>
  <c r="B64" i="2"/>
  <c r="C64" i="2" s="1"/>
  <c r="B65" i="2"/>
  <c r="C65" i="2" s="1"/>
  <c r="B66" i="2"/>
  <c r="B67" i="2"/>
  <c r="C67" i="2" s="1"/>
  <c r="B68" i="2"/>
  <c r="C68" i="2" s="1"/>
  <c r="B69" i="2"/>
  <c r="C69" i="2" s="1"/>
  <c r="B70" i="2"/>
  <c r="B71" i="2"/>
  <c r="C71" i="2" s="1"/>
  <c r="B72" i="2"/>
  <c r="C72" i="2" s="1"/>
  <c r="B73" i="2"/>
  <c r="C73" i="2" s="1"/>
  <c r="B74" i="2"/>
  <c r="B75" i="2"/>
  <c r="C75" i="2" s="1"/>
  <c r="B76" i="2"/>
  <c r="C76" i="2" s="1"/>
  <c r="B77" i="2"/>
  <c r="C77" i="2"/>
  <c r="B78" i="2"/>
  <c r="B79" i="2"/>
  <c r="C79" i="2" s="1"/>
  <c r="B80" i="2"/>
  <c r="C80" i="2" s="1"/>
  <c r="B81" i="2"/>
  <c r="C81" i="2" s="1"/>
  <c r="B82" i="2"/>
  <c r="B83" i="2"/>
  <c r="C83" i="2" s="1"/>
  <c r="B84" i="2"/>
  <c r="C84" i="2" s="1"/>
  <c r="B85" i="2"/>
  <c r="C85" i="2"/>
  <c r="B86" i="2"/>
  <c r="B87" i="2"/>
  <c r="C87" i="2" s="1"/>
  <c r="B88" i="2"/>
  <c r="C88" i="2" s="1"/>
  <c r="B89" i="2"/>
  <c r="C89" i="2" s="1"/>
  <c r="B90" i="2"/>
  <c r="B91" i="2"/>
  <c r="C91" i="2" s="1"/>
  <c r="B92" i="2"/>
  <c r="C92" i="2" s="1"/>
  <c r="B93" i="2"/>
  <c r="C93" i="2"/>
  <c r="B94" i="2"/>
  <c r="B95" i="2"/>
  <c r="C95" i="2" s="1"/>
  <c r="B96" i="2"/>
  <c r="C96" i="2" s="1"/>
  <c r="B97" i="2"/>
  <c r="C97" i="2" s="1"/>
  <c r="B98" i="2"/>
  <c r="B99" i="2"/>
  <c r="C99" i="2" s="1"/>
  <c r="B100" i="2"/>
  <c r="C100" i="2" s="1"/>
  <c r="B3" i="2"/>
  <c r="C3" i="2" s="1"/>
  <c r="B4" i="2"/>
  <c r="C4" i="2" s="1"/>
  <c r="B5" i="2"/>
  <c r="C5" i="2" s="1"/>
  <c r="B6" i="2"/>
  <c r="B7" i="2"/>
  <c r="C7" i="2" s="1"/>
  <c r="B8" i="2"/>
  <c r="C8" i="2" s="1"/>
  <c r="B9" i="2"/>
  <c r="C9" i="2" s="1"/>
  <c r="B10" i="2"/>
  <c r="C10" i="2" s="1"/>
  <c r="B11" i="2"/>
  <c r="C11" i="2" s="1"/>
  <c r="B12" i="2"/>
  <c r="C12" i="2" s="1"/>
  <c r="B13" i="2"/>
  <c r="C13" i="2" s="1"/>
  <c r="B14" i="2"/>
  <c r="C14" i="2" s="1"/>
  <c r="B15" i="2"/>
  <c r="C15" i="2" s="1"/>
  <c r="B16" i="2"/>
  <c r="C16" i="2" s="1"/>
  <c r="B17" i="2"/>
  <c r="C17" i="2" s="1"/>
  <c r="B18" i="2"/>
  <c r="B19" i="2"/>
  <c r="C19" i="2" s="1"/>
  <c r="B20" i="2"/>
  <c r="C20" i="2" s="1"/>
  <c r="B21" i="2"/>
  <c r="C21" i="2" s="1"/>
  <c r="B22" i="2"/>
  <c r="C22" i="2" s="1"/>
  <c r="B23" i="2"/>
  <c r="C23" i="2" s="1"/>
  <c r="B24" i="2"/>
  <c r="C24" i="2" s="1"/>
  <c r="B25" i="2"/>
  <c r="C25" i="2" s="1"/>
  <c r="B26" i="2"/>
  <c r="C26" i="2" s="1"/>
  <c r="B2" i="2"/>
  <c r="C2" i="2" s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" i="1"/>
  <c r="B3" i="1"/>
  <c r="B4" i="1"/>
  <c r="B5" i="1"/>
  <c r="B6" i="1"/>
  <c r="B7" i="1"/>
  <c r="B8" i="1"/>
  <c r="B9" i="1"/>
  <c r="C9" i="1" s="1"/>
  <c r="B10" i="1"/>
  <c r="C10" i="1" s="1"/>
  <c r="B11" i="1"/>
  <c r="C11" i="1" s="1"/>
  <c r="B12" i="1"/>
  <c r="C12" i="1" s="1"/>
  <c r="B13" i="1"/>
  <c r="C13" i="1" s="1"/>
  <c r="B14" i="1"/>
  <c r="C14" i="1" s="1"/>
  <c r="B15" i="1"/>
  <c r="B16" i="1"/>
  <c r="B17" i="1"/>
  <c r="B18" i="1"/>
  <c r="B19" i="1"/>
  <c r="B20" i="1"/>
  <c r="B21" i="1"/>
  <c r="C21" i="1" s="1"/>
  <c r="B22" i="1"/>
  <c r="C22" i="1" s="1"/>
  <c r="B2" i="1"/>
  <c r="L3" i="1"/>
  <c r="L4" i="1"/>
  <c r="L5" i="1"/>
  <c r="L6" i="1"/>
  <c r="L7" i="1"/>
  <c r="M7" i="1" s="1"/>
  <c r="L8" i="1"/>
  <c r="L9" i="1"/>
  <c r="L10" i="1"/>
  <c r="M10" i="1" s="1"/>
  <c r="L11" i="1"/>
  <c r="M11" i="1" s="1"/>
  <c r="L12" i="1"/>
  <c r="M12" i="1" s="1"/>
  <c r="L13" i="1"/>
  <c r="M13" i="1" s="1"/>
  <c r="L14" i="1"/>
  <c r="M14" i="1" s="1"/>
  <c r="L15" i="1"/>
  <c r="L16" i="1"/>
  <c r="L17" i="1"/>
  <c r="L18" i="1"/>
  <c r="L19" i="1"/>
  <c r="L20" i="1"/>
  <c r="L21" i="1"/>
  <c r="L22" i="1"/>
  <c r="M3" i="1"/>
  <c r="M4" i="1"/>
  <c r="M5" i="1"/>
  <c r="M6" i="1"/>
  <c r="M8" i="1"/>
  <c r="M9" i="1"/>
  <c r="M15" i="1"/>
  <c r="M16" i="1"/>
  <c r="M17" i="1"/>
  <c r="M18" i="1"/>
  <c r="M19" i="1"/>
  <c r="M20" i="1"/>
  <c r="M21" i="1"/>
  <c r="M22" i="1"/>
  <c r="L2" i="1"/>
  <c r="C3" i="1"/>
  <c r="C4" i="1"/>
  <c r="C5" i="1"/>
  <c r="C6" i="1"/>
  <c r="C7" i="1"/>
  <c r="C8" i="1"/>
  <c r="C15" i="1"/>
  <c r="C16" i="1"/>
  <c r="C17" i="1"/>
  <c r="C18" i="1"/>
  <c r="C19" i="1"/>
  <c r="C20" i="1"/>
  <c r="C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" i="1"/>
  <c r="K2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" i="1"/>
  <c r="F3" i="1"/>
  <c r="G3" i="1" s="1"/>
  <c r="F4" i="1"/>
  <c r="G4" i="1" s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F22" i="1"/>
  <c r="G22" i="1" s="1"/>
  <c r="F2" i="1"/>
  <c r="G2" i="1" s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" i="1"/>
  <c r="C53" i="2" l="1"/>
  <c r="C18" i="2"/>
  <c r="C98" i="2"/>
  <c r="C86" i="2"/>
  <c r="C74" i="2"/>
  <c r="C62" i="2"/>
  <c r="C50" i="2"/>
  <c r="C38" i="2"/>
  <c r="C6" i="2"/>
  <c r="C90" i="2"/>
  <c r="C78" i="2"/>
  <c r="C66" i="2"/>
  <c r="C54" i="2"/>
  <c r="C42" i="2"/>
  <c r="C30" i="2"/>
  <c r="C94" i="2"/>
  <c r="C82" i="2"/>
  <c r="C70" i="2"/>
  <c r="C58" i="2"/>
  <c r="C46" i="2"/>
  <c r="C34" i="2"/>
  <c r="M2" i="1"/>
</calcChain>
</file>

<file path=xl/sharedStrings.xml><?xml version="1.0" encoding="utf-8"?>
<sst xmlns="http://schemas.openxmlformats.org/spreadsheetml/2006/main" count="2816" uniqueCount="1045">
  <si>
    <t>Level</t>
  </si>
  <si>
    <t>HP</t>
  </si>
  <si>
    <t>Difficulty</t>
  </si>
  <si>
    <t>Attack</t>
  </si>
  <si>
    <t>Name</t>
  </si>
  <si>
    <t>Poring</t>
  </si>
  <si>
    <t>Stats</t>
  </si>
  <si>
    <t>Def</t>
  </si>
  <si>
    <t>Str</t>
  </si>
  <si>
    <t>Agi</t>
  </si>
  <si>
    <t>Vit</t>
  </si>
  <si>
    <t>Int</t>
  </si>
  <si>
    <t>Dex</t>
  </si>
  <si>
    <t>Luk</t>
  </si>
  <si>
    <t>Range</t>
  </si>
  <si>
    <t>Mdef</t>
  </si>
  <si>
    <t>Variance</t>
  </si>
  <si>
    <t>Class</t>
  </si>
  <si>
    <t>Elite</t>
  </si>
  <si>
    <t>WorldBoss</t>
  </si>
  <si>
    <t>MiniBoss</t>
  </si>
  <si>
    <t>Exp</t>
  </si>
  <si>
    <t>Job</t>
  </si>
  <si>
    <t>ScanDist</t>
  </si>
  <si>
    <t>ChaseDist</t>
  </si>
  <si>
    <t>Size</t>
  </si>
  <si>
    <t>Race</t>
  </si>
  <si>
    <t>Element</t>
  </si>
  <si>
    <t>RechargeTime</t>
  </si>
  <si>
    <t>HitTime</t>
  </si>
  <si>
    <t>AttackTime</t>
  </si>
  <si>
    <t>MoveSpeed</t>
  </si>
  <si>
    <t>Special</t>
  </si>
  <si>
    <t>MonsterAiType</t>
  </si>
  <si>
    <t>SpriteAttackTiming</t>
  </si>
  <si>
    <t>ClientSprite</t>
  </si>
  <si>
    <t>ClientOffset</t>
  </si>
  <si>
    <t>ClientShadow</t>
  </si>
  <si>
    <t>ClientSize</t>
  </si>
  <si>
    <t>Medium</t>
  </si>
  <si>
    <t>Plant</t>
  </si>
  <si>
    <t>Water1</t>
  </si>
  <si>
    <t>Normal</t>
  </si>
  <si>
    <t>AiPassive</t>
  </si>
  <si>
    <t>poring.spr</t>
  </si>
  <si>
    <t>KillsPerLevel</t>
  </si>
  <si>
    <t>Id</t>
  </si>
  <si>
    <t>Code</t>
  </si>
  <si>
    <t>MDef</t>
  </si>
  <si>
    <t>JExp</t>
  </si>
  <si>
    <t>Formless</t>
  </si>
  <si>
    <t>Neutral1</t>
  </si>
  <si>
    <t>Npc</t>
  </si>
  <si>
    <t>PORING</t>
  </si>
  <si>
    <t>FABRE</t>
  </si>
  <si>
    <t>Fabre</t>
  </si>
  <si>
    <t>Small</t>
  </si>
  <si>
    <t>Insect</t>
  </si>
  <si>
    <t>Earth1</t>
  </si>
  <si>
    <t>fabre.spr</t>
  </si>
  <si>
    <t>LUNATIC</t>
  </si>
  <si>
    <t>Lunatic</t>
  </si>
  <si>
    <t>Beast</t>
  </si>
  <si>
    <t>Neutral3</t>
  </si>
  <si>
    <t>lunatic.spr</t>
  </si>
  <si>
    <t>PUPA</t>
  </si>
  <si>
    <t>Pupa</t>
  </si>
  <si>
    <t>AiPlant</t>
  </si>
  <si>
    <t>pupa.spr</t>
  </si>
  <si>
    <t>MASTERING</t>
  </si>
  <si>
    <t>Mastering</t>
  </si>
  <si>
    <t>Boss</t>
  </si>
  <si>
    <t>AiAggressive</t>
  </si>
  <si>
    <t>mastering.spr</t>
  </si>
  <si>
    <t>MOONLIGHT</t>
  </si>
  <si>
    <t>Moonlight Flower</t>
  </si>
  <si>
    <t>Demon</t>
  </si>
  <si>
    <t>Fire3</t>
  </si>
  <si>
    <t>moonlight.spr</t>
  </si>
  <si>
    <t>CREAMY</t>
  </si>
  <si>
    <t>Creamy</t>
  </si>
  <si>
    <t>Wind1</t>
  </si>
  <si>
    <t>creamy.spr</t>
  </si>
  <si>
    <t>ROCKER</t>
  </si>
  <si>
    <t>Rocker</t>
  </si>
  <si>
    <t>rocker.spr</t>
  </si>
  <si>
    <t>POPORING</t>
  </si>
  <si>
    <t>Poporing</t>
  </si>
  <si>
    <t>Poison1</t>
  </si>
  <si>
    <t>poporing.spr</t>
  </si>
  <si>
    <t>Insect,WorldBoss</t>
  </si>
  <si>
    <t>HarvestPlant</t>
  </si>
  <si>
    <t>THIEF_BUG</t>
  </si>
  <si>
    <t>Thief Bug</t>
  </si>
  <si>
    <t>AiAssist</t>
  </si>
  <si>
    <t>thief_bug.spr</t>
  </si>
  <si>
    <t>THIEF_BUG_EGG</t>
  </si>
  <si>
    <t>Thief Bug Egg</t>
  </si>
  <si>
    <t>Dark1</t>
  </si>
  <si>
    <t>thief_bug_egg.spr</t>
  </si>
  <si>
    <t>HORNET</t>
  </si>
  <si>
    <t>Hornet</t>
  </si>
  <si>
    <t>hornet.spr</t>
  </si>
  <si>
    <t>GREEN_PLANT</t>
  </si>
  <si>
    <t>Green Plant</t>
  </si>
  <si>
    <t>green_plant.spr</t>
  </si>
  <si>
    <t>BLACK_MUSHROOM</t>
  </si>
  <si>
    <t>Black Mushroom</t>
  </si>
  <si>
    <t>black_mushroom.spr</t>
  </si>
  <si>
    <t>DROPS</t>
  </si>
  <si>
    <t>Drops</t>
  </si>
  <si>
    <t>Fire1</t>
  </si>
  <si>
    <t>drops.spr</t>
  </si>
  <si>
    <t>BLUE_PLANT</t>
  </si>
  <si>
    <t>Blue Plant</t>
  </si>
  <si>
    <t>blue_plant.spr</t>
  </si>
  <si>
    <t>FARMILIAR</t>
  </si>
  <si>
    <t>Familiar</t>
  </si>
  <si>
    <t>farmiliar.spr</t>
  </si>
  <si>
    <t>TAROU</t>
  </si>
  <si>
    <t>Tarou</t>
  </si>
  <si>
    <t>tarou.spr</t>
  </si>
  <si>
    <t>VOCAL</t>
  </si>
  <si>
    <t>Vocal</t>
  </si>
  <si>
    <t>SHINING_PLANT</t>
  </si>
  <si>
    <t>Shining Plant</t>
  </si>
  <si>
    <t>Holy1</t>
  </si>
  <si>
    <t>shining_plant.spr</t>
  </si>
  <si>
    <t>MANDRAGORA</t>
  </si>
  <si>
    <t>Mandragora</t>
  </si>
  <si>
    <t>Earth3</t>
  </si>
  <si>
    <t>AiAggressiveImmobile</t>
  </si>
  <si>
    <t>mandragora.spr</t>
  </si>
  <si>
    <t>ECLIPSE</t>
  </si>
  <si>
    <t>Eclipse</t>
  </si>
  <si>
    <t>eclipse.spr</t>
  </si>
  <si>
    <t>YOYO</t>
  </si>
  <si>
    <t>Yoyo</t>
  </si>
  <si>
    <t>yoyo.spr</t>
  </si>
  <si>
    <t>SMOKIE</t>
  </si>
  <si>
    <t>Smokie</t>
  </si>
  <si>
    <t>smokie.spr</t>
  </si>
  <si>
    <t>CHOCO</t>
  </si>
  <si>
    <t>Choco</t>
  </si>
  <si>
    <t>choco.spr</t>
  </si>
  <si>
    <t>SAVAGE_BABE</t>
  </si>
  <si>
    <t>Savage Babe</t>
  </si>
  <si>
    <t>savage_babe.spr</t>
  </si>
  <si>
    <t>DESERT_WOLF_B</t>
  </si>
  <si>
    <t>Baby Desert Wolf</t>
  </si>
  <si>
    <t>desert_wolf_b.spr</t>
  </si>
  <si>
    <t>PECOPECO_EGG</t>
  </si>
  <si>
    <t>Peco Peco Egg</t>
  </si>
  <si>
    <t>peco_egg.spr</t>
  </si>
  <si>
    <t>PECOPECO</t>
  </si>
  <si>
    <t>Peco Peco</t>
  </si>
  <si>
    <t>Large</t>
  </si>
  <si>
    <t>pecopeco.spr</t>
  </si>
  <si>
    <t>CONDOR</t>
  </si>
  <si>
    <t>Condor</t>
  </si>
  <si>
    <t>condor.spr</t>
  </si>
  <si>
    <t>PICKY</t>
  </si>
  <si>
    <t>Picky</t>
  </si>
  <si>
    <t>picky.spr</t>
  </si>
  <si>
    <t>PICKY_</t>
  </si>
  <si>
    <t>Eggshell Picky</t>
  </si>
  <si>
    <t>picky_.spr</t>
  </si>
  <si>
    <t>RED_MUSHROOM</t>
  </si>
  <si>
    <t>Red Mushroom</t>
  </si>
  <si>
    <t>red_mushroom.spr</t>
  </si>
  <si>
    <t>GOBLIN_1</t>
  </si>
  <si>
    <t>Dagger Goblin</t>
  </si>
  <si>
    <t>Demihuman</t>
  </si>
  <si>
    <t>goblin_1.spr</t>
  </si>
  <si>
    <t>GOBLIN_2</t>
  </si>
  <si>
    <t>Flail Goblin</t>
  </si>
  <si>
    <t>goblin_2.spr</t>
  </si>
  <si>
    <t>GOBLIN_3</t>
  </si>
  <si>
    <t>Axe Goblin</t>
  </si>
  <si>
    <t>goblin_3.spr</t>
  </si>
  <si>
    <t>GOBLIN_4</t>
  </si>
  <si>
    <t>Hammer Goblin</t>
  </si>
  <si>
    <t>goblin_4.spr</t>
  </si>
  <si>
    <t>GOBLIN_5</t>
  </si>
  <si>
    <t>Mace Goblin</t>
  </si>
  <si>
    <t>goblin_5.spr</t>
  </si>
  <si>
    <t>GOBLIN_ARCHER</t>
  </si>
  <si>
    <t>Goblin Archer</t>
  </si>
  <si>
    <t>goblin_archer.spr</t>
  </si>
  <si>
    <t>PANZER_GOBLIN</t>
  </si>
  <si>
    <t>Panzer Goblin</t>
  </si>
  <si>
    <t>Wind2</t>
  </si>
  <si>
    <t>panzer_goblin.spr</t>
  </si>
  <si>
    <t>STEAM_GOBLIN</t>
  </si>
  <si>
    <t>Steamrider Goblin</t>
  </si>
  <si>
    <t>steam_goblin.spr</t>
  </si>
  <si>
    <t>GOBLIN_LEADER</t>
  </si>
  <si>
    <t>Goblin Leader</t>
  </si>
  <si>
    <t>goblin_leader.spr</t>
  </si>
  <si>
    <t>YELLOW_PLANT</t>
  </si>
  <si>
    <t>Yellow Plant</t>
  </si>
  <si>
    <t>yellow_plant.spr</t>
  </si>
  <si>
    <t>SAVAGE</t>
  </si>
  <si>
    <t>Savage</t>
  </si>
  <si>
    <t>Earth2</t>
  </si>
  <si>
    <t>savage.spr</t>
  </si>
  <si>
    <t>WILOW</t>
  </si>
  <si>
    <t>Willow</t>
  </si>
  <si>
    <t>wilow.spr</t>
  </si>
  <si>
    <t>SPORE</t>
  </si>
  <si>
    <t>Spore</t>
  </si>
  <si>
    <t>spore.spr</t>
  </si>
  <si>
    <t>SNAKE</t>
  </si>
  <si>
    <t>Snake</t>
  </si>
  <si>
    <t>snake.spr</t>
  </si>
  <si>
    <t>WOLF</t>
  </si>
  <si>
    <t>Wolf</t>
  </si>
  <si>
    <t>wolf.spr</t>
  </si>
  <si>
    <t>MARIN</t>
  </si>
  <si>
    <t>Marin</t>
  </si>
  <si>
    <t>Water2</t>
  </si>
  <si>
    <t>marin.spr</t>
  </si>
  <si>
    <t>GHOSTRING</t>
  </si>
  <si>
    <t>Ghostring</t>
  </si>
  <si>
    <t>Ghost4</t>
  </si>
  <si>
    <t>ghostring.spr</t>
  </si>
  <si>
    <t>ANGELING</t>
  </si>
  <si>
    <t>Angeling</t>
  </si>
  <si>
    <t>Angel</t>
  </si>
  <si>
    <t>Holy4</t>
  </si>
  <si>
    <t>angeling.spr</t>
  </si>
  <si>
    <t>DEVILING</t>
  </si>
  <si>
    <t>Deviling</t>
  </si>
  <si>
    <t>Dark4</t>
  </si>
  <si>
    <t>deviling.spr</t>
  </si>
  <si>
    <t>DRAGON_TAIL</t>
  </si>
  <si>
    <t>Dragon Tail</t>
  </si>
  <si>
    <t>dragon_tail.spr</t>
  </si>
  <si>
    <t>POISON_SPORE</t>
  </si>
  <si>
    <t>Poison Spore</t>
  </si>
  <si>
    <t>poison_spore.spr</t>
  </si>
  <si>
    <t>WORM_TAIL</t>
  </si>
  <si>
    <t>Worm Tail</t>
  </si>
  <si>
    <t>worm_tail.spr</t>
  </si>
  <si>
    <t>ELDER_WILOW</t>
  </si>
  <si>
    <t>Elder Willow</t>
  </si>
  <si>
    <t>Fire2</t>
  </si>
  <si>
    <t>elder_wilow.spr</t>
  </si>
  <si>
    <t>EGGYRA</t>
  </si>
  <si>
    <t>Eggyra</t>
  </si>
  <si>
    <t>Ghost2</t>
  </si>
  <si>
    <t>eggyra.spr</t>
  </si>
  <si>
    <t>BIGFOOT</t>
  </si>
  <si>
    <t>Bigfoot</t>
  </si>
  <si>
    <t>bigfoot.spr</t>
  </si>
  <si>
    <t>SOHEE</t>
  </si>
  <si>
    <t>Sohee</t>
  </si>
  <si>
    <t>sohee.spr</t>
  </si>
  <si>
    <t>WANDER_MAN</t>
  </si>
  <si>
    <t>Wanderer</t>
  </si>
  <si>
    <t>wander_man.spr</t>
  </si>
  <si>
    <t>GREATEST_GENERAL</t>
  </si>
  <si>
    <t>Greatest General</t>
  </si>
  <si>
    <t>greatest_general.spr</t>
  </si>
  <si>
    <t>HORONG</t>
  </si>
  <si>
    <t>Horong</t>
  </si>
  <si>
    <t>Fire4</t>
  </si>
  <si>
    <t>horong.spr</t>
  </si>
  <si>
    <t>NINE_TAIL</t>
  </si>
  <si>
    <t>Nine Tail</t>
  </si>
  <si>
    <t>nine_tail.spr</t>
  </si>
  <si>
    <t>EDDGA</t>
  </si>
  <si>
    <t>Eddga</t>
  </si>
  <si>
    <t>eddga.spr</t>
  </si>
  <si>
    <t>THIEF_BUG_</t>
  </si>
  <si>
    <t>Female Thief Bug</t>
  </si>
  <si>
    <t>thief_bug_female.spr</t>
  </si>
  <si>
    <t>THIEF_BUG__</t>
  </si>
  <si>
    <t>Male Thief Bug</t>
  </si>
  <si>
    <t>thief_bug_male.spr</t>
  </si>
  <si>
    <t>VAGABOND_WOLF</t>
  </si>
  <si>
    <t>Vagabond Wolf</t>
  </si>
  <si>
    <t>vagabond_wolf.spr</t>
  </si>
  <si>
    <t>SCORPION</t>
  </si>
  <si>
    <t>Scorpion</t>
  </si>
  <si>
    <t>scorpion.spr</t>
  </si>
  <si>
    <t>METALLER</t>
  </si>
  <si>
    <t>Metaller</t>
  </si>
  <si>
    <t>metaller.spr</t>
  </si>
  <si>
    <t>MAGNOLIA</t>
  </si>
  <si>
    <t>Magnolia</t>
  </si>
  <si>
    <t>magnolia.spr</t>
  </si>
  <si>
    <t>ANDRE</t>
  </si>
  <si>
    <t>Andre</t>
  </si>
  <si>
    <t>andre.spr</t>
  </si>
  <si>
    <t>DENIRO</t>
  </si>
  <si>
    <t>Deniro</t>
  </si>
  <si>
    <t>deniro.spr</t>
  </si>
  <si>
    <t>PIERE</t>
  </si>
  <si>
    <t>Piere</t>
  </si>
  <si>
    <t>piere.spr</t>
  </si>
  <si>
    <t>GOLEM</t>
  </si>
  <si>
    <t>Golem</t>
  </si>
  <si>
    <t>golem.spr</t>
  </si>
  <si>
    <t>MUKA</t>
  </si>
  <si>
    <t>Muka</t>
  </si>
  <si>
    <t>muka.spr</t>
  </si>
  <si>
    <t>ANT_EGG</t>
  </si>
  <si>
    <t>Ant Egg</t>
  </si>
  <si>
    <t>ant_egg.spr</t>
  </si>
  <si>
    <t>ANACONDAQ</t>
  </si>
  <si>
    <t>Anacondaq</t>
  </si>
  <si>
    <t>anacondaq.spr</t>
  </si>
  <si>
    <t>FRILLDORA</t>
  </si>
  <si>
    <t>Frilldora</t>
  </si>
  <si>
    <t>frilldora.spr</t>
  </si>
  <si>
    <t>DESERT_WOLF</t>
  </si>
  <si>
    <t>Desert Wolf</t>
  </si>
  <si>
    <t>desert_wolf.spr</t>
  </si>
  <si>
    <t>SIDE_WINDER</t>
  </si>
  <si>
    <t>Sidewinder</t>
  </si>
  <si>
    <t>side_winder.spr</t>
  </si>
  <si>
    <t>HODE</t>
  </si>
  <si>
    <t>Hode</t>
  </si>
  <si>
    <t>hode.spr</t>
  </si>
  <si>
    <t>PHREEONI</t>
  </si>
  <si>
    <t>Phreeoni</t>
  </si>
  <si>
    <t>phreeoni.spr</t>
  </si>
  <si>
    <t>SAND_MAN</t>
  </si>
  <si>
    <t>Sandman</t>
  </si>
  <si>
    <t>sand_man.spr</t>
  </si>
  <si>
    <t>STEEL_CHONCHON</t>
  </si>
  <si>
    <t>Steel Chonchon</t>
  </si>
  <si>
    <t>steel_chocho.spr</t>
  </si>
  <si>
    <t>DRAGON_FLY</t>
  </si>
  <si>
    <t>Dragon Fly</t>
  </si>
  <si>
    <t>dragon_fly.spr</t>
  </si>
  <si>
    <t>HUNTER_FLY</t>
  </si>
  <si>
    <t>Hunter Fly</t>
  </si>
  <si>
    <t>hunter_fly.spr</t>
  </si>
  <si>
    <t>CHONCHON</t>
  </si>
  <si>
    <t>Chonchon</t>
  </si>
  <si>
    <t>chocho.spr</t>
  </si>
  <si>
    <t>CARAMEL</t>
  </si>
  <si>
    <t>Caramel</t>
  </si>
  <si>
    <t>caramel.spr</t>
  </si>
  <si>
    <t>HORN</t>
  </si>
  <si>
    <t>Horn</t>
  </si>
  <si>
    <t>horn.spr</t>
  </si>
  <si>
    <t>STAINER</t>
  </si>
  <si>
    <t>Stainer</t>
  </si>
  <si>
    <t>stainer.spr</t>
  </si>
  <si>
    <t>PETIT</t>
  </si>
  <si>
    <t>Earth Petit</t>
  </si>
  <si>
    <t>Dragon</t>
  </si>
  <si>
    <t>petit.spr</t>
  </si>
  <si>
    <t>PETIT_</t>
  </si>
  <si>
    <t>Sky Petit</t>
  </si>
  <si>
    <t>petit_.spr</t>
  </si>
  <si>
    <t>FLORA</t>
  </si>
  <si>
    <t>Flora</t>
  </si>
  <si>
    <t>flora.spr</t>
  </si>
  <si>
    <t>MANTIS</t>
  </si>
  <si>
    <t>Mantis</t>
  </si>
  <si>
    <t>mantis.spr</t>
  </si>
  <si>
    <t>ARGOS</t>
  </si>
  <si>
    <t>Argos</t>
  </si>
  <si>
    <t>argos.spr</t>
  </si>
  <si>
    <t>ARGIOPE</t>
  </si>
  <si>
    <t>Argiope</t>
  </si>
  <si>
    <t>argiope.spr</t>
  </si>
  <si>
    <t>MISTRESS</t>
  </si>
  <si>
    <t>Mistress</t>
  </si>
  <si>
    <t>Wind4</t>
  </si>
  <si>
    <t>mistress.spr</t>
  </si>
  <si>
    <t>AMBERNITE</t>
  </si>
  <si>
    <t>Ambernite</t>
  </si>
  <si>
    <t>ambernite.spr</t>
  </si>
  <si>
    <t>STEM_WORM</t>
  </si>
  <si>
    <t>Stem Worm</t>
  </si>
  <si>
    <t>stem_worm.spr</t>
  </si>
  <si>
    <t>DUSTINESS</t>
  </si>
  <si>
    <t>Dustiness</t>
  </si>
  <si>
    <t>dustiness.spr</t>
  </si>
  <si>
    <t>COCO</t>
  </si>
  <si>
    <t>Coco</t>
  </si>
  <si>
    <t>coco.spr</t>
  </si>
  <si>
    <t>RED_PLANT</t>
  </si>
  <si>
    <t>Red Plant</t>
  </si>
  <si>
    <t>red_plant.spr</t>
  </si>
  <si>
    <t>RODA_FROG</t>
  </si>
  <si>
    <t>Roda Frog</t>
  </si>
  <si>
    <t>Aquatic</t>
  </si>
  <si>
    <t>roda_frog.spr</t>
  </si>
  <si>
    <t>THARA_FROG</t>
  </si>
  <si>
    <t>Thara Frog</t>
  </si>
  <si>
    <t>thara_frog.spr</t>
  </si>
  <si>
    <t>TOAD</t>
  </si>
  <si>
    <t>Toad</t>
  </si>
  <si>
    <t>toad.spr</t>
  </si>
  <si>
    <t>WILD_ROSE</t>
  </si>
  <si>
    <t>Wild Rose</t>
  </si>
  <si>
    <t>wild_rose.spr</t>
  </si>
  <si>
    <t>KOBOLD_ARCHER</t>
  </si>
  <si>
    <t>Kobold Archer</t>
  </si>
  <si>
    <t>kobold_archer.spr</t>
  </si>
  <si>
    <t>KOBOLD_1</t>
  </si>
  <si>
    <t>Axe Kobold</t>
  </si>
  <si>
    <t>kobold_1.spr</t>
  </si>
  <si>
    <t>KOBOLD_2</t>
  </si>
  <si>
    <t>Hammer Kobold</t>
  </si>
  <si>
    <t>Poison2</t>
  </si>
  <si>
    <t>kobold_2.spr</t>
  </si>
  <si>
    <t>KOBOLD_3</t>
  </si>
  <si>
    <t>Mace Kobold</t>
  </si>
  <si>
    <t>kobold_3.spr</t>
  </si>
  <si>
    <t>KOBOLD_LEADER</t>
  </si>
  <si>
    <t>Kobold Leader</t>
  </si>
  <si>
    <t>kobolt_leader.spr</t>
  </si>
  <si>
    <t>ORK_WARRIOR</t>
  </si>
  <si>
    <t>Orc Warrior</t>
  </si>
  <si>
    <t>ork_warrior.spr</t>
  </si>
  <si>
    <t>ORC_LORD</t>
  </si>
  <si>
    <t>Orc Lord</t>
  </si>
  <si>
    <t>Earth4</t>
  </si>
  <si>
    <t>orc_lord.spr</t>
  </si>
  <si>
    <t>ORC_LADY</t>
  </si>
  <si>
    <t>Orc Lady</t>
  </si>
  <si>
    <t>orc_lady.spr</t>
  </si>
  <si>
    <t>ORC_BABY</t>
  </si>
  <si>
    <t>Orc Baby</t>
  </si>
  <si>
    <t>orc_baby.spr</t>
  </si>
  <si>
    <t>ORK_HERO</t>
  </si>
  <si>
    <t>Orc Hero</t>
  </si>
  <si>
    <t>ork_hero.spr</t>
  </si>
  <si>
    <t>ORC_ARCHER</t>
  </si>
  <si>
    <t>Orc Archer</t>
  </si>
  <si>
    <t>orc_archer.spr</t>
  </si>
  <si>
    <t>HIGH_ORC</t>
  </si>
  <si>
    <t>High Orc</t>
  </si>
  <si>
    <t>high_orc.spr</t>
  </si>
  <si>
    <t>ROTAR_ZAIRO</t>
  </si>
  <si>
    <t>Rotor Gyro</t>
  </si>
  <si>
    <t>rotar_zairo.spr</t>
  </si>
  <si>
    <t>DRAINLIAR</t>
  </si>
  <si>
    <t>Drainliar</t>
  </si>
  <si>
    <t>Dark2</t>
  </si>
  <si>
    <t>drainliar.spr</t>
  </si>
  <si>
    <t>MUMMY</t>
  </si>
  <si>
    <t>Mummy</t>
  </si>
  <si>
    <t>Undead</t>
  </si>
  <si>
    <t>Undead2</t>
  </si>
  <si>
    <t>mummy.spr</t>
  </si>
  <si>
    <t>ISIS</t>
  </si>
  <si>
    <t>Isis</t>
  </si>
  <si>
    <t>isis.spr</t>
  </si>
  <si>
    <t>SOLDIER_SKELETON</t>
  </si>
  <si>
    <t>Soldier Skeleton</t>
  </si>
  <si>
    <t>Undead1</t>
  </si>
  <si>
    <t>skel_soldier.spr</t>
  </si>
  <si>
    <t>ARCHER_SKELETON</t>
  </si>
  <si>
    <t>Archer Skeleton</t>
  </si>
  <si>
    <t>skel_archer.spr</t>
  </si>
  <si>
    <t>MIMIC</t>
  </si>
  <si>
    <t>Mimic</t>
  </si>
  <si>
    <t>mimic.spr</t>
  </si>
  <si>
    <t>MATYR</t>
  </si>
  <si>
    <t>Matyr</t>
  </si>
  <si>
    <t>matyr.spr</t>
  </si>
  <si>
    <t>VERIT</t>
  </si>
  <si>
    <t>Verit</t>
  </si>
  <si>
    <t>verit.spr</t>
  </si>
  <si>
    <t>ANCIENT_MUMMY</t>
  </si>
  <si>
    <t>Ancient Mummy</t>
  </si>
  <si>
    <t>ancient_mummy.spr</t>
  </si>
  <si>
    <t>OSIRIS</t>
  </si>
  <si>
    <t>Osiris</t>
  </si>
  <si>
    <t>Undead4</t>
  </si>
  <si>
    <t>osiris.spr</t>
  </si>
  <si>
    <t>MINOROUS</t>
  </si>
  <si>
    <t>Minorous</t>
  </si>
  <si>
    <t>minorous.spr</t>
  </si>
  <si>
    <t>ARCLOUSE</t>
  </si>
  <si>
    <t>Arclouse</t>
  </si>
  <si>
    <t>arclouse.spr</t>
  </si>
  <si>
    <t>AMON_RA</t>
  </si>
  <si>
    <t>Amon Ra</t>
  </si>
  <si>
    <t>amon_ra.spr</t>
  </si>
  <si>
    <t>ZOMBIE</t>
  </si>
  <si>
    <t>Zombie</t>
  </si>
  <si>
    <t>zombie.spr</t>
  </si>
  <si>
    <t>SKELETON</t>
  </si>
  <si>
    <t>Skeleton</t>
  </si>
  <si>
    <t>skeleton.spr</t>
  </si>
  <si>
    <t>ICE_TITAN</t>
  </si>
  <si>
    <t>Ice Titan</t>
  </si>
  <si>
    <t>Water3</t>
  </si>
  <si>
    <t>ice_titan.spr</t>
  </si>
  <si>
    <t>BON_GUN</t>
  </si>
  <si>
    <t>Bongun</t>
  </si>
  <si>
    <t>bon_gun.spr</t>
  </si>
  <si>
    <t>HYDRA</t>
  </si>
  <si>
    <t>Hydra</t>
  </si>
  <si>
    <t>hydra.spr</t>
  </si>
  <si>
    <t>MUNAK</t>
  </si>
  <si>
    <t>Munak</t>
  </si>
  <si>
    <t>munak.spr</t>
  </si>
  <si>
    <t>WHISPER</t>
  </si>
  <si>
    <t>Whisper</t>
  </si>
  <si>
    <t>Ghost3</t>
  </si>
  <si>
    <t>whisper.spr</t>
  </si>
  <si>
    <t>WHISPER_</t>
  </si>
  <si>
    <t>Ghost1</t>
  </si>
  <si>
    <t>WHISPER_BOSS</t>
  </si>
  <si>
    <t>whisper_boss.spr</t>
  </si>
  <si>
    <t>DOKEBI</t>
  </si>
  <si>
    <t>Dokebi</t>
  </si>
  <si>
    <t>dokebi.spr</t>
  </si>
  <si>
    <t>AM_MUT</t>
  </si>
  <si>
    <t>Am Mut</t>
  </si>
  <si>
    <t>am_mut.spr</t>
  </si>
  <si>
    <t>CAT_O_NINE_TAIL</t>
  </si>
  <si>
    <t>Cat 'o Nine Tails</t>
  </si>
  <si>
    <t>cat_o_nine_tail.spr</t>
  </si>
  <si>
    <t>SKELETON_GENERAL</t>
  </si>
  <si>
    <t>Skeleton General</t>
  </si>
  <si>
    <t>skeleton_general.spr</t>
  </si>
  <si>
    <t>WHITE_PLANT</t>
  </si>
  <si>
    <t>White Plant</t>
  </si>
  <si>
    <t>white_plant.spr</t>
  </si>
  <si>
    <t>PUNK</t>
  </si>
  <si>
    <t>Punk</t>
  </si>
  <si>
    <t>punk.spr</t>
  </si>
  <si>
    <t>RIDEWORD</t>
  </si>
  <si>
    <t>Rideword</t>
  </si>
  <si>
    <t>rideword.spr</t>
  </si>
  <si>
    <t>BATHORY</t>
  </si>
  <si>
    <t>Bathory</t>
  </si>
  <si>
    <t>bathory.spr</t>
  </si>
  <si>
    <t>C_TOWER_MANAGER</t>
  </si>
  <si>
    <t>Tower Keeper</t>
  </si>
  <si>
    <t>Neutral4</t>
  </si>
  <si>
    <t>c_tower_manager.spr</t>
  </si>
  <si>
    <t>ELDER</t>
  </si>
  <si>
    <t>Elder</t>
  </si>
  <si>
    <t>elder.spr</t>
  </si>
  <si>
    <t>ALARM</t>
  </si>
  <si>
    <t>Alarm</t>
  </si>
  <si>
    <t>alarm.spr</t>
  </si>
  <si>
    <t>OWL_DUKE</t>
  </si>
  <si>
    <t>Owl Duke</t>
  </si>
  <si>
    <t>owl_duke.spr</t>
  </si>
  <si>
    <t>OWL_BARON</t>
  </si>
  <si>
    <t>Owl Baron</t>
  </si>
  <si>
    <t>owl_baron.spr</t>
  </si>
  <si>
    <t>EXECUTIONER</t>
  </si>
  <si>
    <t>Executioner</t>
  </si>
  <si>
    <t>executioner.spr</t>
  </si>
  <si>
    <t>CLOCK</t>
  </si>
  <si>
    <t>Clock</t>
  </si>
  <si>
    <t>clock.spr</t>
  </si>
  <si>
    <t>CRAMP</t>
  </si>
  <si>
    <t>Cramp</t>
  </si>
  <si>
    <t>cramp.spr</t>
  </si>
  <si>
    <t>JOKER</t>
  </si>
  <si>
    <t>Joker</t>
  </si>
  <si>
    <t>joker.spr</t>
  </si>
  <si>
    <t>PENOMENA</t>
  </si>
  <si>
    <t>Penomena</t>
  </si>
  <si>
    <t>penomena.spr</t>
  </si>
  <si>
    <t>MYSTELTAINN</t>
  </si>
  <si>
    <t>Mysteltain</t>
  </si>
  <si>
    <t>mysteltainn.spr</t>
  </si>
  <si>
    <t>TIRFING</t>
  </si>
  <si>
    <t>Tyrfing</t>
  </si>
  <si>
    <t>Dark3</t>
  </si>
  <si>
    <t>tirfing.spr</t>
  </si>
  <si>
    <t>BRILIGHT</t>
  </si>
  <si>
    <t>Brilight</t>
  </si>
  <si>
    <t>brilight.spr</t>
  </si>
  <si>
    <t>Insect,MiniBoss</t>
  </si>
  <si>
    <t>Normal,MiniBoss</t>
  </si>
  <si>
    <t>Demon,MiniBoss</t>
  </si>
  <si>
    <t>Plant,MiniBoss</t>
  </si>
  <si>
    <t>Normal,WorldBoss</t>
  </si>
  <si>
    <t>Demon,Elite</t>
  </si>
  <si>
    <t>Demon,WorldBoss</t>
  </si>
  <si>
    <t>Egg</t>
  </si>
  <si>
    <t>Brute</t>
  </si>
  <si>
    <t>Angel,MiniBoss</t>
  </si>
  <si>
    <t>Undead,WorldBoss</t>
  </si>
  <si>
    <t>Ranged</t>
  </si>
  <si>
    <t>Normal,Ranged</t>
  </si>
  <si>
    <t>Undead,Ranged</t>
  </si>
  <si>
    <t>Plant,Ranged</t>
  </si>
  <si>
    <t>Undead,Elite</t>
  </si>
  <si>
    <t>Ghost</t>
  </si>
  <si>
    <t>Ghost,MiniBoss</t>
  </si>
  <si>
    <t>Neutral2</t>
  </si>
  <si>
    <t>Water4</t>
  </si>
  <si>
    <t>Wind3</t>
  </si>
  <si>
    <t>Poison3</t>
  </si>
  <si>
    <t>Poison4</t>
  </si>
  <si>
    <t>Holy2</t>
  </si>
  <si>
    <t>Holy3</t>
  </si>
  <si>
    <t>Undead3</t>
  </si>
  <si>
    <t>PORING50</t>
  </si>
  <si>
    <t>GOLDEN_BUG</t>
  </si>
  <si>
    <t>Golden Thief Bug</t>
  </si>
  <si>
    <t>golden_bug.spr</t>
  </si>
  <si>
    <t>ORC_SKELETON</t>
  </si>
  <si>
    <t>orc_skeleton.spr</t>
  </si>
  <si>
    <t>ORC_ZOMBIE</t>
  </si>
  <si>
    <t>orc_zombie.spr</t>
  </si>
  <si>
    <t>ZEROM</t>
  </si>
  <si>
    <t>zerom.spr</t>
  </si>
  <si>
    <t>Orc Skeleton</t>
  </si>
  <si>
    <t>Orc Zombie</t>
  </si>
  <si>
    <t>Zerom</t>
  </si>
  <si>
    <t>ZENORC</t>
  </si>
  <si>
    <t>zenorc.spr</t>
  </si>
  <si>
    <t>Zenorc</t>
  </si>
  <si>
    <t>MARTIN</t>
  </si>
  <si>
    <t>martin.spr</t>
  </si>
  <si>
    <t>SASQUATCH</t>
  </si>
  <si>
    <t>sasquatch.spr</t>
  </si>
  <si>
    <t>Martin</t>
  </si>
  <si>
    <t>Sasquatch</t>
  </si>
  <si>
    <t>LEIB_OLMAI</t>
  </si>
  <si>
    <t>leib_olmai.spr</t>
  </si>
  <si>
    <t>Leib Olmai</t>
  </si>
  <si>
    <t>KILLER_MANTIS</t>
  </si>
  <si>
    <t>killer_mantis.spr</t>
  </si>
  <si>
    <t>Killer Mantis</t>
  </si>
  <si>
    <t>BAPHOMET</t>
  </si>
  <si>
    <t>baphomet.spr</t>
  </si>
  <si>
    <t>BAPHOMET_</t>
  </si>
  <si>
    <t>baphomet_.spr</t>
  </si>
  <si>
    <t>Baphomet</t>
  </si>
  <si>
    <t>Baphomet Jr.</t>
  </si>
  <si>
    <t>NIGHTMARE</t>
  </si>
  <si>
    <t>nightmare.spr</t>
  </si>
  <si>
    <t>GHOUL</t>
  </si>
  <si>
    <t>ghoul.spr</t>
  </si>
  <si>
    <t>JAKK</t>
  </si>
  <si>
    <t>jakk.spr</t>
  </si>
  <si>
    <t>Nightmare</t>
  </si>
  <si>
    <t>Ghoul</t>
  </si>
  <si>
    <t>Jakk</t>
  </si>
  <si>
    <t>DRACULA</t>
  </si>
  <si>
    <t>dracula.spr</t>
  </si>
  <si>
    <t>Dracula</t>
  </si>
  <si>
    <t>MARIONETTE</t>
  </si>
  <si>
    <t>marionette.spr</t>
  </si>
  <si>
    <t>DEVIRUCHI</t>
  </si>
  <si>
    <t>deviruchi.spr</t>
  </si>
  <si>
    <t>DOPPELGANGER</t>
  </si>
  <si>
    <t>doppelganger.spr</t>
  </si>
  <si>
    <t>Marionette</t>
  </si>
  <si>
    <t>Deviruchi</t>
  </si>
  <si>
    <t>Doppelganger</t>
  </si>
  <si>
    <t>ANUBIS</t>
  </si>
  <si>
    <t>anubis.spr</t>
  </si>
  <si>
    <t>Anubis</t>
  </si>
  <si>
    <t>REQUIEM</t>
  </si>
  <si>
    <t>requiem.spr</t>
  </si>
  <si>
    <t>PASANA</t>
  </si>
  <si>
    <t>pasana.spr</t>
  </si>
  <si>
    <t>MARDUK</t>
  </si>
  <si>
    <t>marduk.spr</t>
  </si>
  <si>
    <t>PHARAOH</t>
  </si>
  <si>
    <t>pharaoh.spr</t>
  </si>
  <si>
    <t>VITATA</t>
  </si>
  <si>
    <t>vitata.spr</t>
  </si>
  <si>
    <t>Vitata</t>
  </si>
  <si>
    <t>GIEARTH</t>
  </si>
  <si>
    <t>giearth.spr</t>
  </si>
  <si>
    <t>MAYA</t>
  </si>
  <si>
    <t>maya.spr</t>
  </si>
  <si>
    <t>MAYA_PUPLE</t>
  </si>
  <si>
    <t>maya_puple.spr</t>
  </si>
  <si>
    <t>Insect,Elite</t>
  </si>
  <si>
    <t>Giearth</t>
  </si>
  <si>
    <t>Maya</t>
  </si>
  <si>
    <t>Maya Puple</t>
  </si>
  <si>
    <t>Requiem</t>
  </si>
  <si>
    <t>Pasana</t>
  </si>
  <si>
    <t>Marduk</t>
  </si>
  <si>
    <t>Pharaoh</t>
  </si>
  <si>
    <t>Elite2</t>
  </si>
  <si>
    <t>Demon,Elite2</t>
  </si>
  <si>
    <t>Mod</t>
  </si>
  <si>
    <t>Type</t>
  </si>
  <si>
    <t>Hp</t>
  </si>
  <si>
    <t>Cap</t>
  </si>
  <si>
    <t>PLANKTON</t>
  </si>
  <si>
    <t>plankton.spr</t>
  </si>
  <si>
    <t>Plankton</t>
  </si>
  <si>
    <t>MARINA</t>
  </si>
  <si>
    <t>marina.spr</t>
  </si>
  <si>
    <t>KUKRE</t>
  </si>
  <si>
    <t>kukre.spr</t>
  </si>
  <si>
    <t>VADON</t>
  </si>
  <si>
    <t>vadon.spr</t>
  </si>
  <si>
    <t>CORNUTUS</t>
  </si>
  <si>
    <t>cornutus.spr</t>
  </si>
  <si>
    <t>MARSE</t>
  </si>
  <si>
    <t>marse.spr</t>
  </si>
  <si>
    <t>OBEAUNE</t>
  </si>
  <si>
    <t>obeaune.spr</t>
  </si>
  <si>
    <t>MERMAN</t>
  </si>
  <si>
    <t>merman.spr</t>
  </si>
  <si>
    <t>PHEN</t>
  </si>
  <si>
    <t>phen.spr</t>
  </si>
  <si>
    <t>MARINE_SPHERE</t>
  </si>
  <si>
    <t>marine_sphere.spr</t>
  </si>
  <si>
    <t>MARC</t>
  </si>
  <si>
    <t>marc.spr</t>
  </si>
  <si>
    <t>SWORD_FISH</t>
  </si>
  <si>
    <t>sword_fish.spr</t>
  </si>
  <si>
    <t>STROUF</t>
  </si>
  <si>
    <t>strouf.spr</t>
  </si>
  <si>
    <t>Marina</t>
  </si>
  <si>
    <t>Kukre</t>
  </si>
  <si>
    <t>Vadon</t>
  </si>
  <si>
    <t>Cornutus</t>
  </si>
  <si>
    <t>Marse</t>
  </si>
  <si>
    <t>Obeaune</t>
  </si>
  <si>
    <t>Merman</t>
  </si>
  <si>
    <t>Phen</t>
  </si>
  <si>
    <t>Marc</t>
  </si>
  <si>
    <t>Strouf</t>
  </si>
  <si>
    <t>Marine Sphere</t>
  </si>
  <si>
    <t>Sword Fish</t>
  </si>
  <si>
    <t>DEVIACE</t>
  </si>
  <si>
    <t>deviace.spr</t>
  </si>
  <si>
    <t>Deviace</t>
  </si>
  <si>
    <t>SAGEWORM</t>
  </si>
  <si>
    <t>sageworm.spr</t>
  </si>
  <si>
    <t>CARAT</t>
  </si>
  <si>
    <t>carat.spr</t>
  </si>
  <si>
    <t>Sageworm</t>
  </si>
  <si>
    <t>Carat</t>
  </si>
  <si>
    <t>DARK_FRAME</t>
  </si>
  <si>
    <t>dark_frame.spr</t>
  </si>
  <si>
    <t>ALICE</t>
  </si>
  <si>
    <t>alice.spr</t>
  </si>
  <si>
    <t>RAYDRIC</t>
  </si>
  <si>
    <t>raydric.spr</t>
  </si>
  <si>
    <t>RAYDRIC_ARCHER</t>
  </si>
  <si>
    <t>raydric_archer.spr</t>
  </si>
  <si>
    <t>CHIMERA</t>
  </si>
  <si>
    <t>chimera.spr</t>
  </si>
  <si>
    <t>Brute,MiniBoss</t>
  </si>
  <si>
    <t>EVIL_DRUID</t>
  </si>
  <si>
    <t>evil_druid.spr</t>
  </si>
  <si>
    <t>KNIGHT_OF_ABYSS</t>
  </si>
  <si>
    <t>knight_of_abyss.spr</t>
  </si>
  <si>
    <t>KHALITZBURG</t>
  </si>
  <si>
    <t>khalitzburg.spr</t>
  </si>
  <si>
    <t>WRAITH</t>
  </si>
  <si>
    <t>wraith.spr</t>
  </si>
  <si>
    <t>DARK_ILLUSION</t>
  </si>
  <si>
    <t>dark_illusion.spr</t>
  </si>
  <si>
    <t>DARK_LORD</t>
  </si>
  <si>
    <t>dark_lord.spr</t>
  </si>
  <si>
    <t>SKEL_PRISONER</t>
  </si>
  <si>
    <t>skel_prisoner.spr</t>
  </si>
  <si>
    <t>ZOMBIE_PRISONER</t>
  </si>
  <si>
    <t>zombie_prisoner.spr</t>
  </si>
  <si>
    <t>STING</t>
  </si>
  <si>
    <t>sting.spr</t>
  </si>
  <si>
    <t>MAJORUROS</t>
  </si>
  <si>
    <t>majoruros.spr</t>
  </si>
  <si>
    <t>GARGOYLE</t>
  </si>
  <si>
    <t>gargoyle.spr</t>
  </si>
  <si>
    <t>BLOODY_KNIGHT</t>
  </si>
  <si>
    <t>bloody_knight.spr</t>
  </si>
  <si>
    <t>INJUSTICE</t>
  </si>
  <si>
    <t>injustice.spr</t>
  </si>
  <si>
    <t>RYBIO</t>
  </si>
  <si>
    <t>rybio.spr</t>
  </si>
  <si>
    <t>ZHERLTHSH</t>
  </si>
  <si>
    <t>zherlthsh.spr</t>
  </si>
  <si>
    <t>Zealotus</t>
  </si>
  <si>
    <t>PHENDARK</t>
  </si>
  <si>
    <t>phendark.spr</t>
  </si>
  <si>
    <t>ANOLIAN</t>
  </si>
  <si>
    <t>anolian.spr</t>
  </si>
  <si>
    <t>WIND_GHOST</t>
  </si>
  <si>
    <t>wind_ghost.spr</t>
  </si>
  <si>
    <t>SKEL_WORKER</t>
  </si>
  <si>
    <t>skel_worker.spr</t>
  </si>
  <si>
    <t>MYST</t>
  </si>
  <si>
    <t>myst.spr</t>
  </si>
  <si>
    <t>PIRATE_SKEL</t>
  </si>
  <si>
    <t>pirate_skel.spr</t>
  </si>
  <si>
    <t>DRAKE</t>
  </si>
  <si>
    <t>drake.spr</t>
  </si>
  <si>
    <t>Drake</t>
  </si>
  <si>
    <t>Pirate Skeleton</t>
  </si>
  <si>
    <t>Dark Frame</t>
  </si>
  <si>
    <t>Wind Ghost</t>
  </si>
  <si>
    <t>Alice</t>
  </si>
  <si>
    <t>Raydric</t>
  </si>
  <si>
    <t>Chimera</t>
  </si>
  <si>
    <t>Khalitzburg</t>
  </si>
  <si>
    <t>Wraith</t>
  </si>
  <si>
    <t>Sting</t>
  </si>
  <si>
    <t>Gargoyle</t>
  </si>
  <si>
    <t>Injustice</t>
  </si>
  <si>
    <t>Rybio</t>
  </si>
  <si>
    <t>Phendark</t>
  </si>
  <si>
    <t>Anolian</t>
  </si>
  <si>
    <t>Myst</t>
  </si>
  <si>
    <t>Abyssal Knight</t>
  </si>
  <si>
    <t>Raydric Archer</t>
  </si>
  <si>
    <t>Evil Druid</t>
  </si>
  <si>
    <t>Dark Illusion</t>
  </si>
  <si>
    <t>Dark Lord</t>
  </si>
  <si>
    <t>Zombie Prisoner</t>
  </si>
  <si>
    <t>Bloody Knight</t>
  </si>
  <si>
    <t>Skeleton Prisoner</t>
  </si>
  <si>
    <t>Majorous</t>
  </si>
  <si>
    <t>Skeleton Worker</t>
  </si>
  <si>
    <t>Undead,MiniBoss</t>
  </si>
  <si>
    <t>Strong</t>
  </si>
  <si>
    <t>Strong,Demon</t>
  </si>
  <si>
    <t>Brute,Elite</t>
  </si>
  <si>
    <t>Brute,Elite2</t>
  </si>
  <si>
    <t>Insect,Strong</t>
  </si>
  <si>
    <t>Demon,Undead,Strong</t>
  </si>
  <si>
    <t>SPRING_RABBIT</t>
  </si>
  <si>
    <t>spring_rabbit.spr</t>
  </si>
  <si>
    <t>PEST</t>
  </si>
  <si>
    <t>pest.spr</t>
  </si>
  <si>
    <t>PERMETER</t>
  </si>
  <si>
    <t>permeter.spr</t>
  </si>
  <si>
    <t>SOLIDER</t>
  </si>
  <si>
    <t>solider.spr</t>
  </si>
  <si>
    <t>HEATER</t>
  </si>
  <si>
    <t>heater.spr</t>
  </si>
  <si>
    <t>FREEZER</t>
  </si>
  <si>
    <t>freezer.spr</t>
  </si>
  <si>
    <t>ASSULTER</t>
  </si>
  <si>
    <t>assulter.spr</t>
  </si>
  <si>
    <t>TURTLE_GENERAL</t>
  </si>
  <si>
    <t>turtle_general.spr</t>
  </si>
  <si>
    <t>Spring Rabbit</t>
  </si>
  <si>
    <t>Turtle General</t>
  </si>
  <si>
    <t>Pest</t>
  </si>
  <si>
    <t>Permeter</t>
  </si>
  <si>
    <t>Solider</t>
  </si>
  <si>
    <t>Freezer</t>
  </si>
  <si>
    <t>Heater</t>
  </si>
  <si>
    <t>Assulter</t>
  </si>
  <si>
    <t>Turtle</t>
  </si>
  <si>
    <t>Turtle,Strong</t>
  </si>
  <si>
    <t>Turtle,WorldBoss</t>
  </si>
  <si>
    <t>GRAND_PECO</t>
  </si>
  <si>
    <t>grand_peco.spr</t>
  </si>
  <si>
    <t>KIND_OF_BEETLE</t>
  </si>
  <si>
    <t>kind_of_beetle.spr</t>
  </si>
  <si>
    <t>Grand Peco</t>
  </si>
  <si>
    <t>Beetle King</t>
  </si>
  <si>
    <t>DELETER</t>
  </si>
  <si>
    <t>deleter.spr</t>
  </si>
  <si>
    <t>DELETER_</t>
  </si>
  <si>
    <t>deleter_.spr</t>
  </si>
  <si>
    <t>Deleter</t>
  </si>
  <si>
    <t>GEOGRAPHER</t>
  </si>
  <si>
    <t>geographer.spr</t>
  </si>
  <si>
    <t>Geographer</t>
  </si>
  <si>
    <t>RAFFLESIA</t>
  </si>
  <si>
    <t>rafflesia.spr</t>
  </si>
  <si>
    <t>Rafflesia</t>
  </si>
  <si>
    <t>ARCHANGELING</t>
  </si>
  <si>
    <t>archangeling.spr</t>
  </si>
  <si>
    <t>Archangeling</t>
  </si>
  <si>
    <t>SLEEPER</t>
  </si>
  <si>
    <t>sleeper.spr</t>
  </si>
  <si>
    <t>GOAT</t>
  </si>
  <si>
    <t>goat.spr</t>
  </si>
  <si>
    <t>DEMON_PUNGUS</t>
  </si>
  <si>
    <t>demon_pungus.spr</t>
  </si>
  <si>
    <t>DRILLER</t>
  </si>
  <si>
    <t>driller.spr</t>
  </si>
  <si>
    <t>HARPY</t>
  </si>
  <si>
    <t>harpy.spr</t>
  </si>
  <si>
    <t>VENATU_1</t>
  </si>
  <si>
    <t>venatu_1.spr</t>
  </si>
  <si>
    <t>VENATU_2</t>
  </si>
  <si>
    <t>venatu_2.spr</t>
  </si>
  <si>
    <t>VENATU_3</t>
  </si>
  <si>
    <t>venatu_3.spr</t>
  </si>
  <si>
    <t>VENATU_4</t>
  </si>
  <si>
    <t>venatu_4.spr</t>
  </si>
  <si>
    <t>Sleeper</t>
  </si>
  <si>
    <t>Goat</t>
  </si>
  <si>
    <t>Driller</t>
  </si>
  <si>
    <t>Harpy</t>
  </si>
  <si>
    <t>Demon Pungus</t>
  </si>
  <si>
    <t>Venatu</t>
  </si>
  <si>
    <t>Strong,Ranged</t>
  </si>
  <si>
    <t>Strong,Undead</t>
  </si>
  <si>
    <t>Dagger</t>
  </si>
  <si>
    <t>Sword</t>
  </si>
  <si>
    <t>Spear</t>
  </si>
  <si>
    <t>Axe</t>
  </si>
  <si>
    <t>Mace</t>
  </si>
  <si>
    <t>Rod</t>
  </si>
  <si>
    <t>Bow</t>
  </si>
  <si>
    <t>2HSword</t>
  </si>
  <si>
    <t>2HSpear</t>
  </si>
  <si>
    <t>2HAxe</t>
  </si>
  <si>
    <t>2HMace</t>
  </si>
  <si>
    <t>2HRod</t>
  </si>
  <si>
    <t>SP</t>
  </si>
  <si>
    <t>Weapon Speeds</t>
  </si>
  <si>
    <t>WeaponClass</t>
  </si>
  <si>
    <t>Unarmed</t>
  </si>
  <si>
    <t>AttackAnimation</t>
  </si>
  <si>
    <t>SpriteFemale</t>
  </si>
  <si>
    <t>SpriteMale</t>
  </si>
  <si>
    <t>Assets/Sprites/Weapons/Novice/Male/초보자_남_1207.spr</t>
  </si>
  <si>
    <t>Assets/Sprites/Weapons/Novice/Female/초보자_여_1207.spr</t>
  </si>
  <si>
    <t>Novice</t>
  </si>
  <si>
    <t>Swordsman</t>
  </si>
  <si>
    <t>Assets/Sprites/Weapons/Novice/Male/초보자_남_검.spr</t>
  </si>
  <si>
    <t>Assets/Sprites/Weapons/Novice/Female/초보자_여_검.spr</t>
  </si>
  <si>
    <t>Archer</t>
  </si>
  <si>
    <t>Mage</t>
  </si>
  <si>
    <t>Acolyte</t>
  </si>
  <si>
    <t>Thief</t>
  </si>
  <si>
    <t>Merchant</t>
  </si>
  <si>
    <t>Assets/Sprites/Characters/BodyFemale/초보자_여.spr</t>
  </si>
  <si>
    <t>Assets/Sprites/Characters/BodyMale/초보자_남.spr</t>
  </si>
  <si>
    <t>Assets/Sprites/Characters/BodyFemale/검사_여.spr</t>
  </si>
  <si>
    <t>Assets/Sprites/Characters/BodyMale/검사_남.spr</t>
  </si>
  <si>
    <t>Assets/Sprites/Characters/BodyFemale/궁수_여.spr</t>
  </si>
  <si>
    <t>Assets/Sprites/Characters/BodyMale/궁수_남.spr</t>
  </si>
  <si>
    <t>Assets/Sprites/Characters/BodyFemale/도둑_여.spr</t>
  </si>
  <si>
    <t>Assets/Sprites/Characters/BodyMale/도둑_남.spr</t>
  </si>
  <si>
    <t>Assets/Sprites/Characters/BodyMale/성직자_남.spr</t>
  </si>
  <si>
    <t>Assets/Sprites/Characters/BodyFemale/성직자_여.spr</t>
  </si>
  <si>
    <t>Assets/Sprites/Characters/BodyFemale/마법사_여.spr</t>
  </si>
  <si>
    <t>Assets/Sprites/Characters/BodyMale/마법사_남.spr</t>
  </si>
  <si>
    <t>Assets/Sprites/Characters/BodyFemale/상인_여.spr</t>
  </si>
  <si>
    <t>Assets/Sprites/Characters/BodyMale/상인_남.spr</t>
  </si>
  <si>
    <t>GameMaster</t>
  </si>
  <si>
    <t>Assets/Sprites/Characters/BodyFemale/운영자_여.spr</t>
  </si>
  <si>
    <t>Assets/Sprites/Characters/BodyMale/운영자_남.spr</t>
  </si>
  <si>
    <t>Assets/Sprites/Weapons/Swordsman/Female/검사_여_1207.spr</t>
  </si>
  <si>
    <t>Assets/Sprites/Weapons/Swordsman/Male/검사_남_1207.spr</t>
  </si>
  <si>
    <t>ItemId</t>
  </si>
  <si>
    <t>Undead,Elite2</t>
  </si>
  <si>
    <t>Brute,Strong</t>
  </si>
  <si>
    <t>Rank</t>
  </si>
  <si>
    <t>COOKIE</t>
  </si>
  <si>
    <t>Cookie</t>
  </si>
  <si>
    <t>cookie.spr</t>
  </si>
  <si>
    <t>COOKIE_XMAS</t>
  </si>
  <si>
    <t>cookie_xmas.spr</t>
  </si>
  <si>
    <t>CRUISER</t>
  </si>
  <si>
    <t>Cruiser</t>
  </si>
  <si>
    <t>cruiser.spr</t>
  </si>
  <si>
    <t>CHEPET</t>
  </si>
  <si>
    <t>Chepet</t>
  </si>
  <si>
    <t>chepet.spr</t>
  </si>
  <si>
    <t>GOBLINE_XMAS</t>
  </si>
  <si>
    <t>Festive Goblin</t>
  </si>
  <si>
    <t>gobline_xmas.spr</t>
  </si>
  <si>
    <t>GARM</t>
  </si>
  <si>
    <t>Garm</t>
  </si>
  <si>
    <t>Normal,Elite</t>
  </si>
  <si>
    <t>garm.spr</t>
  </si>
  <si>
    <t>GARM_BABY</t>
  </si>
  <si>
    <t>Baby Garm</t>
  </si>
  <si>
    <t>garm_baby.spr</t>
  </si>
  <si>
    <t>KNIGHT_OF_WINDSTORM</t>
  </si>
  <si>
    <t>Stormy Knight</t>
  </si>
  <si>
    <t>knight_of_windstorm.spr</t>
  </si>
  <si>
    <t>MYSTCASE</t>
  </si>
  <si>
    <t>Mystcase</t>
  </si>
  <si>
    <t>mystcase.spr</t>
  </si>
  <si>
    <t>WRAITH_DEAD</t>
  </si>
  <si>
    <t>wraith_dead.spr</t>
  </si>
  <si>
    <t>Wraith Dead</t>
  </si>
  <si>
    <t>Elite,Undead</t>
  </si>
  <si>
    <t>SHELLFISH</t>
  </si>
  <si>
    <t>ALLIGATOR</t>
  </si>
  <si>
    <t>ASTER</t>
  </si>
  <si>
    <t>CRAB</t>
  </si>
  <si>
    <t>RAGGLER</t>
  </si>
  <si>
    <t>MOBSTER</t>
  </si>
  <si>
    <t>FUR_SEAL</t>
  </si>
  <si>
    <t>GALAPAGO</t>
  </si>
  <si>
    <t>MUTANT_DRAGON</t>
  </si>
  <si>
    <t>SEE_OTTER</t>
  </si>
  <si>
    <t>GRYPHON</t>
  </si>
  <si>
    <t>MEDUSA</t>
  </si>
  <si>
    <t>NERAID</t>
  </si>
  <si>
    <t>TRI_JOINT</t>
  </si>
  <si>
    <t>STALACTIC_GOLEM</t>
  </si>
  <si>
    <t>MEGALODON</t>
  </si>
  <si>
    <t>MEGALITH</t>
  </si>
  <si>
    <t>TAO_GUNKA</t>
  </si>
  <si>
    <t>Shellfish</t>
  </si>
  <si>
    <t>Alligator</t>
  </si>
  <si>
    <t>Aster</t>
  </si>
  <si>
    <t>Crab</t>
  </si>
  <si>
    <t>Raggler</t>
  </si>
  <si>
    <t>Mobster</t>
  </si>
  <si>
    <t>Galapago</t>
  </si>
  <si>
    <t>Gryphon</t>
  </si>
  <si>
    <t>Medusa</t>
  </si>
  <si>
    <t>Neraid</t>
  </si>
  <si>
    <t>Megalodon</t>
  </si>
  <si>
    <t>Megalith</t>
  </si>
  <si>
    <t>Mutant Dragon</t>
  </si>
  <si>
    <t>Fur Seal</t>
  </si>
  <si>
    <t>See Otter</t>
  </si>
  <si>
    <t>Tri Joint</t>
  </si>
  <si>
    <t>Stalactic Golem</t>
  </si>
  <si>
    <t>Tao Gunka</t>
  </si>
  <si>
    <t>shellfish.spr</t>
  </si>
  <si>
    <t>alligator.spr</t>
  </si>
  <si>
    <t>aster.spr</t>
  </si>
  <si>
    <t>crab.spr</t>
  </si>
  <si>
    <t>raggler.spr</t>
  </si>
  <si>
    <t>mobster.spr</t>
  </si>
  <si>
    <t>fur_seal.spr</t>
  </si>
  <si>
    <t>galapago.spr</t>
  </si>
  <si>
    <t>mutant_dragon.spr</t>
  </si>
  <si>
    <t>see_otter.spr</t>
  </si>
  <si>
    <t>gryphon.spr</t>
  </si>
  <si>
    <t>medusa.spr</t>
  </si>
  <si>
    <t>Demon,Strong</t>
  </si>
  <si>
    <t>neraid.spr</t>
  </si>
  <si>
    <t>tri_joint.spr</t>
  </si>
  <si>
    <t>stalactic_golem.spr</t>
  </si>
  <si>
    <t>megalith.spr</t>
  </si>
  <si>
    <t>megalodon.spr</t>
  </si>
  <si>
    <t>tao_gunka.spr</t>
  </si>
  <si>
    <t>Demon,Golem,WorldBoss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</si>
</sst>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4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A97A5-94A7-4FFA-A162-65D076B52481}">
  <dimension ref="A1:AI286"/>
  <sheetViews>
    <sheetView tabSelected="1" zoomScale="85" zoomScaleNormal="85" workbookViewId="0">
      <pane xSplit="2" ySplit="1" topLeftCell="C266" activePane="bottomRight" state="frozen"/>
      <selection pane="topRight" activeCell="C1" sqref="C1"/>
      <selection pane="bottomLeft" activeCell="A2" sqref="A2"/>
      <selection pane="bottomRight" activeCell="AC287" sqref="AC287"/>
    </sheetView>
  </sheetViews>
  <sheetFormatPr defaultRowHeight="14.6" x14ac:dyDescent="0.4"/>
  <cols>
    <col min="1" max="1" width="5.765625" bestFit="1" customWidth="1"/>
    <col min="2" max="2" width="18.4609375" bestFit="1" customWidth="1"/>
    <col min="3" max="3" width="17" bestFit="1" customWidth="1"/>
    <col min="4" max="4" width="4.921875" bestFit="1" customWidth="1"/>
    <col min="5" max="5" width="5.3828125" customWidth="1"/>
    <col min="6" max="8" width="4.61328125" bestFit="1" customWidth="1"/>
    <col min="9" max="9" width="4.23046875" bestFit="1" customWidth="1"/>
    <col min="10" max="11" width="4.61328125" bestFit="1" customWidth="1"/>
    <col min="12" max="12" width="6.84375" bestFit="1" customWidth="1"/>
    <col min="13" max="13" width="9.23046875" bestFit="1" customWidth="1"/>
    <col min="14" max="14" width="7.15234375" bestFit="1" customWidth="1"/>
    <col min="15" max="15" width="4.921875" bestFit="1" customWidth="1"/>
    <col min="16" max="16" width="5.53515625" bestFit="1" customWidth="1"/>
    <col min="17" max="17" width="3.765625" bestFit="1" customWidth="1"/>
    <col min="18" max="18" width="4.4609375" bestFit="1" customWidth="1"/>
    <col min="19" max="19" width="4.4609375" customWidth="1"/>
    <col min="20" max="20" width="5.23046875" customWidth="1"/>
    <col min="21" max="21" width="8.07421875" bestFit="1" customWidth="1"/>
    <col min="22" max="22" width="11.53515625" bestFit="1" customWidth="1"/>
    <col min="23" max="23" width="8.69140625" bestFit="1" customWidth="1"/>
    <col min="24" max="24" width="8.23046875" customWidth="1"/>
    <col min="25" max="25" width="7.765625" bestFit="1" customWidth="1"/>
    <col min="26" max="26" width="10.4609375" bestFit="1" customWidth="1"/>
    <col min="27" max="27" width="10.84375" bestFit="1" customWidth="1"/>
    <col min="28" max="28" width="7.23046875" bestFit="1" customWidth="1"/>
    <col min="29" max="29" width="22.4609375" bestFit="1" customWidth="1"/>
    <col min="30" max="30" width="18.765625" bestFit="1" customWidth="1"/>
    <col min="31" max="31" width="17.15234375" customWidth="1"/>
    <col min="32" max="32" width="22.84375" bestFit="1" customWidth="1"/>
    <col min="33" max="33" width="11.23046875" bestFit="1" customWidth="1"/>
    <col min="34" max="34" width="12.84375" bestFit="1" customWidth="1"/>
    <col min="35" max="35" width="9.53515625" bestFit="1" customWidth="1"/>
  </cols>
  <sheetData>
    <row r="1" spans="1:35" x14ac:dyDescent="0.4">
      <c r="A1" t="s">
        <v>46</v>
      </c>
      <c r="B1" t="s">
        <v>47</v>
      </c>
      <c r="C1" t="s">
        <v>4</v>
      </c>
      <c r="D1" t="s">
        <v>0</v>
      </c>
      <c r="E1" t="s">
        <v>1</v>
      </c>
      <c r="F1" t="s">
        <v>8</v>
      </c>
      <c r="G1" t="s">
        <v>11</v>
      </c>
      <c r="H1" t="s">
        <v>10</v>
      </c>
      <c r="I1" t="s">
        <v>12</v>
      </c>
      <c r="J1" t="s">
        <v>9</v>
      </c>
      <c r="K1" t="s">
        <v>13</v>
      </c>
      <c r="L1" t="s">
        <v>3</v>
      </c>
      <c r="M1" t="s">
        <v>16</v>
      </c>
      <c r="N1" t="s">
        <v>14</v>
      </c>
      <c r="O1" t="s">
        <v>7</v>
      </c>
      <c r="P1" t="s">
        <v>48</v>
      </c>
      <c r="Q1" t="s">
        <v>21</v>
      </c>
      <c r="R1" t="s">
        <v>49</v>
      </c>
      <c r="S1" t="s">
        <v>23</v>
      </c>
      <c r="T1" t="s">
        <v>24</v>
      </c>
      <c r="U1" t="s">
        <v>25</v>
      </c>
      <c r="V1" t="s">
        <v>26</v>
      </c>
      <c r="W1" t="s">
        <v>27</v>
      </c>
      <c r="X1" t="s">
        <v>28</v>
      </c>
      <c r="Y1" t="s">
        <v>29</v>
      </c>
      <c r="Z1" t="s">
        <v>30</v>
      </c>
      <c r="AA1" t="s">
        <v>31</v>
      </c>
      <c r="AB1" t="s">
        <v>32</v>
      </c>
      <c r="AC1" t="s">
        <v>17</v>
      </c>
      <c r="AD1" t="s">
        <v>33</v>
      </c>
      <c r="AE1" t="s">
        <v>34</v>
      </c>
      <c r="AF1" t="s">
        <v>35</v>
      </c>
      <c r="AG1" t="s">
        <v>36</v>
      </c>
      <c r="AH1" t="s">
        <v>37</v>
      </c>
      <c r="AI1" t="s">
        <v>38</v>
      </c>
    </row>
    <row r="2" spans="1:35" x14ac:dyDescent="0.4">
      <c r="A2">
        <v>4000</v>
      </c>
      <c r="B2" t="s">
        <v>53</v>
      </c>
      <c r="C2" t="s">
        <v>5</v>
      </c>
      <c r="D2">
        <v>1</v>
      </c>
      <c r="E2">
        <v>80</v>
      </c>
      <c r="F2">
        <v>80</v>
      </c>
      <c r="G2">
        <v>80</v>
      </c>
      <c r="H2">
        <v>80</v>
      </c>
      <c r="I2">
        <v>80</v>
      </c>
      <c r="J2">
        <v>80</v>
      </c>
      <c r="K2">
        <v>80</v>
      </c>
      <c r="L2">
        <v>100</v>
      </c>
      <c r="M2">
        <v>5</v>
      </c>
      <c r="N2">
        <v>1</v>
      </c>
      <c r="O2">
        <v>50</v>
      </c>
      <c r="P2">
        <v>50</v>
      </c>
      <c r="Q2">
        <v>100</v>
      </c>
      <c r="R2">
        <v>100</v>
      </c>
      <c r="S2">
        <v>10</v>
      </c>
      <c r="T2">
        <v>12</v>
      </c>
      <c r="U2" t="s">
        <v>39</v>
      </c>
      <c r="V2" t="s">
        <v>40</v>
      </c>
      <c r="W2" t="s">
        <v>41</v>
      </c>
      <c r="X2">
        <v>1872</v>
      </c>
      <c r="Y2">
        <v>480</v>
      </c>
      <c r="Z2">
        <v>672</v>
      </c>
      <c r="AA2">
        <v>400</v>
      </c>
      <c r="AB2" t="s">
        <v>42</v>
      </c>
      <c r="AC2" t="s">
        <v>40</v>
      </c>
      <c r="AD2" t="s">
        <v>43</v>
      </c>
      <c r="AE2">
        <v>300</v>
      </c>
      <c r="AF2" t="s">
        <v>44</v>
      </c>
      <c r="AG2">
        <v>0</v>
      </c>
      <c r="AH2">
        <v>0.5</v>
      </c>
      <c r="AI2">
        <v>1</v>
      </c>
    </row>
    <row r="3" spans="1:35" x14ac:dyDescent="0.4">
      <c r="A3">
        <v>5000</v>
      </c>
      <c r="B3" t="s">
        <v>606</v>
      </c>
      <c r="C3" t="s">
        <v>5</v>
      </c>
      <c r="D3">
        <v>50</v>
      </c>
      <c r="E3">
        <v>80</v>
      </c>
      <c r="F3">
        <v>80</v>
      </c>
      <c r="G3">
        <v>80</v>
      </c>
      <c r="H3">
        <v>80</v>
      </c>
      <c r="I3">
        <v>80</v>
      </c>
      <c r="J3">
        <v>80</v>
      </c>
      <c r="K3">
        <v>80</v>
      </c>
      <c r="L3">
        <v>100</v>
      </c>
      <c r="M3">
        <v>5</v>
      </c>
      <c r="N3">
        <v>1</v>
      </c>
      <c r="O3">
        <v>50</v>
      </c>
      <c r="P3">
        <v>50</v>
      </c>
      <c r="Q3">
        <v>100</v>
      </c>
      <c r="R3">
        <v>100</v>
      </c>
      <c r="S3">
        <v>10</v>
      </c>
      <c r="T3">
        <v>12</v>
      </c>
      <c r="U3" t="s">
        <v>39</v>
      </c>
      <c r="V3" t="s">
        <v>40</v>
      </c>
      <c r="W3" t="s">
        <v>41</v>
      </c>
      <c r="X3">
        <v>1872</v>
      </c>
      <c r="Y3">
        <v>480</v>
      </c>
      <c r="Z3">
        <v>672</v>
      </c>
      <c r="AA3">
        <v>400</v>
      </c>
      <c r="AB3" t="s">
        <v>42</v>
      </c>
      <c r="AC3" t="s">
        <v>40</v>
      </c>
      <c r="AD3" t="s">
        <v>43</v>
      </c>
      <c r="AE3">
        <v>300</v>
      </c>
      <c r="AF3" t="s">
        <v>44</v>
      </c>
      <c r="AG3">
        <v>0</v>
      </c>
      <c r="AH3">
        <v>0.5</v>
      </c>
      <c r="AI3">
        <v>1</v>
      </c>
    </row>
    <row r="4" spans="1:35" x14ac:dyDescent="0.4">
      <c r="A4">
        <v>4001</v>
      </c>
      <c r="B4" t="s">
        <v>54</v>
      </c>
      <c r="C4" t="s">
        <v>55</v>
      </c>
      <c r="D4">
        <v>2</v>
      </c>
      <c r="E4">
        <v>90</v>
      </c>
      <c r="F4">
        <v>90</v>
      </c>
      <c r="G4">
        <v>90</v>
      </c>
      <c r="H4">
        <v>90</v>
      </c>
      <c r="I4">
        <v>90</v>
      </c>
      <c r="J4">
        <v>90</v>
      </c>
      <c r="K4">
        <v>90</v>
      </c>
      <c r="L4">
        <v>100</v>
      </c>
      <c r="M4">
        <v>5</v>
      </c>
      <c r="N4">
        <v>1</v>
      </c>
      <c r="O4">
        <v>80</v>
      </c>
      <c r="P4">
        <v>80</v>
      </c>
      <c r="Q4">
        <v>100</v>
      </c>
      <c r="R4">
        <v>100</v>
      </c>
      <c r="S4">
        <v>10</v>
      </c>
      <c r="T4">
        <v>12</v>
      </c>
      <c r="U4" t="s">
        <v>56</v>
      </c>
      <c r="V4" t="s">
        <v>57</v>
      </c>
      <c r="W4" t="s">
        <v>58</v>
      </c>
      <c r="X4">
        <v>1672</v>
      </c>
      <c r="Y4">
        <v>480</v>
      </c>
      <c r="Z4">
        <v>672</v>
      </c>
      <c r="AA4">
        <v>400</v>
      </c>
      <c r="AB4" t="s">
        <v>42</v>
      </c>
      <c r="AC4" t="s">
        <v>57</v>
      </c>
      <c r="AD4" t="s">
        <v>43</v>
      </c>
      <c r="AE4">
        <v>200</v>
      </c>
      <c r="AF4" t="s">
        <v>59</v>
      </c>
      <c r="AG4">
        <v>0</v>
      </c>
      <c r="AH4">
        <v>0.5</v>
      </c>
      <c r="AI4">
        <v>1</v>
      </c>
    </row>
    <row r="5" spans="1:35" x14ac:dyDescent="0.4">
      <c r="A5">
        <v>4002</v>
      </c>
      <c r="B5" t="s">
        <v>60</v>
      </c>
      <c r="C5" t="s">
        <v>61</v>
      </c>
      <c r="D5">
        <v>3</v>
      </c>
      <c r="E5">
        <v>100</v>
      </c>
      <c r="F5">
        <v>100</v>
      </c>
      <c r="G5">
        <v>100</v>
      </c>
      <c r="H5">
        <v>100</v>
      </c>
      <c r="I5">
        <v>100</v>
      </c>
      <c r="J5">
        <v>100</v>
      </c>
      <c r="K5">
        <v>100</v>
      </c>
      <c r="L5">
        <v>100</v>
      </c>
      <c r="M5">
        <v>10</v>
      </c>
      <c r="N5">
        <v>1</v>
      </c>
      <c r="O5">
        <v>100</v>
      </c>
      <c r="P5">
        <v>100</v>
      </c>
      <c r="Q5">
        <v>100</v>
      </c>
      <c r="R5">
        <v>100</v>
      </c>
      <c r="S5">
        <v>10</v>
      </c>
      <c r="T5">
        <v>12</v>
      </c>
      <c r="U5" t="s">
        <v>56</v>
      </c>
      <c r="V5" t="s">
        <v>62</v>
      </c>
      <c r="W5" t="s">
        <v>63</v>
      </c>
      <c r="X5">
        <v>1456</v>
      </c>
      <c r="Y5">
        <v>336</v>
      </c>
      <c r="Z5">
        <v>456</v>
      </c>
      <c r="AA5">
        <v>200</v>
      </c>
      <c r="AB5" t="s">
        <v>42</v>
      </c>
      <c r="AC5" t="s">
        <v>42</v>
      </c>
      <c r="AD5" t="s">
        <v>43</v>
      </c>
      <c r="AE5">
        <v>275</v>
      </c>
      <c r="AF5" t="s">
        <v>64</v>
      </c>
      <c r="AG5">
        <v>0</v>
      </c>
      <c r="AH5">
        <v>0.5</v>
      </c>
      <c r="AI5">
        <v>1</v>
      </c>
    </row>
    <row r="6" spans="1:35" x14ac:dyDescent="0.4">
      <c r="A6">
        <v>4003</v>
      </c>
      <c r="B6" t="s">
        <v>65</v>
      </c>
      <c r="C6" t="s">
        <v>66</v>
      </c>
      <c r="D6">
        <v>4</v>
      </c>
      <c r="E6">
        <v>100</v>
      </c>
      <c r="F6">
        <v>100</v>
      </c>
      <c r="G6">
        <v>100</v>
      </c>
      <c r="H6">
        <v>80</v>
      </c>
      <c r="I6">
        <v>100</v>
      </c>
      <c r="J6">
        <v>100</v>
      </c>
      <c r="K6">
        <v>100</v>
      </c>
      <c r="L6">
        <v>100</v>
      </c>
      <c r="M6">
        <v>10</v>
      </c>
      <c r="N6">
        <v>0</v>
      </c>
      <c r="O6">
        <v>100</v>
      </c>
      <c r="P6">
        <v>100</v>
      </c>
      <c r="Q6">
        <v>120</v>
      </c>
      <c r="R6">
        <v>100</v>
      </c>
      <c r="S6">
        <v>10</v>
      </c>
      <c r="T6">
        <v>12</v>
      </c>
      <c r="U6" t="s">
        <v>56</v>
      </c>
      <c r="V6" t="s">
        <v>57</v>
      </c>
      <c r="W6" t="s">
        <v>58</v>
      </c>
      <c r="X6">
        <v>1001</v>
      </c>
      <c r="Y6">
        <v>1</v>
      </c>
      <c r="Z6">
        <v>1</v>
      </c>
      <c r="AA6">
        <v>1000</v>
      </c>
      <c r="AB6" t="s">
        <v>42</v>
      </c>
      <c r="AC6" t="s">
        <v>587</v>
      </c>
      <c r="AD6" t="s">
        <v>67</v>
      </c>
      <c r="AE6">
        <v>1</v>
      </c>
      <c r="AF6" t="s">
        <v>68</v>
      </c>
      <c r="AG6">
        <v>0</v>
      </c>
      <c r="AH6">
        <v>-1</v>
      </c>
      <c r="AI6">
        <v>1</v>
      </c>
    </row>
    <row r="7" spans="1:35" x14ac:dyDescent="0.4">
      <c r="A7">
        <v>4004</v>
      </c>
      <c r="B7" t="s">
        <v>79</v>
      </c>
      <c r="C7" t="s">
        <v>80</v>
      </c>
      <c r="D7">
        <v>16</v>
      </c>
      <c r="E7">
        <v>100</v>
      </c>
      <c r="F7">
        <v>100</v>
      </c>
      <c r="G7">
        <v>100</v>
      </c>
      <c r="H7">
        <v>100</v>
      </c>
      <c r="I7">
        <v>100</v>
      </c>
      <c r="J7">
        <v>100</v>
      </c>
      <c r="K7">
        <v>100</v>
      </c>
      <c r="L7">
        <v>100</v>
      </c>
      <c r="M7">
        <v>10</v>
      </c>
      <c r="N7">
        <v>1</v>
      </c>
      <c r="O7">
        <v>100</v>
      </c>
      <c r="P7">
        <v>100</v>
      </c>
      <c r="Q7">
        <v>100</v>
      </c>
      <c r="R7">
        <v>100</v>
      </c>
      <c r="S7">
        <v>10</v>
      </c>
      <c r="T7">
        <v>12</v>
      </c>
      <c r="U7" t="s">
        <v>56</v>
      </c>
      <c r="V7" t="s">
        <v>57</v>
      </c>
      <c r="W7" t="s">
        <v>81</v>
      </c>
      <c r="X7">
        <v>1136</v>
      </c>
      <c r="Y7">
        <v>840</v>
      </c>
      <c r="Z7">
        <v>720</v>
      </c>
      <c r="AA7">
        <v>150</v>
      </c>
      <c r="AB7" t="s">
        <v>42</v>
      </c>
      <c r="AC7" t="s">
        <v>57</v>
      </c>
      <c r="AD7" t="s">
        <v>43</v>
      </c>
      <c r="AE7">
        <v>450</v>
      </c>
      <c r="AF7" t="s">
        <v>82</v>
      </c>
      <c r="AG7">
        <v>0</v>
      </c>
      <c r="AH7">
        <v>0.5</v>
      </c>
      <c r="AI7">
        <v>1</v>
      </c>
    </row>
    <row r="8" spans="1:35" x14ac:dyDescent="0.4">
      <c r="A8">
        <v>4005</v>
      </c>
      <c r="B8" t="s">
        <v>83</v>
      </c>
      <c r="C8" t="s">
        <v>84</v>
      </c>
      <c r="D8">
        <v>9</v>
      </c>
      <c r="E8">
        <v>100</v>
      </c>
      <c r="F8">
        <v>100</v>
      </c>
      <c r="G8">
        <v>100</v>
      </c>
      <c r="H8">
        <v>100</v>
      </c>
      <c r="I8">
        <v>100</v>
      </c>
      <c r="J8">
        <v>100</v>
      </c>
      <c r="K8">
        <v>100</v>
      </c>
      <c r="L8">
        <v>100</v>
      </c>
      <c r="M8">
        <v>10</v>
      </c>
      <c r="N8">
        <v>1</v>
      </c>
      <c r="O8">
        <v>100</v>
      </c>
      <c r="P8">
        <v>100</v>
      </c>
      <c r="Q8">
        <v>100</v>
      </c>
      <c r="R8">
        <v>100</v>
      </c>
      <c r="S8">
        <v>10</v>
      </c>
      <c r="T8">
        <v>12</v>
      </c>
      <c r="U8" t="s">
        <v>39</v>
      </c>
      <c r="V8" t="s">
        <v>57</v>
      </c>
      <c r="W8" t="s">
        <v>58</v>
      </c>
      <c r="X8">
        <v>1864</v>
      </c>
      <c r="Y8">
        <v>540</v>
      </c>
      <c r="Z8">
        <v>864</v>
      </c>
      <c r="AA8">
        <v>200</v>
      </c>
      <c r="AB8" t="s">
        <v>42</v>
      </c>
      <c r="AC8" t="s">
        <v>57</v>
      </c>
      <c r="AD8" t="s">
        <v>43</v>
      </c>
      <c r="AE8">
        <v>600</v>
      </c>
      <c r="AF8" t="s">
        <v>85</v>
      </c>
      <c r="AG8">
        <v>0</v>
      </c>
      <c r="AH8">
        <v>0.5</v>
      </c>
      <c r="AI8">
        <v>1</v>
      </c>
    </row>
    <row r="9" spans="1:35" x14ac:dyDescent="0.4">
      <c r="A9">
        <v>4006</v>
      </c>
      <c r="B9" t="s">
        <v>86</v>
      </c>
      <c r="C9" t="s">
        <v>87</v>
      </c>
      <c r="D9">
        <v>14</v>
      </c>
      <c r="E9">
        <v>100</v>
      </c>
      <c r="F9">
        <v>100</v>
      </c>
      <c r="G9">
        <v>100</v>
      </c>
      <c r="H9">
        <v>100</v>
      </c>
      <c r="I9">
        <v>100</v>
      </c>
      <c r="J9">
        <v>100</v>
      </c>
      <c r="K9">
        <v>100</v>
      </c>
      <c r="L9">
        <v>100</v>
      </c>
      <c r="M9">
        <v>10</v>
      </c>
      <c r="N9">
        <v>1</v>
      </c>
      <c r="O9">
        <v>100</v>
      </c>
      <c r="P9">
        <v>100</v>
      </c>
      <c r="Q9">
        <v>100</v>
      </c>
      <c r="R9">
        <v>100</v>
      </c>
      <c r="S9">
        <v>10</v>
      </c>
      <c r="T9">
        <v>12</v>
      </c>
      <c r="U9" t="s">
        <v>39</v>
      </c>
      <c r="V9" t="s">
        <v>40</v>
      </c>
      <c r="W9" t="s">
        <v>88</v>
      </c>
      <c r="X9">
        <v>1672</v>
      </c>
      <c r="Y9">
        <v>480</v>
      </c>
      <c r="Z9">
        <v>672</v>
      </c>
      <c r="AA9">
        <v>300</v>
      </c>
      <c r="AB9" t="s">
        <v>42</v>
      </c>
      <c r="AC9" t="s">
        <v>40</v>
      </c>
      <c r="AD9" t="s">
        <v>43</v>
      </c>
      <c r="AE9">
        <v>300</v>
      </c>
      <c r="AF9" t="s">
        <v>89</v>
      </c>
      <c r="AG9">
        <v>0</v>
      </c>
      <c r="AH9">
        <v>0.5</v>
      </c>
      <c r="AI9">
        <v>1</v>
      </c>
    </row>
    <row r="10" spans="1:35" x14ac:dyDescent="0.4">
      <c r="A10">
        <v>4007</v>
      </c>
      <c r="B10" t="s">
        <v>92</v>
      </c>
      <c r="C10" t="s">
        <v>93</v>
      </c>
      <c r="D10">
        <v>6</v>
      </c>
      <c r="E10">
        <v>100</v>
      </c>
      <c r="F10">
        <v>100</v>
      </c>
      <c r="G10">
        <v>100</v>
      </c>
      <c r="H10">
        <v>100</v>
      </c>
      <c r="I10">
        <v>100</v>
      </c>
      <c r="J10">
        <v>100</v>
      </c>
      <c r="K10">
        <v>100</v>
      </c>
      <c r="L10">
        <v>90</v>
      </c>
      <c r="M10">
        <v>10</v>
      </c>
      <c r="N10">
        <v>1</v>
      </c>
      <c r="O10">
        <v>100</v>
      </c>
      <c r="P10">
        <v>100</v>
      </c>
      <c r="Q10">
        <v>100</v>
      </c>
      <c r="R10">
        <v>100</v>
      </c>
      <c r="S10">
        <v>10</v>
      </c>
      <c r="T10">
        <v>12</v>
      </c>
      <c r="U10" t="s">
        <v>56</v>
      </c>
      <c r="V10" t="s">
        <v>57</v>
      </c>
      <c r="W10" t="s">
        <v>63</v>
      </c>
      <c r="X10">
        <v>1288</v>
      </c>
      <c r="Y10">
        <v>768</v>
      </c>
      <c r="Z10">
        <v>288</v>
      </c>
      <c r="AA10">
        <v>150</v>
      </c>
      <c r="AB10" t="s">
        <v>42</v>
      </c>
      <c r="AC10" t="s">
        <v>57</v>
      </c>
      <c r="AD10" t="s">
        <v>94</v>
      </c>
      <c r="AE10">
        <v>500</v>
      </c>
      <c r="AF10" t="s">
        <v>95</v>
      </c>
      <c r="AG10">
        <v>0</v>
      </c>
      <c r="AH10">
        <v>0.5</v>
      </c>
      <c r="AI10">
        <v>1</v>
      </c>
    </row>
    <row r="11" spans="1:35" x14ac:dyDescent="0.4">
      <c r="A11">
        <v>4008</v>
      </c>
      <c r="B11" t="s">
        <v>96</v>
      </c>
      <c r="C11" t="s">
        <v>97</v>
      </c>
      <c r="D11">
        <v>5</v>
      </c>
      <c r="E11">
        <v>100</v>
      </c>
      <c r="F11">
        <v>100</v>
      </c>
      <c r="G11">
        <v>100</v>
      </c>
      <c r="H11">
        <v>100</v>
      </c>
      <c r="I11">
        <v>100</v>
      </c>
      <c r="J11">
        <v>100</v>
      </c>
      <c r="K11">
        <v>100</v>
      </c>
      <c r="L11">
        <v>100</v>
      </c>
      <c r="M11">
        <v>10</v>
      </c>
      <c r="N11">
        <v>0</v>
      </c>
      <c r="O11">
        <v>100</v>
      </c>
      <c r="P11">
        <v>100</v>
      </c>
      <c r="Q11">
        <v>100</v>
      </c>
      <c r="R11">
        <v>100</v>
      </c>
      <c r="S11">
        <v>10</v>
      </c>
      <c r="T11">
        <v>12</v>
      </c>
      <c r="U11" t="s">
        <v>56</v>
      </c>
      <c r="V11" t="s">
        <v>57</v>
      </c>
      <c r="W11" t="s">
        <v>98</v>
      </c>
      <c r="X11">
        <v>701</v>
      </c>
      <c r="Y11">
        <v>1</v>
      </c>
      <c r="Z11">
        <v>1</v>
      </c>
      <c r="AA11">
        <v>1000</v>
      </c>
      <c r="AB11" t="s">
        <v>42</v>
      </c>
      <c r="AC11" t="s">
        <v>57</v>
      </c>
      <c r="AD11" t="s">
        <v>67</v>
      </c>
      <c r="AE11">
        <v>1</v>
      </c>
      <c r="AF11" t="s">
        <v>99</v>
      </c>
      <c r="AG11">
        <v>0</v>
      </c>
      <c r="AH11">
        <v>-1</v>
      </c>
      <c r="AI11">
        <v>1</v>
      </c>
    </row>
    <row r="12" spans="1:35" x14ac:dyDescent="0.4">
      <c r="A12">
        <v>4009</v>
      </c>
      <c r="B12" t="s">
        <v>100</v>
      </c>
      <c r="C12" t="s">
        <v>101</v>
      </c>
      <c r="D12">
        <v>8</v>
      </c>
      <c r="E12">
        <v>100</v>
      </c>
      <c r="F12">
        <v>100</v>
      </c>
      <c r="G12">
        <v>100</v>
      </c>
      <c r="H12">
        <v>100</v>
      </c>
      <c r="I12">
        <v>100</v>
      </c>
      <c r="J12">
        <v>100</v>
      </c>
      <c r="K12">
        <v>100</v>
      </c>
      <c r="L12">
        <v>100</v>
      </c>
      <c r="M12">
        <v>10</v>
      </c>
      <c r="N12">
        <v>1</v>
      </c>
      <c r="O12">
        <v>100</v>
      </c>
      <c r="P12">
        <v>100</v>
      </c>
      <c r="Q12">
        <v>100</v>
      </c>
      <c r="R12">
        <v>100</v>
      </c>
      <c r="S12">
        <v>10</v>
      </c>
      <c r="T12">
        <v>12</v>
      </c>
      <c r="U12" t="s">
        <v>56</v>
      </c>
      <c r="V12" t="s">
        <v>57</v>
      </c>
      <c r="W12" t="s">
        <v>81</v>
      </c>
      <c r="X12">
        <v>1292</v>
      </c>
      <c r="Y12">
        <v>216</v>
      </c>
      <c r="Z12">
        <v>792</v>
      </c>
      <c r="AA12">
        <v>150</v>
      </c>
      <c r="AB12" t="s">
        <v>42</v>
      </c>
      <c r="AC12" t="s">
        <v>57</v>
      </c>
      <c r="AD12" t="s">
        <v>94</v>
      </c>
      <c r="AE12">
        <v>600</v>
      </c>
      <c r="AF12" t="s">
        <v>102</v>
      </c>
      <c r="AG12">
        <v>0</v>
      </c>
      <c r="AH12">
        <v>0.5</v>
      </c>
      <c r="AI12">
        <v>1</v>
      </c>
    </row>
    <row r="13" spans="1:35" x14ac:dyDescent="0.4">
      <c r="A13">
        <v>4010</v>
      </c>
      <c r="B13" t="s">
        <v>103</v>
      </c>
      <c r="C13" t="s">
        <v>104</v>
      </c>
      <c r="D13">
        <v>1</v>
      </c>
      <c r="E13">
        <v>100</v>
      </c>
      <c r="F13">
        <v>100</v>
      </c>
      <c r="G13">
        <v>100</v>
      </c>
      <c r="H13">
        <v>100</v>
      </c>
      <c r="I13">
        <v>100</v>
      </c>
      <c r="J13">
        <v>100</v>
      </c>
      <c r="K13">
        <v>100</v>
      </c>
      <c r="L13">
        <v>100</v>
      </c>
      <c r="M13">
        <v>10</v>
      </c>
      <c r="N13">
        <v>1</v>
      </c>
      <c r="O13">
        <v>100</v>
      </c>
      <c r="P13">
        <v>100</v>
      </c>
      <c r="Q13">
        <v>100</v>
      </c>
      <c r="R13">
        <v>100</v>
      </c>
      <c r="S13">
        <v>7</v>
      </c>
      <c r="T13">
        <v>12</v>
      </c>
      <c r="U13" t="s">
        <v>56</v>
      </c>
      <c r="V13" t="s">
        <v>40</v>
      </c>
      <c r="W13" t="s">
        <v>58</v>
      </c>
      <c r="X13">
        <v>1</v>
      </c>
      <c r="Y13">
        <v>1</v>
      </c>
      <c r="Z13">
        <v>1</v>
      </c>
      <c r="AA13">
        <v>-1</v>
      </c>
      <c r="AB13" t="s">
        <v>42</v>
      </c>
      <c r="AC13" t="s">
        <v>91</v>
      </c>
      <c r="AD13" t="s">
        <v>67</v>
      </c>
      <c r="AE13">
        <v>1</v>
      </c>
      <c r="AF13" t="s">
        <v>105</v>
      </c>
      <c r="AG13">
        <v>0</v>
      </c>
      <c r="AH13">
        <v>-1</v>
      </c>
      <c r="AI13">
        <v>1</v>
      </c>
    </row>
    <row r="14" spans="1:35" x14ac:dyDescent="0.4">
      <c r="A14">
        <v>4011</v>
      </c>
      <c r="B14" t="s">
        <v>106</v>
      </c>
      <c r="C14" t="s">
        <v>107</v>
      </c>
      <c r="D14">
        <v>1</v>
      </c>
      <c r="E14">
        <v>100</v>
      </c>
      <c r="F14">
        <v>100</v>
      </c>
      <c r="G14">
        <v>100</v>
      </c>
      <c r="H14">
        <v>100</v>
      </c>
      <c r="I14">
        <v>100</v>
      </c>
      <c r="J14">
        <v>100</v>
      </c>
      <c r="K14">
        <v>100</v>
      </c>
      <c r="L14">
        <v>100</v>
      </c>
      <c r="M14">
        <v>10</v>
      </c>
      <c r="N14">
        <v>1</v>
      </c>
      <c r="O14">
        <v>100</v>
      </c>
      <c r="P14">
        <v>100</v>
      </c>
      <c r="Q14">
        <v>100</v>
      </c>
      <c r="R14">
        <v>100</v>
      </c>
      <c r="S14">
        <v>7</v>
      </c>
      <c r="T14">
        <v>12</v>
      </c>
      <c r="U14" t="s">
        <v>56</v>
      </c>
      <c r="V14" t="s">
        <v>40</v>
      </c>
      <c r="W14" t="s">
        <v>58</v>
      </c>
      <c r="X14">
        <v>1</v>
      </c>
      <c r="Y14">
        <v>1</v>
      </c>
      <c r="Z14">
        <v>1</v>
      </c>
      <c r="AA14">
        <v>-1</v>
      </c>
      <c r="AB14" t="s">
        <v>42</v>
      </c>
      <c r="AC14" t="s">
        <v>91</v>
      </c>
      <c r="AD14" t="s">
        <v>67</v>
      </c>
      <c r="AE14">
        <v>1</v>
      </c>
      <c r="AF14" t="s">
        <v>108</v>
      </c>
      <c r="AG14">
        <v>0</v>
      </c>
      <c r="AH14">
        <v>-1</v>
      </c>
      <c r="AI14">
        <v>1</v>
      </c>
    </row>
    <row r="15" spans="1:35" x14ac:dyDescent="0.4">
      <c r="A15">
        <v>4012</v>
      </c>
      <c r="B15" t="s">
        <v>109</v>
      </c>
      <c r="C15" t="s">
        <v>110</v>
      </c>
      <c r="D15">
        <v>3</v>
      </c>
      <c r="E15">
        <v>100</v>
      </c>
      <c r="F15">
        <v>100</v>
      </c>
      <c r="G15">
        <v>100</v>
      </c>
      <c r="H15">
        <v>100</v>
      </c>
      <c r="I15">
        <v>100</v>
      </c>
      <c r="J15">
        <v>100</v>
      </c>
      <c r="K15">
        <v>100</v>
      </c>
      <c r="L15">
        <v>100</v>
      </c>
      <c r="M15">
        <v>10</v>
      </c>
      <c r="N15">
        <v>1</v>
      </c>
      <c r="O15">
        <v>50</v>
      </c>
      <c r="P15">
        <v>50</v>
      </c>
      <c r="Q15">
        <v>100</v>
      </c>
      <c r="R15">
        <v>100</v>
      </c>
      <c r="S15">
        <v>10</v>
      </c>
      <c r="T15">
        <v>12</v>
      </c>
      <c r="U15" t="s">
        <v>39</v>
      </c>
      <c r="V15" t="s">
        <v>40</v>
      </c>
      <c r="W15" t="s">
        <v>111</v>
      </c>
      <c r="X15">
        <v>1372</v>
      </c>
      <c r="Y15">
        <v>480</v>
      </c>
      <c r="Z15">
        <v>672</v>
      </c>
      <c r="AA15">
        <v>400</v>
      </c>
      <c r="AB15" t="s">
        <v>42</v>
      </c>
      <c r="AC15" t="s">
        <v>40</v>
      </c>
      <c r="AD15" t="s">
        <v>43</v>
      </c>
      <c r="AE15">
        <v>300</v>
      </c>
      <c r="AF15" t="s">
        <v>112</v>
      </c>
      <c r="AG15">
        <v>0</v>
      </c>
      <c r="AH15">
        <v>0.5</v>
      </c>
      <c r="AI15">
        <v>1</v>
      </c>
    </row>
    <row r="16" spans="1:35" x14ac:dyDescent="0.4">
      <c r="A16">
        <v>4013</v>
      </c>
      <c r="B16" t="s">
        <v>113</v>
      </c>
      <c r="C16" t="s">
        <v>114</v>
      </c>
      <c r="D16">
        <v>1</v>
      </c>
      <c r="E16">
        <v>100</v>
      </c>
      <c r="F16">
        <v>100</v>
      </c>
      <c r="G16">
        <v>100</v>
      </c>
      <c r="H16">
        <v>100</v>
      </c>
      <c r="I16">
        <v>100</v>
      </c>
      <c r="J16">
        <v>100</v>
      </c>
      <c r="K16">
        <v>100</v>
      </c>
      <c r="L16">
        <v>100</v>
      </c>
      <c r="M16">
        <v>10</v>
      </c>
      <c r="N16">
        <v>1</v>
      </c>
      <c r="O16">
        <v>100</v>
      </c>
      <c r="P16">
        <v>100</v>
      </c>
      <c r="Q16">
        <v>100</v>
      </c>
      <c r="R16">
        <v>100</v>
      </c>
      <c r="S16">
        <v>7</v>
      </c>
      <c r="T16">
        <v>12</v>
      </c>
      <c r="U16" t="s">
        <v>56</v>
      </c>
      <c r="V16" t="s">
        <v>40</v>
      </c>
      <c r="W16" t="s">
        <v>58</v>
      </c>
      <c r="X16">
        <v>1</v>
      </c>
      <c r="Y16">
        <v>1</v>
      </c>
      <c r="Z16">
        <v>1</v>
      </c>
      <c r="AA16">
        <v>-1</v>
      </c>
      <c r="AB16" t="s">
        <v>42</v>
      </c>
      <c r="AC16" t="s">
        <v>91</v>
      </c>
      <c r="AD16" t="s">
        <v>67</v>
      </c>
      <c r="AE16">
        <v>1</v>
      </c>
      <c r="AF16" t="s">
        <v>115</v>
      </c>
      <c r="AG16">
        <v>0</v>
      </c>
      <c r="AH16">
        <v>-1</v>
      </c>
      <c r="AI16">
        <v>1</v>
      </c>
    </row>
    <row r="17" spans="1:35" x14ac:dyDescent="0.4">
      <c r="A17">
        <v>4014</v>
      </c>
      <c r="B17" t="s">
        <v>116</v>
      </c>
      <c r="C17" t="s">
        <v>117</v>
      </c>
      <c r="D17">
        <v>8</v>
      </c>
      <c r="E17">
        <v>100</v>
      </c>
      <c r="F17">
        <v>100</v>
      </c>
      <c r="G17">
        <v>100</v>
      </c>
      <c r="H17">
        <v>100</v>
      </c>
      <c r="I17">
        <v>100</v>
      </c>
      <c r="J17">
        <v>100</v>
      </c>
      <c r="K17">
        <v>100</v>
      </c>
      <c r="L17">
        <v>100</v>
      </c>
      <c r="M17">
        <v>10</v>
      </c>
      <c r="N17">
        <v>1</v>
      </c>
      <c r="O17">
        <v>100</v>
      </c>
      <c r="P17">
        <v>100</v>
      </c>
      <c r="Q17">
        <v>100</v>
      </c>
      <c r="R17">
        <v>100</v>
      </c>
      <c r="S17">
        <v>10</v>
      </c>
      <c r="T17">
        <v>12</v>
      </c>
      <c r="U17" t="s">
        <v>56</v>
      </c>
      <c r="V17" t="s">
        <v>62</v>
      </c>
      <c r="W17" t="s">
        <v>98</v>
      </c>
      <c r="X17">
        <v>1276</v>
      </c>
      <c r="Y17">
        <v>384</v>
      </c>
      <c r="Z17">
        <v>576</v>
      </c>
      <c r="AA17">
        <v>150</v>
      </c>
      <c r="AB17" t="s">
        <v>42</v>
      </c>
      <c r="AC17" t="s">
        <v>42</v>
      </c>
      <c r="AD17" t="s">
        <v>72</v>
      </c>
      <c r="AE17">
        <v>375</v>
      </c>
      <c r="AF17" t="s">
        <v>118</v>
      </c>
      <c r="AG17">
        <v>0</v>
      </c>
      <c r="AH17">
        <v>0.5</v>
      </c>
      <c r="AI17">
        <v>1</v>
      </c>
    </row>
    <row r="18" spans="1:35" x14ac:dyDescent="0.4">
      <c r="A18">
        <v>4015</v>
      </c>
      <c r="B18" t="s">
        <v>119</v>
      </c>
      <c r="C18" t="s">
        <v>120</v>
      </c>
      <c r="D18">
        <v>11</v>
      </c>
      <c r="E18">
        <v>100</v>
      </c>
      <c r="F18">
        <v>100</v>
      </c>
      <c r="G18">
        <v>100</v>
      </c>
      <c r="H18">
        <v>100</v>
      </c>
      <c r="I18">
        <v>100</v>
      </c>
      <c r="J18">
        <v>100</v>
      </c>
      <c r="K18">
        <v>100</v>
      </c>
      <c r="L18">
        <v>100</v>
      </c>
      <c r="M18">
        <v>10</v>
      </c>
      <c r="N18">
        <v>1</v>
      </c>
      <c r="O18">
        <v>100</v>
      </c>
      <c r="P18">
        <v>100</v>
      </c>
      <c r="Q18">
        <v>100</v>
      </c>
      <c r="R18">
        <v>100</v>
      </c>
      <c r="S18">
        <v>10</v>
      </c>
      <c r="T18">
        <v>12</v>
      </c>
      <c r="U18" t="s">
        <v>56</v>
      </c>
      <c r="V18" t="s">
        <v>62</v>
      </c>
      <c r="W18" t="s">
        <v>98</v>
      </c>
      <c r="X18">
        <v>1744</v>
      </c>
      <c r="Y18">
        <v>684</v>
      </c>
      <c r="Z18">
        <v>1044</v>
      </c>
      <c r="AA18">
        <v>150</v>
      </c>
      <c r="AB18" t="s">
        <v>42</v>
      </c>
      <c r="AC18" t="s">
        <v>42</v>
      </c>
      <c r="AD18" t="s">
        <v>43</v>
      </c>
      <c r="AE18">
        <v>259</v>
      </c>
      <c r="AF18" t="s">
        <v>121</v>
      </c>
      <c r="AG18">
        <v>0</v>
      </c>
      <c r="AH18">
        <v>0.5</v>
      </c>
      <c r="AI18">
        <v>1</v>
      </c>
    </row>
    <row r="19" spans="1:35" x14ac:dyDescent="0.4">
      <c r="A19">
        <v>4016</v>
      </c>
      <c r="B19" t="s">
        <v>122</v>
      </c>
      <c r="C19" t="s">
        <v>123</v>
      </c>
      <c r="D19">
        <v>32</v>
      </c>
      <c r="E19">
        <v>100</v>
      </c>
      <c r="F19">
        <v>100</v>
      </c>
      <c r="G19">
        <v>100</v>
      </c>
      <c r="H19">
        <v>100</v>
      </c>
      <c r="I19">
        <v>100</v>
      </c>
      <c r="J19">
        <v>100</v>
      </c>
      <c r="K19">
        <v>100</v>
      </c>
      <c r="L19">
        <v>100</v>
      </c>
      <c r="M19">
        <v>10</v>
      </c>
      <c r="N19">
        <v>1</v>
      </c>
      <c r="O19">
        <v>100</v>
      </c>
      <c r="P19">
        <v>100</v>
      </c>
      <c r="Q19">
        <v>100</v>
      </c>
      <c r="R19">
        <v>100</v>
      </c>
      <c r="S19">
        <v>10</v>
      </c>
      <c r="T19">
        <v>12</v>
      </c>
      <c r="U19" t="s">
        <v>39</v>
      </c>
      <c r="V19" t="s">
        <v>57</v>
      </c>
      <c r="W19" t="s">
        <v>58</v>
      </c>
      <c r="X19">
        <v>1080</v>
      </c>
      <c r="Y19">
        <v>480</v>
      </c>
      <c r="Z19">
        <v>648</v>
      </c>
      <c r="AA19">
        <v>200</v>
      </c>
      <c r="AB19" t="s">
        <v>42</v>
      </c>
      <c r="AC19" t="s">
        <v>580</v>
      </c>
      <c r="AD19" t="s">
        <v>72</v>
      </c>
      <c r="AE19">
        <v>600</v>
      </c>
      <c r="AF19" t="s">
        <v>85</v>
      </c>
      <c r="AG19">
        <v>0</v>
      </c>
      <c r="AH19">
        <v>0.5</v>
      </c>
      <c r="AI19">
        <v>1.5</v>
      </c>
    </row>
    <row r="20" spans="1:35" x14ac:dyDescent="0.4">
      <c r="A20">
        <v>4017</v>
      </c>
      <c r="B20" t="s">
        <v>124</v>
      </c>
      <c r="C20" t="s">
        <v>125</v>
      </c>
      <c r="D20">
        <v>1</v>
      </c>
      <c r="E20">
        <v>150</v>
      </c>
      <c r="F20">
        <v>100</v>
      </c>
      <c r="G20">
        <v>100</v>
      </c>
      <c r="H20">
        <v>100</v>
      </c>
      <c r="I20">
        <v>100</v>
      </c>
      <c r="J20">
        <v>100</v>
      </c>
      <c r="K20">
        <v>100</v>
      </c>
      <c r="L20">
        <v>100</v>
      </c>
      <c r="M20">
        <v>10</v>
      </c>
      <c r="N20">
        <v>1</v>
      </c>
      <c r="O20">
        <v>100</v>
      </c>
      <c r="P20">
        <v>100</v>
      </c>
      <c r="Q20">
        <v>100</v>
      </c>
      <c r="R20">
        <v>100</v>
      </c>
      <c r="S20">
        <v>7</v>
      </c>
      <c r="T20">
        <v>12</v>
      </c>
      <c r="U20" t="s">
        <v>56</v>
      </c>
      <c r="V20" t="s">
        <v>40</v>
      </c>
      <c r="W20" t="s">
        <v>126</v>
      </c>
      <c r="X20">
        <v>1</v>
      </c>
      <c r="Y20">
        <v>1</v>
      </c>
      <c r="Z20">
        <v>1</v>
      </c>
      <c r="AA20">
        <v>-1</v>
      </c>
      <c r="AB20" t="s">
        <v>42</v>
      </c>
      <c r="AC20" t="s">
        <v>91</v>
      </c>
      <c r="AD20" t="s">
        <v>67</v>
      </c>
      <c r="AE20">
        <v>1</v>
      </c>
      <c r="AF20" t="s">
        <v>127</v>
      </c>
      <c r="AG20">
        <v>0</v>
      </c>
      <c r="AH20">
        <v>-1</v>
      </c>
      <c r="AI20">
        <v>1</v>
      </c>
    </row>
    <row r="21" spans="1:35" x14ac:dyDescent="0.4">
      <c r="A21">
        <v>4018</v>
      </c>
      <c r="B21" t="s">
        <v>128</v>
      </c>
      <c r="C21" t="s">
        <v>129</v>
      </c>
      <c r="D21">
        <v>12</v>
      </c>
      <c r="E21">
        <v>100</v>
      </c>
      <c r="F21">
        <v>100</v>
      </c>
      <c r="G21">
        <v>100</v>
      </c>
      <c r="H21">
        <v>100</v>
      </c>
      <c r="I21">
        <v>100</v>
      </c>
      <c r="J21">
        <v>100</v>
      </c>
      <c r="K21">
        <v>100</v>
      </c>
      <c r="L21">
        <v>100</v>
      </c>
      <c r="M21">
        <v>10</v>
      </c>
      <c r="N21">
        <v>4</v>
      </c>
      <c r="O21">
        <v>100</v>
      </c>
      <c r="P21">
        <v>100</v>
      </c>
      <c r="Q21">
        <v>100</v>
      </c>
      <c r="R21">
        <v>100</v>
      </c>
      <c r="S21">
        <v>10</v>
      </c>
      <c r="T21">
        <v>12</v>
      </c>
      <c r="U21" t="s">
        <v>39</v>
      </c>
      <c r="V21" t="s">
        <v>40</v>
      </c>
      <c r="W21" t="s">
        <v>130</v>
      </c>
      <c r="X21">
        <v>1768</v>
      </c>
      <c r="Y21">
        <v>576</v>
      </c>
      <c r="Z21">
        <v>768</v>
      </c>
      <c r="AA21">
        <v>1000</v>
      </c>
      <c r="AB21" t="s">
        <v>42</v>
      </c>
      <c r="AC21" t="s">
        <v>594</v>
      </c>
      <c r="AD21" t="s">
        <v>131</v>
      </c>
      <c r="AE21">
        <v>400</v>
      </c>
      <c r="AF21" t="s">
        <v>132</v>
      </c>
      <c r="AG21">
        <v>0</v>
      </c>
      <c r="AH21">
        <v>-1</v>
      </c>
      <c r="AI21">
        <v>1</v>
      </c>
    </row>
    <row r="22" spans="1:35" x14ac:dyDescent="0.4">
      <c r="A22">
        <v>4019</v>
      </c>
      <c r="B22" t="s">
        <v>133</v>
      </c>
      <c r="C22" t="s">
        <v>134</v>
      </c>
      <c r="D22">
        <v>20</v>
      </c>
      <c r="E22">
        <v>100</v>
      </c>
      <c r="F22">
        <v>100</v>
      </c>
      <c r="G22">
        <v>100</v>
      </c>
      <c r="H22">
        <v>100</v>
      </c>
      <c r="I22">
        <v>100</v>
      </c>
      <c r="J22">
        <v>100</v>
      </c>
      <c r="K22">
        <v>100</v>
      </c>
      <c r="L22">
        <v>100</v>
      </c>
      <c r="M22">
        <v>10</v>
      </c>
      <c r="N22">
        <v>1</v>
      </c>
      <c r="O22">
        <v>100</v>
      </c>
      <c r="P22">
        <v>100</v>
      </c>
      <c r="Q22">
        <v>100</v>
      </c>
      <c r="R22">
        <v>100</v>
      </c>
      <c r="S22">
        <v>10</v>
      </c>
      <c r="T22">
        <v>12</v>
      </c>
      <c r="U22" t="s">
        <v>39</v>
      </c>
      <c r="V22" t="s">
        <v>62</v>
      </c>
      <c r="W22" t="s">
        <v>63</v>
      </c>
      <c r="X22">
        <v>1456</v>
      </c>
      <c r="Y22">
        <v>336</v>
      </c>
      <c r="Z22">
        <v>456</v>
      </c>
      <c r="AA22">
        <v>200</v>
      </c>
      <c r="AB22" t="s">
        <v>71</v>
      </c>
      <c r="AC22" t="s">
        <v>581</v>
      </c>
      <c r="AD22" t="s">
        <v>72</v>
      </c>
      <c r="AE22">
        <v>275</v>
      </c>
      <c r="AF22" t="s">
        <v>135</v>
      </c>
      <c r="AG22">
        <v>0</v>
      </c>
      <c r="AH22">
        <v>0.5</v>
      </c>
      <c r="AI22">
        <v>1</v>
      </c>
    </row>
    <row r="23" spans="1:35" x14ac:dyDescent="0.4">
      <c r="A23">
        <v>4020</v>
      </c>
      <c r="B23" t="s">
        <v>136</v>
      </c>
      <c r="C23" t="s">
        <v>137</v>
      </c>
      <c r="D23">
        <v>21</v>
      </c>
      <c r="E23">
        <v>100</v>
      </c>
      <c r="F23">
        <v>100</v>
      </c>
      <c r="G23">
        <v>100</v>
      </c>
      <c r="H23">
        <v>100</v>
      </c>
      <c r="I23">
        <v>100</v>
      </c>
      <c r="J23">
        <v>100</v>
      </c>
      <c r="K23">
        <v>100</v>
      </c>
      <c r="L23">
        <v>100</v>
      </c>
      <c r="M23">
        <v>10</v>
      </c>
      <c r="N23">
        <v>1</v>
      </c>
      <c r="O23">
        <v>100</v>
      </c>
      <c r="P23">
        <v>100</v>
      </c>
      <c r="Q23">
        <v>100</v>
      </c>
      <c r="R23">
        <v>100</v>
      </c>
      <c r="S23">
        <v>10</v>
      </c>
      <c r="T23">
        <v>12</v>
      </c>
      <c r="U23" t="s">
        <v>56</v>
      </c>
      <c r="V23" t="s">
        <v>62</v>
      </c>
      <c r="W23" t="s">
        <v>58</v>
      </c>
      <c r="X23">
        <v>1054</v>
      </c>
      <c r="Y23">
        <v>384</v>
      </c>
      <c r="Z23">
        <v>54</v>
      </c>
      <c r="AA23">
        <v>200</v>
      </c>
      <c r="AB23" t="s">
        <v>42</v>
      </c>
      <c r="AC23" t="s">
        <v>42</v>
      </c>
      <c r="AD23" t="s">
        <v>94</v>
      </c>
      <c r="AE23">
        <v>375</v>
      </c>
      <c r="AF23" t="s">
        <v>138</v>
      </c>
      <c r="AG23">
        <v>0</v>
      </c>
      <c r="AH23">
        <v>0.5</v>
      </c>
      <c r="AI23">
        <v>1</v>
      </c>
    </row>
    <row r="24" spans="1:35" x14ac:dyDescent="0.4">
      <c r="A24">
        <v>4021</v>
      </c>
      <c r="B24" t="s">
        <v>139</v>
      </c>
      <c r="C24" t="s">
        <v>140</v>
      </c>
      <c r="D24">
        <v>18</v>
      </c>
      <c r="E24">
        <v>100</v>
      </c>
      <c r="F24">
        <v>100</v>
      </c>
      <c r="G24">
        <v>100</v>
      </c>
      <c r="H24">
        <v>100</v>
      </c>
      <c r="I24">
        <v>100</v>
      </c>
      <c r="J24">
        <v>100</v>
      </c>
      <c r="K24">
        <v>100</v>
      </c>
      <c r="L24">
        <v>100</v>
      </c>
      <c r="M24">
        <v>10</v>
      </c>
      <c r="N24">
        <v>1</v>
      </c>
      <c r="O24">
        <v>100</v>
      </c>
      <c r="P24">
        <v>100</v>
      </c>
      <c r="Q24">
        <v>100</v>
      </c>
      <c r="R24">
        <v>100</v>
      </c>
      <c r="S24">
        <v>10</v>
      </c>
      <c r="T24">
        <v>12</v>
      </c>
      <c r="U24" t="s">
        <v>56</v>
      </c>
      <c r="V24" t="s">
        <v>62</v>
      </c>
      <c r="W24" t="s">
        <v>58</v>
      </c>
      <c r="X24">
        <v>1576</v>
      </c>
      <c r="Y24">
        <v>420</v>
      </c>
      <c r="Z24">
        <v>576</v>
      </c>
      <c r="AA24">
        <v>200</v>
      </c>
      <c r="AB24" t="s">
        <v>42</v>
      </c>
      <c r="AC24" t="s">
        <v>42</v>
      </c>
      <c r="AD24" t="s">
        <v>43</v>
      </c>
      <c r="AE24">
        <v>450</v>
      </c>
      <c r="AF24" t="s">
        <v>141</v>
      </c>
      <c r="AG24">
        <v>0</v>
      </c>
      <c r="AH24">
        <v>0.5</v>
      </c>
      <c r="AI24">
        <v>1</v>
      </c>
    </row>
    <row r="25" spans="1:35" x14ac:dyDescent="0.4">
      <c r="A25">
        <v>4022</v>
      </c>
      <c r="B25" t="s">
        <v>142</v>
      </c>
      <c r="C25" t="s">
        <v>143</v>
      </c>
      <c r="D25">
        <v>43</v>
      </c>
      <c r="E25">
        <v>100</v>
      </c>
      <c r="F25">
        <v>100</v>
      </c>
      <c r="G25">
        <v>100</v>
      </c>
      <c r="H25">
        <v>100</v>
      </c>
      <c r="I25">
        <v>100</v>
      </c>
      <c r="J25">
        <v>100</v>
      </c>
      <c r="K25">
        <v>100</v>
      </c>
      <c r="L25">
        <v>100</v>
      </c>
      <c r="M25">
        <v>10</v>
      </c>
      <c r="N25">
        <v>1</v>
      </c>
      <c r="O25">
        <v>100</v>
      </c>
      <c r="P25">
        <v>100</v>
      </c>
      <c r="Q25">
        <v>100</v>
      </c>
      <c r="R25">
        <v>100</v>
      </c>
      <c r="S25">
        <v>10</v>
      </c>
      <c r="T25">
        <v>12</v>
      </c>
      <c r="U25" t="s">
        <v>56</v>
      </c>
      <c r="V25" t="s">
        <v>62</v>
      </c>
      <c r="W25" t="s">
        <v>111</v>
      </c>
      <c r="X25">
        <v>1500</v>
      </c>
      <c r="Y25">
        <v>1000</v>
      </c>
      <c r="Z25">
        <v>500</v>
      </c>
      <c r="AA25">
        <v>200</v>
      </c>
      <c r="AB25" t="s">
        <v>42</v>
      </c>
      <c r="AC25" t="s">
        <v>828</v>
      </c>
      <c r="AD25" t="s">
        <v>72</v>
      </c>
      <c r="AE25">
        <v>375</v>
      </c>
      <c r="AF25" t="s">
        <v>144</v>
      </c>
      <c r="AG25">
        <v>0</v>
      </c>
      <c r="AH25">
        <v>0.5</v>
      </c>
      <c r="AI25">
        <v>1</v>
      </c>
    </row>
    <row r="26" spans="1:35" x14ac:dyDescent="0.4">
      <c r="A26">
        <v>4023</v>
      </c>
      <c r="B26" t="s">
        <v>145</v>
      </c>
      <c r="C26" t="s">
        <v>146</v>
      </c>
      <c r="D26">
        <v>7</v>
      </c>
      <c r="E26">
        <v>100</v>
      </c>
      <c r="F26">
        <v>100</v>
      </c>
      <c r="G26">
        <v>100</v>
      </c>
      <c r="H26">
        <v>100</v>
      </c>
      <c r="I26">
        <v>100</v>
      </c>
      <c r="J26">
        <v>100</v>
      </c>
      <c r="K26">
        <v>100</v>
      </c>
      <c r="L26">
        <v>100</v>
      </c>
      <c r="M26">
        <v>10</v>
      </c>
      <c r="N26">
        <v>1</v>
      </c>
      <c r="O26">
        <v>100</v>
      </c>
      <c r="P26">
        <v>100</v>
      </c>
      <c r="Q26">
        <v>100</v>
      </c>
      <c r="R26">
        <v>100</v>
      </c>
      <c r="S26">
        <v>10</v>
      </c>
      <c r="T26">
        <v>12</v>
      </c>
      <c r="U26" t="s">
        <v>56</v>
      </c>
      <c r="V26" t="s">
        <v>62</v>
      </c>
      <c r="W26" t="s">
        <v>58</v>
      </c>
      <c r="X26">
        <v>1624</v>
      </c>
      <c r="Y26">
        <v>576</v>
      </c>
      <c r="Z26">
        <v>624</v>
      </c>
      <c r="AA26">
        <v>400</v>
      </c>
      <c r="AB26" t="s">
        <v>42</v>
      </c>
      <c r="AC26" t="s">
        <v>42</v>
      </c>
      <c r="AD26" t="s">
        <v>43</v>
      </c>
      <c r="AE26">
        <v>325</v>
      </c>
      <c r="AF26" t="s">
        <v>147</v>
      </c>
      <c r="AG26">
        <v>0</v>
      </c>
      <c r="AH26">
        <v>0.25</v>
      </c>
      <c r="AI26">
        <v>1</v>
      </c>
    </row>
    <row r="27" spans="1:35" x14ac:dyDescent="0.4">
      <c r="A27">
        <v>4024</v>
      </c>
      <c r="B27" t="s">
        <v>148</v>
      </c>
      <c r="C27" t="s">
        <v>149</v>
      </c>
      <c r="D27">
        <v>9</v>
      </c>
      <c r="E27">
        <v>100</v>
      </c>
      <c r="F27">
        <v>100</v>
      </c>
      <c r="G27">
        <v>100</v>
      </c>
      <c r="H27">
        <v>100</v>
      </c>
      <c r="I27">
        <v>100</v>
      </c>
      <c r="J27">
        <v>100</v>
      </c>
      <c r="K27">
        <v>100</v>
      </c>
      <c r="L27">
        <v>100</v>
      </c>
      <c r="M27">
        <v>10</v>
      </c>
      <c r="N27">
        <v>1</v>
      </c>
      <c r="O27">
        <v>100</v>
      </c>
      <c r="P27">
        <v>100</v>
      </c>
      <c r="Q27">
        <v>100</v>
      </c>
      <c r="R27">
        <v>100</v>
      </c>
      <c r="S27">
        <v>10</v>
      </c>
      <c r="T27">
        <v>12</v>
      </c>
      <c r="U27" t="s">
        <v>56</v>
      </c>
      <c r="V27" t="s">
        <v>62</v>
      </c>
      <c r="W27" t="s">
        <v>111</v>
      </c>
      <c r="X27">
        <v>1600</v>
      </c>
      <c r="Y27">
        <v>240</v>
      </c>
      <c r="Z27">
        <v>900</v>
      </c>
      <c r="AA27">
        <v>300</v>
      </c>
      <c r="AB27" t="s">
        <v>42</v>
      </c>
      <c r="AC27" t="s">
        <v>42</v>
      </c>
      <c r="AD27" t="s">
        <v>94</v>
      </c>
      <c r="AE27">
        <v>259</v>
      </c>
      <c r="AF27" t="s">
        <v>150</v>
      </c>
      <c r="AG27">
        <v>0</v>
      </c>
      <c r="AH27">
        <v>0.35</v>
      </c>
      <c r="AI27">
        <v>1</v>
      </c>
    </row>
    <row r="28" spans="1:35" x14ac:dyDescent="0.4">
      <c r="A28">
        <v>4025</v>
      </c>
      <c r="B28" t="s">
        <v>151</v>
      </c>
      <c r="C28" t="s">
        <v>152</v>
      </c>
      <c r="D28">
        <v>10</v>
      </c>
      <c r="E28">
        <v>100</v>
      </c>
      <c r="F28">
        <v>100</v>
      </c>
      <c r="G28">
        <v>100</v>
      </c>
      <c r="H28">
        <v>100</v>
      </c>
      <c r="I28">
        <v>100</v>
      </c>
      <c r="J28">
        <v>100</v>
      </c>
      <c r="K28">
        <v>100</v>
      </c>
      <c r="L28">
        <v>100</v>
      </c>
      <c r="M28">
        <v>10</v>
      </c>
      <c r="N28">
        <v>0</v>
      </c>
      <c r="O28">
        <v>100</v>
      </c>
      <c r="P28">
        <v>100</v>
      </c>
      <c r="Q28">
        <v>100</v>
      </c>
      <c r="R28">
        <v>100</v>
      </c>
      <c r="S28">
        <v>10</v>
      </c>
      <c r="T28">
        <v>12</v>
      </c>
      <c r="U28" t="s">
        <v>56</v>
      </c>
      <c r="V28" t="s">
        <v>50</v>
      </c>
      <c r="W28" t="s">
        <v>63</v>
      </c>
      <c r="X28">
        <v>1001</v>
      </c>
      <c r="Y28">
        <v>1</v>
      </c>
      <c r="Z28">
        <v>1</v>
      </c>
      <c r="AA28">
        <v>1000</v>
      </c>
      <c r="AB28" t="s">
        <v>42</v>
      </c>
      <c r="AC28" t="s">
        <v>587</v>
      </c>
      <c r="AD28" t="s">
        <v>67</v>
      </c>
      <c r="AE28">
        <v>1</v>
      </c>
      <c r="AF28" t="s">
        <v>153</v>
      </c>
      <c r="AG28">
        <v>0</v>
      </c>
      <c r="AH28">
        <v>-1</v>
      </c>
      <c r="AI28">
        <v>1</v>
      </c>
    </row>
    <row r="29" spans="1:35" x14ac:dyDescent="0.4">
      <c r="A29">
        <v>4026</v>
      </c>
      <c r="B29" t="s">
        <v>154</v>
      </c>
      <c r="C29" t="s">
        <v>155</v>
      </c>
      <c r="D29">
        <v>19</v>
      </c>
      <c r="E29">
        <v>100</v>
      </c>
      <c r="F29">
        <v>100</v>
      </c>
      <c r="G29">
        <v>100</v>
      </c>
      <c r="H29">
        <v>100</v>
      </c>
      <c r="I29">
        <v>100</v>
      </c>
      <c r="J29">
        <v>100</v>
      </c>
      <c r="K29">
        <v>100</v>
      </c>
      <c r="L29">
        <v>100</v>
      </c>
      <c r="M29">
        <v>10</v>
      </c>
      <c r="N29">
        <v>1</v>
      </c>
      <c r="O29">
        <v>100</v>
      </c>
      <c r="P29">
        <v>100</v>
      </c>
      <c r="Q29">
        <v>100</v>
      </c>
      <c r="R29">
        <v>100</v>
      </c>
      <c r="S29">
        <v>10</v>
      </c>
      <c r="T29">
        <v>12</v>
      </c>
      <c r="U29" t="s">
        <v>156</v>
      </c>
      <c r="V29" t="s">
        <v>62</v>
      </c>
      <c r="W29" t="s">
        <v>111</v>
      </c>
      <c r="X29">
        <v>1564</v>
      </c>
      <c r="Y29">
        <v>576</v>
      </c>
      <c r="Z29">
        <v>864</v>
      </c>
      <c r="AA29">
        <v>200</v>
      </c>
      <c r="AB29" t="s">
        <v>42</v>
      </c>
      <c r="AC29" t="s">
        <v>42</v>
      </c>
      <c r="AD29" t="s">
        <v>94</v>
      </c>
      <c r="AE29">
        <v>500</v>
      </c>
      <c r="AF29" t="s">
        <v>157</v>
      </c>
      <c r="AG29">
        <v>0</v>
      </c>
      <c r="AH29">
        <v>0.5</v>
      </c>
      <c r="AI29">
        <v>1</v>
      </c>
    </row>
    <row r="30" spans="1:35" x14ac:dyDescent="0.4">
      <c r="A30">
        <v>4027</v>
      </c>
      <c r="B30" t="s">
        <v>158</v>
      </c>
      <c r="C30" t="s">
        <v>159</v>
      </c>
      <c r="D30">
        <v>5</v>
      </c>
      <c r="E30">
        <v>100</v>
      </c>
      <c r="F30">
        <v>100</v>
      </c>
      <c r="G30">
        <v>100</v>
      </c>
      <c r="H30">
        <v>100</v>
      </c>
      <c r="I30">
        <v>100</v>
      </c>
      <c r="J30">
        <v>100</v>
      </c>
      <c r="K30">
        <v>100</v>
      </c>
      <c r="L30">
        <v>100</v>
      </c>
      <c r="M30">
        <v>10</v>
      </c>
      <c r="N30">
        <v>1</v>
      </c>
      <c r="O30">
        <v>100</v>
      </c>
      <c r="P30">
        <v>100</v>
      </c>
      <c r="Q30">
        <v>100</v>
      </c>
      <c r="R30">
        <v>100</v>
      </c>
      <c r="S30">
        <v>10</v>
      </c>
      <c r="T30">
        <v>12</v>
      </c>
      <c r="U30" t="s">
        <v>39</v>
      </c>
      <c r="V30" t="s">
        <v>62</v>
      </c>
      <c r="W30" t="s">
        <v>81</v>
      </c>
      <c r="X30">
        <v>1148</v>
      </c>
      <c r="Y30">
        <v>480</v>
      </c>
      <c r="Z30">
        <v>648</v>
      </c>
      <c r="AA30">
        <v>150</v>
      </c>
      <c r="AB30" t="s">
        <v>42</v>
      </c>
      <c r="AC30" t="s">
        <v>42</v>
      </c>
      <c r="AD30" t="s">
        <v>94</v>
      </c>
      <c r="AE30">
        <v>375</v>
      </c>
      <c r="AF30" t="s">
        <v>160</v>
      </c>
      <c r="AG30">
        <v>0</v>
      </c>
      <c r="AH30">
        <v>0.5</v>
      </c>
      <c r="AI30">
        <v>1</v>
      </c>
    </row>
    <row r="31" spans="1:35" x14ac:dyDescent="0.4">
      <c r="A31">
        <v>4028</v>
      </c>
      <c r="B31" t="s">
        <v>161</v>
      </c>
      <c r="C31" t="s">
        <v>162</v>
      </c>
      <c r="D31">
        <v>3</v>
      </c>
      <c r="E31">
        <v>100</v>
      </c>
      <c r="F31">
        <v>100</v>
      </c>
      <c r="G31">
        <v>100</v>
      </c>
      <c r="H31">
        <v>100</v>
      </c>
      <c r="I31">
        <v>100</v>
      </c>
      <c r="J31">
        <v>100</v>
      </c>
      <c r="K31">
        <v>100</v>
      </c>
      <c r="L31">
        <v>100</v>
      </c>
      <c r="M31">
        <v>10</v>
      </c>
      <c r="N31">
        <v>1</v>
      </c>
      <c r="O31">
        <v>100</v>
      </c>
      <c r="P31">
        <v>100</v>
      </c>
      <c r="Q31">
        <v>100</v>
      </c>
      <c r="R31">
        <v>100</v>
      </c>
      <c r="S31">
        <v>10</v>
      </c>
      <c r="T31">
        <v>12</v>
      </c>
      <c r="U31" t="s">
        <v>56</v>
      </c>
      <c r="V31" t="s">
        <v>62</v>
      </c>
      <c r="W31" t="s">
        <v>111</v>
      </c>
      <c r="X31">
        <v>988</v>
      </c>
      <c r="Y31">
        <v>168</v>
      </c>
      <c r="Z31">
        <v>288</v>
      </c>
      <c r="AA31">
        <v>200</v>
      </c>
      <c r="AB31" t="s">
        <v>42</v>
      </c>
      <c r="AC31" t="s">
        <v>42</v>
      </c>
      <c r="AD31" t="s">
        <v>43</v>
      </c>
      <c r="AE31">
        <v>150</v>
      </c>
      <c r="AF31" t="s">
        <v>163</v>
      </c>
      <c r="AG31">
        <v>0</v>
      </c>
      <c r="AH31">
        <v>0.25</v>
      </c>
      <c r="AI31">
        <v>1</v>
      </c>
    </row>
    <row r="32" spans="1:35" x14ac:dyDescent="0.4">
      <c r="A32">
        <v>4029</v>
      </c>
      <c r="B32" t="s">
        <v>164</v>
      </c>
      <c r="C32" t="s">
        <v>165</v>
      </c>
      <c r="D32">
        <v>4</v>
      </c>
      <c r="E32">
        <v>100</v>
      </c>
      <c r="F32">
        <v>100</v>
      </c>
      <c r="G32">
        <v>100</v>
      </c>
      <c r="H32">
        <v>100</v>
      </c>
      <c r="I32">
        <v>100</v>
      </c>
      <c r="J32">
        <v>100</v>
      </c>
      <c r="K32">
        <v>100</v>
      </c>
      <c r="L32">
        <v>100</v>
      </c>
      <c r="M32">
        <v>10</v>
      </c>
      <c r="N32">
        <v>1</v>
      </c>
      <c r="O32">
        <v>100</v>
      </c>
      <c r="P32">
        <v>100</v>
      </c>
      <c r="Q32">
        <v>100</v>
      </c>
      <c r="R32">
        <v>100</v>
      </c>
      <c r="S32">
        <v>10</v>
      </c>
      <c r="T32">
        <v>12</v>
      </c>
      <c r="U32" t="s">
        <v>56</v>
      </c>
      <c r="V32" t="s">
        <v>62</v>
      </c>
      <c r="W32" t="s">
        <v>111</v>
      </c>
      <c r="X32">
        <v>988</v>
      </c>
      <c r="Y32">
        <v>168</v>
      </c>
      <c r="Z32">
        <v>288</v>
      </c>
      <c r="AA32">
        <v>200</v>
      </c>
      <c r="AB32" t="s">
        <v>42</v>
      </c>
      <c r="AC32" t="s">
        <v>42</v>
      </c>
      <c r="AD32" t="s">
        <v>43</v>
      </c>
      <c r="AE32">
        <v>100</v>
      </c>
      <c r="AF32" t="s">
        <v>166</v>
      </c>
      <c r="AG32">
        <v>0</v>
      </c>
      <c r="AH32">
        <v>0.25</v>
      </c>
      <c r="AI32">
        <v>1</v>
      </c>
    </row>
    <row r="33" spans="1:35" x14ac:dyDescent="0.4">
      <c r="A33">
        <v>4030</v>
      </c>
      <c r="B33" t="s">
        <v>167</v>
      </c>
      <c r="C33" t="s">
        <v>168</v>
      </c>
      <c r="D33">
        <v>1</v>
      </c>
      <c r="E33">
        <v>100</v>
      </c>
      <c r="F33">
        <v>100</v>
      </c>
      <c r="G33">
        <v>100</v>
      </c>
      <c r="H33">
        <v>100</v>
      </c>
      <c r="I33">
        <v>100</v>
      </c>
      <c r="J33">
        <v>100</v>
      </c>
      <c r="K33">
        <v>100</v>
      </c>
      <c r="L33">
        <v>100</v>
      </c>
      <c r="M33">
        <v>10</v>
      </c>
      <c r="N33">
        <v>1</v>
      </c>
      <c r="O33">
        <v>100</v>
      </c>
      <c r="P33">
        <v>100</v>
      </c>
      <c r="Q33">
        <v>100</v>
      </c>
      <c r="R33">
        <v>100</v>
      </c>
      <c r="S33">
        <v>7</v>
      </c>
      <c r="T33">
        <v>12</v>
      </c>
      <c r="U33" t="s">
        <v>56</v>
      </c>
      <c r="V33" t="s">
        <v>40</v>
      </c>
      <c r="W33" t="s">
        <v>58</v>
      </c>
      <c r="X33">
        <v>1</v>
      </c>
      <c r="Y33">
        <v>1</v>
      </c>
      <c r="Z33">
        <v>1</v>
      </c>
      <c r="AA33">
        <v>-1</v>
      </c>
      <c r="AB33" t="s">
        <v>42</v>
      </c>
      <c r="AC33" t="s">
        <v>91</v>
      </c>
      <c r="AD33" t="s">
        <v>67</v>
      </c>
      <c r="AE33">
        <v>1</v>
      </c>
      <c r="AF33" t="s">
        <v>169</v>
      </c>
      <c r="AG33">
        <v>0</v>
      </c>
      <c r="AH33">
        <v>-1</v>
      </c>
      <c r="AI33">
        <v>1</v>
      </c>
    </row>
    <row r="34" spans="1:35" x14ac:dyDescent="0.4">
      <c r="A34">
        <v>4031</v>
      </c>
      <c r="B34" t="s">
        <v>170</v>
      </c>
      <c r="C34" t="s">
        <v>171</v>
      </c>
      <c r="D34">
        <v>25</v>
      </c>
      <c r="E34">
        <v>100</v>
      </c>
      <c r="F34">
        <v>100</v>
      </c>
      <c r="G34">
        <v>100</v>
      </c>
      <c r="H34">
        <v>100</v>
      </c>
      <c r="I34">
        <v>100</v>
      </c>
      <c r="J34">
        <v>160</v>
      </c>
      <c r="K34">
        <v>100</v>
      </c>
      <c r="L34">
        <v>110</v>
      </c>
      <c r="M34">
        <v>10</v>
      </c>
      <c r="N34">
        <v>1</v>
      </c>
      <c r="O34">
        <v>100</v>
      </c>
      <c r="P34">
        <v>100</v>
      </c>
      <c r="Q34">
        <v>110</v>
      </c>
      <c r="R34">
        <v>100</v>
      </c>
      <c r="S34">
        <v>10</v>
      </c>
      <c r="T34">
        <v>12</v>
      </c>
      <c r="U34" t="s">
        <v>39</v>
      </c>
      <c r="V34" t="s">
        <v>172</v>
      </c>
      <c r="W34" t="s">
        <v>81</v>
      </c>
      <c r="X34">
        <v>1120</v>
      </c>
      <c r="Y34">
        <v>240</v>
      </c>
      <c r="Z34">
        <v>620</v>
      </c>
      <c r="AA34">
        <v>100</v>
      </c>
      <c r="AB34" t="s">
        <v>42</v>
      </c>
      <c r="AC34" t="s">
        <v>42</v>
      </c>
      <c r="AD34" t="s">
        <v>72</v>
      </c>
      <c r="AE34">
        <v>400</v>
      </c>
      <c r="AF34" t="s">
        <v>173</v>
      </c>
      <c r="AG34">
        <v>0</v>
      </c>
      <c r="AH34">
        <v>0.5</v>
      </c>
      <c r="AI34">
        <v>1</v>
      </c>
    </row>
    <row r="35" spans="1:35" x14ac:dyDescent="0.4">
      <c r="A35">
        <v>4032</v>
      </c>
      <c r="B35" t="s">
        <v>174</v>
      </c>
      <c r="C35" t="s">
        <v>175</v>
      </c>
      <c r="D35">
        <v>24</v>
      </c>
      <c r="E35">
        <v>90</v>
      </c>
      <c r="F35">
        <v>100</v>
      </c>
      <c r="G35">
        <v>100</v>
      </c>
      <c r="H35">
        <v>100</v>
      </c>
      <c r="I35">
        <v>160</v>
      </c>
      <c r="J35">
        <v>100</v>
      </c>
      <c r="K35">
        <v>100</v>
      </c>
      <c r="L35">
        <v>90</v>
      </c>
      <c r="M35">
        <v>20</v>
      </c>
      <c r="N35">
        <v>1</v>
      </c>
      <c r="O35">
        <v>100</v>
      </c>
      <c r="P35">
        <v>100</v>
      </c>
      <c r="Q35">
        <v>108</v>
      </c>
      <c r="R35">
        <v>100</v>
      </c>
      <c r="S35">
        <v>10</v>
      </c>
      <c r="T35">
        <v>12</v>
      </c>
      <c r="U35" t="s">
        <v>39</v>
      </c>
      <c r="V35" t="s">
        <v>172</v>
      </c>
      <c r="W35" t="s">
        <v>111</v>
      </c>
      <c r="X35">
        <v>1320</v>
      </c>
      <c r="Y35">
        <v>240</v>
      </c>
      <c r="Z35">
        <v>620</v>
      </c>
      <c r="AA35">
        <v>150</v>
      </c>
      <c r="AB35" t="s">
        <v>42</v>
      </c>
      <c r="AC35" t="s">
        <v>42</v>
      </c>
      <c r="AD35" t="s">
        <v>72</v>
      </c>
      <c r="AE35">
        <v>400</v>
      </c>
      <c r="AF35" t="s">
        <v>176</v>
      </c>
      <c r="AG35">
        <v>0</v>
      </c>
      <c r="AH35">
        <v>0.5</v>
      </c>
      <c r="AI35">
        <v>1</v>
      </c>
    </row>
    <row r="36" spans="1:35" x14ac:dyDescent="0.4">
      <c r="A36">
        <v>4033</v>
      </c>
      <c r="B36" t="s">
        <v>177</v>
      </c>
      <c r="C36" t="s">
        <v>178</v>
      </c>
      <c r="D36">
        <v>24</v>
      </c>
      <c r="E36">
        <v>100</v>
      </c>
      <c r="F36">
        <v>100</v>
      </c>
      <c r="G36">
        <v>100</v>
      </c>
      <c r="H36">
        <v>100</v>
      </c>
      <c r="I36">
        <v>70</v>
      </c>
      <c r="J36">
        <v>100</v>
      </c>
      <c r="K36">
        <v>100</v>
      </c>
      <c r="L36">
        <v>140</v>
      </c>
      <c r="M36">
        <v>10</v>
      </c>
      <c r="N36">
        <v>1</v>
      </c>
      <c r="O36">
        <v>100</v>
      </c>
      <c r="P36">
        <v>100</v>
      </c>
      <c r="Q36">
        <v>112</v>
      </c>
      <c r="R36">
        <v>100</v>
      </c>
      <c r="S36">
        <v>10</v>
      </c>
      <c r="T36">
        <v>12</v>
      </c>
      <c r="U36" t="s">
        <v>39</v>
      </c>
      <c r="V36" t="s">
        <v>172</v>
      </c>
      <c r="W36" t="s">
        <v>88</v>
      </c>
      <c r="X36">
        <v>1624</v>
      </c>
      <c r="Y36">
        <v>240</v>
      </c>
      <c r="Z36">
        <v>624</v>
      </c>
      <c r="AA36">
        <v>250</v>
      </c>
      <c r="AB36" t="s">
        <v>42</v>
      </c>
      <c r="AC36" t="s">
        <v>42</v>
      </c>
      <c r="AD36" t="s">
        <v>72</v>
      </c>
      <c r="AE36">
        <v>400</v>
      </c>
      <c r="AF36" t="s">
        <v>179</v>
      </c>
      <c r="AG36">
        <v>0</v>
      </c>
      <c r="AH36">
        <v>0.5</v>
      </c>
      <c r="AI36">
        <v>1</v>
      </c>
    </row>
    <row r="37" spans="1:35" x14ac:dyDescent="0.4">
      <c r="A37">
        <v>4034</v>
      </c>
      <c r="B37" t="s">
        <v>180</v>
      </c>
      <c r="C37" t="s">
        <v>181</v>
      </c>
      <c r="D37">
        <v>23</v>
      </c>
      <c r="E37">
        <v>140</v>
      </c>
      <c r="F37">
        <v>100</v>
      </c>
      <c r="G37">
        <v>100</v>
      </c>
      <c r="H37">
        <v>160</v>
      </c>
      <c r="I37">
        <v>110</v>
      </c>
      <c r="J37">
        <v>100</v>
      </c>
      <c r="K37">
        <v>100</v>
      </c>
      <c r="L37">
        <v>80</v>
      </c>
      <c r="M37">
        <v>10</v>
      </c>
      <c r="N37">
        <v>1</v>
      </c>
      <c r="O37">
        <v>120</v>
      </c>
      <c r="P37">
        <v>120</v>
      </c>
      <c r="Q37">
        <v>110</v>
      </c>
      <c r="R37">
        <v>100</v>
      </c>
      <c r="S37">
        <v>10</v>
      </c>
      <c r="T37">
        <v>12</v>
      </c>
      <c r="U37" t="s">
        <v>39</v>
      </c>
      <c r="V37" t="s">
        <v>172</v>
      </c>
      <c r="W37" t="s">
        <v>58</v>
      </c>
      <c r="X37">
        <v>1624</v>
      </c>
      <c r="Y37">
        <v>240</v>
      </c>
      <c r="Z37">
        <v>624</v>
      </c>
      <c r="AA37">
        <v>200</v>
      </c>
      <c r="AB37" t="s">
        <v>42</v>
      </c>
      <c r="AC37" t="s">
        <v>42</v>
      </c>
      <c r="AD37" t="s">
        <v>72</v>
      </c>
      <c r="AE37">
        <v>400</v>
      </c>
      <c r="AF37" t="s">
        <v>182</v>
      </c>
      <c r="AG37">
        <v>0</v>
      </c>
      <c r="AH37">
        <v>0.5</v>
      </c>
      <c r="AI37">
        <v>1</v>
      </c>
    </row>
    <row r="38" spans="1:35" x14ac:dyDescent="0.4">
      <c r="A38">
        <v>4035</v>
      </c>
      <c r="B38" t="s">
        <v>183</v>
      </c>
      <c r="C38" t="s">
        <v>184</v>
      </c>
      <c r="D38">
        <v>22</v>
      </c>
      <c r="E38">
        <v>110</v>
      </c>
      <c r="F38">
        <v>110</v>
      </c>
      <c r="G38">
        <v>110</v>
      </c>
      <c r="H38">
        <v>110</v>
      </c>
      <c r="I38">
        <v>110</v>
      </c>
      <c r="J38">
        <v>110</v>
      </c>
      <c r="K38">
        <v>110</v>
      </c>
      <c r="L38">
        <v>110</v>
      </c>
      <c r="M38">
        <v>10</v>
      </c>
      <c r="N38">
        <v>1</v>
      </c>
      <c r="O38">
        <v>100</v>
      </c>
      <c r="P38">
        <v>100</v>
      </c>
      <c r="Q38">
        <v>110</v>
      </c>
      <c r="R38">
        <v>105</v>
      </c>
      <c r="S38">
        <v>10</v>
      </c>
      <c r="T38">
        <v>12</v>
      </c>
      <c r="U38" t="s">
        <v>39</v>
      </c>
      <c r="V38" t="s">
        <v>172</v>
      </c>
      <c r="W38" t="s">
        <v>41</v>
      </c>
      <c r="X38">
        <v>3074</v>
      </c>
      <c r="Y38">
        <v>480</v>
      </c>
      <c r="Z38">
        <v>1874</v>
      </c>
      <c r="AA38">
        <v>300</v>
      </c>
      <c r="AB38" t="s">
        <v>42</v>
      </c>
      <c r="AC38" t="s">
        <v>42</v>
      </c>
      <c r="AD38" t="s">
        <v>72</v>
      </c>
      <c r="AE38">
        <v>400</v>
      </c>
      <c r="AF38" t="s">
        <v>185</v>
      </c>
      <c r="AG38">
        <v>0</v>
      </c>
      <c r="AH38">
        <v>0.5</v>
      </c>
      <c r="AI38">
        <v>1</v>
      </c>
    </row>
    <row r="39" spans="1:35" x14ac:dyDescent="0.4">
      <c r="A39">
        <v>4036</v>
      </c>
      <c r="B39" t="s">
        <v>186</v>
      </c>
      <c r="C39" t="s">
        <v>187</v>
      </c>
      <c r="D39">
        <v>24</v>
      </c>
      <c r="E39">
        <v>100</v>
      </c>
      <c r="F39">
        <v>100</v>
      </c>
      <c r="G39">
        <v>100</v>
      </c>
      <c r="H39">
        <v>100</v>
      </c>
      <c r="I39">
        <v>100</v>
      </c>
      <c r="J39">
        <v>100</v>
      </c>
      <c r="K39">
        <v>100</v>
      </c>
      <c r="L39">
        <v>100</v>
      </c>
      <c r="M39">
        <v>10</v>
      </c>
      <c r="N39">
        <v>9</v>
      </c>
      <c r="O39">
        <v>100</v>
      </c>
      <c r="P39">
        <v>100</v>
      </c>
      <c r="Q39">
        <v>100</v>
      </c>
      <c r="R39">
        <v>100</v>
      </c>
      <c r="S39">
        <v>10</v>
      </c>
      <c r="T39">
        <v>12</v>
      </c>
      <c r="U39" t="s">
        <v>56</v>
      </c>
      <c r="V39" t="s">
        <v>172</v>
      </c>
      <c r="W39" t="s">
        <v>88</v>
      </c>
      <c r="X39">
        <v>1172</v>
      </c>
      <c r="Y39">
        <v>420</v>
      </c>
      <c r="Z39">
        <v>672</v>
      </c>
      <c r="AA39">
        <v>200</v>
      </c>
      <c r="AB39" t="s">
        <v>42</v>
      </c>
      <c r="AC39" t="s">
        <v>591</v>
      </c>
      <c r="AD39" t="s">
        <v>72</v>
      </c>
      <c r="AE39">
        <v>550</v>
      </c>
      <c r="AF39" t="s">
        <v>188</v>
      </c>
      <c r="AG39">
        <v>0</v>
      </c>
      <c r="AH39">
        <v>0.5</v>
      </c>
      <c r="AI39">
        <v>1</v>
      </c>
    </row>
    <row r="40" spans="1:35" x14ac:dyDescent="0.4">
      <c r="A40">
        <v>4037</v>
      </c>
      <c r="B40" t="s">
        <v>189</v>
      </c>
      <c r="C40" t="s">
        <v>190</v>
      </c>
      <c r="D40">
        <v>34</v>
      </c>
      <c r="E40">
        <v>100</v>
      </c>
      <c r="F40">
        <v>100</v>
      </c>
      <c r="G40">
        <v>100</v>
      </c>
      <c r="H40">
        <v>100</v>
      </c>
      <c r="I40">
        <v>100</v>
      </c>
      <c r="J40">
        <v>100</v>
      </c>
      <c r="K40">
        <v>100</v>
      </c>
      <c r="L40">
        <v>100</v>
      </c>
      <c r="M40">
        <v>10</v>
      </c>
      <c r="N40">
        <v>1</v>
      </c>
      <c r="O40">
        <v>100</v>
      </c>
      <c r="P40">
        <v>100</v>
      </c>
      <c r="Q40">
        <v>100</v>
      </c>
      <c r="R40">
        <v>100</v>
      </c>
      <c r="S40">
        <v>10</v>
      </c>
      <c r="T40">
        <v>12</v>
      </c>
      <c r="U40" t="s">
        <v>39</v>
      </c>
      <c r="V40" t="s">
        <v>172</v>
      </c>
      <c r="W40" t="s">
        <v>191</v>
      </c>
      <c r="X40">
        <v>960</v>
      </c>
      <c r="Y40">
        <v>840</v>
      </c>
      <c r="Z40">
        <v>1008</v>
      </c>
      <c r="AA40">
        <v>200</v>
      </c>
      <c r="AB40" t="s">
        <v>42</v>
      </c>
      <c r="AC40" t="s">
        <v>18</v>
      </c>
      <c r="AD40" t="s">
        <v>72</v>
      </c>
      <c r="AE40">
        <v>900</v>
      </c>
      <c r="AF40" t="s">
        <v>192</v>
      </c>
      <c r="AG40">
        <v>0</v>
      </c>
      <c r="AH40">
        <v>0.5</v>
      </c>
      <c r="AI40">
        <v>1</v>
      </c>
    </row>
    <row r="41" spans="1:35" x14ac:dyDescent="0.4">
      <c r="A41">
        <v>4038</v>
      </c>
      <c r="B41" t="s">
        <v>193</v>
      </c>
      <c r="C41" t="s">
        <v>194</v>
      </c>
      <c r="D41">
        <v>35</v>
      </c>
      <c r="E41">
        <v>100</v>
      </c>
      <c r="F41">
        <v>100</v>
      </c>
      <c r="G41">
        <v>100</v>
      </c>
      <c r="H41">
        <v>100</v>
      </c>
      <c r="I41">
        <v>100</v>
      </c>
      <c r="J41">
        <v>100</v>
      </c>
      <c r="K41">
        <v>100</v>
      </c>
      <c r="L41">
        <v>100</v>
      </c>
      <c r="M41">
        <v>10</v>
      </c>
      <c r="N41">
        <v>1</v>
      </c>
      <c r="O41">
        <v>100</v>
      </c>
      <c r="P41">
        <v>100</v>
      </c>
      <c r="Q41">
        <v>100</v>
      </c>
      <c r="R41">
        <v>100</v>
      </c>
      <c r="S41">
        <v>10</v>
      </c>
      <c r="T41">
        <v>12</v>
      </c>
      <c r="U41" t="s">
        <v>39</v>
      </c>
      <c r="V41" t="s">
        <v>172</v>
      </c>
      <c r="W41" t="s">
        <v>191</v>
      </c>
      <c r="X41">
        <v>1008</v>
      </c>
      <c r="Y41">
        <v>528</v>
      </c>
      <c r="Z41">
        <v>1008</v>
      </c>
      <c r="AA41">
        <v>200</v>
      </c>
      <c r="AB41" t="s">
        <v>42</v>
      </c>
      <c r="AC41" t="s">
        <v>42</v>
      </c>
      <c r="AD41" t="s">
        <v>72</v>
      </c>
      <c r="AE41">
        <v>333</v>
      </c>
      <c r="AF41" t="s">
        <v>195</v>
      </c>
      <c r="AG41">
        <v>0</v>
      </c>
      <c r="AH41">
        <v>0.5</v>
      </c>
      <c r="AI41">
        <v>1</v>
      </c>
    </row>
    <row r="42" spans="1:35" x14ac:dyDescent="0.4">
      <c r="A42">
        <v>4039</v>
      </c>
      <c r="B42" t="s">
        <v>441</v>
      </c>
      <c r="C42" t="s">
        <v>442</v>
      </c>
      <c r="D42">
        <v>25</v>
      </c>
      <c r="E42">
        <v>100</v>
      </c>
      <c r="F42">
        <v>100</v>
      </c>
      <c r="G42">
        <v>100</v>
      </c>
      <c r="H42">
        <v>100</v>
      </c>
      <c r="I42">
        <v>100</v>
      </c>
      <c r="J42">
        <v>100</v>
      </c>
      <c r="K42">
        <v>100</v>
      </c>
      <c r="L42">
        <v>100</v>
      </c>
      <c r="M42">
        <v>10</v>
      </c>
      <c r="N42">
        <v>10</v>
      </c>
      <c r="O42">
        <v>100</v>
      </c>
      <c r="P42">
        <v>100</v>
      </c>
      <c r="Q42">
        <v>100</v>
      </c>
      <c r="R42">
        <v>100</v>
      </c>
      <c r="S42">
        <v>10</v>
      </c>
      <c r="T42">
        <v>12</v>
      </c>
      <c r="U42" t="s">
        <v>156</v>
      </c>
      <c r="V42" t="s">
        <v>50</v>
      </c>
      <c r="W42" t="s">
        <v>191</v>
      </c>
      <c r="X42">
        <v>2416</v>
      </c>
      <c r="Y42">
        <v>432</v>
      </c>
      <c r="Z42">
        <v>2016</v>
      </c>
      <c r="AA42">
        <v>155</v>
      </c>
      <c r="AB42" t="s">
        <v>42</v>
      </c>
      <c r="AC42" t="s">
        <v>592</v>
      </c>
      <c r="AD42" t="s">
        <v>43</v>
      </c>
      <c r="AE42">
        <v>1000</v>
      </c>
      <c r="AF42" t="s">
        <v>443</v>
      </c>
      <c r="AG42">
        <v>0</v>
      </c>
      <c r="AH42">
        <v>0.5</v>
      </c>
      <c r="AI42">
        <v>1</v>
      </c>
    </row>
    <row r="43" spans="1:35" x14ac:dyDescent="0.4">
      <c r="A43">
        <v>4040</v>
      </c>
      <c r="B43" t="s">
        <v>196</v>
      </c>
      <c r="C43" t="s">
        <v>197</v>
      </c>
      <c r="D43">
        <v>38</v>
      </c>
      <c r="E43">
        <v>100</v>
      </c>
      <c r="F43">
        <v>100</v>
      </c>
      <c r="G43">
        <v>100</v>
      </c>
      <c r="H43">
        <v>100</v>
      </c>
      <c r="I43">
        <v>100</v>
      </c>
      <c r="J43">
        <v>100</v>
      </c>
      <c r="K43">
        <v>100</v>
      </c>
      <c r="L43">
        <v>100</v>
      </c>
      <c r="M43">
        <v>10</v>
      </c>
      <c r="N43">
        <v>1</v>
      </c>
      <c r="O43">
        <v>100</v>
      </c>
      <c r="P43">
        <v>100</v>
      </c>
      <c r="Q43">
        <v>100</v>
      </c>
      <c r="R43">
        <v>100</v>
      </c>
      <c r="S43">
        <v>10</v>
      </c>
      <c r="T43">
        <v>12</v>
      </c>
      <c r="U43" t="s">
        <v>39</v>
      </c>
      <c r="V43" t="s">
        <v>172</v>
      </c>
      <c r="W43" t="s">
        <v>81</v>
      </c>
      <c r="X43">
        <v>1120</v>
      </c>
      <c r="Y43">
        <v>240</v>
      </c>
      <c r="Z43">
        <v>620</v>
      </c>
      <c r="AA43">
        <v>120</v>
      </c>
      <c r="AB43" t="s">
        <v>42</v>
      </c>
      <c r="AC43" t="s">
        <v>20</v>
      </c>
      <c r="AD43" t="s">
        <v>72</v>
      </c>
      <c r="AE43">
        <v>700</v>
      </c>
      <c r="AF43" t="s">
        <v>198</v>
      </c>
      <c r="AG43">
        <v>0</v>
      </c>
      <c r="AH43">
        <v>0.5</v>
      </c>
      <c r="AI43">
        <v>1</v>
      </c>
    </row>
    <row r="44" spans="1:35" x14ac:dyDescent="0.4">
      <c r="A44">
        <v>4041</v>
      </c>
      <c r="B44" t="s">
        <v>199</v>
      </c>
      <c r="C44" t="s">
        <v>200</v>
      </c>
      <c r="D44">
        <v>1</v>
      </c>
      <c r="E44">
        <v>100</v>
      </c>
      <c r="F44">
        <v>100</v>
      </c>
      <c r="G44">
        <v>100</v>
      </c>
      <c r="H44">
        <v>100</v>
      </c>
      <c r="I44">
        <v>100</v>
      </c>
      <c r="J44">
        <v>100</v>
      </c>
      <c r="K44">
        <v>100</v>
      </c>
      <c r="L44">
        <v>100</v>
      </c>
      <c r="M44">
        <v>10</v>
      </c>
      <c r="N44">
        <v>1</v>
      </c>
      <c r="O44">
        <v>100</v>
      </c>
      <c r="P44">
        <v>100</v>
      </c>
      <c r="Q44">
        <v>100</v>
      </c>
      <c r="R44">
        <v>100</v>
      </c>
      <c r="S44">
        <v>7</v>
      </c>
      <c r="T44">
        <v>12</v>
      </c>
      <c r="U44" t="s">
        <v>56</v>
      </c>
      <c r="V44" t="s">
        <v>40</v>
      </c>
      <c r="W44" t="s">
        <v>58</v>
      </c>
      <c r="X44">
        <v>1</v>
      </c>
      <c r="Y44">
        <v>1</v>
      </c>
      <c r="Z44">
        <v>1</v>
      </c>
      <c r="AA44">
        <v>-1</v>
      </c>
      <c r="AB44" t="s">
        <v>42</v>
      </c>
      <c r="AC44" t="s">
        <v>91</v>
      </c>
      <c r="AD44" t="s">
        <v>67</v>
      </c>
      <c r="AE44">
        <v>1</v>
      </c>
      <c r="AF44" t="s">
        <v>201</v>
      </c>
      <c r="AG44">
        <v>0</v>
      </c>
      <c r="AH44">
        <v>-1</v>
      </c>
      <c r="AI44">
        <v>1</v>
      </c>
    </row>
    <row r="45" spans="1:35" x14ac:dyDescent="0.4">
      <c r="A45">
        <v>4042</v>
      </c>
      <c r="B45" t="s">
        <v>202</v>
      </c>
      <c r="C45" t="s">
        <v>203</v>
      </c>
      <c r="D45">
        <v>26</v>
      </c>
      <c r="E45">
        <v>100</v>
      </c>
      <c r="F45">
        <v>100</v>
      </c>
      <c r="G45">
        <v>100</v>
      </c>
      <c r="H45">
        <v>100</v>
      </c>
      <c r="I45">
        <v>100</v>
      </c>
      <c r="J45">
        <v>100</v>
      </c>
      <c r="K45">
        <v>100</v>
      </c>
      <c r="L45">
        <v>100</v>
      </c>
      <c r="M45">
        <v>10</v>
      </c>
      <c r="N45">
        <v>1</v>
      </c>
      <c r="O45">
        <v>100</v>
      </c>
      <c r="P45">
        <v>100</v>
      </c>
      <c r="Q45">
        <v>100</v>
      </c>
      <c r="R45">
        <v>100</v>
      </c>
      <c r="S45">
        <v>10</v>
      </c>
      <c r="T45">
        <v>12</v>
      </c>
      <c r="U45" t="s">
        <v>156</v>
      </c>
      <c r="V45" t="s">
        <v>62</v>
      </c>
      <c r="W45" t="s">
        <v>204</v>
      </c>
      <c r="X45">
        <v>1960</v>
      </c>
      <c r="Y45">
        <v>384</v>
      </c>
      <c r="Z45">
        <v>960</v>
      </c>
      <c r="AA45">
        <v>150</v>
      </c>
      <c r="AB45" t="s">
        <v>42</v>
      </c>
      <c r="AC45" t="s">
        <v>42</v>
      </c>
      <c r="AD45" t="s">
        <v>43</v>
      </c>
      <c r="AE45">
        <v>200</v>
      </c>
      <c r="AF45" t="s">
        <v>205</v>
      </c>
      <c r="AG45">
        <v>0</v>
      </c>
      <c r="AH45">
        <v>0.5</v>
      </c>
      <c r="AI45">
        <v>1</v>
      </c>
    </row>
    <row r="46" spans="1:35" x14ac:dyDescent="0.4">
      <c r="A46">
        <v>4043</v>
      </c>
      <c r="B46" t="s">
        <v>206</v>
      </c>
      <c r="C46" t="s">
        <v>207</v>
      </c>
      <c r="D46">
        <v>4</v>
      </c>
      <c r="E46">
        <v>100</v>
      </c>
      <c r="F46">
        <v>100</v>
      </c>
      <c r="G46">
        <v>100</v>
      </c>
      <c r="H46">
        <v>100</v>
      </c>
      <c r="I46">
        <v>100</v>
      </c>
      <c r="J46">
        <v>100</v>
      </c>
      <c r="K46">
        <v>100</v>
      </c>
      <c r="L46">
        <v>100</v>
      </c>
      <c r="M46">
        <v>10</v>
      </c>
      <c r="N46">
        <v>1</v>
      </c>
      <c r="O46">
        <v>100</v>
      </c>
      <c r="P46">
        <v>100</v>
      </c>
      <c r="Q46">
        <v>100</v>
      </c>
      <c r="R46">
        <v>100</v>
      </c>
      <c r="S46">
        <v>10</v>
      </c>
      <c r="T46">
        <v>12</v>
      </c>
      <c r="U46" t="s">
        <v>39</v>
      </c>
      <c r="V46" t="s">
        <v>40</v>
      </c>
      <c r="W46" t="s">
        <v>58</v>
      </c>
      <c r="X46">
        <v>1672</v>
      </c>
      <c r="Y46">
        <v>432</v>
      </c>
      <c r="Z46">
        <v>672</v>
      </c>
      <c r="AA46">
        <v>200</v>
      </c>
      <c r="AB46" t="s">
        <v>42</v>
      </c>
      <c r="AC46" t="s">
        <v>40</v>
      </c>
      <c r="AD46" t="s">
        <v>43</v>
      </c>
      <c r="AE46">
        <v>300</v>
      </c>
      <c r="AF46" t="s">
        <v>208</v>
      </c>
      <c r="AG46">
        <v>0</v>
      </c>
      <c r="AH46">
        <v>0.5</v>
      </c>
      <c r="AI46">
        <v>1</v>
      </c>
    </row>
    <row r="47" spans="1:35" x14ac:dyDescent="0.4">
      <c r="A47">
        <v>4044</v>
      </c>
      <c r="B47" t="s">
        <v>209</v>
      </c>
      <c r="C47" t="s">
        <v>210</v>
      </c>
      <c r="D47">
        <v>16</v>
      </c>
      <c r="E47">
        <v>100</v>
      </c>
      <c r="F47">
        <v>100</v>
      </c>
      <c r="G47">
        <v>100</v>
      </c>
      <c r="H47">
        <v>100</v>
      </c>
      <c r="I47">
        <v>100</v>
      </c>
      <c r="J47">
        <v>100</v>
      </c>
      <c r="K47">
        <v>100</v>
      </c>
      <c r="L47">
        <v>100</v>
      </c>
      <c r="M47">
        <v>10</v>
      </c>
      <c r="N47">
        <v>1</v>
      </c>
      <c r="O47">
        <v>100</v>
      </c>
      <c r="P47">
        <v>100</v>
      </c>
      <c r="Q47">
        <v>100</v>
      </c>
      <c r="R47">
        <v>100</v>
      </c>
      <c r="S47">
        <v>10</v>
      </c>
      <c r="T47">
        <v>12</v>
      </c>
      <c r="U47" t="s">
        <v>39</v>
      </c>
      <c r="V47" t="s">
        <v>40</v>
      </c>
      <c r="W47" t="s">
        <v>41</v>
      </c>
      <c r="X47">
        <v>1872</v>
      </c>
      <c r="Y47">
        <v>288</v>
      </c>
      <c r="Z47">
        <v>672</v>
      </c>
      <c r="AA47">
        <v>200</v>
      </c>
      <c r="AB47" t="s">
        <v>42</v>
      </c>
      <c r="AC47" t="s">
        <v>40</v>
      </c>
      <c r="AD47" t="s">
        <v>43</v>
      </c>
      <c r="AE47">
        <v>550</v>
      </c>
      <c r="AF47" t="s">
        <v>211</v>
      </c>
      <c r="AG47">
        <v>0</v>
      </c>
      <c r="AH47">
        <v>0.5</v>
      </c>
      <c r="AI47">
        <v>1</v>
      </c>
    </row>
    <row r="48" spans="1:35" x14ac:dyDescent="0.4">
      <c r="A48">
        <v>4045</v>
      </c>
      <c r="B48" t="s">
        <v>212</v>
      </c>
      <c r="C48" t="s">
        <v>213</v>
      </c>
      <c r="D48">
        <v>15</v>
      </c>
      <c r="E48">
        <v>100</v>
      </c>
      <c r="F48">
        <v>100</v>
      </c>
      <c r="G48">
        <v>100</v>
      </c>
      <c r="H48">
        <v>100</v>
      </c>
      <c r="I48">
        <v>100</v>
      </c>
      <c r="J48">
        <v>100</v>
      </c>
      <c r="K48">
        <v>100</v>
      </c>
      <c r="L48">
        <v>100</v>
      </c>
      <c r="M48">
        <v>10</v>
      </c>
      <c r="N48">
        <v>1</v>
      </c>
      <c r="O48">
        <v>100</v>
      </c>
      <c r="P48">
        <v>100</v>
      </c>
      <c r="Q48">
        <v>100</v>
      </c>
      <c r="R48">
        <v>100</v>
      </c>
      <c r="S48">
        <v>10</v>
      </c>
      <c r="T48">
        <v>12</v>
      </c>
      <c r="U48" t="s">
        <v>39</v>
      </c>
      <c r="V48" t="s">
        <v>62</v>
      </c>
      <c r="W48" t="s">
        <v>58</v>
      </c>
      <c r="X48">
        <v>1576</v>
      </c>
      <c r="Y48">
        <v>576</v>
      </c>
      <c r="Z48">
        <v>576</v>
      </c>
      <c r="AA48">
        <v>200</v>
      </c>
      <c r="AB48" t="s">
        <v>42</v>
      </c>
      <c r="AC48" t="s">
        <v>42</v>
      </c>
      <c r="AD48" t="s">
        <v>43</v>
      </c>
      <c r="AE48">
        <v>300</v>
      </c>
      <c r="AF48" t="s">
        <v>214</v>
      </c>
      <c r="AG48">
        <v>0</v>
      </c>
      <c r="AH48">
        <v>-1</v>
      </c>
      <c r="AI48">
        <v>1</v>
      </c>
    </row>
    <row r="49" spans="1:35" x14ac:dyDescent="0.4">
      <c r="A49">
        <v>4046</v>
      </c>
      <c r="B49" t="s">
        <v>215</v>
      </c>
      <c r="C49" t="s">
        <v>216</v>
      </c>
      <c r="D49">
        <v>25</v>
      </c>
      <c r="E49">
        <v>100</v>
      </c>
      <c r="F49">
        <v>100</v>
      </c>
      <c r="G49">
        <v>100</v>
      </c>
      <c r="H49">
        <v>100</v>
      </c>
      <c r="I49">
        <v>100</v>
      </c>
      <c r="J49">
        <v>100</v>
      </c>
      <c r="K49">
        <v>100</v>
      </c>
      <c r="L49">
        <v>100</v>
      </c>
      <c r="M49">
        <v>10</v>
      </c>
      <c r="N49">
        <v>1</v>
      </c>
      <c r="O49">
        <v>100</v>
      </c>
      <c r="P49">
        <v>100</v>
      </c>
      <c r="Q49">
        <v>100</v>
      </c>
      <c r="R49">
        <v>100</v>
      </c>
      <c r="S49">
        <v>10</v>
      </c>
      <c r="T49">
        <v>12</v>
      </c>
      <c r="U49" t="s">
        <v>39</v>
      </c>
      <c r="V49" t="s">
        <v>62</v>
      </c>
      <c r="W49" t="s">
        <v>58</v>
      </c>
      <c r="X49">
        <v>1054</v>
      </c>
      <c r="Y49">
        <v>432</v>
      </c>
      <c r="Z49">
        <v>504</v>
      </c>
      <c r="AA49">
        <v>200</v>
      </c>
      <c r="AB49" t="s">
        <v>42</v>
      </c>
      <c r="AC49" t="s">
        <v>42</v>
      </c>
      <c r="AD49" t="s">
        <v>94</v>
      </c>
      <c r="AE49">
        <v>225</v>
      </c>
      <c r="AF49" t="s">
        <v>217</v>
      </c>
      <c r="AG49">
        <v>0</v>
      </c>
      <c r="AH49">
        <v>0.5</v>
      </c>
      <c r="AI49">
        <v>1</v>
      </c>
    </row>
    <row r="50" spans="1:35" x14ac:dyDescent="0.4">
      <c r="A50">
        <v>4047</v>
      </c>
      <c r="B50" t="s">
        <v>218</v>
      </c>
      <c r="C50" t="s">
        <v>219</v>
      </c>
      <c r="D50">
        <v>15</v>
      </c>
      <c r="E50">
        <v>100</v>
      </c>
      <c r="F50">
        <v>100</v>
      </c>
      <c r="G50">
        <v>100</v>
      </c>
      <c r="H50">
        <v>100</v>
      </c>
      <c r="I50">
        <v>100</v>
      </c>
      <c r="J50">
        <v>100</v>
      </c>
      <c r="K50">
        <v>100</v>
      </c>
      <c r="L50">
        <v>100</v>
      </c>
      <c r="M50">
        <v>10</v>
      </c>
      <c r="N50">
        <v>1</v>
      </c>
      <c r="O50">
        <v>100</v>
      </c>
      <c r="P50">
        <v>100</v>
      </c>
      <c r="Q50">
        <v>100</v>
      </c>
      <c r="R50">
        <v>100</v>
      </c>
      <c r="S50">
        <v>10</v>
      </c>
      <c r="T50">
        <v>12</v>
      </c>
      <c r="U50" t="s">
        <v>39</v>
      </c>
      <c r="V50" t="s">
        <v>40</v>
      </c>
      <c r="W50" t="s">
        <v>220</v>
      </c>
      <c r="X50">
        <v>1872</v>
      </c>
      <c r="Y50">
        <v>480</v>
      </c>
      <c r="Z50">
        <v>672</v>
      </c>
      <c r="AA50">
        <v>400</v>
      </c>
      <c r="AB50" t="s">
        <v>42</v>
      </c>
      <c r="AC50" t="s">
        <v>40</v>
      </c>
      <c r="AD50" t="s">
        <v>43</v>
      </c>
      <c r="AE50">
        <v>300</v>
      </c>
      <c r="AF50" t="s">
        <v>221</v>
      </c>
      <c r="AG50">
        <v>0</v>
      </c>
      <c r="AH50">
        <v>0.5</v>
      </c>
      <c r="AI50">
        <v>1</v>
      </c>
    </row>
    <row r="51" spans="1:35" x14ac:dyDescent="0.4">
      <c r="A51">
        <v>4048</v>
      </c>
      <c r="B51" t="s">
        <v>222</v>
      </c>
      <c r="C51" t="s">
        <v>223</v>
      </c>
      <c r="D51">
        <v>33</v>
      </c>
      <c r="E51">
        <v>100</v>
      </c>
      <c r="F51">
        <v>100</v>
      </c>
      <c r="G51">
        <v>100</v>
      </c>
      <c r="H51">
        <v>100</v>
      </c>
      <c r="I51">
        <v>100</v>
      </c>
      <c r="J51">
        <v>100</v>
      </c>
      <c r="K51">
        <v>100</v>
      </c>
      <c r="L51">
        <v>100</v>
      </c>
      <c r="M51">
        <v>10</v>
      </c>
      <c r="N51">
        <v>1</v>
      </c>
      <c r="O51">
        <v>100</v>
      </c>
      <c r="P51">
        <v>100</v>
      </c>
      <c r="Q51">
        <v>100</v>
      </c>
      <c r="R51">
        <v>100</v>
      </c>
      <c r="S51">
        <v>10</v>
      </c>
      <c r="T51">
        <v>12</v>
      </c>
      <c r="U51" t="s">
        <v>39</v>
      </c>
      <c r="V51" t="s">
        <v>76</v>
      </c>
      <c r="W51" t="s">
        <v>224</v>
      </c>
      <c r="X51">
        <v>1220</v>
      </c>
      <c r="Y51">
        <v>648</v>
      </c>
      <c r="Z51">
        <v>1080</v>
      </c>
      <c r="AA51">
        <v>300</v>
      </c>
      <c r="AB51" t="s">
        <v>71</v>
      </c>
      <c r="AC51" t="s">
        <v>597</v>
      </c>
      <c r="AD51" t="s">
        <v>72</v>
      </c>
      <c r="AE51">
        <v>350</v>
      </c>
      <c r="AF51" t="s">
        <v>225</v>
      </c>
      <c r="AG51">
        <v>0</v>
      </c>
      <c r="AH51">
        <v>0.5</v>
      </c>
      <c r="AI51">
        <v>1</v>
      </c>
    </row>
    <row r="52" spans="1:35" x14ac:dyDescent="0.4">
      <c r="A52">
        <v>4049</v>
      </c>
      <c r="B52" t="s">
        <v>69</v>
      </c>
      <c r="C52" t="s">
        <v>70</v>
      </c>
      <c r="D52">
        <v>2</v>
      </c>
      <c r="E52">
        <v>100</v>
      </c>
      <c r="F52">
        <v>100</v>
      </c>
      <c r="G52">
        <v>100</v>
      </c>
      <c r="H52">
        <v>100</v>
      </c>
      <c r="I52">
        <v>100</v>
      </c>
      <c r="J52">
        <v>100</v>
      </c>
      <c r="K52">
        <v>100</v>
      </c>
      <c r="L52">
        <v>100</v>
      </c>
      <c r="M52">
        <v>10</v>
      </c>
      <c r="N52">
        <v>1</v>
      </c>
      <c r="O52">
        <v>100</v>
      </c>
      <c r="P52">
        <v>100</v>
      </c>
      <c r="Q52">
        <v>100</v>
      </c>
      <c r="R52">
        <v>100</v>
      </c>
      <c r="S52">
        <v>10</v>
      </c>
      <c r="T52">
        <v>12</v>
      </c>
      <c r="U52" t="s">
        <v>39</v>
      </c>
      <c r="V52" t="s">
        <v>40</v>
      </c>
      <c r="W52" t="s">
        <v>41</v>
      </c>
      <c r="X52">
        <v>1072</v>
      </c>
      <c r="Y52">
        <v>480</v>
      </c>
      <c r="Z52">
        <v>672</v>
      </c>
      <c r="AA52">
        <v>300</v>
      </c>
      <c r="AB52" t="s">
        <v>71</v>
      </c>
      <c r="AC52" t="s">
        <v>583</v>
      </c>
      <c r="AD52" t="s">
        <v>72</v>
      </c>
      <c r="AE52">
        <v>300</v>
      </c>
      <c r="AF52" t="s">
        <v>73</v>
      </c>
      <c r="AG52">
        <v>0</v>
      </c>
      <c r="AH52">
        <v>0.75</v>
      </c>
      <c r="AI52">
        <v>1</v>
      </c>
    </row>
    <row r="53" spans="1:35" x14ac:dyDescent="0.4">
      <c r="A53">
        <v>4050</v>
      </c>
      <c r="B53" t="s">
        <v>226</v>
      </c>
      <c r="C53" t="s">
        <v>227</v>
      </c>
      <c r="D53">
        <v>35</v>
      </c>
      <c r="E53">
        <v>100</v>
      </c>
      <c r="F53">
        <v>100</v>
      </c>
      <c r="G53">
        <v>100</v>
      </c>
      <c r="H53">
        <v>100</v>
      </c>
      <c r="I53">
        <v>100</v>
      </c>
      <c r="J53">
        <v>100</v>
      </c>
      <c r="K53">
        <v>100</v>
      </c>
      <c r="L53">
        <v>100</v>
      </c>
      <c r="M53">
        <v>10</v>
      </c>
      <c r="N53">
        <v>1</v>
      </c>
      <c r="O53">
        <v>100</v>
      </c>
      <c r="P53">
        <v>100</v>
      </c>
      <c r="Q53">
        <v>100</v>
      </c>
      <c r="R53">
        <v>100</v>
      </c>
      <c r="S53">
        <v>10</v>
      </c>
      <c r="T53">
        <v>12</v>
      </c>
      <c r="U53" t="s">
        <v>39</v>
      </c>
      <c r="V53" t="s">
        <v>228</v>
      </c>
      <c r="W53" t="s">
        <v>229</v>
      </c>
      <c r="X53">
        <v>1072</v>
      </c>
      <c r="Y53">
        <v>672</v>
      </c>
      <c r="Z53">
        <v>672</v>
      </c>
      <c r="AA53">
        <v>200</v>
      </c>
      <c r="AB53" t="s">
        <v>71</v>
      </c>
      <c r="AC53" t="s">
        <v>589</v>
      </c>
      <c r="AD53" t="s">
        <v>72</v>
      </c>
      <c r="AE53">
        <v>325</v>
      </c>
      <c r="AF53" t="s">
        <v>230</v>
      </c>
      <c r="AG53">
        <v>0</v>
      </c>
      <c r="AH53">
        <v>0.5</v>
      </c>
      <c r="AI53">
        <v>1</v>
      </c>
    </row>
    <row r="54" spans="1:35" x14ac:dyDescent="0.4">
      <c r="A54">
        <v>4051</v>
      </c>
      <c r="B54" t="s">
        <v>231</v>
      </c>
      <c r="C54" t="s">
        <v>232</v>
      </c>
      <c r="D54">
        <v>46</v>
      </c>
      <c r="E54">
        <v>100</v>
      </c>
      <c r="F54">
        <v>100</v>
      </c>
      <c r="G54">
        <v>100</v>
      </c>
      <c r="H54">
        <v>100</v>
      </c>
      <c r="I54">
        <v>100</v>
      </c>
      <c r="J54">
        <v>100</v>
      </c>
      <c r="K54">
        <v>100</v>
      </c>
      <c r="L54">
        <v>100</v>
      </c>
      <c r="M54">
        <v>10</v>
      </c>
      <c r="N54">
        <v>1</v>
      </c>
      <c r="O54">
        <v>100</v>
      </c>
      <c r="P54">
        <v>100</v>
      </c>
      <c r="Q54">
        <v>100</v>
      </c>
      <c r="R54">
        <v>100</v>
      </c>
      <c r="S54">
        <v>10</v>
      </c>
      <c r="T54">
        <v>12</v>
      </c>
      <c r="U54" t="s">
        <v>39</v>
      </c>
      <c r="V54" t="s">
        <v>76</v>
      </c>
      <c r="W54" t="s">
        <v>233</v>
      </c>
      <c r="X54">
        <v>1072</v>
      </c>
      <c r="Y54">
        <v>384</v>
      </c>
      <c r="Z54">
        <v>1056</v>
      </c>
      <c r="AA54">
        <v>200</v>
      </c>
      <c r="AB54" t="s">
        <v>71</v>
      </c>
      <c r="AC54" t="s">
        <v>582</v>
      </c>
      <c r="AD54" t="s">
        <v>72</v>
      </c>
      <c r="AE54">
        <v>700</v>
      </c>
      <c r="AF54" t="s">
        <v>234</v>
      </c>
      <c r="AG54">
        <v>0</v>
      </c>
      <c r="AH54">
        <v>0.5</v>
      </c>
      <c r="AI54">
        <v>1</v>
      </c>
    </row>
    <row r="55" spans="1:35" x14ac:dyDescent="0.4">
      <c r="A55">
        <v>4052</v>
      </c>
      <c r="B55" t="s">
        <v>235</v>
      </c>
      <c r="C55" t="s">
        <v>236</v>
      </c>
      <c r="D55">
        <v>61</v>
      </c>
      <c r="E55">
        <v>100</v>
      </c>
      <c r="F55">
        <v>100</v>
      </c>
      <c r="G55">
        <v>100</v>
      </c>
      <c r="H55">
        <v>100</v>
      </c>
      <c r="I55">
        <v>100</v>
      </c>
      <c r="J55">
        <v>100</v>
      </c>
      <c r="K55">
        <v>100</v>
      </c>
      <c r="L55">
        <v>100</v>
      </c>
      <c r="M55">
        <v>10</v>
      </c>
      <c r="N55">
        <v>1</v>
      </c>
      <c r="O55">
        <v>100</v>
      </c>
      <c r="P55">
        <v>100</v>
      </c>
      <c r="Q55">
        <v>100</v>
      </c>
      <c r="R55">
        <v>100</v>
      </c>
      <c r="S55">
        <v>10</v>
      </c>
      <c r="T55">
        <v>12</v>
      </c>
      <c r="U55" t="s">
        <v>39</v>
      </c>
      <c r="V55" t="s">
        <v>57</v>
      </c>
      <c r="W55" t="s">
        <v>191</v>
      </c>
      <c r="X55">
        <v>862</v>
      </c>
      <c r="Y55">
        <v>312</v>
      </c>
      <c r="Z55">
        <v>534</v>
      </c>
      <c r="AA55">
        <v>175</v>
      </c>
      <c r="AB55" t="s">
        <v>42</v>
      </c>
      <c r="AC55" t="s">
        <v>57</v>
      </c>
      <c r="AD55" t="s">
        <v>72</v>
      </c>
      <c r="AE55">
        <v>372</v>
      </c>
      <c r="AF55" t="s">
        <v>237</v>
      </c>
      <c r="AG55">
        <v>0</v>
      </c>
      <c r="AH55">
        <v>0.5</v>
      </c>
      <c r="AI55">
        <v>1</v>
      </c>
    </row>
    <row r="56" spans="1:35" x14ac:dyDescent="0.4">
      <c r="A56">
        <v>4053</v>
      </c>
      <c r="B56" t="s">
        <v>238</v>
      </c>
      <c r="C56" t="s">
        <v>239</v>
      </c>
      <c r="D56">
        <v>19</v>
      </c>
      <c r="E56">
        <v>100</v>
      </c>
      <c r="F56">
        <v>100</v>
      </c>
      <c r="G56">
        <v>100</v>
      </c>
      <c r="H56">
        <v>100</v>
      </c>
      <c r="I56">
        <v>100</v>
      </c>
      <c r="J56">
        <v>100</v>
      </c>
      <c r="K56">
        <v>100</v>
      </c>
      <c r="L56">
        <v>100</v>
      </c>
      <c r="M56">
        <v>10</v>
      </c>
      <c r="N56">
        <v>1</v>
      </c>
      <c r="O56">
        <v>100</v>
      </c>
      <c r="P56">
        <v>100</v>
      </c>
      <c r="Q56">
        <v>100</v>
      </c>
      <c r="R56">
        <v>100</v>
      </c>
      <c r="S56">
        <v>10</v>
      </c>
      <c r="T56">
        <v>12</v>
      </c>
      <c r="U56" t="s">
        <v>39</v>
      </c>
      <c r="V56" t="s">
        <v>40</v>
      </c>
      <c r="W56" t="s">
        <v>88</v>
      </c>
      <c r="X56">
        <v>1672</v>
      </c>
      <c r="Y56">
        <v>288</v>
      </c>
      <c r="Z56">
        <v>672</v>
      </c>
      <c r="AA56">
        <v>200</v>
      </c>
      <c r="AB56" t="s">
        <v>42</v>
      </c>
      <c r="AC56" t="s">
        <v>40</v>
      </c>
      <c r="AD56" t="s">
        <v>72</v>
      </c>
      <c r="AE56">
        <v>550</v>
      </c>
      <c r="AF56" t="s">
        <v>240</v>
      </c>
      <c r="AG56">
        <v>0</v>
      </c>
      <c r="AH56">
        <v>0.5</v>
      </c>
      <c r="AI56">
        <v>1</v>
      </c>
    </row>
    <row r="57" spans="1:35" x14ac:dyDescent="0.4">
      <c r="A57">
        <v>4054</v>
      </c>
      <c r="B57" t="s">
        <v>241</v>
      </c>
      <c r="C57" t="s">
        <v>242</v>
      </c>
      <c r="D57">
        <v>14</v>
      </c>
      <c r="E57">
        <v>100</v>
      </c>
      <c r="F57">
        <v>100</v>
      </c>
      <c r="G57">
        <v>100</v>
      </c>
      <c r="H57">
        <v>100</v>
      </c>
      <c r="I57">
        <v>100</v>
      </c>
      <c r="J57">
        <v>100</v>
      </c>
      <c r="K57">
        <v>100</v>
      </c>
      <c r="L57">
        <v>100</v>
      </c>
      <c r="M57">
        <v>10</v>
      </c>
      <c r="N57">
        <v>2</v>
      </c>
      <c r="O57">
        <v>100</v>
      </c>
      <c r="P57">
        <v>100</v>
      </c>
      <c r="Q57">
        <v>100</v>
      </c>
      <c r="R57">
        <v>100</v>
      </c>
      <c r="S57">
        <v>10</v>
      </c>
      <c r="T57">
        <v>12</v>
      </c>
      <c r="U57" t="s">
        <v>39</v>
      </c>
      <c r="V57" t="s">
        <v>40</v>
      </c>
      <c r="W57" t="s">
        <v>58</v>
      </c>
      <c r="X57">
        <v>1048</v>
      </c>
      <c r="Y57">
        <v>192</v>
      </c>
      <c r="Z57">
        <v>48</v>
      </c>
      <c r="AA57">
        <v>200</v>
      </c>
      <c r="AB57" t="s">
        <v>42</v>
      </c>
      <c r="AC57" t="s">
        <v>40</v>
      </c>
      <c r="AD57" t="s">
        <v>43</v>
      </c>
      <c r="AE57">
        <v>300</v>
      </c>
      <c r="AF57" t="s">
        <v>243</v>
      </c>
      <c r="AG57">
        <v>0</v>
      </c>
      <c r="AH57">
        <v>0.5</v>
      </c>
      <c r="AI57">
        <v>1</v>
      </c>
    </row>
    <row r="58" spans="1:35" x14ac:dyDescent="0.4">
      <c r="A58">
        <v>4055</v>
      </c>
      <c r="B58" t="s">
        <v>244</v>
      </c>
      <c r="C58" t="s">
        <v>245</v>
      </c>
      <c r="D58">
        <v>20</v>
      </c>
      <c r="E58">
        <v>100</v>
      </c>
      <c r="F58">
        <v>100</v>
      </c>
      <c r="G58">
        <v>100</v>
      </c>
      <c r="H58">
        <v>100</v>
      </c>
      <c r="I58">
        <v>100</v>
      </c>
      <c r="J58">
        <v>100</v>
      </c>
      <c r="K58">
        <v>100</v>
      </c>
      <c r="L58">
        <v>100</v>
      </c>
      <c r="M58">
        <v>10</v>
      </c>
      <c r="N58">
        <v>1</v>
      </c>
      <c r="O58">
        <v>100</v>
      </c>
      <c r="P58">
        <v>100</v>
      </c>
      <c r="Q58">
        <v>100</v>
      </c>
      <c r="R58">
        <v>100</v>
      </c>
      <c r="S58">
        <v>10</v>
      </c>
      <c r="T58">
        <v>12</v>
      </c>
      <c r="U58" t="s">
        <v>39</v>
      </c>
      <c r="V58" t="s">
        <v>40</v>
      </c>
      <c r="W58" t="s">
        <v>246</v>
      </c>
      <c r="X58">
        <v>1372</v>
      </c>
      <c r="Y58">
        <v>432</v>
      </c>
      <c r="Z58">
        <v>672</v>
      </c>
      <c r="AA58">
        <v>200</v>
      </c>
      <c r="AB58" t="s">
        <v>42</v>
      </c>
      <c r="AC58" t="s">
        <v>40</v>
      </c>
      <c r="AD58" t="s">
        <v>72</v>
      </c>
      <c r="AE58">
        <v>300</v>
      </c>
      <c r="AF58" t="s">
        <v>247</v>
      </c>
      <c r="AG58">
        <v>0</v>
      </c>
      <c r="AH58">
        <v>0.5</v>
      </c>
      <c r="AI58">
        <v>1</v>
      </c>
    </row>
    <row r="59" spans="1:35" x14ac:dyDescent="0.4">
      <c r="A59">
        <v>4056</v>
      </c>
      <c r="B59" t="s">
        <v>248</v>
      </c>
      <c r="C59" t="s">
        <v>249</v>
      </c>
      <c r="D59">
        <v>24</v>
      </c>
      <c r="E59">
        <v>100</v>
      </c>
      <c r="F59">
        <v>100</v>
      </c>
      <c r="G59">
        <v>100</v>
      </c>
      <c r="H59">
        <v>100</v>
      </c>
      <c r="I59">
        <v>100</v>
      </c>
      <c r="J59">
        <v>100</v>
      </c>
      <c r="K59">
        <v>100</v>
      </c>
      <c r="L59">
        <v>100</v>
      </c>
      <c r="M59">
        <v>10</v>
      </c>
      <c r="N59">
        <v>1</v>
      </c>
      <c r="O59">
        <v>100</v>
      </c>
      <c r="P59">
        <v>100</v>
      </c>
      <c r="Q59">
        <v>100</v>
      </c>
      <c r="R59">
        <v>100</v>
      </c>
      <c r="S59">
        <v>10</v>
      </c>
      <c r="T59">
        <v>12</v>
      </c>
      <c r="U59" t="s">
        <v>39</v>
      </c>
      <c r="V59" t="s">
        <v>50</v>
      </c>
      <c r="W59" t="s">
        <v>250</v>
      </c>
      <c r="X59">
        <v>1816</v>
      </c>
      <c r="Y59">
        <v>288</v>
      </c>
      <c r="Z59">
        <v>816</v>
      </c>
      <c r="AA59">
        <v>200</v>
      </c>
      <c r="AB59" t="s">
        <v>42</v>
      </c>
      <c r="AC59" t="s">
        <v>42</v>
      </c>
      <c r="AD59" t="s">
        <v>43</v>
      </c>
      <c r="AE59">
        <v>500</v>
      </c>
      <c r="AF59" t="s">
        <v>251</v>
      </c>
      <c r="AG59">
        <v>0</v>
      </c>
      <c r="AH59">
        <v>0.5</v>
      </c>
      <c r="AI59">
        <v>1</v>
      </c>
    </row>
    <row r="60" spans="1:35" x14ac:dyDescent="0.4">
      <c r="A60">
        <v>4057</v>
      </c>
      <c r="B60" t="s">
        <v>252</v>
      </c>
      <c r="C60" t="s">
        <v>253</v>
      </c>
      <c r="D60">
        <v>25</v>
      </c>
      <c r="E60">
        <v>100</v>
      </c>
      <c r="F60">
        <v>100</v>
      </c>
      <c r="G60">
        <v>100</v>
      </c>
      <c r="H60">
        <v>100</v>
      </c>
      <c r="I60">
        <v>100</v>
      </c>
      <c r="J60">
        <v>100</v>
      </c>
      <c r="K60">
        <v>100</v>
      </c>
      <c r="L60">
        <v>100</v>
      </c>
      <c r="M60">
        <v>10</v>
      </c>
      <c r="N60">
        <v>1</v>
      </c>
      <c r="O60">
        <v>100</v>
      </c>
      <c r="P60">
        <v>100</v>
      </c>
      <c r="Q60">
        <v>100</v>
      </c>
      <c r="R60">
        <v>100</v>
      </c>
      <c r="S60">
        <v>10</v>
      </c>
      <c r="T60">
        <v>12</v>
      </c>
      <c r="U60" t="s">
        <v>156</v>
      </c>
      <c r="V60" t="s">
        <v>62</v>
      </c>
      <c r="W60" t="s">
        <v>58</v>
      </c>
      <c r="X60">
        <v>1260</v>
      </c>
      <c r="Y60">
        <v>192</v>
      </c>
      <c r="Z60">
        <v>192</v>
      </c>
      <c r="AA60">
        <v>300</v>
      </c>
      <c r="AB60" t="s">
        <v>42</v>
      </c>
      <c r="AC60" t="s">
        <v>42</v>
      </c>
      <c r="AD60" t="s">
        <v>43</v>
      </c>
      <c r="AE60">
        <v>870</v>
      </c>
      <c r="AF60" t="s">
        <v>254</v>
      </c>
      <c r="AG60">
        <v>0</v>
      </c>
      <c r="AH60">
        <v>0.5</v>
      </c>
      <c r="AI60">
        <v>1</v>
      </c>
    </row>
    <row r="61" spans="1:35" x14ac:dyDescent="0.4">
      <c r="A61">
        <v>4058</v>
      </c>
      <c r="B61" t="s">
        <v>255</v>
      </c>
      <c r="C61" t="s">
        <v>256</v>
      </c>
      <c r="D61">
        <v>33</v>
      </c>
      <c r="E61">
        <v>100</v>
      </c>
      <c r="F61">
        <v>100</v>
      </c>
      <c r="G61">
        <v>100</v>
      </c>
      <c r="H61">
        <v>100</v>
      </c>
      <c r="I61">
        <v>100</v>
      </c>
      <c r="J61">
        <v>100</v>
      </c>
      <c r="K61">
        <v>100</v>
      </c>
      <c r="L61">
        <v>100</v>
      </c>
      <c r="M61">
        <v>10</v>
      </c>
      <c r="N61">
        <v>1</v>
      </c>
      <c r="O61">
        <v>100</v>
      </c>
      <c r="P61">
        <v>100</v>
      </c>
      <c r="Q61">
        <v>100</v>
      </c>
      <c r="R61">
        <v>100</v>
      </c>
      <c r="S61">
        <v>10</v>
      </c>
      <c r="T61">
        <v>12</v>
      </c>
      <c r="U61" t="s">
        <v>39</v>
      </c>
      <c r="V61" t="s">
        <v>76</v>
      </c>
      <c r="W61" t="s">
        <v>41</v>
      </c>
      <c r="X61">
        <v>2112</v>
      </c>
      <c r="Y61">
        <v>576</v>
      </c>
      <c r="Z61">
        <v>912</v>
      </c>
      <c r="AA61">
        <v>250</v>
      </c>
      <c r="AB61" t="s">
        <v>42</v>
      </c>
      <c r="AC61" t="s">
        <v>76</v>
      </c>
      <c r="AD61" t="s">
        <v>43</v>
      </c>
      <c r="AE61">
        <v>333</v>
      </c>
      <c r="AF61" t="s">
        <v>257</v>
      </c>
      <c r="AG61">
        <v>0</v>
      </c>
      <c r="AH61">
        <v>0.5</v>
      </c>
      <c r="AI61">
        <v>1</v>
      </c>
    </row>
    <row r="62" spans="1:35" x14ac:dyDescent="0.4">
      <c r="A62">
        <v>4059</v>
      </c>
      <c r="B62" t="s">
        <v>258</v>
      </c>
      <c r="C62" t="s">
        <v>259</v>
      </c>
      <c r="D62">
        <v>74</v>
      </c>
      <c r="E62">
        <v>100</v>
      </c>
      <c r="F62">
        <v>80</v>
      </c>
      <c r="G62">
        <v>70</v>
      </c>
      <c r="H62">
        <v>50</v>
      </c>
      <c r="I62">
        <v>140</v>
      </c>
      <c r="J62">
        <v>150</v>
      </c>
      <c r="K62">
        <v>130</v>
      </c>
      <c r="L62">
        <v>120</v>
      </c>
      <c r="M62">
        <v>10</v>
      </c>
      <c r="N62">
        <v>2</v>
      </c>
      <c r="O62">
        <v>60</v>
      </c>
      <c r="P62">
        <v>60</v>
      </c>
      <c r="Q62">
        <v>130</v>
      </c>
      <c r="R62">
        <v>120</v>
      </c>
      <c r="S62">
        <v>10</v>
      </c>
      <c r="T62">
        <v>12</v>
      </c>
      <c r="U62" t="s">
        <v>39</v>
      </c>
      <c r="V62" t="s">
        <v>76</v>
      </c>
      <c r="W62" t="s">
        <v>81</v>
      </c>
      <c r="X62">
        <v>672</v>
      </c>
      <c r="Y62">
        <v>192</v>
      </c>
      <c r="Z62">
        <v>500</v>
      </c>
      <c r="AA62">
        <v>100</v>
      </c>
      <c r="AB62" t="s">
        <v>42</v>
      </c>
      <c r="AC62" t="s">
        <v>831</v>
      </c>
      <c r="AD62" t="s">
        <v>72</v>
      </c>
      <c r="AE62">
        <v>700</v>
      </c>
      <c r="AF62" t="s">
        <v>260</v>
      </c>
      <c r="AG62">
        <v>0</v>
      </c>
      <c r="AH62">
        <v>0.5</v>
      </c>
      <c r="AI62">
        <v>1</v>
      </c>
    </row>
    <row r="63" spans="1:35" x14ac:dyDescent="0.4">
      <c r="A63">
        <v>4060</v>
      </c>
      <c r="B63" t="s">
        <v>261</v>
      </c>
      <c r="C63" t="s">
        <v>262</v>
      </c>
      <c r="D63">
        <v>40</v>
      </c>
      <c r="E63">
        <v>100</v>
      </c>
      <c r="F63">
        <v>100</v>
      </c>
      <c r="G63">
        <v>100</v>
      </c>
      <c r="H63">
        <v>100</v>
      </c>
      <c r="I63">
        <v>100</v>
      </c>
      <c r="J63">
        <v>100</v>
      </c>
      <c r="K63">
        <v>100</v>
      </c>
      <c r="L63">
        <v>100</v>
      </c>
      <c r="M63">
        <v>10</v>
      </c>
      <c r="N63">
        <v>3</v>
      </c>
      <c r="O63">
        <v>100</v>
      </c>
      <c r="P63">
        <v>100</v>
      </c>
      <c r="Q63">
        <v>100</v>
      </c>
      <c r="R63">
        <v>100</v>
      </c>
      <c r="S63">
        <v>10</v>
      </c>
      <c r="T63">
        <v>12</v>
      </c>
      <c r="U63" t="s">
        <v>39</v>
      </c>
      <c r="V63" t="s">
        <v>50</v>
      </c>
      <c r="W63" t="s">
        <v>246</v>
      </c>
      <c r="X63">
        <v>1152</v>
      </c>
      <c r="Y63">
        <v>384</v>
      </c>
      <c r="Z63">
        <v>1152</v>
      </c>
      <c r="AA63">
        <v>200</v>
      </c>
      <c r="AB63" t="s">
        <v>42</v>
      </c>
      <c r="AC63" t="s">
        <v>42</v>
      </c>
      <c r="AD63" t="s">
        <v>131</v>
      </c>
      <c r="AE63">
        <v>850</v>
      </c>
      <c r="AF63" t="s">
        <v>263</v>
      </c>
      <c r="AG63">
        <v>0</v>
      </c>
      <c r="AH63">
        <v>-1</v>
      </c>
      <c r="AI63">
        <v>1</v>
      </c>
    </row>
    <row r="64" spans="1:35" x14ac:dyDescent="0.4">
      <c r="A64">
        <v>4061</v>
      </c>
      <c r="B64" t="s">
        <v>264</v>
      </c>
      <c r="C64" t="s">
        <v>265</v>
      </c>
      <c r="D64">
        <v>34</v>
      </c>
      <c r="E64">
        <v>60</v>
      </c>
      <c r="F64">
        <v>100</v>
      </c>
      <c r="G64">
        <v>100</v>
      </c>
      <c r="H64">
        <v>100</v>
      </c>
      <c r="I64">
        <v>100</v>
      </c>
      <c r="J64">
        <v>100</v>
      </c>
      <c r="K64">
        <v>100</v>
      </c>
      <c r="L64">
        <v>100</v>
      </c>
      <c r="M64">
        <v>10</v>
      </c>
      <c r="N64">
        <v>1</v>
      </c>
      <c r="O64">
        <v>1500</v>
      </c>
      <c r="P64">
        <v>200</v>
      </c>
      <c r="Q64">
        <v>90</v>
      </c>
      <c r="R64">
        <v>90</v>
      </c>
      <c r="S64">
        <v>10</v>
      </c>
      <c r="T64">
        <v>12</v>
      </c>
      <c r="U64" t="s">
        <v>56</v>
      </c>
      <c r="V64" t="s">
        <v>50</v>
      </c>
      <c r="W64" t="s">
        <v>266</v>
      </c>
      <c r="X64">
        <v>1888</v>
      </c>
      <c r="Y64">
        <v>828</v>
      </c>
      <c r="Z64">
        <v>1152</v>
      </c>
      <c r="AA64">
        <v>400</v>
      </c>
      <c r="AB64" t="s">
        <v>42</v>
      </c>
      <c r="AC64" t="s">
        <v>42</v>
      </c>
      <c r="AD64" t="s">
        <v>72</v>
      </c>
      <c r="AE64">
        <v>575</v>
      </c>
      <c r="AF64" t="s">
        <v>267</v>
      </c>
      <c r="AG64">
        <v>0</v>
      </c>
      <c r="AH64">
        <v>0.5</v>
      </c>
      <c r="AI64">
        <v>1</v>
      </c>
    </row>
    <row r="65" spans="1:35" x14ac:dyDescent="0.4">
      <c r="A65">
        <v>4062</v>
      </c>
      <c r="B65" t="s">
        <v>268</v>
      </c>
      <c r="C65" t="s">
        <v>269</v>
      </c>
      <c r="D65">
        <v>51</v>
      </c>
      <c r="E65">
        <v>100</v>
      </c>
      <c r="F65">
        <v>100</v>
      </c>
      <c r="G65">
        <v>100</v>
      </c>
      <c r="H65">
        <v>100</v>
      </c>
      <c r="I65">
        <v>100</v>
      </c>
      <c r="J65">
        <v>100</v>
      </c>
      <c r="K65">
        <v>100</v>
      </c>
      <c r="L65">
        <v>100</v>
      </c>
      <c r="M65">
        <v>10</v>
      </c>
      <c r="N65">
        <v>1</v>
      </c>
      <c r="O65">
        <v>100</v>
      </c>
      <c r="P65">
        <v>100</v>
      </c>
      <c r="Q65">
        <v>100</v>
      </c>
      <c r="R65">
        <v>100</v>
      </c>
      <c r="S65">
        <v>10</v>
      </c>
      <c r="T65">
        <v>12</v>
      </c>
      <c r="U65" t="s">
        <v>39</v>
      </c>
      <c r="V65" t="s">
        <v>62</v>
      </c>
      <c r="W65" t="s">
        <v>77</v>
      </c>
      <c r="X65">
        <v>840</v>
      </c>
      <c r="Y65">
        <v>480</v>
      </c>
      <c r="Z65">
        <v>540</v>
      </c>
      <c r="AA65">
        <v>150</v>
      </c>
      <c r="AB65" t="s">
        <v>42</v>
      </c>
      <c r="AC65" t="s">
        <v>588</v>
      </c>
      <c r="AD65" t="s">
        <v>72</v>
      </c>
      <c r="AE65">
        <v>372</v>
      </c>
      <c r="AF65" t="s">
        <v>270</v>
      </c>
      <c r="AG65">
        <v>0</v>
      </c>
      <c r="AH65">
        <v>0.5</v>
      </c>
      <c r="AI65">
        <v>1</v>
      </c>
    </row>
    <row r="66" spans="1:35" x14ac:dyDescent="0.4">
      <c r="A66">
        <v>4063</v>
      </c>
      <c r="B66" t="s">
        <v>271</v>
      </c>
      <c r="C66" t="s">
        <v>272</v>
      </c>
      <c r="D66">
        <v>65</v>
      </c>
      <c r="E66">
        <v>100</v>
      </c>
      <c r="F66">
        <v>100</v>
      </c>
      <c r="G66">
        <v>100</v>
      </c>
      <c r="H66">
        <v>100</v>
      </c>
      <c r="I66">
        <v>100</v>
      </c>
      <c r="J66">
        <v>100</v>
      </c>
      <c r="K66">
        <v>100</v>
      </c>
      <c r="L66">
        <v>100</v>
      </c>
      <c r="M66">
        <v>10</v>
      </c>
      <c r="N66">
        <v>1</v>
      </c>
      <c r="O66">
        <v>100</v>
      </c>
      <c r="P66">
        <v>100</v>
      </c>
      <c r="Q66">
        <v>100</v>
      </c>
      <c r="R66">
        <v>100</v>
      </c>
      <c r="S66">
        <v>10</v>
      </c>
      <c r="T66">
        <v>12</v>
      </c>
      <c r="U66" t="s">
        <v>156</v>
      </c>
      <c r="V66" t="s">
        <v>62</v>
      </c>
      <c r="W66" t="s">
        <v>111</v>
      </c>
      <c r="X66">
        <v>872</v>
      </c>
      <c r="Y66">
        <v>432</v>
      </c>
      <c r="Z66">
        <v>1344</v>
      </c>
      <c r="AA66">
        <v>300</v>
      </c>
      <c r="AB66" t="s">
        <v>71</v>
      </c>
      <c r="AC66" t="s">
        <v>584</v>
      </c>
      <c r="AD66" t="s">
        <v>72</v>
      </c>
      <c r="AE66">
        <v>425</v>
      </c>
      <c r="AF66" t="s">
        <v>273</v>
      </c>
      <c r="AG66">
        <v>0</v>
      </c>
      <c r="AH66">
        <v>0.5</v>
      </c>
      <c r="AI66">
        <v>1</v>
      </c>
    </row>
    <row r="67" spans="1:35" x14ac:dyDescent="0.4">
      <c r="A67">
        <v>4064</v>
      </c>
      <c r="B67" t="s">
        <v>274</v>
      </c>
      <c r="C67" t="s">
        <v>275</v>
      </c>
      <c r="D67">
        <v>10</v>
      </c>
      <c r="E67">
        <v>100</v>
      </c>
      <c r="F67">
        <v>100</v>
      </c>
      <c r="G67">
        <v>100</v>
      </c>
      <c r="H67">
        <v>100</v>
      </c>
      <c r="I67">
        <v>100</v>
      </c>
      <c r="J67">
        <v>100</v>
      </c>
      <c r="K67">
        <v>100</v>
      </c>
      <c r="L67">
        <v>100</v>
      </c>
      <c r="M67">
        <v>10</v>
      </c>
      <c r="N67">
        <v>1</v>
      </c>
      <c r="O67">
        <v>100</v>
      </c>
      <c r="P67">
        <v>100</v>
      </c>
      <c r="Q67">
        <v>100</v>
      </c>
      <c r="R67">
        <v>100</v>
      </c>
      <c r="S67">
        <v>10</v>
      </c>
      <c r="T67">
        <v>12</v>
      </c>
      <c r="U67" t="s">
        <v>39</v>
      </c>
      <c r="V67" t="s">
        <v>57</v>
      </c>
      <c r="W67" t="s">
        <v>98</v>
      </c>
      <c r="X67">
        <v>988</v>
      </c>
      <c r="Y67">
        <v>768</v>
      </c>
      <c r="Z67">
        <v>288</v>
      </c>
      <c r="AA67">
        <v>200</v>
      </c>
      <c r="AB67" t="s">
        <v>42</v>
      </c>
      <c r="AC67" t="s">
        <v>57</v>
      </c>
      <c r="AD67" t="s">
        <v>94</v>
      </c>
      <c r="AE67">
        <v>500</v>
      </c>
      <c r="AF67" t="s">
        <v>276</v>
      </c>
      <c r="AG67">
        <v>0</v>
      </c>
      <c r="AH67">
        <v>0.5</v>
      </c>
      <c r="AI67">
        <v>1</v>
      </c>
    </row>
    <row r="68" spans="1:35" x14ac:dyDescent="0.4">
      <c r="A68">
        <v>4065</v>
      </c>
      <c r="B68" t="s">
        <v>277</v>
      </c>
      <c r="C68" t="s">
        <v>278</v>
      </c>
      <c r="D68">
        <v>19</v>
      </c>
      <c r="E68">
        <v>100</v>
      </c>
      <c r="F68">
        <v>100</v>
      </c>
      <c r="G68">
        <v>100</v>
      </c>
      <c r="H68">
        <v>100</v>
      </c>
      <c r="I68">
        <v>100</v>
      </c>
      <c r="J68">
        <v>100</v>
      </c>
      <c r="K68">
        <v>100</v>
      </c>
      <c r="L68">
        <v>100</v>
      </c>
      <c r="M68">
        <v>10</v>
      </c>
      <c r="N68">
        <v>1</v>
      </c>
      <c r="O68">
        <v>100</v>
      </c>
      <c r="P68">
        <v>100</v>
      </c>
      <c r="Q68">
        <v>100</v>
      </c>
      <c r="R68">
        <v>100</v>
      </c>
      <c r="S68">
        <v>10</v>
      </c>
      <c r="T68">
        <v>12</v>
      </c>
      <c r="U68" t="s">
        <v>39</v>
      </c>
      <c r="V68" t="s">
        <v>57</v>
      </c>
      <c r="W68" t="s">
        <v>98</v>
      </c>
      <c r="X68">
        <v>988</v>
      </c>
      <c r="Y68">
        <v>768</v>
      </c>
      <c r="Z68">
        <v>288</v>
      </c>
      <c r="AA68">
        <v>300</v>
      </c>
      <c r="AB68" t="s">
        <v>42</v>
      </c>
      <c r="AC68" t="s">
        <v>57</v>
      </c>
      <c r="AD68" t="s">
        <v>72</v>
      </c>
      <c r="AE68">
        <v>525</v>
      </c>
      <c r="AF68" t="s">
        <v>279</v>
      </c>
      <c r="AG68">
        <v>0</v>
      </c>
      <c r="AH68">
        <v>0.5</v>
      </c>
      <c r="AI68">
        <v>1</v>
      </c>
    </row>
    <row r="69" spans="1:35" x14ac:dyDescent="0.4">
      <c r="A69">
        <v>4066</v>
      </c>
      <c r="B69" t="s">
        <v>607</v>
      </c>
      <c r="C69" t="s">
        <v>608</v>
      </c>
      <c r="D69">
        <v>35</v>
      </c>
      <c r="E69">
        <v>300</v>
      </c>
      <c r="F69">
        <v>100</v>
      </c>
      <c r="G69">
        <v>100</v>
      </c>
      <c r="H69">
        <v>200</v>
      </c>
      <c r="I69">
        <v>130</v>
      </c>
      <c r="J69">
        <v>100</v>
      </c>
      <c r="K69">
        <v>100</v>
      </c>
      <c r="L69">
        <v>150</v>
      </c>
      <c r="M69">
        <v>10</v>
      </c>
      <c r="N69">
        <v>1</v>
      </c>
      <c r="O69">
        <v>200</v>
      </c>
      <c r="P69">
        <v>100</v>
      </c>
      <c r="Q69">
        <v>150</v>
      </c>
      <c r="R69">
        <v>140</v>
      </c>
      <c r="S69">
        <v>10</v>
      </c>
      <c r="T69">
        <v>12</v>
      </c>
      <c r="U69" t="s">
        <v>156</v>
      </c>
      <c r="V69" t="s">
        <v>57</v>
      </c>
      <c r="W69" t="s">
        <v>246</v>
      </c>
      <c r="X69">
        <v>768</v>
      </c>
      <c r="Y69">
        <v>480</v>
      </c>
      <c r="Z69">
        <v>768</v>
      </c>
      <c r="AA69">
        <v>100</v>
      </c>
      <c r="AB69" t="s">
        <v>71</v>
      </c>
      <c r="AC69" t="s">
        <v>90</v>
      </c>
      <c r="AD69" t="s">
        <v>43</v>
      </c>
      <c r="AE69">
        <v>800</v>
      </c>
      <c r="AF69" t="s">
        <v>609</v>
      </c>
      <c r="AG69">
        <v>0</v>
      </c>
      <c r="AH69">
        <v>0.5</v>
      </c>
      <c r="AI69">
        <v>1</v>
      </c>
    </row>
    <row r="70" spans="1:35" x14ac:dyDescent="0.4">
      <c r="A70">
        <v>4067</v>
      </c>
      <c r="B70" t="s">
        <v>280</v>
      </c>
      <c r="C70" t="s">
        <v>281</v>
      </c>
      <c r="D70">
        <v>38</v>
      </c>
      <c r="E70">
        <v>100</v>
      </c>
      <c r="F70">
        <v>100</v>
      </c>
      <c r="G70">
        <v>100</v>
      </c>
      <c r="H70">
        <v>100</v>
      </c>
      <c r="I70">
        <v>100</v>
      </c>
      <c r="J70">
        <v>100</v>
      </c>
      <c r="K70">
        <v>100</v>
      </c>
      <c r="L70">
        <v>100</v>
      </c>
      <c r="M70">
        <v>10</v>
      </c>
      <c r="N70">
        <v>1</v>
      </c>
      <c r="O70">
        <v>100</v>
      </c>
      <c r="P70">
        <v>100</v>
      </c>
      <c r="Q70">
        <v>100</v>
      </c>
      <c r="R70">
        <v>100</v>
      </c>
      <c r="S70">
        <v>10</v>
      </c>
      <c r="T70">
        <v>12</v>
      </c>
      <c r="U70" t="s">
        <v>39</v>
      </c>
      <c r="V70" t="s">
        <v>62</v>
      </c>
      <c r="W70" t="s">
        <v>58</v>
      </c>
      <c r="X70">
        <v>1048</v>
      </c>
      <c r="Y70">
        <v>432</v>
      </c>
      <c r="Z70">
        <v>648</v>
      </c>
      <c r="AA70">
        <v>150</v>
      </c>
      <c r="AB70" t="s">
        <v>71</v>
      </c>
      <c r="AC70" t="s">
        <v>581</v>
      </c>
      <c r="AD70" t="s">
        <v>72</v>
      </c>
      <c r="AE70">
        <v>225</v>
      </c>
      <c r="AF70" t="s">
        <v>282</v>
      </c>
      <c r="AG70">
        <v>0</v>
      </c>
      <c r="AH70">
        <v>0.5</v>
      </c>
      <c r="AI70">
        <v>1</v>
      </c>
    </row>
    <row r="71" spans="1:35" x14ac:dyDescent="0.4">
      <c r="A71">
        <v>4068</v>
      </c>
      <c r="B71" t="s">
        <v>283</v>
      </c>
      <c r="C71" t="s">
        <v>284</v>
      </c>
      <c r="D71">
        <v>24</v>
      </c>
      <c r="E71">
        <v>100</v>
      </c>
      <c r="F71">
        <v>100</v>
      </c>
      <c r="G71">
        <v>100</v>
      </c>
      <c r="H71">
        <v>100</v>
      </c>
      <c r="I71">
        <v>100</v>
      </c>
      <c r="J71">
        <v>100</v>
      </c>
      <c r="K71">
        <v>100</v>
      </c>
      <c r="L71">
        <v>100</v>
      </c>
      <c r="M71">
        <v>10</v>
      </c>
      <c r="N71">
        <v>1</v>
      </c>
      <c r="O71">
        <v>100</v>
      </c>
      <c r="P71">
        <v>100</v>
      </c>
      <c r="Q71">
        <v>100</v>
      </c>
      <c r="R71">
        <v>100</v>
      </c>
      <c r="S71">
        <v>10</v>
      </c>
      <c r="T71">
        <v>12</v>
      </c>
      <c r="U71" t="s">
        <v>56</v>
      </c>
      <c r="V71" t="s">
        <v>57</v>
      </c>
      <c r="W71" t="s">
        <v>111</v>
      </c>
      <c r="X71">
        <v>1564</v>
      </c>
      <c r="Y71">
        <v>576</v>
      </c>
      <c r="Z71">
        <v>864</v>
      </c>
      <c r="AA71">
        <v>200</v>
      </c>
      <c r="AB71" t="s">
        <v>42</v>
      </c>
      <c r="AC71" t="s">
        <v>57</v>
      </c>
      <c r="AD71" t="s">
        <v>72</v>
      </c>
      <c r="AE71">
        <v>400</v>
      </c>
      <c r="AF71" t="s">
        <v>285</v>
      </c>
      <c r="AG71">
        <v>0</v>
      </c>
      <c r="AH71">
        <v>0.5</v>
      </c>
      <c r="AI71">
        <v>1</v>
      </c>
    </row>
    <row r="72" spans="1:35" x14ac:dyDescent="0.4">
      <c r="A72">
        <v>4069</v>
      </c>
      <c r="B72" t="s">
        <v>286</v>
      </c>
      <c r="C72" t="s">
        <v>287</v>
      </c>
      <c r="D72">
        <v>22</v>
      </c>
      <c r="E72">
        <v>100</v>
      </c>
      <c r="F72">
        <v>100</v>
      </c>
      <c r="G72">
        <v>100</v>
      </c>
      <c r="H72">
        <v>100</v>
      </c>
      <c r="I72">
        <v>100</v>
      </c>
      <c r="J72">
        <v>100</v>
      </c>
      <c r="K72">
        <v>100</v>
      </c>
      <c r="L72">
        <v>100</v>
      </c>
      <c r="M72">
        <v>10</v>
      </c>
      <c r="N72">
        <v>1</v>
      </c>
      <c r="O72">
        <v>100</v>
      </c>
      <c r="P72">
        <v>100</v>
      </c>
      <c r="Q72">
        <v>100</v>
      </c>
      <c r="R72">
        <v>100</v>
      </c>
      <c r="S72">
        <v>10</v>
      </c>
      <c r="T72">
        <v>12</v>
      </c>
      <c r="U72" t="s">
        <v>39</v>
      </c>
      <c r="V72" t="s">
        <v>57</v>
      </c>
      <c r="W72" t="s">
        <v>111</v>
      </c>
      <c r="X72">
        <v>1708</v>
      </c>
      <c r="Y72">
        <v>540</v>
      </c>
      <c r="Z72">
        <v>1008</v>
      </c>
      <c r="AA72">
        <v>200</v>
      </c>
      <c r="AB72" t="s">
        <v>42</v>
      </c>
      <c r="AC72" t="s">
        <v>57</v>
      </c>
      <c r="AD72" t="s">
        <v>94</v>
      </c>
      <c r="AE72">
        <v>444</v>
      </c>
      <c r="AF72" t="s">
        <v>288</v>
      </c>
      <c r="AG72">
        <v>0</v>
      </c>
      <c r="AH72">
        <v>0.5</v>
      </c>
      <c r="AI72">
        <v>1</v>
      </c>
    </row>
    <row r="73" spans="1:35" x14ac:dyDescent="0.4">
      <c r="A73">
        <v>4070</v>
      </c>
      <c r="B73" t="s">
        <v>289</v>
      </c>
      <c r="C73" t="s">
        <v>290</v>
      </c>
      <c r="D73">
        <v>26</v>
      </c>
      <c r="E73">
        <v>100</v>
      </c>
      <c r="F73">
        <v>100</v>
      </c>
      <c r="G73">
        <v>100</v>
      </c>
      <c r="H73">
        <v>100</v>
      </c>
      <c r="I73">
        <v>100</v>
      </c>
      <c r="J73">
        <v>100</v>
      </c>
      <c r="K73">
        <v>100</v>
      </c>
      <c r="L73">
        <v>100</v>
      </c>
      <c r="M73">
        <v>10</v>
      </c>
      <c r="N73">
        <v>1</v>
      </c>
      <c r="O73">
        <v>100</v>
      </c>
      <c r="P73">
        <v>100</v>
      </c>
      <c r="Q73">
        <v>100</v>
      </c>
      <c r="R73">
        <v>100</v>
      </c>
      <c r="S73">
        <v>10</v>
      </c>
      <c r="T73">
        <v>12</v>
      </c>
      <c r="U73" t="s">
        <v>56</v>
      </c>
      <c r="V73" t="s">
        <v>76</v>
      </c>
      <c r="W73" t="s">
        <v>41</v>
      </c>
      <c r="X73">
        <v>1560</v>
      </c>
      <c r="Y73">
        <v>360</v>
      </c>
      <c r="Z73">
        <v>360</v>
      </c>
      <c r="AA73">
        <v>250</v>
      </c>
      <c r="AB73" t="s">
        <v>42</v>
      </c>
      <c r="AC73" t="s">
        <v>76</v>
      </c>
      <c r="AD73" t="s">
        <v>43</v>
      </c>
      <c r="AE73">
        <v>200</v>
      </c>
      <c r="AF73" t="s">
        <v>291</v>
      </c>
      <c r="AG73">
        <v>0</v>
      </c>
      <c r="AH73">
        <v>0.5</v>
      </c>
      <c r="AI73">
        <v>1</v>
      </c>
    </row>
    <row r="74" spans="1:35" x14ac:dyDescent="0.4">
      <c r="A74">
        <v>4071</v>
      </c>
      <c r="B74" t="s">
        <v>292</v>
      </c>
      <c r="C74" t="s">
        <v>293</v>
      </c>
      <c r="D74">
        <v>17</v>
      </c>
      <c r="E74">
        <v>100</v>
      </c>
      <c r="F74">
        <v>100</v>
      </c>
      <c r="G74">
        <v>100</v>
      </c>
      <c r="H74">
        <v>100</v>
      </c>
      <c r="I74">
        <v>100</v>
      </c>
      <c r="J74">
        <v>100</v>
      </c>
      <c r="K74">
        <v>100</v>
      </c>
      <c r="L74">
        <v>100</v>
      </c>
      <c r="M74">
        <v>10</v>
      </c>
      <c r="N74">
        <v>1</v>
      </c>
      <c r="O74">
        <v>100</v>
      </c>
      <c r="P74">
        <v>100</v>
      </c>
      <c r="Q74">
        <v>100</v>
      </c>
      <c r="R74">
        <v>100</v>
      </c>
      <c r="S74">
        <v>10</v>
      </c>
      <c r="T74">
        <v>12</v>
      </c>
      <c r="U74" t="s">
        <v>56</v>
      </c>
      <c r="V74" t="s">
        <v>57</v>
      </c>
      <c r="W74" t="s">
        <v>58</v>
      </c>
      <c r="X74">
        <v>1288</v>
      </c>
      <c r="Y74">
        <v>384</v>
      </c>
      <c r="Z74">
        <v>288</v>
      </c>
      <c r="AA74">
        <v>300</v>
      </c>
      <c r="AB74" t="s">
        <v>42</v>
      </c>
      <c r="AC74" t="s">
        <v>57</v>
      </c>
      <c r="AD74" t="s">
        <v>94</v>
      </c>
      <c r="AE74">
        <v>186</v>
      </c>
      <c r="AF74" t="s">
        <v>294</v>
      </c>
      <c r="AG74">
        <v>0</v>
      </c>
      <c r="AH74">
        <v>0.5</v>
      </c>
      <c r="AI74">
        <v>1</v>
      </c>
    </row>
    <row r="75" spans="1:35" x14ac:dyDescent="0.4">
      <c r="A75">
        <v>4072</v>
      </c>
      <c r="B75" t="s">
        <v>295</v>
      </c>
      <c r="C75" t="s">
        <v>296</v>
      </c>
      <c r="D75">
        <v>19</v>
      </c>
      <c r="E75">
        <v>100</v>
      </c>
      <c r="F75">
        <v>100</v>
      </c>
      <c r="G75">
        <v>100</v>
      </c>
      <c r="H75">
        <v>100</v>
      </c>
      <c r="I75">
        <v>100</v>
      </c>
      <c r="J75">
        <v>100</v>
      </c>
      <c r="K75">
        <v>100</v>
      </c>
      <c r="L75">
        <v>100</v>
      </c>
      <c r="M75">
        <v>10</v>
      </c>
      <c r="N75">
        <v>1</v>
      </c>
      <c r="O75">
        <v>100</v>
      </c>
      <c r="P75">
        <v>100</v>
      </c>
      <c r="Q75">
        <v>100</v>
      </c>
      <c r="R75">
        <v>100</v>
      </c>
      <c r="S75">
        <v>10</v>
      </c>
      <c r="T75">
        <v>12</v>
      </c>
      <c r="U75" t="s">
        <v>56</v>
      </c>
      <c r="V75" t="s">
        <v>57</v>
      </c>
      <c r="W75" t="s">
        <v>58</v>
      </c>
      <c r="X75">
        <v>1288</v>
      </c>
      <c r="Y75">
        <v>576</v>
      </c>
      <c r="Z75">
        <v>288</v>
      </c>
      <c r="AA75">
        <v>150</v>
      </c>
      <c r="AB75" t="s">
        <v>42</v>
      </c>
      <c r="AC75" t="s">
        <v>57</v>
      </c>
      <c r="AD75" t="s">
        <v>94</v>
      </c>
      <c r="AE75">
        <v>150</v>
      </c>
      <c r="AF75" t="s">
        <v>297</v>
      </c>
      <c r="AG75">
        <v>0</v>
      </c>
      <c r="AH75">
        <v>0.5</v>
      </c>
      <c r="AI75">
        <v>1</v>
      </c>
    </row>
    <row r="76" spans="1:35" x14ac:dyDescent="0.4">
      <c r="A76">
        <v>4073</v>
      </c>
      <c r="B76" t="s">
        <v>298</v>
      </c>
      <c r="C76" t="s">
        <v>299</v>
      </c>
      <c r="D76">
        <v>18</v>
      </c>
      <c r="E76">
        <v>100</v>
      </c>
      <c r="F76">
        <v>100</v>
      </c>
      <c r="G76">
        <v>100</v>
      </c>
      <c r="H76">
        <v>100</v>
      </c>
      <c r="I76">
        <v>100</v>
      </c>
      <c r="J76">
        <v>100</v>
      </c>
      <c r="K76">
        <v>100</v>
      </c>
      <c r="L76">
        <v>100</v>
      </c>
      <c r="M76">
        <v>10</v>
      </c>
      <c r="N76">
        <v>1</v>
      </c>
      <c r="O76">
        <v>100</v>
      </c>
      <c r="P76">
        <v>100</v>
      </c>
      <c r="Q76">
        <v>100</v>
      </c>
      <c r="R76">
        <v>100</v>
      </c>
      <c r="S76">
        <v>10</v>
      </c>
      <c r="T76">
        <v>12</v>
      </c>
      <c r="U76" t="s">
        <v>56</v>
      </c>
      <c r="V76" t="s">
        <v>57</v>
      </c>
      <c r="W76" t="s">
        <v>58</v>
      </c>
      <c r="X76">
        <v>1288</v>
      </c>
      <c r="Y76">
        <v>576</v>
      </c>
      <c r="Z76">
        <v>288</v>
      </c>
      <c r="AA76">
        <v>200</v>
      </c>
      <c r="AB76" t="s">
        <v>42</v>
      </c>
      <c r="AC76" t="s">
        <v>57</v>
      </c>
      <c r="AD76" t="s">
        <v>94</v>
      </c>
      <c r="AE76">
        <v>150</v>
      </c>
      <c r="AF76" t="s">
        <v>300</v>
      </c>
      <c r="AG76">
        <v>0</v>
      </c>
      <c r="AH76">
        <v>0.5</v>
      </c>
      <c r="AI76">
        <v>1</v>
      </c>
    </row>
    <row r="77" spans="1:35" x14ac:dyDescent="0.4">
      <c r="A77">
        <v>4074</v>
      </c>
      <c r="B77" t="s">
        <v>672</v>
      </c>
      <c r="C77" t="s">
        <v>674</v>
      </c>
      <c r="D77">
        <v>20</v>
      </c>
      <c r="E77">
        <v>130</v>
      </c>
      <c r="F77">
        <v>60</v>
      </c>
      <c r="G77">
        <v>140</v>
      </c>
      <c r="H77">
        <v>110</v>
      </c>
      <c r="I77">
        <v>90</v>
      </c>
      <c r="J77">
        <v>60</v>
      </c>
      <c r="K77">
        <v>100</v>
      </c>
      <c r="L77">
        <v>40</v>
      </c>
      <c r="M77">
        <v>10</v>
      </c>
      <c r="N77">
        <v>1</v>
      </c>
      <c r="O77">
        <v>100</v>
      </c>
      <c r="P77">
        <v>110</v>
      </c>
      <c r="Q77">
        <v>95</v>
      </c>
      <c r="R77">
        <v>100</v>
      </c>
      <c r="S77">
        <v>10</v>
      </c>
      <c r="T77">
        <v>12</v>
      </c>
      <c r="U77" t="s">
        <v>56</v>
      </c>
      <c r="V77" t="s">
        <v>57</v>
      </c>
      <c r="W77" t="s">
        <v>58</v>
      </c>
      <c r="X77">
        <v>1768</v>
      </c>
      <c r="Y77">
        <v>384</v>
      </c>
      <c r="Z77">
        <v>768</v>
      </c>
      <c r="AA77">
        <v>300</v>
      </c>
      <c r="AB77" t="s">
        <v>42</v>
      </c>
      <c r="AC77" t="s">
        <v>57</v>
      </c>
      <c r="AD77" t="s">
        <v>43</v>
      </c>
      <c r="AE77">
        <v>600</v>
      </c>
      <c r="AF77" t="s">
        <v>673</v>
      </c>
      <c r="AG77">
        <v>0</v>
      </c>
      <c r="AH77">
        <v>0.5</v>
      </c>
      <c r="AI77">
        <v>1</v>
      </c>
    </row>
    <row r="78" spans="1:35" x14ac:dyDescent="0.4">
      <c r="A78">
        <v>4075</v>
      </c>
      <c r="B78" t="s">
        <v>675</v>
      </c>
      <c r="C78" t="s">
        <v>682</v>
      </c>
      <c r="D78">
        <v>29</v>
      </c>
      <c r="E78">
        <v>100</v>
      </c>
      <c r="F78">
        <v>100</v>
      </c>
      <c r="G78">
        <v>100</v>
      </c>
      <c r="H78">
        <v>100</v>
      </c>
      <c r="I78">
        <v>100</v>
      </c>
      <c r="J78">
        <v>100</v>
      </c>
      <c r="K78">
        <v>100</v>
      </c>
      <c r="L78">
        <v>100</v>
      </c>
      <c r="M78">
        <v>10</v>
      </c>
      <c r="N78">
        <v>1</v>
      </c>
      <c r="O78">
        <v>100</v>
      </c>
      <c r="P78">
        <v>100</v>
      </c>
      <c r="Q78">
        <v>100</v>
      </c>
      <c r="R78">
        <v>100</v>
      </c>
      <c r="S78">
        <v>10</v>
      </c>
      <c r="T78">
        <v>12</v>
      </c>
      <c r="U78" t="s">
        <v>56</v>
      </c>
      <c r="V78" t="s">
        <v>76</v>
      </c>
      <c r="W78" t="s">
        <v>58</v>
      </c>
      <c r="X78">
        <v>1848</v>
      </c>
      <c r="Y78">
        <v>432</v>
      </c>
      <c r="Z78">
        <v>1296</v>
      </c>
      <c r="AA78">
        <v>200</v>
      </c>
      <c r="AB78" t="s">
        <v>42</v>
      </c>
      <c r="AC78" t="s">
        <v>42</v>
      </c>
      <c r="AD78" t="s">
        <v>43</v>
      </c>
      <c r="AE78">
        <v>500</v>
      </c>
      <c r="AF78" t="s">
        <v>676</v>
      </c>
      <c r="AG78">
        <v>0</v>
      </c>
      <c r="AH78">
        <v>0.5</v>
      </c>
      <c r="AI78">
        <v>1</v>
      </c>
    </row>
    <row r="79" spans="1:35" x14ac:dyDescent="0.4">
      <c r="A79">
        <v>4076</v>
      </c>
      <c r="B79" t="s">
        <v>677</v>
      </c>
      <c r="C79" t="s">
        <v>683</v>
      </c>
      <c r="D79">
        <v>81</v>
      </c>
      <c r="E79">
        <v>100</v>
      </c>
      <c r="F79">
        <v>100</v>
      </c>
      <c r="G79">
        <v>100</v>
      </c>
      <c r="H79">
        <v>100</v>
      </c>
      <c r="I79">
        <v>100</v>
      </c>
      <c r="J79">
        <v>100</v>
      </c>
      <c r="K79">
        <v>100</v>
      </c>
      <c r="L79">
        <v>100</v>
      </c>
      <c r="M79">
        <v>10</v>
      </c>
      <c r="N79">
        <v>1</v>
      </c>
      <c r="O79">
        <v>100</v>
      </c>
      <c r="P79">
        <v>100</v>
      </c>
      <c r="Q79">
        <v>100</v>
      </c>
      <c r="R79">
        <v>100</v>
      </c>
      <c r="S79">
        <v>10</v>
      </c>
      <c r="T79">
        <v>12</v>
      </c>
      <c r="U79" t="s">
        <v>156</v>
      </c>
      <c r="V79" t="s">
        <v>57</v>
      </c>
      <c r="W79" t="s">
        <v>424</v>
      </c>
      <c r="X79">
        <v>364</v>
      </c>
      <c r="Y79">
        <v>480</v>
      </c>
      <c r="Z79">
        <v>1000</v>
      </c>
      <c r="AA79">
        <v>100</v>
      </c>
      <c r="AB79" t="s">
        <v>71</v>
      </c>
      <c r="AC79" t="s">
        <v>90</v>
      </c>
      <c r="AD79" t="s">
        <v>72</v>
      </c>
      <c r="AE79">
        <v>650</v>
      </c>
      <c r="AF79" t="s">
        <v>678</v>
      </c>
      <c r="AG79">
        <v>0</v>
      </c>
      <c r="AH79">
        <v>0.5</v>
      </c>
      <c r="AI79">
        <v>1</v>
      </c>
    </row>
    <row r="80" spans="1:35" x14ac:dyDescent="0.4">
      <c r="A80">
        <v>4077</v>
      </c>
      <c r="B80" t="s">
        <v>679</v>
      </c>
      <c r="C80" t="s">
        <v>684</v>
      </c>
      <c r="D80">
        <v>81</v>
      </c>
      <c r="E80">
        <v>100</v>
      </c>
      <c r="F80">
        <v>100</v>
      </c>
      <c r="G80">
        <v>100</v>
      </c>
      <c r="H80">
        <v>100</v>
      </c>
      <c r="I80">
        <v>100</v>
      </c>
      <c r="J80">
        <v>100</v>
      </c>
      <c r="K80">
        <v>100</v>
      </c>
      <c r="L80">
        <v>100</v>
      </c>
      <c r="M80">
        <v>10</v>
      </c>
      <c r="N80">
        <v>2</v>
      </c>
      <c r="O80">
        <v>100</v>
      </c>
      <c r="P80">
        <v>100</v>
      </c>
      <c r="Q80">
        <v>100</v>
      </c>
      <c r="R80">
        <v>100</v>
      </c>
      <c r="S80">
        <v>10</v>
      </c>
      <c r="T80">
        <v>12</v>
      </c>
      <c r="U80" t="s">
        <v>156</v>
      </c>
      <c r="V80" t="s">
        <v>57</v>
      </c>
      <c r="W80" t="s">
        <v>424</v>
      </c>
      <c r="X80">
        <v>1024</v>
      </c>
      <c r="Y80">
        <v>480</v>
      </c>
      <c r="Z80">
        <v>1000</v>
      </c>
      <c r="AA80">
        <v>100</v>
      </c>
      <c r="AB80" t="s">
        <v>71</v>
      </c>
      <c r="AC80" t="s">
        <v>681</v>
      </c>
      <c r="AD80" t="s">
        <v>72</v>
      </c>
      <c r="AE80">
        <v>650</v>
      </c>
      <c r="AF80" t="s">
        <v>680</v>
      </c>
      <c r="AG80">
        <v>0</v>
      </c>
      <c r="AH80">
        <v>0.5</v>
      </c>
      <c r="AI80">
        <v>1</v>
      </c>
    </row>
    <row r="81" spans="1:35" x14ac:dyDescent="0.4">
      <c r="A81">
        <v>4078</v>
      </c>
      <c r="B81" t="s">
        <v>301</v>
      </c>
      <c r="C81" t="s">
        <v>302</v>
      </c>
      <c r="D81">
        <v>25</v>
      </c>
      <c r="E81">
        <v>100</v>
      </c>
      <c r="F81">
        <v>100</v>
      </c>
      <c r="G81">
        <v>100</v>
      </c>
      <c r="H81">
        <v>100</v>
      </c>
      <c r="I81">
        <v>100</v>
      </c>
      <c r="J81">
        <v>100</v>
      </c>
      <c r="K81">
        <v>100</v>
      </c>
      <c r="L81">
        <v>100</v>
      </c>
      <c r="M81">
        <v>10</v>
      </c>
      <c r="N81">
        <v>1</v>
      </c>
      <c r="O81">
        <v>100</v>
      </c>
      <c r="P81">
        <v>100</v>
      </c>
      <c r="Q81">
        <v>100</v>
      </c>
      <c r="R81">
        <v>100</v>
      </c>
      <c r="S81">
        <v>10</v>
      </c>
      <c r="T81">
        <v>12</v>
      </c>
      <c r="U81" t="s">
        <v>156</v>
      </c>
      <c r="V81" t="s">
        <v>50</v>
      </c>
      <c r="W81" t="s">
        <v>63</v>
      </c>
      <c r="X81">
        <v>1608</v>
      </c>
      <c r="Y81">
        <v>396</v>
      </c>
      <c r="Z81">
        <v>816</v>
      </c>
      <c r="AA81">
        <v>300</v>
      </c>
      <c r="AB81" t="s">
        <v>42</v>
      </c>
      <c r="AC81" t="s">
        <v>42</v>
      </c>
      <c r="AD81" t="s">
        <v>43</v>
      </c>
      <c r="AE81">
        <v>600</v>
      </c>
      <c r="AF81" t="s">
        <v>303</v>
      </c>
      <c r="AG81">
        <v>0</v>
      </c>
      <c r="AH81">
        <v>1</v>
      </c>
      <c r="AI81">
        <v>1</v>
      </c>
    </row>
    <row r="82" spans="1:35" x14ac:dyDescent="0.4">
      <c r="A82">
        <v>4079</v>
      </c>
      <c r="B82" t="s">
        <v>304</v>
      </c>
      <c r="C82" t="s">
        <v>305</v>
      </c>
      <c r="D82">
        <v>17</v>
      </c>
      <c r="E82">
        <v>100</v>
      </c>
      <c r="F82">
        <v>100</v>
      </c>
      <c r="G82">
        <v>100</v>
      </c>
      <c r="H82">
        <v>100</v>
      </c>
      <c r="I82">
        <v>100</v>
      </c>
      <c r="J82">
        <v>100</v>
      </c>
      <c r="K82">
        <v>100</v>
      </c>
      <c r="L82">
        <v>100</v>
      </c>
      <c r="M82">
        <v>10</v>
      </c>
      <c r="N82">
        <v>1</v>
      </c>
      <c r="O82">
        <v>100</v>
      </c>
      <c r="P82">
        <v>100</v>
      </c>
      <c r="Q82">
        <v>100</v>
      </c>
      <c r="R82">
        <v>100</v>
      </c>
      <c r="S82">
        <v>10</v>
      </c>
      <c r="T82">
        <v>12</v>
      </c>
      <c r="U82" t="s">
        <v>156</v>
      </c>
      <c r="V82" t="s">
        <v>40</v>
      </c>
      <c r="W82" t="s">
        <v>58</v>
      </c>
      <c r="X82">
        <v>1960</v>
      </c>
      <c r="Y82">
        <v>384</v>
      </c>
      <c r="Z82">
        <v>960</v>
      </c>
      <c r="AA82">
        <v>300</v>
      </c>
      <c r="AB82" t="s">
        <v>42</v>
      </c>
      <c r="AC82" t="s">
        <v>40</v>
      </c>
      <c r="AD82" t="s">
        <v>43</v>
      </c>
      <c r="AE82">
        <v>496</v>
      </c>
      <c r="AF82" t="s">
        <v>306</v>
      </c>
      <c r="AG82">
        <v>0</v>
      </c>
      <c r="AH82">
        <v>0.5</v>
      </c>
      <c r="AI82">
        <v>1</v>
      </c>
    </row>
    <row r="83" spans="1:35" x14ac:dyDescent="0.4">
      <c r="A83">
        <v>4080</v>
      </c>
      <c r="B83" t="s">
        <v>307</v>
      </c>
      <c r="C83" t="s">
        <v>308</v>
      </c>
      <c r="D83">
        <v>14</v>
      </c>
      <c r="E83">
        <v>100</v>
      </c>
      <c r="F83">
        <v>100</v>
      </c>
      <c r="G83">
        <v>100</v>
      </c>
      <c r="H83">
        <v>100</v>
      </c>
      <c r="I83">
        <v>100</v>
      </c>
      <c r="J83">
        <v>100</v>
      </c>
      <c r="K83">
        <v>100</v>
      </c>
      <c r="L83">
        <v>100</v>
      </c>
      <c r="M83">
        <v>10</v>
      </c>
      <c r="N83">
        <v>0</v>
      </c>
      <c r="O83">
        <v>100</v>
      </c>
      <c r="P83">
        <v>100</v>
      </c>
      <c r="Q83">
        <v>100</v>
      </c>
      <c r="R83">
        <v>100</v>
      </c>
      <c r="S83">
        <v>10</v>
      </c>
      <c r="T83">
        <v>12</v>
      </c>
      <c r="U83" t="s">
        <v>56</v>
      </c>
      <c r="V83" t="s">
        <v>50</v>
      </c>
      <c r="W83" t="s">
        <v>63</v>
      </c>
      <c r="X83">
        <v>1001</v>
      </c>
      <c r="Y83">
        <v>1</v>
      </c>
      <c r="Z83">
        <v>1</v>
      </c>
      <c r="AA83">
        <v>1000</v>
      </c>
      <c r="AB83" t="s">
        <v>42</v>
      </c>
      <c r="AC83" t="s">
        <v>587</v>
      </c>
      <c r="AD83" t="s">
        <v>67</v>
      </c>
      <c r="AE83">
        <v>1</v>
      </c>
      <c r="AF83" t="s">
        <v>309</v>
      </c>
      <c r="AG83">
        <v>0</v>
      </c>
      <c r="AH83">
        <v>-1</v>
      </c>
      <c r="AI83">
        <v>1</v>
      </c>
    </row>
    <row r="84" spans="1:35" x14ac:dyDescent="0.4">
      <c r="A84">
        <v>4081</v>
      </c>
      <c r="B84" t="s">
        <v>310</v>
      </c>
      <c r="C84" t="s">
        <v>311</v>
      </c>
      <c r="D84">
        <v>23</v>
      </c>
      <c r="E84">
        <v>100</v>
      </c>
      <c r="F84">
        <v>100</v>
      </c>
      <c r="G84">
        <v>100</v>
      </c>
      <c r="H84">
        <v>100</v>
      </c>
      <c r="I84">
        <v>100</v>
      </c>
      <c r="J84">
        <v>100</v>
      </c>
      <c r="K84">
        <v>100</v>
      </c>
      <c r="L84">
        <v>100</v>
      </c>
      <c r="M84">
        <v>10</v>
      </c>
      <c r="N84">
        <v>1</v>
      </c>
      <c r="O84">
        <v>100</v>
      </c>
      <c r="P84">
        <v>100</v>
      </c>
      <c r="Q84">
        <v>100</v>
      </c>
      <c r="R84">
        <v>100</v>
      </c>
      <c r="S84">
        <v>10</v>
      </c>
      <c r="T84">
        <v>12</v>
      </c>
      <c r="U84" t="s">
        <v>39</v>
      </c>
      <c r="V84" t="s">
        <v>62</v>
      </c>
      <c r="W84" t="s">
        <v>88</v>
      </c>
      <c r="X84">
        <v>1576</v>
      </c>
      <c r="Y84">
        <v>576</v>
      </c>
      <c r="Z84">
        <v>576</v>
      </c>
      <c r="AA84">
        <v>200</v>
      </c>
      <c r="AB84" t="s">
        <v>42</v>
      </c>
      <c r="AC84" t="s">
        <v>42</v>
      </c>
      <c r="AD84" t="s">
        <v>43</v>
      </c>
      <c r="AE84">
        <v>300</v>
      </c>
      <c r="AF84" t="s">
        <v>312</v>
      </c>
      <c r="AG84">
        <v>0</v>
      </c>
      <c r="AH84">
        <v>-1</v>
      </c>
      <c r="AI84">
        <v>1</v>
      </c>
    </row>
    <row r="85" spans="1:35" x14ac:dyDescent="0.4">
      <c r="A85">
        <v>4082</v>
      </c>
      <c r="B85" t="s">
        <v>313</v>
      </c>
      <c r="C85" t="s">
        <v>314</v>
      </c>
      <c r="D85">
        <v>30</v>
      </c>
      <c r="E85">
        <v>100</v>
      </c>
      <c r="F85">
        <v>100</v>
      </c>
      <c r="G85">
        <v>100</v>
      </c>
      <c r="H85">
        <v>100</v>
      </c>
      <c r="I85">
        <v>100</v>
      </c>
      <c r="J85">
        <v>100</v>
      </c>
      <c r="K85">
        <v>100</v>
      </c>
      <c r="L85">
        <v>100</v>
      </c>
      <c r="M85">
        <v>10</v>
      </c>
      <c r="N85">
        <v>1</v>
      </c>
      <c r="O85">
        <v>100</v>
      </c>
      <c r="P85">
        <v>100</v>
      </c>
      <c r="Q85">
        <v>100</v>
      </c>
      <c r="R85">
        <v>100</v>
      </c>
      <c r="S85">
        <v>10</v>
      </c>
      <c r="T85">
        <v>12</v>
      </c>
      <c r="U85" t="s">
        <v>39</v>
      </c>
      <c r="V85" t="s">
        <v>62</v>
      </c>
      <c r="W85" t="s">
        <v>111</v>
      </c>
      <c r="X85">
        <v>1540</v>
      </c>
      <c r="Y85">
        <v>432</v>
      </c>
      <c r="Z85">
        <v>720</v>
      </c>
      <c r="AA85">
        <v>300</v>
      </c>
      <c r="AB85" t="s">
        <v>42</v>
      </c>
      <c r="AC85" t="s">
        <v>42</v>
      </c>
      <c r="AD85" t="s">
        <v>72</v>
      </c>
      <c r="AE85">
        <v>333</v>
      </c>
      <c r="AF85" t="s">
        <v>315</v>
      </c>
      <c r="AG85">
        <v>0</v>
      </c>
      <c r="AH85">
        <v>0.5</v>
      </c>
      <c r="AI85">
        <v>1</v>
      </c>
    </row>
    <row r="86" spans="1:35" x14ac:dyDescent="0.4">
      <c r="A86">
        <v>4083</v>
      </c>
      <c r="B86" t="s">
        <v>316</v>
      </c>
      <c r="C86" t="s">
        <v>317</v>
      </c>
      <c r="D86">
        <v>27</v>
      </c>
      <c r="E86">
        <v>100</v>
      </c>
      <c r="F86">
        <v>100</v>
      </c>
      <c r="G86">
        <v>100</v>
      </c>
      <c r="H86">
        <v>100</v>
      </c>
      <c r="I86">
        <v>100</v>
      </c>
      <c r="J86">
        <v>100</v>
      </c>
      <c r="K86">
        <v>100</v>
      </c>
      <c r="L86">
        <v>100</v>
      </c>
      <c r="M86">
        <v>10</v>
      </c>
      <c r="N86">
        <v>1</v>
      </c>
      <c r="O86">
        <v>100</v>
      </c>
      <c r="P86">
        <v>100</v>
      </c>
      <c r="Q86">
        <v>100</v>
      </c>
      <c r="R86">
        <v>100</v>
      </c>
      <c r="S86">
        <v>10</v>
      </c>
      <c r="T86">
        <v>12</v>
      </c>
      <c r="U86" t="s">
        <v>39</v>
      </c>
      <c r="V86" t="s">
        <v>62</v>
      </c>
      <c r="W86" t="s">
        <v>111</v>
      </c>
      <c r="X86">
        <v>1120</v>
      </c>
      <c r="Y86">
        <v>288</v>
      </c>
      <c r="Z86">
        <v>420</v>
      </c>
      <c r="AA86">
        <v>200</v>
      </c>
      <c r="AB86" t="s">
        <v>42</v>
      </c>
      <c r="AC86" t="s">
        <v>42</v>
      </c>
      <c r="AD86" t="s">
        <v>72</v>
      </c>
      <c r="AE86">
        <v>186</v>
      </c>
      <c r="AF86" t="s">
        <v>318</v>
      </c>
      <c r="AG86">
        <v>0</v>
      </c>
      <c r="AH86">
        <v>0.5</v>
      </c>
      <c r="AI86">
        <v>1</v>
      </c>
    </row>
    <row r="87" spans="1:35" x14ac:dyDescent="0.4">
      <c r="A87">
        <v>4084</v>
      </c>
      <c r="B87" t="s">
        <v>319</v>
      </c>
      <c r="C87" t="s">
        <v>320</v>
      </c>
      <c r="D87">
        <v>43</v>
      </c>
      <c r="E87">
        <v>100</v>
      </c>
      <c r="F87">
        <v>100</v>
      </c>
      <c r="G87">
        <v>100</v>
      </c>
      <c r="H87">
        <v>100</v>
      </c>
      <c r="I87">
        <v>100</v>
      </c>
      <c r="J87">
        <v>100</v>
      </c>
      <c r="K87">
        <v>100</v>
      </c>
      <c r="L87">
        <v>100</v>
      </c>
      <c r="M87">
        <v>10</v>
      </c>
      <c r="N87">
        <v>1</v>
      </c>
      <c r="O87">
        <v>100</v>
      </c>
      <c r="P87">
        <v>100</v>
      </c>
      <c r="Q87">
        <v>100</v>
      </c>
      <c r="R87">
        <v>100</v>
      </c>
      <c r="S87">
        <v>10</v>
      </c>
      <c r="T87">
        <v>12</v>
      </c>
      <c r="U87" t="s">
        <v>39</v>
      </c>
      <c r="V87" t="s">
        <v>62</v>
      </c>
      <c r="W87" t="s">
        <v>88</v>
      </c>
      <c r="X87">
        <v>1576</v>
      </c>
      <c r="Y87">
        <v>576</v>
      </c>
      <c r="Z87">
        <v>576</v>
      </c>
      <c r="AA87">
        <v>200</v>
      </c>
      <c r="AB87" t="s">
        <v>42</v>
      </c>
      <c r="AC87" t="s">
        <v>42</v>
      </c>
      <c r="AD87" t="s">
        <v>72</v>
      </c>
      <c r="AE87">
        <v>300</v>
      </c>
      <c r="AF87" t="s">
        <v>321</v>
      </c>
      <c r="AG87">
        <v>0</v>
      </c>
      <c r="AH87">
        <v>-1</v>
      </c>
      <c r="AI87">
        <v>1</v>
      </c>
    </row>
    <row r="88" spans="1:35" x14ac:dyDescent="0.4">
      <c r="A88">
        <v>4085</v>
      </c>
      <c r="B88" t="s">
        <v>322</v>
      </c>
      <c r="C88" t="s">
        <v>323</v>
      </c>
      <c r="D88">
        <v>26</v>
      </c>
      <c r="E88">
        <v>100</v>
      </c>
      <c r="F88">
        <v>100</v>
      </c>
      <c r="G88">
        <v>100</v>
      </c>
      <c r="H88">
        <v>100</v>
      </c>
      <c r="I88">
        <v>100</v>
      </c>
      <c r="J88">
        <v>100</v>
      </c>
      <c r="K88">
        <v>100</v>
      </c>
      <c r="L88">
        <v>100</v>
      </c>
      <c r="M88">
        <v>10</v>
      </c>
      <c r="N88">
        <v>1</v>
      </c>
      <c r="O88">
        <v>100</v>
      </c>
      <c r="P88">
        <v>100</v>
      </c>
      <c r="Q88">
        <v>100</v>
      </c>
      <c r="R88">
        <v>100</v>
      </c>
      <c r="S88">
        <v>10</v>
      </c>
      <c r="T88">
        <v>12</v>
      </c>
      <c r="U88" t="s">
        <v>39</v>
      </c>
      <c r="V88" t="s">
        <v>62</v>
      </c>
      <c r="W88" t="s">
        <v>204</v>
      </c>
      <c r="X88">
        <v>1480</v>
      </c>
      <c r="Y88">
        <v>720</v>
      </c>
      <c r="Z88">
        <v>480</v>
      </c>
      <c r="AA88">
        <v>200</v>
      </c>
      <c r="AB88" t="s">
        <v>42</v>
      </c>
      <c r="AC88" t="s">
        <v>42</v>
      </c>
      <c r="AD88" t="s">
        <v>43</v>
      </c>
      <c r="AE88">
        <v>300</v>
      </c>
      <c r="AF88" t="s">
        <v>324</v>
      </c>
      <c r="AG88">
        <v>0</v>
      </c>
      <c r="AH88">
        <v>-1</v>
      </c>
      <c r="AI88">
        <v>1</v>
      </c>
    </row>
    <row r="89" spans="1:35" x14ac:dyDescent="0.4">
      <c r="A89">
        <v>4086</v>
      </c>
      <c r="B89" t="s">
        <v>325</v>
      </c>
      <c r="C89" t="s">
        <v>326</v>
      </c>
      <c r="D89">
        <v>69</v>
      </c>
      <c r="E89">
        <v>100</v>
      </c>
      <c r="F89">
        <v>100</v>
      </c>
      <c r="G89">
        <v>100</v>
      </c>
      <c r="H89">
        <v>100</v>
      </c>
      <c r="I89">
        <v>100</v>
      </c>
      <c r="J89">
        <v>100</v>
      </c>
      <c r="K89">
        <v>100</v>
      </c>
      <c r="L89">
        <v>100</v>
      </c>
      <c r="M89">
        <v>10</v>
      </c>
      <c r="N89">
        <v>1</v>
      </c>
      <c r="O89">
        <v>100</v>
      </c>
      <c r="P89">
        <v>100</v>
      </c>
      <c r="Q89">
        <v>100</v>
      </c>
      <c r="R89">
        <v>100</v>
      </c>
      <c r="S89">
        <v>10</v>
      </c>
      <c r="T89">
        <v>12</v>
      </c>
      <c r="U89" t="s">
        <v>156</v>
      </c>
      <c r="V89" t="s">
        <v>62</v>
      </c>
      <c r="W89" t="s">
        <v>63</v>
      </c>
      <c r="X89">
        <v>1020</v>
      </c>
      <c r="Y89">
        <v>288</v>
      </c>
      <c r="Z89">
        <v>1020</v>
      </c>
      <c r="AA89">
        <v>200</v>
      </c>
      <c r="AB89" t="s">
        <v>71</v>
      </c>
      <c r="AC89" t="s">
        <v>584</v>
      </c>
      <c r="AD89" t="s">
        <v>72</v>
      </c>
      <c r="AE89">
        <v>333</v>
      </c>
      <c r="AF89" t="s">
        <v>327</v>
      </c>
      <c r="AG89">
        <v>0</v>
      </c>
      <c r="AH89">
        <v>0.5</v>
      </c>
      <c r="AI89">
        <v>1</v>
      </c>
    </row>
    <row r="90" spans="1:35" x14ac:dyDescent="0.4">
      <c r="A90">
        <v>4087</v>
      </c>
      <c r="B90" t="s">
        <v>328</v>
      </c>
      <c r="C90" t="s">
        <v>329</v>
      </c>
      <c r="D90">
        <v>34</v>
      </c>
      <c r="E90">
        <v>100</v>
      </c>
      <c r="F90">
        <v>100</v>
      </c>
      <c r="G90">
        <v>100</v>
      </c>
      <c r="H90">
        <v>100</v>
      </c>
      <c r="I90">
        <v>100</v>
      </c>
      <c r="J90">
        <v>100</v>
      </c>
      <c r="K90">
        <v>100</v>
      </c>
      <c r="L90">
        <v>100</v>
      </c>
      <c r="M90">
        <v>10</v>
      </c>
      <c r="N90">
        <v>1</v>
      </c>
      <c r="O90">
        <v>100</v>
      </c>
      <c r="P90">
        <v>100</v>
      </c>
      <c r="Q90">
        <v>100</v>
      </c>
      <c r="R90">
        <v>100</v>
      </c>
      <c r="S90">
        <v>10</v>
      </c>
      <c r="T90">
        <v>12</v>
      </c>
      <c r="U90" t="s">
        <v>39</v>
      </c>
      <c r="V90" t="s">
        <v>50</v>
      </c>
      <c r="W90" t="s">
        <v>130</v>
      </c>
      <c r="X90">
        <v>1672</v>
      </c>
      <c r="Y90">
        <v>288</v>
      </c>
      <c r="Z90">
        <v>720</v>
      </c>
      <c r="AA90">
        <v>250</v>
      </c>
      <c r="AB90" t="s">
        <v>42</v>
      </c>
      <c r="AC90" t="s">
        <v>42</v>
      </c>
      <c r="AD90" t="s">
        <v>72</v>
      </c>
      <c r="AE90">
        <v>450</v>
      </c>
      <c r="AF90" t="s">
        <v>330</v>
      </c>
      <c r="AG90">
        <v>0</v>
      </c>
      <c r="AH90">
        <v>-1</v>
      </c>
      <c r="AI90">
        <v>1</v>
      </c>
    </row>
    <row r="91" spans="1:35" x14ac:dyDescent="0.4">
      <c r="A91">
        <v>4088</v>
      </c>
      <c r="B91" t="s">
        <v>331</v>
      </c>
      <c r="C91" t="s">
        <v>332</v>
      </c>
      <c r="D91">
        <v>17</v>
      </c>
      <c r="E91">
        <v>100</v>
      </c>
      <c r="F91">
        <v>100</v>
      </c>
      <c r="G91">
        <v>100</v>
      </c>
      <c r="H91">
        <v>130</v>
      </c>
      <c r="I91">
        <v>100</v>
      </c>
      <c r="J91">
        <v>100</v>
      </c>
      <c r="K91">
        <v>100</v>
      </c>
      <c r="L91">
        <v>100</v>
      </c>
      <c r="M91">
        <v>10</v>
      </c>
      <c r="N91">
        <v>1</v>
      </c>
      <c r="O91">
        <v>100</v>
      </c>
      <c r="P91">
        <v>100</v>
      </c>
      <c r="Q91">
        <v>100</v>
      </c>
      <c r="R91">
        <v>100</v>
      </c>
      <c r="S91">
        <v>10</v>
      </c>
      <c r="T91">
        <v>12</v>
      </c>
      <c r="U91" t="s">
        <v>56</v>
      </c>
      <c r="V91" t="s">
        <v>57</v>
      </c>
      <c r="W91" t="s">
        <v>81</v>
      </c>
      <c r="X91">
        <v>1076</v>
      </c>
      <c r="Y91">
        <v>480</v>
      </c>
      <c r="Z91">
        <v>576</v>
      </c>
      <c r="AA91">
        <v>150</v>
      </c>
      <c r="AB91" t="s">
        <v>42</v>
      </c>
      <c r="AC91" t="s">
        <v>57</v>
      </c>
      <c r="AD91" t="s">
        <v>94</v>
      </c>
      <c r="AE91">
        <v>300</v>
      </c>
      <c r="AF91" t="s">
        <v>333</v>
      </c>
      <c r="AG91">
        <v>0</v>
      </c>
      <c r="AH91">
        <v>0.25</v>
      </c>
      <c r="AI91">
        <v>1</v>
      </c>
    </row>
    <row r="92" spans="1:35" x14ac:dyDescent="0.4">
      <c r="A92">
        <v>4089</v>
      </c>
      <c r="B92" t="s">
        <v>334</v>
      </c>
      <c r="C92" t="s">
        <v>335</v>
      </c>
      <c r="D92">
        <v>22</v>
      </c>
      <c r="E92">
        <v>100</v>
      </c>
      <c r="F92">
        <v>100</v>
      </c>
      <c r="G92">
        <v>100</v>
      </c>
      <c r="H92">
        <v>100</v>
      </c>
      <c r="I92">
        <v>100</v>
      </c>
      <c r="J92">
        <v>130</v>
      </c>
      <c r="K92">
        <v>100</v>
      </c>
      <c r="L92">
        <v>100</v>
      </c>
      <c r="M92">
        <v>10</v>
      </c>
      <c r="N92">
        <v>1</v>
      </c>
      <c r="O92">
        <v>100</v>
      </c>
      <c r="P92">
        <v>100</v>
      </c>
      <c r="Q92">
        <v>100</v>
      </c>
      <c r="R92">
        <v>100</v>
      </c>
      <c r="S92">
        <v>10</v>
      </c>
      <c r="T92">
        <v>12</v>
      </c>
      <c r="U92" t="s">
        <v>56</v>
      </c>
      <c r="V92" t="s">
        <v>57</v>
      </c>
      <c r="W92" t="s">
        <v>81</v>
      </c>
      <c r="X92">
        <v>1076</v>
      </c>
      <c r="Y92">
        <v>480</v>
      </c>
      <c r="Z92">
        <v>576</v>
      </c>
      <c r="AA92">
        <v>100</v>
      </c>
      <c r="AB92" t="s">
        <v>71</v>
      </c>
      <c r="AC92" t="s">
        <v>580</v>
      </c>
      <c r="AD92" t="s">
        <v>72</v>
      </c>
      <c r="AE92">
        <v>300</v>
      </c>
      <c r="AF92" t="s">
        <v>336</v>
      </c>
      <c r="AG92">
        <v>0</v>
      </c>
      <c r="AH92">
        <v>0.25</v>
      </c>
      <c r="AI92">
        <v>1</v>
      </c>
    </row>
    <row r="93" spans="1:35" x14ac:dyDescent="0.4">
      <c r="A93">
        <v>4090</v>
      </c>
      <c r="B93" t="s">
        <v>337</v>
      </c>
      <c r="C93" t="s">
        <v>338</v>
      </c>
      <c r="D93">
        <v>42</v>
      </c>
      <c r="E93">
        <v>100</v>
      </c>
      <c r="F93">
        <v>100</v>
      </c>
      <c r="G93">
        <v>100</v>
      </c>
      <c r="H93">
        <v>100</v>
      </c>
      <c r="I93">
        <v>130</v>
      </c>
      <c r="J93">
        <v>100</v>
      </c>
      <c r="K93">
        <v>100</v>
      </c>
      <c r="L93">
        <v>100</v>
      </c>
      <c r="M93">
        <v>10</v>
      </c>
      <c r="N93">
        <v>1</v>
      </c>
      <c r="O93">
        <v>100</v>
      </c>
      <c r="P93">
        <v>100</v>
      </c>
      <c r="Q93">
        <v>100</v>
      </c>
      <c r="R93">
        <v>100</v>
      </c>
      <c r="S93">
        <v>10</v>
      </c>
      <c r="T93">
        <v>12</v>
      </c>
      <c r="U93" t="s">
        <v>56</v>
      </c>
      <c r="V93" t="s">
        <v>57</v>
      </c>
      <c r="W93" t="s">
        <v>191</v>
      </c>
      <c r="X93">
        <v>676</v>
      </c>
      <c r="Y93">
        <v>480</v>
      </c>
      <c r="Z93">
        <v>576</v>
      </c>
      <c r="AA93">
        <v>150</v>
      </c>
      <c r="AB93" t="s">
        <v>42</v>
      </c>
      <c r="AC93" t="s">
        <v>57</v>
      </c>
      <c r="AD93" t="s">
        <v>72</v>
      </c>
      <c r="AE93">
        <v>300</v>
      </c>
      <c r="AF93" t="s">
        <v>339</v>
      </c>
      <c r="AG93">
        <v>0</v>
      </c>
      <c r="AH93">
        <v>0.25</v>
      </c>
      <c r="AI93">
        <v>1</v>
      </c>
    </row>
    <row r="94" spans="1:35" x14ac:dyDescent="0.4">
      <c r="A94">
        <v>4091</v>
      </c>
      <c r="B94" t="s">
        <v>340</v>
      </c>
      <c r="C94" t="s">
        <v>341</v>
      </c>
      <c r="D94">
        <v>4</v>
      </c>
      <c r="E94">
        <v>70</v>
      </c>
      <c r="F94">
        <v>100</v>
      </c>
      <c r="G94">
        <v>100</v>
      </c>
      <c r="H94">
        <v>100</v>
      </c>
      <c r="I94">
        <v>100</v>
      </c>
      <c r="J94">
        <v>100</v>
      </c>
      <c r="K94">
        <v>100</v>
      </c>
      <c r="L94">
        <v>130</v>
      </c>
      <c r="M94">
        <v>10</v>
      </c>
      <c r="N94">
        <v>1</v>
      </c>
      <c r="O94">
        <v>100</v>
      </c>
      <c r="P94">
        <v>100</v>
      </c>
      <c r="Q94">
        <v>100</v>
      </c>
      <c r="R94">
        <v>100</v>
      </c>
      <c r="S94">
        <v>10</v>
      </c>
      <c r="T94">
        <v>12</v>
      </c>
      <c r="U94" t="s">
        <v>56</v>
      </c>
      <c r="V94" t="s">
        <v>57</v>
      </c>
      <c r="W94" t="s">
        <v>81</v>
      </c>
      <c r="X94">
        <v>1076</v>
      </c>
      <c r="Y94">
        <v>480</v>
      </c>
      <c r="Z94">
        <v>576</v>
      </c>
      <c r="AA94">
        <v>200</v>
      </c>
      <c r="AB94" t="s">
        <v>42</v>
      </c>
      <c r="AC94" t="s">
        <v>57</v>
      </c>
      <c r="AD94" t="s">
        <v>43</v>
      </c>
      <c r="AE94">
        <v>300</v>
      </c>
      <c r="AF94" t="s">
        <v>342</v>
      </c>
      <c r="AG94">
        <v>0</v>
      </c>
      <c r="AH94">
        <v>0.25</v>
      </c>
      <c r="AI94">
        <v>1</v>
      </c>
    </row>
    <row r="95" spans="1:35" x14ac:dyDescent="0.4">
      <c r="A95">
        <v>4092</v>
      </c>
      <c r="B95" t="s">
        <v>343</v>
      </c>
      <c r="C95" t="s">
        <v>344</v>
      </c>
      <c r="D95">
        <v>23</v>
      </c>
      <c r="E95">
        <v>100</v>
      </c>
      <c r="F95">
        <v>100</v>
      </c>
      <c r="G95">
        <v>100</v>
      </c>
      <c r="H95">
        <v>100</v>
      </c>
      <c r="I95">
        <v>100</v>
      </c>
      <c r="J95">
        <v>100</v>
      </c>
      <c r="K95">
        <v>100</v>
      </c>
      <c r="L95">
        <v>100</v>
      </c>
      <c r="M95">
        <v>10</v>
      </c>
      <c r="N95">
        <v>1</v>
      </c>
      <c r="O95">
        <v>100</v>
      </c>
      <c r="P95">
        <v>100</v>
      </c>
      <c r="Q95">
        <v>100</v>
      </c>
      <c r="R95">
        <v>100</v>
      </c>
      <c r="S95">
        <v>10</v>
      </c>
      <c r="T95">
        <v>12</v>
      </c>
      <c r="U95" t="s">
        <v>56</v>
      </c>
      <c r="V95" t="s">
        <v>62</v>
      </c>
      <c r="W95" t="s">
        <v>58</v>
      </c>
      <c r="X95">
        <v>1604</v>
      </c>
      <c r="Y95">
        <v>756</v>
      </c>
      <c r="Z95">
        <v>840</v>
      </c>
      <c r="AA95">
        <v>200</v>
      </c>
      <c r="AB95" t="s">
        <v>42</v>
      </c>
      <c r="AC95" t="s">
        <v>42</v>
      </c>
      <c r="AD95" t="s">
        <v>43</v>
      </c>
      <c r="AE95">
        <v>222</v>
      </c>
      <c r="AF95" t="s">
        <v>345</v>
      </c>
      <c r="AG95">
        <v>0</v>
      </c>
      <c r="AH95">
        <v>0.5</v>
      </c>
      <c r="AI95">
        <v>1</v>
      </c>
    </row>
    <row r="96" spans="1:35" x14ac:dyDescent="0.4">
      <c r="A96">
        <v>4093</v>
      </c>
      <c r="B96" t="s">
        <v>346</v>
      </c>
      <c r="C96" t="s">
        <v>347</v>
      </c>
      <c r="D96">
        <v>18</v>
      </c>
      <c r="E96">
        <v>100</v>
      </c>
      <c r="F96">
        <v>100</v>
      </c>
      <c r="G96">
        <v>100</v>
      </c>
      <c r="H96">
        <v>100</v>
      </c>
      <c r="I96">
        <v>100</v>
      </c>
      <c r="J96">
        <v>100</v>
      </c>
      <c r="K96">
        <v>100</v>
      </c>
      <c r="L96">
        <v>100</v>
      </c>
      <c r="M96">
        <v>10</v>
      </c>
      <c r="N96">
        <v>1</v>
      </c>
      <c r="O96">
        <v>100</v>
      </c>
      <c r="P96">
        <v>100</v>
      </c>
      <c r="Q96">
        <v>100</v>
      </c>
      <c r="R96">
        <v>100</v>
      </c>
      <c r="S96">
        <v>10</v>
      </c>
      <c r="T96">
        <v>12</v>
      </c>
      <c r="U96" t="s">
        <v>39</v>
      </c>
      <c r="V96" t="s">
        <v>57</v>
      </c>
      <c r="W96" t="s">
        <v>58</v>
      </c>
      <c r="X96">
        <v>1528</v>
      </c>
      <c r="Y96">
        <v>288</v>
      </c>
      <c r="Z96">
        <v>528</v>
      </c>
      <c r="AA96">
        <v>200</v>
      </c>
      <c r="AB96" t="s">
        <v>42</v>
      </c>
      <c r="AC96" t="s">
        <v>57</v>
      </c>
      <c r="AD96" t="s">
        <v>43</v>
      </c>
      <c r="AE96">
        <v>350</v>
      </c>
      <c r="AF96" t="s">
        <v>348</v>
      </c>
      <c r="AG96">
        <v>0</v>
      </c>
      <c r="AH96">
        <v>0.5</v>
      </c>
      <c r="AI96">
        <v>1</v>
      </c>
    </row>
    <row r="97" spans="1:35" x14ac:dyDescent="0.4">
      <c r="A97">
        <v>4094</v>
      </c>
      <c r="B97" t="s">
        <v>349</v>
      </c>
      <c r="C97" t="s">
        <v>350</v>
      </c>
      <c r="D97">
        <v>16</v>
      </c>
      <c r="E97">
        <v>100</v>
      </c>
      <c r="F97">
        <v>100</v>
      </c>
      <c r="G97">
        <v>100</v>
      </c>
      <c r="H97">
        <v>100</v>
      </c>
      <c r="I97">
        <v>100</v>
      </c>
      <c r="J97">
        <v>100</v>
      </c>
      <c r="K97">
        <v>100</v>
      </c>
      <c r="L97">
        <v>100</v>
      </c>
      <c r="M97">
        <v>10</v>
      </c>
      <c r="N97">
        <v>1</v>
      </c>
      <c r="O97">
        <v>100</v>
      </c>
      <c r="P97">
        <v>100</v>
      </c>
      <c r="Q97">
        <v>100</v>
      </c>
      <c r="R97">
        <v>100</v>
      </c>
      <c r="S97">
        <v>10</v>
      </c>
      <c r="T97">
        <v>12</v>
      </c>
      <c r="U97" t="s">
        <v>56</v>
      </c>
      <c r="V97" t="s">
        <v>57</v>
      </c>
      <c r="W97" t="s">
        <v>81</v>
      </c>
      <c r="X97">
        <v>1688</v>
      </c>
      <c r="Y97">
        <v>612</v>
      </c>
      <c r="Z97">
        <v>1188</v>
      </c>
      <c r="AA97">
        <v>200</v>
      </c>
      <c r="AB97" t="s">
        <v>42</v>
      </c>
      <c r="AC97" t="s">
        <v>57</v>
      </c>
      <c r="AD97" t="s">
        <v>43</v>
      </c>
      <c r="AE97">
        <v>740</v>
      </c>
      <c r="AF97" t="s">
        <v>351</v>
      </c>
      <c r="AG97">
        <v>0</v>
      </c>
      <c r="AH97">
        <v>0.5</v>
      </c>
      <c r="AI97">
        <v>1</v>
      </c>
    </row>
    <row r="98" spans="1:35" x14ac:dyDescent="0.4">
      <c r="A98">
        <v>4095</v>
      </c>
      <c r="B98" t="s">
        <v>352</v>
      </c>
      <c r="C98" t="s">
        <v>353</v>
      </c>
      <c r="D98">
        <v>44</v>
      </c>
      <c r="E98">
        <v>100</v>
      </c>
      <c r="F98">
        <v>100</v>
      </c>
      <c r="G98">
        <v>100</v>
      </c>
      <c r="H98">
        <v>100</v>
      </c>
      <c r="I98">
        <v>100</v>
      </c>
      <c r="J98">
        <v>100</v>
      </c>
      <c r="K98">
        <v>100</v>
      </c>
      <c r="L98">
        <v>100</v>
      </c>
      <c r="M98">
        <v>10</v>
      </c>
      <c r="N98">
        <v>1</v>
      </c>
      <c r="O98">
        <v>100</v>
      </c>
      <c r="P98">
        <v>100</v>
      </c>
      <c r="Q98">
        <v>100</v>
      </c>
      <c r="R98">
        <v>100</v>
      </c>
      <c r="S98">
        <v>10</v>
      </c>
      <c r="T98">
        <v>12</v>
      </c>
      <c r="U98" t="s">
        <v>39</v>
      </c>
      <c r="V98" t="s">
        <v>354</v>
      </c>
      <c r="W98" t="s">
        <v>58</v>
      </c>
      <c r="X98">
        <v>1624</v>
      </c>
      <c r="Y98">
        <v>384</v>
      </c>
      <c r="Z98">
        <v>620</v>
      </c>
      <c r="AA98">
        <v>200</v>
      </c>
      <c r="AB98" t="s">
        <v>42</v>
      </c>
      <c r="AC98" t="s">
        <v>42</v>
      </c>
      <c r="AD98" t="s">
        <v>72</v>
      </c>
      <c r="AE98">
        <v>350</v>
      </c>
      <c r="AF98" t="s">
        <v>355</v>
      </c>
      <c r="AG98">
        <v>0</v>
      </c>
      <c r="AH98">
        <v>0.5</v>
      </c>
      <c r="AI98">
        <v>1</v>
      </c>
    </row>
    <row r="99" spans="1:35" x14ac:dyDescent="0.4">
      <c r="A99">
        <v>4096</v>
      </c>
      <c r="B99" t="s">
        <v>356</v>
      </c>
      <c r="C99" t="s">
        <v>357</v>
      </c>
      <c r="D99">
        <v>45</v>
      </c>
      <c r="E99">
        <v>100</v>
      </c>
      <c r="F99">
        <v>100</v>
      </c>
      <c r="G99">
        <v>100</v>
      </c>
      <c r="H99">
        <v>100</v>
      </c>
      <c r="I99">
        <v>100</v>
      </c>
      <c r="J99">
        <v>100</v>
      </c>
      <c r="K99">
        <v>100</v>
      </c>
      <c r="L99">
        <v>100</v>
      </c>
      <c r="M99">
        <v>10</v>
      </c>
      <c r="N99">
        <v>1</v>
      </c>
      <c r="O99">
        <v>100</v>
      </c>
      <c r="P99">
        <v>100</v>
      </c>
      <c r="Q99">
        <v>100</v>
      </c>
      <c r="R99">
        <v>100</v>
      </c>
      <c r="S99">
        <v>10</v>
      </c>
      <c r="T99">
        <v>12</v>
      </c>
      <c r="U99" t="s">
        <v>39</v>
      </c>
      <c r="V99" t="s">
        <v>354</v>
      </c>
      <c r="W99" t="s">
        <v>81</v>
      </c>
      <c r="X99">
        <v>1420</v>
      </c>
      <c r="Y99">
        <v>528</v>
      </c>
      <c r="Z99">
        <v>1080</v>
      </c>
      <c r="AA99">
        <v>150</v>
      </c>
      <c r="AB99" t="s">
        <v>42</v>
      </c>
      <c r="AC99" t="s">
        <v>42</v>
      </c>
      <c r="AD99" t="s">
        <v>72</v>
      </c>
      <c r="AE99">
        <v>350</v>
      </c>
      <c r="AF99" t="s">
        <v>358</v>
      </c>
      <c r="AG99">
        <v>0</v>
      </c>
      <c r="AH99">
        <v>0.5</v>
      </c>
      <c r="AI99">
        <v>1</v>
      </c>
    </row>
    <row r="100" spans="1:35" x14ac:dyDescent="0.4">
      <c r="A100">
        <v>4097</v>
      </c>
      <c r="B100" t="s">
        <v>359</v>
      </c>
      <c r="C100" t="s">
        <v>360</v>
      </c>
      <c r="D100">
        <v>26</v>
      </c>
      <c r="E100">
        <v>100</v>
      </c>
      <c r="F100">
        <v>100</v>
      </c>
      <c r="G100">
        <v>100</v>
      </c>
      <c r="H100">
        <v>100</v>
      </c>
      <c r="I100">
        <v>100</v>
      </c>
      <c r="J100">
        <v>100</v>
      </c>
      <c r="K100">
        <v>100</v>
      </c>
      <c r="L100">
        <v>100</v>
      </c>
      <c r="M100">
        <v>10</v>
      </c>
      <c r="N100">
        <v>3</v>
      </c>
      <c r="O100">
        <v>100</v>
      </c>
      <c r="P100">
        <v>100</v>
      </c>
      <c r="Q100">
        <v>100</v>
      </c>
      <c r="R100">
        <v>100</v>
      </c>
      <c r="S100">
        <v>10</v>
      </c>
      <c r="T100">
        <v>12</v>
      </c>
      <c r="U100" t="s">
        <v>156</v>
      </c>
      <c r="V100" t="s">
        <v>40</v>
      </c>
      <c r="W100" t="s">
        <v>58</v>
      </c>
      <c r="X100">
        <v>1432</v>
      </c>
      <c r="Y100">
        <v>576</v>
      </c>
      <c r="Z100">
        <v>432</v>
      </c>
      <c r="AA100">
        <v>1000</v>
      </c>
      <c r="AB100" t="s">
        <v>42</v>
      </c>
      <c r="AC100" t="s">
        <v>40</v>
      </c>
      <c r="AD100" t="s">
        <v>131</v>
      </c>
      <c r="AE100">
        <v>185</v>
      </c>
      <c r="AF100" t="s">
        <v>361</v>
      </c>
      <c r="AG100">
        <v>0</v>
      </c>
      <c r="AH100">
        <v>-1</v>
      </c>
      <c r="AI100">
        <v>1</v>
      </c>
    </row>
    <row r="101" spans="1:35" x14ac:dyDescent="0.4">
      <c r="A101">
        <v>4098</v>
      </c>
      <c r="B101" t="s">
        <v>362</v>
      </c>
      <c r="C101" t="s">
        <v>363</v>
      </c>
      <c r="D101">
        <v>26</v>
      </c>
      <c r="E101">
        <v>100</v>
      </c>
      <c r="F101">
        <v>100</v>
      </c>
      <c r="G101">
        <v>100</v>
      </c>
      <c r="H101">
        <v>100</v>
      </c>
      <c r="I101">
        <v>100</v>
      </c>
      <c r="J101">
        <v>100</v>
      </c>
      <c r="K101">
        <v>100</v>
      </c>
      <c r="L101">
        <v>100</v>
      </c>
      <c r="M101">
        <v>10</v>
      </c>
      <c r="N101">
        <v>1</v>
      </c>
      <c r="O101">
        <v>100</v>
      </c>
      <c r="P101">
        <v>100</v>
      </c>
      <c r="Q101">
        <v>100</v>
      </c>
      <c r="R101">
        <v>100</v>
      </c>
      <c r="S101">
        <v>10</v>
      </c>
      <c r="T101">
        <v>12</v>
      </c>
      <c r="U101" t="s">
        <v>39</v>
      </c>
      <c r="V101" t="s">
        <v>57</v>
      </c>
      <c r="W101" t="s">
        <v>58</v>
      </c>
      <c r="X101">
        <v>1528</v>
      </c>
      <c r="Y101">
        <v>432</v>
      </c>
      <c r="Z101">
        <v>660</v>
      </c>
      <c r="AA101">
        <v>200</v>
      </c>
      <c r="AB101" t="s">
        <v>42</v>
      </c>
      <c r="AC101" t="s">
        <v>57</v>
      </c>
      <c r="AD101" t="s">
        <v>72</v>
      </c>
      <c r="AE101">
        <v>350</v>
      </c>
      <c r="AF101" t="s">
        <v>364</v>
      </c>
      <c r="AG101">
        <v>0</v>
      </c>
      <c r="AH101">
        <v>0.5</v>
      </c>
      <c r="AI101">
        <v>1</v>
      </c>
    </row>
    <row r="102" spans="1:35" x14ac:dyDescent="0.4">
      <c r="A102">
        <v>4099</v>
      </c>
      <c r="B102" t="s">
        <v>365</v>
      </c>
      <c r="C102" t="s">
        <v>366</v>
      </c>
      <c r="D102">
        <v>25</v>
      </c>
      <c r="E102">
        <v>100</v>
      </c>
      <c r="F102">
        <v>100</v>
      </c>
      <c r="G102">
        <v>100</v>
      </c>
      <c r="H102">
        <v>100</v>
      </c>
      <c r="I102">
        <v>100</v>
      </c>
      <c r="J102">
        <v>100</v>
      </c>
      <c r="K102">
        <v>100</v>
      </c>
      <c r="L102">
        <v>100</v>
      </c>
      <c r="M102">
        <v>10</v>
      </c>
      <c r="N102">
        <v>1</v>
      </c>
      <c r="O102">
        <v>100</v>
      </c>
      <c r="P102">
        <v>100</v>
      </c>
      <c r="Q102">
        <v>100</v>
      </c>
      <c r="R102">
        <v>100</v>
      </c>
      <c r="S102">
        <v>10</v>
      </c>
      <c r="T102">
        <v>12</v>
      </c>
      <c r="U102" t="s">
        <v>156</v>
      </c>
      <c r="V102" t="s">
        <v>57</v>
      </c>
      <c r="W102" t="s">
        <v>88</v>
      </c>
      <c r="X102">
        <v>1468</v>
      </c>
      <c r="Y102">
        <v>768</v>
      </c>
      <c r="Z102">
        <v>468</v>
      </c>
      <c r="AA102">
        <v>300</v>
      </c>
      <c r="AB102" t="s">
        <v>42</v>
      </c>
      <c r="AC102" t="s">
        <v>57</v>
      </c>
      <c r="AD102" t="s">
        <v>72</v>
      </c>
      <c r="AE102">
        <v>222</v>
      </c>
      <c r="AF102" t="s">
        <v>367</v>
      </c>
      <c r="AG102">
        <v>0</v>
      </c>
      <c r="AH102">
        <v>0.5</v>
      </c>
      <c r="AI102">
        <v>1</v>
      </c>
    </row>
    <row r="103" spans="1:35" x14ac:dyDescent="0.4">
      <c r="A103">
        <v>4100</v>
      </c>
      <c r="B103" t="s">
        <v>368</v>
      </c>
      <c r="C103" t="s">
        <v>369</v>
      </c>
      <c r="D103">
        <v>41</v>
      </c>
      <c r="E103">
        <v>100</v>
      </c>
      <c r="F103">
        <v>100</v>
      </c>
      <c r="G103">
        <v>100</v>
      </c>
      <c r="H103">
        <v>100</v>
      </c>
      <c r="I103">
        <v>100</v>
      </c>
      <c r="J103">
        <v>100</v>
      </c>
      <c r="K103">
        <v>100</v>
      </c>
      <c r="L103">
        <v>100</v>
      </c>
      <c r="M103">
        <v>10</v>
      </c>
      <c r="N103">
        <v>1</v>
      </c>
      <c r="O103">
        <v>100</v>
      </c>
      <c r="P103">
        <v>100</v>
      </c>
      <c r="Q103">
        <v>100</v>
      </c>
      <c r="R103">
        <v>100</v>
      </c>
      <c r="S103">
        <v>10</v>
      </c>
      <c r="T103">
        <v>12</v>
      </c>
      <c r="U103" t="s">
        <v>156</v>
      </c>
      <c r="V103" t="s">
        <v>57</v>
      </c>
      <c r="W103" t="s">
        <v>88</v>
      </c>
      <c r="X103">
        <v>1792</v>
      </c>
      <c r="Y103">
        <v>336</v>
      </c>
      <c r="Z103">
        <v>792</v>
      </c>
      <c r="AA103">
        <v>300</v>
      </c>
      <c r="AB103" t="s">
        <v>42</v>
      </c>
      <c r="AC103" t="s">
        <v>830</v>
      </c>
      <c r="AD103" t="s">
        <v>72</v>
      </c>
      <c r="AE103">
        <v>600</v>
      </c>
      <c r="AF103" t="s">
        <v>370</v>
      </c>
      <c r="AG103">
        <v>0</v>
      </c>
      <c r="AH103">
        <v>-1</v>
      </c>
      <c r="AI103">
        <v>1</v>
      </c>
    </row>
    <row r="104" spans="1:35" x14ac:dyDescent="0.4">
      <c r="A104">
        <v>4101</v>
      </c>
      <c r="B104" t="s">
        <v>371</v>
      </c>
      <c r="C104" t="s">
        <v>372</v>
      </c>
      <c r="D104">
        <v>74</v>
      </c>
      <c r="E104">
        <v>100</v>
      </c>
      <c r="F104">
        <v>100</v>
      </c>
      <c r="G104">
        <v>100</v>
      </c>
      <c r="H104">
        <v>100</v>
      </c>
      <c r="I104">
        <v>100</v>
      </c>
      <c r="J104">
        <v>100</v>
      </c>
      <c r="K104">
        <v>100</v>
      </c>
      <c r="L104">
        <v>100</v>
      </c>
      <c r="M104">
        <v>10</v>
      </c>
      <c r="N104">
        <v>1</v>
      </c>
      <c r="O104">
        <v>100</v>
      </c>
      <c r="P104">
        <v>100</v>
      </c>
      <c r="Q104">
        <v>100</v>
      </c>
      <c r="R104">
        <v>100</v>
      </c>
      <c r="S104">
        <v>10</v>
      </c>
      <c r="T104">
        <v>12</v>
      </c>
      <c r="U104" t="s">
        <v>56</v>
      </c>
      <c r="V104" t="s">
        <v>57</v>
      </c>
      <c r="W104" t="s">
        <v>373</v>
      </c>
      <c r="X104">
        <v>1148</v>
      </c>
      <c r="Y104">
        <v>300</v>
      </c>
      <c r="Z104">
        <v>648</v>
      </c>
      <c r="AA104">
        <v>100</v>
      </c>
      <c r="AB104" t="s">
        <v>71</v>
      </c>
      <c r="AC104" t="s">
        <v>90</v>
      </c>
      <c r="AD104" t="s">
        <v>72</v>
      </c>
      <c r="AE104">
        <v>300</v>
      </c>
      <c r="AF104" t="s">
        <v>374</v>
      </c>
      <c r="AG104">
        <v>0</v>
      </c>
      <c r="AH104">
        <v>0.5</v>
      </c>
      <c r="AI104">
        <v>1</v>
      </c>
    </row>
    <row r="105" spans="1:35" x14ac:dyDescent="0.4">
      <c r="A105">
        <v>4102</v>
      </c>
      <c r="B105" t="s">
        <v>375</v>
      </c>
      <c r="C105" t="s">
        <v>376</v>
      </c>
      <c r="D105">
        <v>13</v>
      </c>
      <c r="E105">
        <v>100</v>
      </c>
      <c r="F105">
        <v>100</v>
      </c>
      <c r="G105">
        <v>100</v>
      </c>
      <c r="H105">
        <v>100</v>
      </c>
      <c r="I105">
        <v>100</v>
      </c>
      <c r="J105">
        <v>100</v>
      </c>
      <c r="K105">
        <v>100</v>
      </c>
      <c r="L105">
        <v>100</v>
      </c>
      <c r="M105">
        <v>10</v>
      </c>
      <c r="N105">
        <v>1</v>
      </c>
      <c r="O105">
        <v>100</v>
      </c>
      <c r="P105">
        <v>100</v>
      </c>
      <c r="Q105">
        <v>100</v>
      </c>
      <c r="R105">
        <v>100</v>
      </c>
      <c r="S105">
        <v>10</v>
      </c>
      <c r="T105">
        <v>12</v>
      </c>
      <c r="U105" t="s">
        <v>156</v>
      </c>
      <c r="V105" t="s">
        <v>57</v>
      </c>
      <c r="W105" t="s">
        <v>41</v>
      </c>
      <c r="X105">
        <v>2048</v>
      </c>
      <c r="Y105">
        <v>648</v>
      </c>
      <c r="Z105">
        <v>648</v>
      </c>
      <c r="AA105">
        <v>400</v>
      </c>
      <c r="AB105" t="s">
        <v>42</v>
      </c>
      <c r="AC105" t="s">
        <v>57</v>
      </c>
      <c r="AD105" t="s">
        <v>43</v>
      </c>
      <c r="AE105">
        <v>325</v>
      </c>
      <c r="AF105" t="s">
        <v>377</v>
      </c>
      <c r="AG105">
        <v>0</v>
      </c>
      <c r="AH105">
        <v>0.5</v>
      </c>
      <c r="AI105">
        <v>1</v>
      </c>
    </row>
    <row r="106" spans="1:35" x14ac:dyDescent="0.4">
      <c r="A106">
        <v>4103</v>
      </c>
      <c r="B106" t="s">
        <v>378</v>
      </c>
      <c r="C106" t="s">
        <v>379</v>
      </c>
      <c r="D106">
        <v>40</v>
      </c>
      <c r="E106">
        <v>100</v>
      </c>
      <c r="F106">
        <v>100</v>
      </c>
      <c r="G106">
        <v>100</v>
      </c>
      <c r="H106">
        <v>100</v>
      </c>
      <c r="I106">
        <v>100</v>
      </c>
      <c r="J106">
        <v>100</v>
      </c>
      <c r="K106">
        <v>100</v>
      </c>
      <c r="L106">
        <v>100</v>
      </c>
      <c r="M106">
        <v>10</v>
      </c>
      <c r="N106">
        <v>2</v>
      </c>
      <c r="O106">
        <v>100</v>
      </c>
      <c r="P106">
        <v>100</v>
      </c>
      <c r="Q106">
        <v>100</v>
      </c>
      <c r="R106">
        <v>100</v>
      </c>
      <c r="S106">
        <v>10</v>
      </c>
      <c r="T106">
        <v>12</v>
      </c>
      <c r="U106" t="s">
        <v>39</v>
      </c>
      <c r="V106" t="s">
        <v>40</v>
      </c>
      <c r="W106" t="s">
        <v>81</v>
      </c>
      <c r="X106">
        <v>1500</v>
      </c>
      <c r="Y106">
        <v>1000</v>
      </c>
      <c r="Z106">
        <v>500</v>
      </c>
      <c r="AA106">
        <v>200</v>
      </c>
      <c r="AB106" t="s">
        <v>42</v>
      </c>
      <c r="AC106" t="s">
        <v>40</v>
      </c>
      <c r="AD106" t="s">
        <v>72</v>
      </c>
      <c r="AE106">
        <v>300</v>
      </c>
      <c r="AF106" t="s">
        <v>380</v>
      </c>
      <c r="AG106">
        <v>0</v>
      </c>
      <c r="AH106">
        <v>0.5</v>
      </c>
      <c r="AI106">
        <v>1</v>
      </c>
    </row>
    <row r="107" spans="1:35" x14ac:dyDescent="0.4">
      <c r="A107">
        <v>4104</v>
      </c>
      <c r="B107" t="s">
        <v>381</v>
      </c>
      <c r="C107" t="s">
        <v>382</v>
      </c>
      <c r="D107">
        <v>21</v>
      </c>
      <c r="E107">
        <v>100</v>
      </c>
      <c r="F107">
        <v>100</v>
      </c>
      <c r="G107">
        <v>100</v>
      </c>
      <c r="H107">
        <v>100</v>
      </c>
      <c r="I107">
        <v>100</v>
      </c>
      <c r="J107">
        <v>100</v>
      </c>
      <c r="K107">
        <v>100</v>
      </c>
      <c r="L107">
        <v>100</v>
      </c>
      <c r="M107">
        <v>10</v>
      </c>
      <c r="N107">
        <v>1</v>
      </c>
      <c r="O107">
        <v>100</v>
      </c>
      <c r="P107">
        <v>100</v>
      </c>
      <c r="Q107">
        <v>100</v>
      </c>
      <c r="R107">
        <v>100</v>
      </c>
      <c r="S107">
        <v>10</v>
      </c>
      <c r="T107">
        <v>12</v>
      </c>
      <c r="U107" t="s">
        <v>56</v>
      </c>
      <c r="V107" t="s">
        <v>57</v>
      </c>
      <c r="W107" t="s">
        <v>191</v>
      </c>
      <c r="X107">
        <v>1004</v>
      </c>
      <c r="Y107">
        <v>384</v>
      </c>
      <c r="Z107">
        <v>504</v>
      </c>
      <c r="AA107">
        <v>150</v>
      </c>
      <c r="AB107" t="s">
        <v>42</v>
      </c>
      <c r="AC107" t="s">
        <v>57</v>
      </c>
      <c r="AD107" t="s">
        <v>43</v>
      </c>
      <c r="AE107">
        <v>259</v>
      </c>
      <c r="AF107" t="s">
        <v>383</v>
      </c>
      <c r="AG107">
        <v>0</v>
      </c>
      <c r="AH107">
        <v>0.5</v>
      </c>
      <c r="AI107">
        <v>1</v>
      </c>
    </row>
    <row r="108" spans="1:35" x14ac:dyDescent="0.4">
      <c r="A108">
        <v>4105</v>
      </c>
      <c r="B108" t="s">
        <v>384</v>
      </c>
      <c r="C108" t="s">
        <v>385</v>
      </c>
      <c r="D108">
        <v>17</v>
      </c>
      <c r="E108">
        <v>100</v>
      </c>
      <c r="F108">
        <v>100</v>
      </c>
      <c r="G108">
        <v>100</v>
      </c>
      <c r="H108">
        <v>100</v>
      </c>
      <c r="I108">
        <v>100</v>
      </c>
      <c r="J108">
        <v>100</v>
      </c>
      <c r="K108">
        <v>100</v>
      </c>
      <c r="L108">
        <v>100</v>
      </c>
      <c r="M108">
        <v>10</v>
      </c>
      <c r="N108">
        <v>1</v>
      </c>
      <c r="O108">
        <v>100</v>
      </c>
      <c r="P108">
        <v>100</v>
      </c>
      <c r="Q108">
        <v>100</v>
      </c>
      <c r="R108">
        <v>100</v>
      </c>
      <c r="S108">
        <v>10</v>
      </c>
      <c r="T108">
        <v>12</v>
      </c>
      <c r="U108" t="s">
        <v>56</v>
      </c>
      <c r="V108" t="s">
        <v>62</v>
      </c>
      <c r="W108" t="s">
        <v>58</v>
      </c>
      <c r="X108">
        <v>1864</v>
      </c>
      <c r="Y108">
        <v>1008</v>
      </c>
      <c r="Z108">
        <v>864</v>
      </c>
      <c r="AA108">
        <v>150</v>
      </c>
      <c r="AB108" t="s">
        <v>42</v>
      </c>
      <c r="AC108" t="s">
        <v>42</v>
      </c>
      <c r="AD108" t="s">
        <v>43</v>
      </c>
      <c r="AE108">
        <v>518</v>
      </c>
      <c r="AF108" t="s">
        <v>386</v>
      </c>
      <c r="AG108">
        <v>0</v>
      </c>
      <c r="AH108">
        <v>0.5</v>
      </c>
      <c r="AI108">
        <v>1</v>
      </c>
    </row>
    <row r="109" spans="1:35" x14ac:dyDescent="0.4">
      <c r="A109">
        <v>4106</v>
      </c>
      <c r="B109" t="s">
        <v>387</v>
      </c>
      <c r="C109" t="s">
        <v>388</v>
      </c>
      <c r="D109">
        <v>1</v>
      </c>
      <c r="E109">
        <v>100</v>
      </c>
      <c r="F109">
        <v>100</v>
      </c>
      <c r="G109">
        <v>100</v>
      </c>
      <c r="H109">
        <v>100</v>
      </c>
      <c r="I109">
        <v>100</v>
      </c>
      <c r="J109">
        <v>100</v>
      </c>
      <c r="K109">
        <v>100</v>
      </c>
      <c r="L109">
        <v>100</v>
      </c>
      <c r="M109">
        <v>10</v>
      </c>
      <c r="N109">
        <v>1</v>
      </c>
      <c r="O109">
        <v>100</v>
      </c>
      <c r="P109">
        <v>100</v>
      </c>
      <c r="Q109">
        <v>100</v>
      </c>
      <c r="R109">
        <v>100</v>
      </c>
      <c r="S109">
        <v>7</v>
      </c>
      <c r="T109">
        <v>12</v>
      </c>
      <c r="U109" t="s">
        <v>56</v>
      </c>
      <c r="V109" t="s">
        <v>40</v>
      </c>
      <c r="W109" t="s">
        <v>58</v>
      </c>
      <c r="X109">
        <v>1</v>
      </c>
      <c r="Y109">
        <v>1</v>
      </c>
      <c r="Z109">
        <v>1</v>
      </c>
      <c r="AA109">
        <v>-1</v>
      </c>
      <c r="AB109" t="s">
        <v>42</v>
      </c>
      <c r="AC109" t="s">
        <v>91</v>
      </c>
      <c r="AD109" t="s">
        <v>67</v>
      </c>
      <c r="AE109">
        <v>1</v>
      </c>
      <c r="AF109" t="s">
        <v>389</v>
      </c>
      <c r="AG109">
        <v>0</v>
      </c>
      <c r="AH109">
        <v>-1</v>
      </c>
      <c r="AI109">
        <v>1</v>
      </c>
    </row>
    <row r="110" spans="1:35" x14ac:dyDescent="0.4">
      <c r="A110">
        <v>4107</v>
      </c>
      <c r="B110" t="s">
        <v>390</v>
      </c>
      <c r="C110" t="s">
        <v>391</v>
      </c>
      <c r="D110">
        <v>5</v>
      </c>
      <c r="E110">
        <v>100</v>
      </c>
      <c r="F110">
        <v>100</v>
      </c>
      <c r="G110">
        <v>100</v>
      </c>
      <c r="H110">
        <v>100</v>
      </c>
      <c r="I110">
        <v>100</v>
      </c>
      <c r="J110">
        <v>100</v>
      </c>
      <c r="K110">
        <v>100</v>
      </c>
      <c r="L110">
        <v>100</v>
      </c>
      <c r="M110">
        <v>10</v>
      </c>
      <c r="N110">
        <v>1</v>
      </c>
      <c r="O110">
        <v>100</v>
      </c>
      <c r="P110">
        <v>100</v>
      </c>
      <c r="Q110">
        <v>100</v>
      </c>
      <c r="R110">
        <v>100</v>
      </c>
      <c r="S110">
        <v>10</v>
      </c>
      <c r="T110">
        <v>12</v>
      </c>
      <c r="U110" t="s">
        <v>39</v>
      </c>
      <c r="V110" t="s">
        <v>392</v>
      </c>
      <c r="W110" t="s">
        <v>41</v>
      </c>
      <c r="X110">
        <v>2016</v>
      </c>
      <c r="Y110">
        <v>288</v>
      </c>
      <c r="Z110">
        <v>816</v>
      </c>
      <c r="AA110">
        <v>200</v>
      </c>
      <c r="AB110" t="s">
        <v>42</v>
      </c>
      <c r="AC110" t="s">
        <v>42</v>
      </c>
      <c r="AD110" t="s">
        <v>43</v>
      </c>
      <c r="AE110">
        <v>350</v>
      </c>
      <c r="AF110" t="s">
        <v>393</v>
      </c>
      <c r="AG110">
        <v>0</v>
      </c>
      <c r="AH110">
        <v>0.5</v>
      </c>
      <c r="AI110">
        <v>1</v>
      </c>
    </row>
    <row r="111" spans="1:35" x14ac:dyDescent="0.4">
      <c r="A111">
        <v>4108</v>
      </c>
      <c r="B111" t="s">
        <v>394</v>
      </c>
      <c r="C111" t="s">
        <v>395</v>
      </c>
      <c r="D111">
        <v>22</v>
      </c>
      <c r="E111">
        <v>100</v>
      </c>
      <c r="F111">
        <v>100</v>
      </c>
      <c r="G111">
        <v>100</v>
      </c>
      <c r="H111">
        <v>100</v>
      </c>
      <c r="I111">
        <v>100</v>
      </c>
      <c r="J111">
        <v>100</v>
      </c>
      <c r="K111">
        <v>100</v>
      </c>
      <c r="L111">
        <v>100</v>
      </c>
      <c r="M111">
        <v>10</v>
      </c>
      <c r="N111">
        <v>1</v>
      </c>
      <c r="O111">
        <v>100</v>
      </c>
      <c r="P111">
        <v>100</v>
      </c>
      <c r="Q111">
        <v>100</v>
      </c>
      <c r="R111">
        <v>100</v>
      </c>
      <c r="S111">
        <v>10</v>
      </c>
      <c r="T111">
        <v>12</v>
      </c>
      <c r="U111" t="s">
        <v>39</v>
      </c>
      <c r="V111" t="s">
        <v>392</v>
      </c>
      <c r="W111" t="s">
        <v>220</v>
      </c>
      <c r="X111">
        <v>2016</v>
      </c>
      <c r="Y111">
        <v>288</v>
      </c>
      <c r="Z111">
        <v>816</v>
      </c>
      <c r="AA111">
        <v>200</v>
      </c>
      <c r="AB111" t="s">
        <v>42</v>
      </c>
      <c r="AC111" t="s">
        <v>42</v>
      </c>
      <c r="AD111" t="s">
        <v>43</v>
      </c>
      <c r="AE111">
        <v>350</v>
      </c>
      <c r="AF111" t="s">
        <v>396</v>
      </c>
      <c r="AG111">
        <v>0</v>
      </c>
      <c r="AH111">
        <v>0.5</v>
      </c>
      <c r="AI111">
        <v>1</v>
      </c>
    </row>
    <row r="112" spans="1:35" x14ac:dyDescent="0.4">
      <c r="A112">
        <v>4109</v>
      </c>
      <c r="B112" t="s">
        <v>397</v>
      </c>
      <c r="C112" t="s">
        <v>398</v>
      </c>
      <c r="D112">
        <v>24</v>
      </c>
      <c r="E112">
        <v>100</v>
      </c>
      <c r="F112">
        <v>100</v>
      </c>
      <c r="G112">
        <v>100</v>
      </c>
      <c r="H112">
        <v>100</v>
      </c>
      <c r="I112">
        <v>100</v>
      </c>
      <c r="J112">
        <v>100</v>
      </c>
      <c r="K112">
        <v>100</v>
      </c>
      <c r="L112">
        <v>100</v>
      </c>
      <c r="M112">
        <v>10</v>
      </c>
      <c r="N112">
        <v>1</v>
      </c>
      <c r="O112">
        <v>100</v>
      </c>
      <c r="P112">
        <v>100</v>
      </c>
      <c r="Q112">
        <v>100</v>
      </c>
      <c r="R112">
        <v>100</v>
      </c>
      <c r="S112">
        <v>10</v>
      </c>
      <c r="T112">
        <v>12</v>
      </c>
      <c r="U112" t="s">
        <v>39</v>
      </c>
      <c r="V112" t="s">
        <v>392</v>
      </c>
      <c r="W112" t="s">
        <v>41</v>
      </c>
      <c r="X112">
        <v>1236</v>
      </c>
      <c r="Y112">
        <v>432</v>
      </c>
      <c r="Z112">
        <v>336</v>
      </c>
      <c r="AA112">
        <v>200</v>
      </c>
      <c r="AB112" t="s">
        <v>71</v>
      </c>
      <c r="AC112" t="s">
        <v>581</v>
      </c>
      <c r="AD112" t="s">
        <v>72</v>
      </c>
      <c r="AE112">
        <v>175</v>
      </c>
      <c r="AF112" t="s">
        <v>399</v>
      </c>
      <c r="AG112">
        <v>0</v>
      </c>
      <c r="AH112">
        <v>0.5</v>
      </c>
      <c r="AI112">
        <v>1</v>
      </c>
    </row>
    <row r="113" spans="1:35" x14ac:dyDescent="0.4">
      <c r="A113">
        <v>4110</v>
      </c>
      <c r="B113" t="s">
        <v>400</v>
      </c>
      <c r="C113" t="s">
        <v>401</v>
      </c>
      <c r="D113">
        <v>38</v>
      </c>
      <c r="E113">
        <v>100</v>
      </c>
      <c r="F113">
        <v>100</v>
      </c>
      <c r="G113">
        <v>100</v>
      </c>
      <c r="H113">
        <v>100</v>
      </c>
      <c r="I113">
        <v>100</v>
      </c>
      <c r="J113">
        <v>100</v>
      </c>
      <c r="K113">
        <v>100</v>
      </c>
      <c r="L113">
        <v>100</v>
      </c>
      <c r="M113">
        <v>10</v>
      </c>
      <c r="N113">
        <v>1</v>
      </c>
      <c r="O113">
        <v>100</v>
      </c>
      <c r="P113">
        <v>100</v>
      </c>
      <c r="Q113">
        <v>100</v>
      </c>
      <c r="R113">
        <v>100</v>
      </c>
      <c r="S113">
        <v>10</v>
      </c>
      <c r="T113">
        <v>12</v>
      </c>
      <c r="U113" t="s">
        <v>56</v>
      </c>
      <c r="V113" t="s">
        <v>62</v>
      </c>
      <c r="W113" t="s">
        <v>81</v>
      </c>
      <c r="X113">
        <v>964</v>
      </c>
      <c r="Y113">
        <v>288</v>
      </c>
      <c r="Z113">
        <v>864</v>
      </c>
      <c r="AA113">
        <v>100</v>
      </c>
      <c r="AB113" t="s">
        <v>42</v>
      </c>
      <c r="AC113" t="s">
        <v>42</v>
      </c>
      <c r="AD113" t="s">
        <v>43</v>
      </c>
      <c r="AE113">
        <v>868</v>
      </c>
      <c r="AF113" t="s">
        <v>402</v>
      </c>
      <c r="AG113">
        <v>0</v>
      </c>
      <c r="AH113">
        <v>0.5</v>
      </c>
      <c r="AI113">
        <v>1</v>
      </c>
    </row>
    <row r="114" spans="1:35" x14ac:dyDescent="0.4">
      <c r="A114">
        <v>4111</v>
      </c>
      <c r="B114" t="s">
        <v>403</v>
      </c>
      <c r="C114" t="s">
        <v>404</v>
      </c>
      <c r="D114">
        <v>33</v>
      </c>
      <c r="E114">
        <v>100</v>
      </c>
      <c r="F114">
        <v>100</v>
      </c>
      <c r="G114">
        <v>100</v>
      </c>
      <c r="H114">
        <v>100</v>
      </c>
      <c r="I114">
        <v>100</v>
      </c>
      <c r="J114">
        <v>100</v>
      </c>
      <c r="K114">
        <v>100</v>
      </c>
      <c r="L114">
        <v>100</v>
      </c>
      <c r="M114">
        <v>10</v>
      </c>
      <c r="N114">
        <v>9</v>
      </c>
      <c r="O114">
        <v>100</v>
      </c>
      <c r="P114">
        <v>100</v>
      </c>
      <c r="Q114">
        <v>100</v>
      </c>
      <c r="R114">
        <v>100</v>
      </c>
      <c r="S114">
        <v>10</v>
      </c>
      <c r="T114">
        <v>12</v>
      </c>
      <c r="U114" t="s">
        <v>56</v>
      </c>
      <c r="V114" t="s">
        <v>172</v>
      </c>
      <c r="W114" t="s">
        <v>111</v>
      </c>
      <c r="X114">
        <v>1008</v>
      </c>
      <c r="Y114">
        <v>384</v>
      </c>
      <c r="Z114">
        <v>1008</v>
      </c>
      <c r="AA114">
        <v>200</v>
      </c>
      <c r="AB114" t="s">
        <v>42</v>
      </c>
      <c r="AC114" t="s">
        <v>592</v>
      </c>
      <c r="AD114" t="s">
        <v>72</v>
      </c>
      <c r="AE114">
        <v>518</v>
      </c>
      <c r="AF114" t="s">
        <v>405</v>
      </c>
      <c r="AG114">
        <v>0</v>
      </c>
      <c r="AH114">
        <v>0.5</v>
      </c>
      <c r="AI114">
        <v>1</v>
      </c>
    </row>
    <row r="115" spans="1:35" x14ac:dyDescent="0.4">
      <c r="A115">
        <v>4112</v>
      </c>
      <c r="B115" t="s">
        <v>406</v>
      </c>
      <c r="C115" t="s">
        <v>407</v>
      </c>
      <c r="D115">
        <v>36</v>
      </c>
      <c r="E115">
        <v>100</v>
      </c>
      <c r="F115">
        <v>100</v>
      </c>
      <c r="G115">
        <v>100</v>
      </c>
      <c r="H115">
        <v>100</v>
      </c>
      <c r="I115">
        <v>100</v>
      </c>
      <c r="J115">
        <v>100</v>
      </c>
      <c r="K115">
        <v>100</v>
      </c>
      <c r="L115">
        <v>100</v>
      </c>
      <c r="M115">
        <v>10</v>
      </c>
      <c r="N115">
        <v>1</v>
      </c>
      <c r="O115">
        <v>100</v>
      </c>
      <c r="P115">
        <v>100</v>
      </c>
      <c r="Q115">
        <v>100</v>
      </c>
      <c r="R115">
        <v>100</v>
      </c>
      <c r="S115">
        <v>10</v>
      </c>
      <c r="T115">
        <v>12</v>
      </c>
      <c r="U115" t="s">
        <v>39</v>
      </c>
      <c r="V115" t="s">
        <v>172</v>
      </c>
      <c r="W115" t="s">
        <v>191</v>
      </c>
      <c r="X115">
        <v>1028</v>
      </c>
      <c r="Y115">
        <v>360</v>
      </c>
      <c r="Z115">
        <v>528</v>
      </c>
      <c r="AA115">
        <v>150</v>
      </c>
      <c r="AB115" t="s">
        <v>42</v>
      </c>
      <c r="AC115" t="s">
        <v>42</v>
      </c>
      <c r="AD115" t="s">
        <v>72</v>
      </c>
      <c r="AE115">
        <v>250</v>
      </c>
      <c r="AF115" t="s">
        <v>408</v>
      </c>
      <c r="AG115">
        <v>0</v>
      </c>
      <c r="AH115">
        <v>0.5</v>
      </c>
      <c r="AI115">
        <v>1</v>
      </c>
    </row>
    <row r="116" spans="1:35" x14ac:dyDescent="0.4">
      <c r="A116">
        <v>4113</v>
      </c>
      <c r="B116" t="s">
        <v>409</v>
      </c>
      <c r="C116" t="s">
        <v>410</v>
      </c>
      <c r="D116">
        <v>31</v>
      </c>
      <c r="E116">
        <v>100</v>
      </c>
      <c r="F116">
        <v>100</v>
      </c>
      <c r="G116">
        <v>100</v>
      </c>
      <c r="H116">
        <v>100</v>
      </c>
      <c r="I116">
        <v>100</v>
      </c>
      <c r="J116">
        <v>100</v>
      </c>
      <c r="K116">
        <v>100</v>
      </c>
      <c r="L116">
        <v>100</v>
      </c>
      <c r="M116">
        <v>10</v>
      </c>
      <c r="N116">
        <v>1</v>
      </c>
      <c r="O116">
        <v>100</v>
      </c>
      <c r="P116">
        <v>100</v>
      </c>
      <c r="Q116">
        <v>100</v>
      </c>
      <c r="R116">
        <v>100</v>
      </c>
      <c r="S116">
        <v>10</v>
      </c>
      <c r="T116">
        <v>12</v>
      </c>
      <c r="U116" t="s">
        <v>39</v>
      </c>
      <c r="V116" t="s">
        <v>172</v>
      </c>
      <c r="W116" t="s">
        <v>411</v>
      </c>
      <c r="X116">
        <v>1528</v>
      </c>
      <c r="Y116">
        <v>360</v>
      </c>
      <c r="Z116">
        <v>528</v>
      </c>
      <c r="AA116">
        <v>200</v>
      </c>
      <c r="AB116" t="s">
        <v>42</v>
      </c>
      <c r="AC116" t="s">
        <v>42</v>
      </c>
      <c r="AD116" t="s">
        <v>72</v>
      </c>
      <c r="AE116">
        <v>250</v>
      </c>
      <c r="AF116" t="s">
        <v>412</v>
      </c>
      <c r="AG116">
        <v>0</v>
      </c>
      <c r="AH116">
        <v>0.5</v>
      </c>
      <c r="AI116">
        <v>1</v>
      </c>
    </row>
    <row r="117" spans="1:35" x14ac:dyDescent="0.4">
      <c r="A117">
        <v>4114</v>
      </c>
      <c r="B117" t="s">
        <v>413</v>
      </c>
      <c r="C117" t="s">
        <v>414</v>
      </c>
      <c r="D117">
        <v>31</v>
      </c>
      <c r="E117">
        <v>100</v>
      </c>
      <c r="F117">
        <v>100</v>
      </c>
      <c r="G117">
        <v>100</v>
      </c>
      <c r="H117">
        <v>100</v>
      </c>
      <c r="I117">
        <v>100</v>
      </c>
      <c r="J117">
        <v>100</v>
      </c>
      <c r="K117">
        <v>100</v>
      </c>
      <c r="L117">
        <v>100</v>
      </c>
      <c r="M117">
        <v>10</v>
      </c>
      <c r="N117">
        <v>1</v>
      </c>
      <c r="O117">
        <v>100</v>
      </c>
      <c r="P117">
        <v>100</v>
      </c>
      <c r="Q117">
        <v>100</v>
      </c>
      <c r="R117">
        <v>100</v>
      </c>
      <c r="S117">
        <v>10</v>
      </c>
      <c r="T117">
        <v>12</v>
      </c>
      <c r="U117" t="s">
        <v>39</v>
      </c>
      <c r="V117" t="s">
        <v>172</v>
      </c>
      <c r="W117" t="s">
        <v>246</v>
      </c>
      <c r="X117">
        <v>1228</v>
      </c>
      <c r="Y117">
        <v>360</v>
      </c>
      <c r="Z117">
        <v>528</v>
      </c>
      <c r="AA117">
        <v>300</v>
      </c>
      <c r="AB117" t="s">
        <v>42</v>
      </c>
      <c r="AC117" t="s">
        <v>42</v>
      </c>
      <c r="AD117" t="s">
        <v>72</v>
      </c>
      <c r="AE117">
        <v>250</v>
      </c>
      <c r="AF117" t="s">
        <v>415</v>
      </c>
      <c r="AG117">
        <v>0</v>
      </c>
      <c r="AH117">
        <v>0.5</v>
      </c>
      <c r="AI117">
        <v>1</v>
      </c>
    </row>
    <row r="118" spans="1:35" x14ac:dyDescent="0.4">
      <c r="A118">
        <v>4115</v>
      </c>
      <c r="B118" t="s">
        <v>416</v>
      </c>
      <c r="C118" t="s">
        <v>417</v>
      </c>
      <c r="D118">
        <v>65</v>
      </c>
      <c r="E118">
        <v>100</v>
      </c>
      <c r="F118">
        <v>100</v>
      </c>
      <c r="G118">
        <v>100</v>
      </c>
      <c r="H118">
        <v>100</v>
      </c>
      <c r="I118">
        <v>100</v>
      </c>
      <c r="J118">
        <v>100</v>
      </c>
      <c r="K118">
        <v>100</v>
      </c>
      <c r="L118">
        <v>100</v>
      </c>
      <c r="M118">
        <v>10</v>
      </c>
      <c r="N118">
        <v>1</v>
      </c>
      <c r="O118">
        <v>100</v>
      </c>
      <c r="P118">
        <v>100</v>
      </c>
      <c r="Q118">
        <v>100</v>
      </c>
      <c r="R118">
        <v>100</v>
      </c>
      <c r="S118">
        <v>10</v>
      </c>
      <c r="T118">
        <v>12</v>
      </c>
      <c r="U118" t="s">
        <v>39</v>
      </c>
      <c r="V118" t="s">
        <v>172</v>
      </c>
      <c r="W118" t="s">
        <v>191</v>
      </c>
      <c r="X118">
        <v>1028</v>
      </c>
      <c r="Y118">
        <v>360</v>
      </c>
      <c r="Z118">
        <v>528</v>
      </c>
      <c r="AA118">
        <v>150</v>
      </c>
      <c r="AB118" t="s">
        <v>42</v>
      </c>
      <c r="AC118" t="s">
        <v>581</v>
      </c>
      <c r="AD118" t="s">
        <v>72</v>
      </c>
      <c r="AE118">
        <v>250</v>
      </c>
      <c r="AF118" t="s">
        <v>418</v>
      </c>
      <c r="AG118">
        <v>0</v>
      </c>
      <c r="AH118">
        <v>0.5</v>
      </c>
      <c r="AI118">
        <v>1</v>
      </c>
    </row>
    <row r="119" spans="1:35" x14ac:dyDescent="0.4">
      <c r="A119">
        <v>4116</v>
      </c>
      <c r="B119" t="s">
        <v>419</v>
      </c>
      <c r="C119" t="s">
        <v>420</v>
      </c>
      <c r="D119">
        <v>24</v>
      </c>
      <c r="E119">
        <v>100</v>
      </c>
      <c r="F119">
        <v>100</v>
      </c>
      <c r="G119">
        <v>100</v>
      </c>
      <c r="H119">
        <v>130</v>
      </c>
      <c r="I119">
        <v>100</v>
      </c>
      <c r="J119">
        <v>100</v>
      </c>
      <c r="K119">
        <v>100</v>
      </c>
      <c r="L119">
        <v>110</v>
      </c>
      <c r="M119">
        <v>10</v>
      </c>
      <c r="N119">
        <v>1</v>
      </c>
      <c r="O119">
        <v>100</v>
      </c>
      <c r="P119">
        <v>100</v>
      </c>
      <c r="Q119">
        <v>100</v>
      </c>
      <c r="R119">
        <v>100</v>
      </c>
      <c r="S119">
        <v>10</v>
      </c>
      <c r="T119">
        <v>12</v>
      </c>
      <c r="U119" t="s">
        <v>39</v>
      </c>
      <c r="V119" t="s">
        <v>172</v>
      </c>
      <c r="W119" t="s">
        <v>58</v>
      </c>
      <c r="X119">
        <v>1864</v>
      </c>
      <c r="Y119">
        <v>288</v>
      </c>
      <c r="Z119">
        <v>864</v>
      </c>
      <c r="AA119">
        <v>200</v>
      </c>
      <c r="AB119" t="s">
        <v>42</v>
      </c>
      <c r="AC119" t="s">
        <v>42</v>
      </c>
      <c r="AD119" t="s">
        <v>72</v>
      </c>
      <c r="AE119">
        <v>600</v>
      </c>
      <c r="AF119" t="s">
        <v>421</v>
      </c>
      <c r="AG119">
        <v>0</v>
      </c>
      <c r="AH119">
        <v>0.5</v>
      </c>
      <c r="AI119">
        <v>1</v>
      </c>
    </row>
    <row r="120" spans="1:35" x14ac:dyDescent="0.4">
      <c r="A120">
        <v>4117</v>
      </c>
      <c r="B120" t="s">
        <v>422</v>
      </c>
      <c r="C120" t="s">
        <v>423</v>
      </c>
      <c r="D120">
        <v>74</v>
      </c>
      <c r="E120">
        <v>100</v>
      </c>
      <c r="F120">
        <v>100</v>
      </c>
      <c r="G120">
        <v>100</v>
      </c>
      <c r="H120">
        <v>130</v>
      </c>
      <c r="I120">
        <v>100</v>
      </c>
      <c r="J120">
        <v>100</v>
      </c>
      <c r="K120">
        <v>100</v>
      </c>
      <c r="L120">
        <v>150</v>
      </c>
      <c r="M120">
        <v>10</v>
      </c>
      <c r="N120">
        <v>1</v>
      </c>
      <c r="O120">
        <v>100</v>
      </c>
      <c r="P120">
        <v>100</v>
      </c>
      <c r="Q120">
        <v>100</v>
      </c>
      <c r="R120">
        <v>100</v>
      </c>
      <c r="S120">
        <v>10</v>
      </c>
      <c r="T120">
        <v>12</v>
      </c>
      <c r="U120" t="s">
        <v>156</v>
      </c>
      <c r="V120" t="s">
        <v>172</v>
      </c>
      <c r="W120" t="s">
        <v>424</v>
      </c>
      <c r="X120">
        <v>1248</v>
      </c>
      <c r="Y120">
        <v>360</v>
      </c>
      <c r="Z120">
        <v>500</v>
      </c>
      <c r="AA120">
        <v>100</v>
      </c>
      <c r="AB120" t="s">
        <v>71</v>
      </c>
      <c r="AC120" t="s">
        <v>584</v>
      </c>
      <c r="AD120" t="s">
        <v>72</v>
      </c>
      <c r="AE120">
        <v>650</v>
      </c>
      <c r="AF120" t="s">
        <v>425</v>
      </c>
      <c r="AG120">
        <v>0</v>
      </c>
      <c r="AH120">
        <v>0.5</v>
      </c>
      <c r="AI120">
        <v>1</v>
      </c>
    </row>
    <row r="121" spans="1:35" x14ac:dyDescent="0.4">
      <c r="A121">
        <v>4118</v>
      </c>
      <c r="B121" t="s">
        <v>426</v>
      </c>
      <c r="C121" t="s">
        <v>427</v>
      </c>
      <c r="D121">
        <v>31</v>
      </c>
      <c r="E121">
        <v>100</v>
      </c>
      <c r="F121">
        <v>100</v>
      </c>
      <c r="G121">
        <v>100</v>
      </c>
      <c r="H121">
        <v>110</v>
      </c>
      <c r="I121">
        <v>100</v>
      </c>
      <c r="J121">
        <v>100</v>
      </c>
      <c r="K121">
        <v>100</v>
      </c>
      <c r="L121">
        <v>100</v>
      </c>
      <c r="M121">
        <v>10</v>
      </c>
      <c r="N121">
        <v>1</v>
      </c>
      <c r="O121">
        <v>100</v>
      </c>
      <c r="P121">
        <v>100</v>
      </c>
      <c r="Q121">
        <v>100</v>
      </c>
      <c r="R121">
        <v>100</v>
      </c>
      <c r="S121">
        <v>10</v>
      </c>
      <c r="T121">
        <v>12</v>
      </c>
      <c r="U121" t="s">
        <v>39</v>
      </c>
      <c r="V121" t="s">
        <v>172</v>
      </c>
      <c r="W121" t="s">
        <v>204</v>
      </c>
      <c r="X121">
        <v>1050</v>
      </c>
      <c r="Y121">
        <v>288</v>
      </c>
      <c r="Z121">
        <v>900</v>
      </c>
      <c r="AA121">
        <v>200</v>
      </c>
      <c r="AB121" t="s">
        <v>42</v>
      </c>
      <c r="AC121" t="s">
        <v>42</v>
      </c>
      <c r="AD121" t="s">
        <v>72</v>
      </c>
      <c r="AE121">
        <v>558</v>
      </c>
      <c r="AF121" t="s">
        <v>428</v>
      </c>
      <c r="AG121">
        <v>0</v>
      </c>
      <c r="AH121">
        <v>0.5</v>
      </c>
      <c r="AI121">
        <v>1</v>
      </c>
    </row>
    <row r="122" spans="1:35" x14ac:dyDescent="0.4">
      <c r="A122">
        <v>4119</v>
      </c>
      <c r="B122" t="s">
        <v>429</v>
      </c>
      <c r="C122" t="s">
        <v>430</v>
      </c>
      <c r="D122">
        <v>21</v>
      </c>
      <c r="E122">
        <v>100</v>
      </c>
      <c r="F122">
        <v>100</v>
      </c>
      <c r="G122">
        <v>100</v>
      </c>
      <c r="H122">
        <v>100</v>
      </c>
      <c r="I122">
        <v>100</v>
      </c>
      <c r="J122">
        <v>100</v>
      </c>
      <c r="K122">
        <v>100</v>
      </c>
      <c r="L122">
        <v>100</v>
      </c>
      <c r="M122">
        <v>10</v>
      </c>
      <c r="N122">
        <v>1</v>
      </c>
      <c r="O122">
        <v>100</v>
      </c>
      <c r="P122">
        <v>100</v>
      </c>
      <c r="Q122">
        <v>100</v>
      </c>
      <c r="R122">
        <v>100</v>
      </c>
      <c r="S122">
        <v>10</v>
      </c>
      <c r="T122">
        <v>12</v>
      </c>
      <c r="U122" t="s">
        <v>56</v>
      </c>
      <c r="V122" t="s">
        <v>172</v>
      </c>
      <c r="W122" t="s">
        <v>58</v>
      </c>
      <c r="X122">
        <v>672</v>
      </c>
      <c r="Y122">
        <v>288</v>
      </c>
      <c r="Z122">
        <v>864</v>
      </c>
      <c r="AA122">
        <v>200</v>
      </c>
      <c r="AB122" t="s">
        <v>42</v>
      </c>
      <c r="AC122" t="s">
        <v>42</v>
      </c>
      <c r="AD122" t="s">
        <v>72</v>
      </c>
      <c r="AE122">
        <v>525</v>
      </c>
      <c r="AF122" t="s">
        <v>431</v>
      </c>
      <c r="AG122">
        <v>0</v>
      </c>
      <c r="AH122">
        <v>0.5</v>
      </c>
      <c r="AI122">
        <v>1</v>
      </c>
    </row>
    <row r="123" spans="1:35" x14ac:dyDescent="0.4">
      <c r="A123">
        <v>4120</v>
      </c>
      <c r="B123" t="s">
        <v>432</v>
      </c>
      <c r="C123" t="s">
        <v>433</v>
      </c>
      <c r="D123">
        <v>77</v>
      </c>
      <c r="E123">
        <v>100</v>
      </c>
      <c r="F123">
        <v>100</v>
      </c>
      <c r="G123">
        <v>100</v>
      </c>
      <c r="H123">
        <v>120</v>
      </c>
      <c r="I123">
        <v>100</v>
      </c>
      <c r="J123">
        <v>100</v>
      </c>
      <c r="K123">
        <v>100</v>
      </c>
      <c r="L123">
        <v>100</v>
      </c>
      <c r="M123">
        <v>10</v>
      </c>
      <c r="N123">
        <v>1</v>
      </c>
      <c r="O123">
        <v>100</v>
      </c>
      <c r="P123">
        <v>100</v>
      </c>
      <c r="Q123">
        <v>100</v>
      </c>
      <c r="R123">
        <v>100</v>
      </c>
      <c r="S123">
        <v>10</v>
      </c>
      <c r="T123">
        <v>12</v>
      </c>
      <c r="U123" t="s">
        <v>156</v>
      </c>
      <c r="V123" t="s">
        <v>172</v>
      </c>
      <c r="W123" t="s">
        <v>204</v>
      </c>
      <c r="X123">
        <v>1678</v>
      </c>
      <c r="Y123">
        <v>648</v>
      </c>
      <c r="Z123">
        <v>780</v>
      </c>
      <c r="AA123">
        <v>150</v>
      </c>
      <c r="AB123" t="s">
        <v>71</v>
      </c>
      <c r="AC123" t="s">
        <v>584</v>
      </c>
      <c r="AD123" t="s">
        <v>72</v>
      </c>
      <c r="AE123">
        <v>496</v>
      </c>
      <c r="AF123" t="s">
        <v>434</v>
      </c>
      <c r="AG123">
        <v>0</v>
      </c>
      <c r="AH123">
        <v>0.5</v>
      </c>
      <c r="AI123">
        <v>1</v>
      </c>
    </row>
    <row r="124" spans="1:35" x14ac:dyDescent="0.4">
      <c r="A124">
        <v>4121</v>
      </c>
      <c r="B124" t="s">
        <v>435</v>
      </c>
      <c r="C124" t="s">
        <v>436</v>
      </c>
      <c r="D124">
        <v>49</v>
      </c>
      <c r="E124">
        <v>100</v>
      </c>
      <c r="F124">
        <v>100</v>
      </c>
      <c r="G124">
        <v>100</v>
      </c>
      <c r="H124">
        <v>110</v>
      </c>
      <c r="I124">
        <v>100</v>
      </c>
      <c r="J124">
        <v>100</v>
      </c>
      <c r="K124">
        <v>100</v>
      </c>
      <c r="L124">
        <v>100</v>
      </c>
      <c r="M124">
        <v>10</v>
      </c>
      <c r="N124">
        <v>9</v>
      </c>
      <c r="O124">
        <v>100</v>
      </c>
      <c r="P124">
        <v>100</v>
      </c>
      <c r="Q124">
        <v>100</v>
      </c>
      <c r="R124">
        <v>100</v>
      </c>
      <c r="S124">
        <v>10</v>
      </c>
      <c r="T124">
        <v>12</v>
      </c>
      <c r="U124" t="s">
        <v>39</v>
      </c>
      <c r="V124" t="s">
        <v>172</v>
      </c>
      <c r="W124" t="s">
        <v>58</v>
      </c>
      <c r="X124">
        <v>1960</v>
      </c>
      <c r="Y124">
        <v>480</v>
      </c>
      <c r="Z124">
        <v>620</v>
      </c>
      <c r="AA124">
        <v>300</v>
      </c>
      <c r="AB124" t="s">
        <v>42</v>
      </c>
      <c r="AC124" t="s">
        <v>592</v>
      </c>
      <c r="AD124" t="s">
        <v>72</v>
      </c>
      <c r="AE124">
        <v>900</v>
      </c>
      <c r="AF124" t="s">
        <v>437</v>
      </c>
      <c r="AG124">
        <v>0</v>
      </c>
      <c r="AH124">
        <v>0.5</v>
      </c>
      <c r="AI124">
        <v>1</v>
      </c>
    </row>
    <row r="125" spans="1:35" x14ac:dyDescent="0.4">
      <c r="A125">
        <v>4122</v>
      </c>
      <c r="B125" t="s">
        <v>438</v>
      </c>
      <c r="C125" t="s">
        <v>439</v>
      </c>
      <c r="D125">
        <v>52</v>
      </c>
      <c r="E125">
        <v>100</v>
      </c>
      <c r="F125">
        <v>120</v>
      </c>
      <c r="G125">
        <v>100</v>
      </c>
      <c r="H125">
        <v>130</v>
      </c>
      <c r="I125">
        <v>100</v>
      </c>
      <c r="J125">
        <v>100</v>
      </c>
      <c r="K125">
        <v>70</v>
      </c>
      <c r="L125">
        <v>130</v>
      </c>
      <c r="M125">
        <v>10</v>
      </c>
      <c r="N125">
        <v>1</v>
      </c>
      <c r="O125">
        <v>100</v>
      </c>
      <c r="P125">
        <v>100</v>
      </c>
      <c r="Q125">
        <v>120</v>
      </c>
      <c r="R125">
        <v>95</v>
      </c>
      <c r="S125">
        <v>10</v>
      </c>
      <c r="T125">
        <v>12</v>
      </c>
      <c r="U125" t="s">
        <v>156</v>
      </c>
      <c r="V125" t="s">
        <v>172</v>
      </c>
      <c r="W125" t="s">
        <v>246</v>
      </c>
      <c r="X125">
        <v>1500</v>
      </c>
      <c r="Y125">
        <v>1000</v>
      </c>
      <c r="Z125">
        <v>500</v>
      </c>
      <c r="AA125">
        <v>150</v>
      </c>
      <c r="AB125" t="s">
        <v>42</v>
      </c>
      <c r="AC125" t="s">
        <v>826</v>
      </c>
      <c r="AD125" t="s">
        <v>72</v>
      </c>
      <c r="AE125">
        <v>200</v>
      </c>
      <c r="AF125" t="s">
        <v>440</v>
      </c>
      <c r="AG125">
        <v>0</v>
      </c>
      <c r="AH125">
        <v>0.5</v>
      </c>
      <c r="AI125">
        <v>1</v>
      </c>
    </row>
    <row r="126" spans="1:35" x14ac:dyDescent="0.4">
      <c r="A126">
        <v>4123</v>
      </c>
      <c r="B126" t="s">
        <v>610</v>
      </c>
      <c r="C126" t="s">
        <v>616</v>
      </c>
      <c r="D126">
        <v>28</v>
      </c>
      <c r="E126">
        <v>110</v>
      </c>
      <c r="F126">
        <v>110</v>
      </c>
      <c r="G126">
        <v>50</v>
      </c>
      <c r="H126">
        <v>80</v>
      </c>
      <c r="I126">
        <v>95</v>
      </c>
      <c r="J126">
        <v>100</v>
      </c>
      <c r="K126">
        <v>100</v>
      </c>
      <c r="L126">
        <v>120</v>
      </c>
      <c r="M126">
        <v>10</v>
      </c>
      <c r="N126">
        <v>1</v>
      </c>
      <c r="O126">
        <v>30</v>
      </c>
      <c r="P126">
        <v>30</v>
      </c>
      <c r="Q126">
        <v>99</v>
      </c>
      <c r="R126">
        <v>98</v>
      </c>
      <c r="S126">
        <v>10</v>
      </c>
      <c r="T126">
        <v>12</v>
      </c>
      <c r="U126" t="s">
        <v>39</v>
      </c>
      <c r="V126" t="s">
        <v>450</v>
      </c>
      <c r="W126" t="s">
        <v>458</v>
      </c>
      <c r="X126">
        <v>2420</v>
      </c>
      <c r="Y126">
        <v>648</v>
      </c>
      <c r="Z126">
        <v>720</v>
      </c>
      <c r="AA126">
        <v>200</v>
      </c>
      <c r="AB126" t="s">
        <v>42</v>
      </c>
      <c r="AC126" t="s">
        <v>450</v>
      </c>
      <c r="AD126" t="s">
        <v>72</v>
      </c>
      <c r="AE126">
        <v>300</v>
      </c>
      <c r="AF126" t="s">
        <v>611</v>
      </c>
      <c r="AG126">
        <v>0</v>
      </c>
      <c r="AH126">
        <v>0.5</v>
      </c>
      <c r="AI126">
        <v>1</v>
      </c>
    </row>
    <row r="127" spans="1:35" x14ac:dyDescent="0.4">
      <c r="A127">
        <v>4124</v>
      </c>
      <c r="B127" t="s">
        <v>612</v>
      </c>
      <c r="C127" t="s">
        <v>617</v>
      </c>
      <c r="D127">
        <v>24</v>
      </c>
      <c r="E127">
        <v>100</v>
      </c>
      <c r="F127">
        <v>100</v>
      </c>
      <c r="G127">
        <v>60</v>
      </c>
      <c r="H127">
        <v>90</v>
      </c>
      <c r="I127">
        <v>100</v>
      </c>
      <c r="J127">
        <v>100</v>
      </c>
      <c r="K127">
        <v>100</v>
      </c>
      <c r="L127">
        <v>95</v>
      </c>
      <c r="M127">
        <v>10</v>
      </c>
      <c r="N127">
        <v>1</v>
      </c>
      <c r="O127">
        <v>80</v>
      </c>
      <c r="P127">
        <v>70</v>
      </c>
      <c r="Q127">
        <v>96</v>
      </c>
      <c r="R127">
        <v>94</v>
      </c>
      <c r="S127">
        <v>10</v>
      </c>
      <c r="T127">
        <v>12</v>
      </c>
      <c r="U127" t="s">
        <v>39</v>
      </c>
      <c r="V127" t="s">
        <v>450</v>
      </c>
      <c r="W127" t="s">
        <v>458</v>
      </c>
      <c r="X127">
        <v>2852</v>
      </c>
      <c r="Y127">
        <v>840</v>
      </c>
      <c r="Z127">
        <v>1152</v>
      </c>
      <c r="AA127">
        <v>400</v>
      </c>
      <c r="AB127" t="s">
        <v>42</v>
      </c>
      <c r="AC127" t="s">
        <v>450</v>
      </c>
      <c r="AD127" t="s">
        <v>72</v>
      </c>
      <c r="AE127">
        <v>800</v>
      </c>
      <c r="AF127" t="s">
        <v>613</v>
      </c>
      <c r="AG127">
        <v>0</v>
      </c>
      <c r="AH127">
        <v>0.5</v>
      </c>
      <c r="AI127">
        <v>1</v>
      </c>
    </row>
    <row r="128" spans="1:35" x14ac:dyDescent="0.4">
      <c r="A128">
        <v>4125</v>
      </c>
      <c r="B128" t="s">
        <v>619</v>
      </c>
      <c r="C128" t="s">
        <v>621</v>
      </c>
      <c r="D128">
        <v>31</v>
      </c>
      <c r="E128">
        <v>130</v>
      </c>
      <c r="F128">
        <v>100</v>
      </c>
      <c r="G128">
        <v>100</v>
      </c>
      <c r="H128">
        <v>70</v>
      </c>
      <c r="I128">
        <v>90</v>
      </c>
      <c r="J128">
        <v>100</v>
      </c>
      <c r="K128">
        <v>80</v>
      </c>
      <c r="L128">
        <v>95</v>
      </c>
      <c r="M128">
        <v>10</v>
      </c>
      <c r="N128">
        <v>1</v>
      </c>
      <c r="O128">
        <v>70</v>
      </c>
      <c r="P128">
        <v>80</v>
      </c>
      <c r="Q128">
        <v>106</v>
      </c>
      <c r="R128">
        <v>104</v>
      </c>
      <c r="S128">
        <v>10</v>
      </c>
      <c r="T128">
        <v>12</v>
      </c>
      <c r="U128" t="s">
        <v>39</v>
      </c>
      <c r="V128" t="s">
        <v>172</v>
      </c>
      <c r="W128" t="s">
        <v>98</v>
      </c>
      <c r="X128">
        <v>1180</v>
      </c>
      <c r="Y128">
        <v>360</v>
      </c>
      <c r="Z128">
        <v>480</v>
      </c>
      <c r="AA128">
        <v>150</v>
      </c>
      <c r="AB128" t="s">
        <v>42</v>
      </c>
      <c r="AC128" t="s">
        <v>450</v>
      </c>
      <c r="AD128" t="s">
        <v>43</v>
      </c>
      <c r="AE128">
        <v>300</v>
      </c>
      <c r="AF128" t="s">
        <v>620</v>
      </c>
      <c r="AG128">
        <v>0</v>
      </c>
      <c r="AH128">
        <v>0.5</v>
      </c>
      <c r="AI128">
        <v>1</v>
      </c>
    </row>
    <row r="129" spans="1:35" x14ac:dyDescent="0.4">
      <c r="A129">
        <v>4126</v>
      </c>
      <c r="B129" t="s">
        <v>444</v>
      </c>
      <c r="C129" t="s">
        <v>445</v>
      </c>
      <c r="D129">
        <v>24</v>
      </c>
      <c r="E129">
        <v>100</v>
      </c>
      <c r="F129">
        <v>100</v>
      </c>
      <c r="G129">
        <v>100</v>
      </c>
      <c r="H129">
        <v>100</v>
      </c>
      <c r="I129">
        <v>100</v>
      </c>
      <c r="J129">
        <v>100</v>
      </c>
      <c r="K129">
        <v>100</v>
      </c>
      <c r="L129">
        <v>100</v>
      </c>
      <c r="M129">
        <v>10</v>
      </c>
      <c r="N129">
        <v>1</v>
      </c>
      <c r="O129">
        <v>100</v>
      </c>
      <c r="P129">
        <v>100</v>
      </c>
      <c r="Q129">
        <v>100</v>
      </c>
      <c r="R129">
        <v>100</v>
      </c>
      <c r="S129">
        <v>10</v>
      </c>
      <c r="T129">
        <v>12</v>
      </c>
      <c r="U129" t="s">
        <v>56</v>
      </c>
      <c r="V129" t="s">
        <v>62</v>
      </c>
      <c r="W129" t="s">
        <v>446</v>
      </c>
      <c r="X129">
        <v>1276</v>
      </c>
      <c r="Y129">
        <v>384</v>
      </c>
      <c r="Z129">
        <v>576</v>
      </c>
      <c r="AA129">
        <v>250</v>
      </c>
      <c r="AB129" t="s">
        <v>42</v>
      </c>
      <c r="AC129" t="s">
        <v>42</v>
      </c>
      <c r="AD129" t="s">
        <v>72</v>
      </c>
      <c r="AE129">
        <v>300</v>
      </c>
      <c r="AF129" t="s">
        <v>447</v>
      </c>
      <c r="AG129">
        <v>0</v>
      </c>
      <c r="AH129">
        <v>0.5</v>
      </c>
      <c r="AI129">
        <v>1</v>
      </c>
    </row>
    <row r="130" spans="1:35" x14ac:dyDescent="0.4">
      <c r="A130">
        <v>4127</v>
      </c>
      <c r="B130" t="s">
        <v>448</v>
      </c>
      <c r="C130" t="s">
        <v>449</v>
      </c>
      <c r="D130">
        <v>37</v>
      </c>
      <c r="E130">
        <v>100</v>
      </c>
      <c r="F130">
        <v>100</v>
      </c>
      <c r="G130">
        <v>100</v>
      </c>
      <c r="H130">
        <v>100</v>
      </c>
      <c r="I130">
        <v>100</v>
      </c>
      <c r="J130">
        <v>100</v>
      </c>
      <c r="K130">
        <v>100</v>
      </c>
      <c r="L130">
        <v>100</v>
      </c>
      <c r="M130">
        <v>10</v>
      </c>
      <c r="N130">
        <v>1</v>
      </c>
      <c r="O130">
        <v>100</v>
      </c>
      <c r="P130">
        <v>100</v>
      </c>
      <c r="Q130">
        <v>100</v>
      </c>
      <c r="R130">
        <v>100</v>
      </c>
      <c r="S130">
        <v>10</v>
      </c>
      <c r="T130">
        <v>12</v>
      </c>
      <c r="U130" t="s">
        <v>39</v>
      </c>
      <c r="V130" t="s">
        <v>450</v>
      </c>
      <c r="W130" t="s">
        <v>451</v>
      </c>
      <c r="X130">
        <v>1772</v>
      </c>
      <c r="Y130">
        <v>384</v>
      </c>
      <c r="Z130">
        <v>72</v>
      </c>
      <c r="AA130">
        <v>300</v>
      </c>
      <c r="AB130" t="s">
        <v>42</v>
      </c>
      <c r="AC130" t="s">
        <v>450</v>
      </c>
      <c r="AD130" t="s">
        <v>72</v>
      </c>
      <c r="AE130">
        <v>300</v>
      </c>
      <c r="AF130" t="s">
        <v>452</v>
      </c>
      <c r="AG130">
        <v>0</v>
      </c>
      <c r="AH130">
        <v>0.5</v>
      </c>
      <c r="AI130">
        <v>1</v>
      </c>
    </row>
    <row r="131" spans="1:35" x14ac:dyDescent="0.4">
      <c r="A131">
        <v>4128</v>
      </c>
      <c r="B131" t="s">
        <v>453</v>
      </c>
      <c r="C131" t="s">
        <v>454</v>
      </c>
      <c r="D131">
        <v>47</v>
      </c>
      <c r="E131">
        <v>100</v>
      </c>
      <c r="F131">
        <v>100</v>
      </c>
      <c r="G131">
        <v>100</v>
      </c>
      <c r="H131">
        <v>100</v>
      </c>
      <c r="I131">
        <v>100</v>
      </c>
      <c r="J131">
        <v>100</v>
      </c>
      <c r="K131">
        <v>100</v>
      </c>
      <c r="L131">
        <v>100</v>
      </c>
      <c r="M131">
        <v>10</v>
      </c>
      <c r="N131">
        <v>1</v>
      </c>
      <c r="O131">
        <v>100</v>
      </c>
      <c r="P131">
        <v>100</v>
      </c>
      <c r="Q131">
        <v>100</v>
      </c>
      <c r="R131">
        <v>100</v>
      </c>
      <c r="S131">
        <v>10</v>
      </c>
      <c r="T131">
        <v>12</v>
      </c>
      <c r="U131" t="s">
        <v>156</v>
      </c>
      <c r="V131" t="s">
        <v>76</v>
      </c>
      <c r="W131" t="s">
        <v>98</v>
      </c>
      <c r="X131">
        <v>1384</v>
      </c>
      <c r="Y131">
        <v>336</v>
      </c>
      <c r="Z131">
        <v>768</v>
      </c>
      <c r="AA131">
        <v>200</v>
      </c>
      <c r="AB131" t="s">
        <v>42</v>
      </c>
      <c r="AC131" t="s">
        <v>76</v>
      </c>
      <c r="AD131" t="s">
        <v>72</v>
      </c>
      <c r="AE131">
        <v>500</v>
      </c>
      <c r="AF131" t="s">
        <v>455</v>
      </c>
      <c r="AG131">
        <v>0.4</v>
      </c>
      <c r="AH131">
        <v>0.5</v>
      </c>
      <c r="AI131">
        <v>1</v>
      </c>
    </row>
    <row r="132" spans="1:35" x14ac:dyDescent="0.4">
      <c r="A132">
        <v>4129</v>
      </c>
      <c r="B132" t="s">
        <v>456</v>
      </c>
      <c r="C132" t="s">
        <v>457</v>
      </c>
      <c r="D132">
        <v>29</v>
      </c>
      <c r="E132">
        <v>100</v>
      </c>
      <c r="F132">
        <v>100</v>
      </c>
      <c r="G132">
        <v>100</v>
      </c>
      <c r="H132">
        <v>100</v>
      </c>
      <c r="I132">
        <v>100</v>
      </c>
      <c r="J132">
        <v>100</v>
      </c>
      <c r="K132">
        <v>100</v>
      </c>
      <c r="L132">
        <v>100</v>
      </c>
      <c r="M132">
        <v>10</v>
      </c>
      <c r="N132">
        <v>1</v>
      </c>
      <c r="O132">
        <v>100</v>
      </c>
      <c r="P132">
        <v>100</v>
      </c>
      <c r="Q132">
        <v>100</v>
      </c>
      <c r="R132">
        <v>100</v>
      </c>
      <c r="S132">
        <v>10</v>
      </c>
      <c r="T132">
        <v>12</v>
      </c>
      <c r="U132" t="s">
        <v>39</v>
      </c>
      <c r="V132" t="s">
        <v>450</v>
      </c>
      <c r="W132" t="s">
        <v>458</v>
      </c>
      <c r="X132">
        <v>2276</v>
      </c>
      <c r="Y132">
        <v>432</v>
      </c>
      <c r="Z132">
        <v>576</v>
      </c>
      <c r="AA132">
        <v>200</v>
      </c>
      <c r="AB132" t="s">
        <v>42</v>
      </c>
      <c r="AC132" t="s">
        <v>450</v>
      </c>
      <c r="AD132" t="s">
        <v>72</v>
      </c>
      <c r="AE132">
        <v>225</v>
      </c>
      <c r="AF132" t="s">
        <v>459</v>
      </c>
      <c r="AG132">
        <v>0</v>
      </c>
      <c r="AH132">
        <v>0.5</v>
      </c>
      <c r="AI132">
        <v>1</v>
      </c>
    </row>
    <row r="133" spans="1:35" x14ac:dyDescent="0.4">
      <c r="A133">
        <v>4130</v>
      </c>
      <c r="B133" t="s">
        <v>460</v>
      </c>
      <c r="C133" t="s">
        <v>461</v>
      </c>
      <c r="D133">
        <v>31</v>
      </c>
      <c r="E133">
        <v>100</v>
      </c>
      <c r="F133">
        <v>100</v>
      </c>
      <c r="G133">
        <v>100</v>
      </c>
      <c r="H133">
        <v>100</v>
      </c>
      <c r="I133">
        <v>100</v>
      </c>
      <c r="J133">
        <v>100</v>
      </c>
      <c r="K133">
        <v>100</v>
      </c>
      <c r="L133">
        <v>100</v>
      </c>
      <c r="M133">
        <v>10</v>
      </c>
      <c r="N133">
        <v>9</v>
      </c>
      <c r="O133">
        <v>100</v>
      </c>
      <c r="P133">
        <v>100</v>
      </c>
      <c r="Q133">
        <v>100</v>
      </c>
      <c r="R133">
        <v>100</v>
      </c>
      <c r="S133">
        <v>10</v>
      </c>
      <c r="T133">
        <v>12</v>
      </c>
      <c r="U133" t="s">
        <v>39</v>
      </c>
      <c r="V133" t="s">
        <v>450</v>
      </c>
      <c r="W133" t="s">
        <v>458</v>
      </c>
      <c r="X133">
        <v>2864</v>
      </c>
      <c r="Y133">
        <v>576</v>
      </c>
      <c r="Z133">
        <v>864</v>
      </c>
      <c r="AA133">
        <v>300</v>
      </c>
      <c r="AB133" t="s">
        <v>42</v>
      </c>
      <c r="AC133" t="s">
        <v>593</v>
      </c>
      <c r="AD133" t="s">
        <v>72</v>
      </c>
      <c r="AE133">
        <v>700</v>
      </c>
      <c r="AF133" t="s">
        <v>462</v>
      </c>
      <c r="AG133">
        <v>0</v>
      </c>
      <c r="AH133">
        <v>0.5</v>
      </c>
      <c r="AI133">
        <v>1</v>
      </c>
    </row>
    <row r="134" spans="1:35" x14ac:dyDescent="0.4">
      <c r="A134">
        <v>4131</v>
      </c>
      <c r="B134" t="s">
        <v>463</v>
      </c>
      <c r="C134" t="s">
        <v>464</v>
      </c>
      <c r="D134">
        <v>51</v>
      </c>
      <c r="E134">
        <v>70</v>
      </c>
      <c r="F134">
        <v>50</v>
      </c>
      <c r="G134">
        <v>90</v>
      </c>
      <c r="H134">
        <v>30</v>
      </c>
      <c r="I134">
        <v>140</v>
      </c>
      <c r="J134">
        <v>180</v>
      </c>
      <c r="K134">
        <v>130</v>
      </c>
      <c r="L134">
        <v>130</v>
      </c>
      <c r="M134">
        <v>65</v>
      </c>
      <c r="N134">
        <v>1</v>
      </c>
      <c r="O134">
        <v>10</v>
      </c>
      <c r="P134">
        <v>120</v>
      </c>
      <c r="Q134">
        <v>70</v>
      </c>
      <c r="R134">
        <v>145</v>
      </c>
      <c r="S134">
        <v>10</v>
      </c>
      <c r="T134">
        <v>12</v>
      </c>
      <c r="U134" t="s">
        <v>39</v>
      </c>
      <c r="V134" t="s">
        <v>50</v>
      </c>
      <c r="W134" t="s">
        <v>63</v>
      </c>
      <c r="X134">
        <v>972</v>
      </c>
      <c r="Y134">
        <v>288</v>
      </c>
      <c r="Z134">
        <v>500</v>
      </c>
      <c r="AA134">
        <v>100</v>
      </c>
      <c r="AB134" t="s">
        <v>42</v>
      </c>
      <c r="AC134" t="s">
        <v>42</v>
      </c>
      <c r="AD134" t="s">
        <v>72</v>
      </c>
      <c r="AE134">
        <v>500</v>
      </c>
      <c r="AF134" t="s">
        <v>465</v>
      </c>
      <c r="AG134">
        <v>0</v>
      </c>
      <c r="AH134">
        <v>0.5</v>
      </c>
      <c r="AI134">
        <v>1</v>
      </c>
    </row>
    <row r="135" spans="1:35" x14ac:dyDescent="0.4">
      <c r="A135">
        <v>4132</v>
      </c>
      <c r="B135" t="s">
        <v>466</v>
      </c>
      <c r="C135" t="s">
        <v>467</v>
      </c>
      <c r="D135">
        <v>31</v>
      </c>
      <c r="E135">
        <v>100</v>
      </c>
      <c r="F135">
        <v>100</v>
      </c>
      <c r="G135">
        <v>100</v>
      </c>
      <c r="H135">
        <v>100</v>
      </c>
      <c r="I135">
        <v>100</v>
      </c>
      <c r="J135">
        <v>100</v>
      </c>
      <c r="K135">
        <v>100</v>
      </c>
      <c r="L135">
        <v>100</v>
      </c>
      <c r="M135">
        <v>10</v>
      </c>
      <c r="N135">
        <v>1</v>
      </c>
      <c r="O135">
        <v>100</v>
      </c>
      <c r="P135">
        <v>100</v>
      </c>
      <c r="Q135">
        <v>100</v>
      </c>
      <c r="R135">
        <v>100</v>
      </c>
      <c r="S135">
        <v>10</v>
      </c>
      <c r="T135">
        <v>12</v>
      </c>
      <c r="U135" t="s">
        <v>39</v>
      </c>
      <c r="V135" t="s">
        <v>62</v>
      </c>
      <c r="W135" t="s">
        <v>98</v>
      </c>
      <c r="X135">
        <v>432</v>
      </c>
      <c r="Y135">
        <v>360</v>
      </c>
      <c r="Z135">
        <v>432</v>
      </c>
      <c r="AA135">
        <v>150</v>
      </c>
      <c r="AB135" t="s">
        <v>42</v>
      </c>
      <c r="AC135" t="s">
        <v>42</v>
      </c>
      <c r="AD135" t="s">
        <v>72</v>
      </c>
      <c r="AE135">
        <v>150</v>
      </c>
      <c r="AF135" t="s">
        <v>468</v>
      </c>
      <c r="AG135">
        <v>0</v>
      </c>
      <c r="AH135">
        <v>0.5</v>
      </c>
      <c r="AI135">
        <v>1</v>
      </c>
    </row>
    <row r="136" spans="1:35" x14ac:dyDescent="0.4">
      <c r="A136">
        <v>4133</v>
      </c>
      <c r="B136" t="s">
        <v>469</v>
      </c>
      <c r="C136" t="s">
        <v>470</v>
      </c>
      <c r="D136">
        <v>38</v>
      </c>
      <c r="E136">
        <v>100</v>
      </c>
      <c r="F136">
        <v>100</v>
      </c>
      <c r="G136">
        <v>100</v>
      </c>
      <c r="H136">
        <v>100</v>
      </c>
      <c r="I136">
        <v>100</v>
      </c>
      <c r="J136">
        <v>100</v>
      </c>
      <c r="K136">
        <v>100</v>
      </c>
      <c r="L136">
        <v>100</v>
      </c>
      <c r="M136">
        <v>10</v>
      </c>
      <c r="N136">
        <v>1</v>
      </c>
      <c r="O136">
        <v>100</v>
      </c>
      <c r="P136">
        <v>100</v>
      </c>
      <c r="Q136">
        <v>100</v>
      </c>
      <c r="R136">
        <v>100</v>
      </c>
      <c r="S136">
        <v>10</v>
      </c>
      <c r="T136">
        <v>12</v>
      </c>
      <c r="U136" t="s">
        <v>39</v>
      </c>
      <c r="V136" t="s">
        <v>450</v>
      </c>
      <c r="W136" t="s">
        <v>458</v>
      </c>
      <c r="X136">
        <v>2468</v>
      </c>
      <c r="Y136">
        <v>480</v>
      </c>
      <c r="Z136">
        <v>768</v>
      </c>
      <c r="AA136">
        <v>250</v>
      </c>
      <c r="AB136" t="s">
        <v>42</v>
      </c>
      <c r="AC136" t="s">
        <v>450</v>
      </c>
      <c r="AD136" t="s">
        <v>43</v>
      </c>
      <c r="AE136">
        <v>500</v>
      </c>
      <c r="AF136" t="s">
        <v>471</v>
      </c>
      <c r="AG136">
        <v>0</v>
      </c>
      <c r="AH136">
        <v>0.5</v>
      </c>
      <c r="AI136">
        <v>1</v>
      </c>
    </row>
    <row r="137" spans="1:35" x14ac:dyDescent="0.4">
      <c r="A137">
        <v>4134</v>
      </c>
      <c r="B137" t="s">
        <v>472</v>
      </c>
      <c r="C137" t="s">
        <v>473</v>
      </c>
      <c r="D137">
        <v>64</v>
      </c>
      <c r="E137">
        <v>100</v>
      </c>
      <c r="F137">
        <v>100</v>
      </c>
      <c r="G137">
        <v>100</v>
      </c>
      <c r="H137">
        <v>100</v>
      </c>
      <c r="I137">
        <v>100</v>
      </c>
      <c r="J137">
        <v>100</v>
      </c>
      <c r="K137">
        <v>100</v>
      </c>
      <c r="L137">
        <v>100</v>
      </c>
      <c r="M137">
        <v>10</v>
      </c>
      <c r="N137">
        <v>1</v>
      </c>
      <c r="O137">
        <v>100</v>
      </c>
      <c r="P137">
        <v>100</v>
      </c>
      <c r="Q137">
        <v>100</v>
      </c>
      <c r="R137">
        <v>100</v>
      </c>
      <c r="S137">
        <v>10</v>
      </c>
      <c r="T137">
        <v>12</v>
      </c>
      <c r="U137" t="s">
        <v>39</v>
      </c>
      <c r="V137" t="s">
        <v>450</v>
      </c>
      <c r="W137" t="s">
        <v>451</v>
      </c>
      <c r="X137">
        <v>1772</v>
      </c>
      <c r="Y137">
        <v>384</v>
      </c>
      <c r="Z137">
        <v>120</v>
      </c>
      <c r="AA137">
        <v>175</v>
      </c>
      <c r="AB137" t="s">
        <v>42</v>
      </c>
      <c r="AC137" t="s">
        <v>595</v>
      </c>
      <c r="AD137" t="s">
        <v>72</v>
      </c>
      <c r="AE137">
        <v>300</v>
      </c>
      <c r="AF137" t="s">
        <v>474</v>
      </c>
      <c r="AG137">
        <v>0</v>
      </c>
      <c r="AH137">
        <v>0.5</v>
      </c>
      <c r="AI137">
        <v>1</v>
      </c>
    </row>
    <row r="138" spans="1:35" x14ac:dyDescent="0.4">
      <c r="A138">
        <v>4135</v>
      </c>
      <c r="B138" t="s">
        <v>475</v>
      </c>
      <c r="C138" t="s">
        <v>476</v>
      </c>
      <c r="D138">
        <v>78</v>
      </c>
      <c r="E138">
        <v>100</v>
      </c>
      <c r="F138">
        <v>100</v>
      </c>
      <c r="G138">
        <v>100</v>
      </c>
      <c r="H138">
        <v>100</v>
      </c>
      <c r="I138">
        <v>100</v>
      </c>
      <c r="J138">
        <v>100</v>
      </c>
      <c r="K138">
        <v>100</v>
      </c>
      <c r="L138">
        <v>100</v>
      </c>
      <c r="M138">
        <v>10</v>
      </c>
      <c r="N138">
        <v>1</v>
      </c>
      <c r="O138">
        <v>100</v>
      </c>
      <c r="P138">
        <v>100</v>
      </c>
      <c r="Q138">
        <v>100</v>
      </c>
      <c r="R138">
        <v>100</v>
      </c>
      <c r="S138">
        <v>10</v>
      </c>
      <c r="T138">
        <v>12</v>
      </c>
      <c r="U138" t="s">
        <v>39</v>
      </c>
      <c r="V138" t="s">
        <v>450</v>
      </c>
      <c r="W138" t="s">
        <v>477</v>
      </c>
      <c r="X138">
        <v>1072</v>
      </c>
      <c r="Y138">
        <v>384</v>
      </c>
      <c r="Z138">
        <v>672</v>
      </c>
      <c r="AA138">
        <v>100</v>
      </c>
      <c r="AB138" t="s">
        <v>71</v>
      </c>
      <c r="AC138" t="s">
        <v>590</v>
      </c>
      <c r="AD138" t="s">
        <v>72</v>
      </c>
      <c r="AE138">
        <v>200</v>
      </c>
      <c r="AF138" t="s">
        <v>478</v>
      </c>
      <c r="AG138">
        <v>0</v>
      </c>
      <c r="AH138">
        <v>0.5</v>
      </c>
      <c r="AI138">
        <v>1</v>
      </c>
    </row>
    <row r="139" spans="1:35" x14ac:dyDescent="0.4">
      <c r="A139">
        <v>4136</v>
      </c>
      <c r="B139" t="s">
        <v>479</v>
      </c>
      <c r="C139" t="s">
        <v>480</v>
      </c>
      <c r="D139">
        <v>52</v>
      </c>
      <c r="E139">
        <v>100</v>
      </c>
      <c r="F139">
        <v>100</v>
      </c>
      <c r="G139">
        <v>100</v>
      </c>
      <c r="H139">
        <v>100</v>
      </c>
      <c r="I139">
        <v>100</v>
      </c>
      <c r="J139">
        <v>100</v>
      </c>
      <c r="K139">
        <v>100</v>
      </c>
      <c r="L139">
        <v>100</v>
      </c>
      <c r="M139">
        <v>10</v>
      </c>
      <c r="N139">
        <v>1</v>
      </c>
      <c r="O139">
        <v>100</v>
      </c>
      <c r="P139">
        <v>100</v>
      </c>
      <c r="Q139">
        <v>100</v>
      </c>
      <c r="R139">
        <v>100</v>
      </c>
      <c r="S139">
        <v>10</v>
      </c>
      <c r="T139">
        <v>12</v>
      </c>
      <c r="U139" t="s">
        <v>156</v>
      </c>
      <c r="V139" t="s">
        <v>62</v>
      </c>
      <c r="W139" t="s">
        <v>246</v>
      </c>
      <c r="X139">
        <v>1360</v>
      </c>
      <c r="Y139">
        <v>432</v>
      </c>
      <c r="Z139">
        <v>960</v>
      </c>
      <c r="AA139">
        <v>200</v>
      </c>
      <c r="AB139" t="s">
        <v>42</v>
      </c>
      <c r="AC139" t="s">
        <v>956</v>
      </c>
      <c r="AD139" t="s">
        <v>72</v>
      </c>
      <c r="AE139">
        <v>600</v>
      </c>
      <c r="AF139" t="s">
        <v>481</v>
      </c>
      <c r="AG139">
        <v>0</v>
      </c>
      <c r="AH139">
        <v>0.5</v>
      </c>
      <c r="AI139">
        <v>1</v>
      </c>
    </row>
    <row r="140" spans="1:35" x14ac:dyDescent="0.4">
      <c r="A140">
        <v>4137</v>
      </c>
      <c r="B140" t="s">
        <v>482</v>
      </c>
      <c r="C140" t="s">
        <v>483</v>
      </c>
      <c r="D140">
        <v>59</v>
      </c>
      <c r="E140">
        <v>100</v>
      </c>
      <c r="F140">
        <v>100</v>
      </c>
      <c r="G140">
        <v>100</v>
      </c>
      <c r="H140">
        <v>100</v>
      </c>
      <c r="I140">
        <v>100</v>
      </c>
      <c r="J140">
        <v>100</v>
      </c>
      <c r="K140">
        <v>100</v>
      </c>
      <c r="L140">
        <v>100</v>
      </c>
      <c r="M140">
        <v>10</v>
      </c>
      <c r="N140">
        <v>1</v>
      </c>
      <c r="O140">
        <v>100</v>
      </c>
      <c r="P140">
        <v>100</v>
      </c>
      <c r="Q140">
        <v>100</v>
      </c>
      <c r="R140">
        <v>100</v>
      </c>
      <c r="S140">
        <v>10</v>
      </c>
      <c r="T140">
        <v>12</v>
      </c>
      <c r="U140" t="s">
        <v>39</v>
      </c>
      <c r="V140" t="s">
        <v>57</v>
      </c>
      <c r="W140" t="s">
        <v>204</v>
      </c>
      <c r="X140">
        <v>960</v>
      </c>
      <c r="Y140">
        <v>480</v>
      </c>
      <c r="Z140">
        <v>500</v>
      </c>
      <c r="AA140">
        <v>100</v>
      </c>
      <c r="AB140" t="s">
        <v>42</v>
      </c>
      <c r="AC140" t="s">
        <v>57</v>
      </c>
      <c r="AD140" t="s">
        <v>72</v>
      </c>
      <c r="AE140">
        <v>500</v>
      </c>
      <c r="AF140" t="s">
        <v>484</v>
      </c>
      <c r="AG140">
        <v>0</v>
      </c>
      <c r="AH140">
        <v>0.5</v>
      </c>
      <c r="AI140">
        <v>1</v>
      </c>
    </row>
    <row r="141" spans="1:35" x14ac:dyDescent="0.4">
      <c r="A141">
        <v>4138</v>
      </c>
      <c r="B141" t="s">
        <v>485</v>
      </c>
      <c r="C141" t="s">
        <v>486</v>
      </c>
      <c r="D141">
        <v>88</v>
      </c>
      <c r="E141">
        <v>105</v>
      </c>
      <c r="F141">
        <v>100</v>
      </c>
      <c r="G141">
        <v>120</v>
      </c>
      <c r="H141">
        <v>110</v>
      </c>
      <c r="I141">
        <v>110</v>
      </c>
      <c r="J141">
        <v>75</v>
      </c>
      <c r="K141">
        <v>100</v>
      </c>
      <c r="L141">
        <v>100</v>
      </c>
      <c r="M141">
        <v>10</v>
      </c>
      <c r="N141">
        <v>3</v>
      </c>
      <c r="O141">
        <v>100</v>
      </c>
      <c r="P141">
        <v>115</v>
      </c>
      <c r="Q141">
        <v>100</v>
      </c>
      <c r="R141">
        <v>105</v>
      </c>
      <c r="S141">
        <v>14</v>
      </c>
      <c r="T141">
        <v>12</v>
      </c>
      <c r="U141" t="s">
        <v>156</v>
      </c>
      <c r="V141" t="s">
        <v>172</v>
      </c>
      <c r="W141" t="s">
        <v>130</v>
      </c>
      <c r="X141">
        <v>854</v>
      </c>
      <c r="Y141">
        <v>480</v>
      </c>
      <c r="Z141">
        <v>2016</v>
      </c>
      <c r="AA141">
        <v>170</v>
      </c>
      <c r="AB141" t="s">
        <v>71</v>
      </c>
      <c r="AC141" t="s">
        <v>584</v>
      </c>
      <c r="AD141" t="s">
        <v>131</v>
      </c>
      <c r="AE141">
        <v>744</v>
      </c>
      <c r="AF141" t="s">
        <v>487</v>
      </c>
      <c r="AG141">
        <v>0</v>
      </c>
      <c r="AH141">
        <v>-1</v>
      </c>
      <c r="AI141">
        <v>1</v>
      </c>
    </row>
    <row r="142" spans="1:35" x14ac:dyDescent="0.4">
      <c r="A142">
        <v>4139</v>
      </c>
      <c r="B142" t="s">
        <v>488</v>
      </c>
      <c r="C142" t="s">
        <v>489</v>
      </c>
      <c r="D142">
        <v>15</v>
      </c>
      <c r="E142">
        <v>100</v>
      </c>
      <c r="F142">
        <v>100</v>
      </c>
      <c r="G142">
        <v>100</v>
      </c>
      <c r="H142">
        <v>100</v>
      </c>
      <c r="I142">
        <v>100</v>
      </c>
      <c r="J142">
        <v>100</v>
      </c>
      <c r="K142">
        <v>100</v>
      </c>
      <c r="L142">
        <v>100</v>
      </c>
      <c r="M142">
        <v>10</v>
      </c>
      <c r="N142">
        <v>1</v>
      </c>
      <c r="O142">
        <v>100</v>
      </c>
      <c r="P142">
        <v>100</v>
      </c>
      <c r="Q142">
        <v>100</v>
      </c>
      <c r="R142">
        <v>100</v>
      </c>
      <c r="S142">
        <v>10</v>
      </c>
      <c r="T142">
        <v>12</v>
      </c>
      <c r="U142" t="s">
        <v>39</v>
      </c>
      <c r="V142" t="s">
        <v>450</v>
      </c>
      <c r="W142" t="s">
        <v>458</v>
      </c>
      <c r="X142">
        <v>2612</v>
      </c>
      <c r="Y142">
        <v>288</v>
      </c>
      <c r="Z142">
        <v>912</v>
      </c>
      <c r="AA142">
        <v>400</v>
      </c>
      <c r="AB142" t="s">
        <v>42</v>
      </c>
      <c r="AC142" t="s">
        <v>450</v>
      </c>
      <c r="AD142" t="s">
        <v>72</v>
      </c>
      <c r="AE142">
        <v>850</v>
      </c>
      <c r="AF142" t="s">
        <v>490</v>
      </c>
      <c r="AG142">
        <v>0</v>
      </c>
      <c r="AH142">
        <v>0.5</v>
      </c>
      <c r="AI142">
        <v>1</v>
      </c>
    </row>
    <row r="143" spans="1:35" x14ac:dyDescent="0.4">
      <c r="A143">
        <v>4140</v>
      </c>
      <c r="B143" t="s">
        <v>491</v>
      </c>
      <c r="C143" t="s">
        <v>492</v>
      </c>
      <c r="D143">
        <v>10</v>
      </c>
      <c r="E143">
        <v>100</v>
      </c>
      <c r="F143">
        <v>100</v>
      </c>
      <c r="G143">
        <v>100</v>
      </c>
      <c r="H143">
        <v>100</v>
      </c>
      <c r="I143">
        <v>100</v>
      </c>
      <c r="J143">
        <v>100</v>
      </c>
      <c r="K143">
        <v>100</v>
      </c>
      <c r="L143">
        <v>100</v>
      </c>
      <c r="M143">
        <v>10</v>
      </c>
      <c r="N143">
        <v>1</v>
      </c>
      <c r="O143">
        <v>100</v>
      </c>
      <c r="P143">
        <v>100</v>
      </c>
      <c r="Q143">
        <v>100</v>
      </c>
      <c r="R143">
        <v>100</v>
      </c>
      <c r="S143">
        <v>10</v>
      </c>
      <c r="T143">
        <v>12</v>
      </c>
      <c r="U143" t="s">
        <v>39</v>
      </c>
      <c r="V143" t="s">
        <v>450</v>
      </c>
      <c r="W143" t="s">
        <v>458</v>
      </c>
      <c r="X143">
        <v>2228</v>
      </c>
      <c r="Y143">
        <v>576</v>
      </c>
      <c r="Z143">
        <v>528</v>
      </c>
      <c r="AA143">
        <v>200</v>
      </c>
      <c r="AB143" t="s">
        <v>42</v>
      </c>
      <c r="AC143" t="s">
        <v>450</v>
      </c>
      <c r="AD143" t="s">
        <v>43</v>
      </c>
      <c r="AE143">
        <v>350</v>
      </c>
      <c r="AF143" t="s">
        <v>493</v>
      </c>
      <c r="AG143">
        <v>0</v>
      </c>
      <c r="AH143">
        <v>0.5</v>
      </c>
      <c r="AI143">
        <v>1</v>
      </c>
    </row>
    <row r="144" spans="1:35" x14ac:dyDescent="0.4">
      <c r="A144">
        <v>4141</v>
      </c>
      <c r="B144" t="s">
        <v>494</v>
      </c>
      <c r="C144" t="s">
        <v>495</v>
      </c>
      <c r="D144">
        <v>60</v>
      </c>
      <c r="E144">
        <v>100</v>
      </c>
      <c r="F144">
        <v>100</v>
      </c>
      <c r="G144">
        <v>100</v>
      </c>
      <c r="H144">
        <v>100</v>
      </c>
      <c r="I144">
        <v>100</v>
      </c>
      <c r="J144">
        <v>100</v>
      </c>
      <c r="K144">
        <v>100</v>
      </c>
      <c r="L144">
        <v>100</v>
      </c>
      <c r="M144">
        <v>10</v>
      </c>
      <c r="N144">
        <v>1</v>
      </c>
      <c r="O144">
        <v>100</v>
      </c>
      <c r="P144">
        <v>100</v>
      </c>
      <c r="Q144">
        <v>100</v>
      </c>
      <c r="R144">
        <v>100</v>
      </c>
      <c r="S144">
        <v>10</v>
      </c>
      <c r="T144">
        <v>12</v>
      </c>
      <c r="U144" t="s">
        <v>156</v>
      </c>
      <c r="V144" t="s">
        <v>50</v>
      </c>
      <c r="W144" t="s">
        <v>496</v>
      </c>
      <c r="X144">
        <v>861</v>
      </c>
      <c r="Y144">
        <v>144</v>
      </c>
      <c r="Z144">
        <v>660</v>
      </c>
      <c r="AA144">
        <v>250</v>
      </c>
      <c r="AB144" t="s">
        <v>42</v>
      </c>
      <c r="AC144" t="s">
        <v>42</v>
      </c>
      <c r="AD144" t="s">
        <v>72</v>
      </c>
      <c r="AE144">
        <v>620</v>
      </c>
      <c r="AF144" t="s">
        <v>497</v>
      </c>
      <c r="AG144">
        <v>0.5</v>
      </c>
      <c r="AH144">
        <v>0.75</v>
      </c>
      <c r="AI144">
        <v>1</v>
      </c>
    </row>
    <row r="145" spans="1:35" x14ac:dyDescent="0.4">
      <c r="A145">
        <v>4142</v>
      </c>
      <c r="B145" t="s">
        <v>498</v>
      </c>
      <c r="C145" t="s">
        <v>499</v>
      </c>
      <c r="D145">
        <v>32</v>
      </c>
      <c r="E145">
        <v>120</v>
      </c>
      <c r="F145">
        <v>120</v>
      </c>
      <c r="G145">
        <v>80</v>
      </c>
      <c r="H145">
        <v>110</v>
      </c>
      <c r="I145">
        <v>110</v>
      </c>
      <c r="J145">
        <v>100</v>
      </c>
      <c r="K145">
        <v>100</v>
      </c>
      <c r="L145">
        <v>120</v>
      </c>
      <c r="M145">
        <v>15</v>
      </c>
      <c r="N145">
        <v>1</v>
      </c>
      <c r="O145">
        <v>110</v>
      </c>
      <c r="P145">
        <v>90</v>
      </c>
      <c r="Q145">
        <v>112</v>
      </c>
      <c r="R145">
        <v>108</v>
      </c>
      <c r="S145">
        <v>10</v>
      </c>
      <c r="T145">
        <v>12</v>
      </c>
      <c r="U145" t="s">
        <v>39</v>
      </c>
      <c r="V145" t="s">
        <v>450</v>
      </c>
      <c r="W145" t="s">
        <v>458</v>
      </c>
      <c r="X145">
        <v>1720</v>
      </c>
      <c r="Y145">
        <v>420</v>
      </c>
      <c r="Z145">
        <v>500</v>
      </c>
      <c r="AA145">
        <v>200</v>
      </c>
      <c r="AB145" t="s">
        <v>42</v>
      </c>
      <c r="AC145" t="s">
        <v>450</v>
      </c>
      <c r="AD145" t="s">
        <v>72</v>
      </c>
      <c r="AE145">
        <v>700</v>
      </c>
      <c r="AF145" t="s">
        <v>500</v>
      </c>
      <c r="AG145">
        <v>0</v>
      </c>
      <c r="AH145">
        <v>0.5</v>
      </c>
      <c r="AI145">
        <v>1</v>
      </c>
    </row>
    <row r="146" spans="1:35" x14ac:dyDescent="0.4">
      <c r="A146">
        <v>4143</v>
      </c>
      <c r="B146" t="s">
        <v>501</v>
      </c>
      <c r="C146" t="s">
        <v>502</v>
      </c>
      <c r="D146">
        <v>14</v>
      </c>
      <c r="E146">
        <v>100</v>
      </c>
      <c r="F146">
        <v>100</v>
      </c>
      <c r="G146">
        <v>100</v>
      </c>
      <c r="H146">
        <v>100</v>
      </c>
      <c r="I146">
        <v>100</v>
      </c>
      <c r="J146">
        <v>100</v>
      </c>
      <c r="K146">
        <v>100</v>
      </c>
      <c r="L146">
        <v>100</v>
      </c>
      <c r="M146">
        <v>10</v>
      </c>
      <c r="N146">
        <v>7</v>
      </c>
      <c r="O146">
        <v>100</v>
      </c>
      <c r="P146">
        <v>100</v>
      </c>
      <c r="Q146">
        <v>100</v>
      </c>
      <c r="R146">
        <v>100</v>
      </c>
      <c r="S146">
        <v>10</v>
      </c>
      <c r="T146">
        <v>12</v>
      </c>
      <c r="U146" t="s">
        <v>56</v>
      </c>
      <c r="V146" t="s">
        <v>40</v>
      </c>
      <c r="W146" t="s">
        <v>220</v>
      </c>
      <c r="X146">
        <v>800</v>
      </c>
      <c r="Y146">
        <v>600</v>
      </c>
      <c r="Z146">
        <v>432</v>
      </c>
      <c r="AA146">
        <v>1000</v>
      </c>
      <c r="AB146" t="s">
        <v>42</v>
      </c>
      <c r="AC146" t="s">
        <v>594</v>
      </c>
      <c r="AD146" t="s">
        <v>131</v>
      </c>
      <c r="AE146">
        <v>350</v>
      </c>
      <c r="AF146" t="s">
        <v>503</v>
      </c>
      <c r="AG146">
        <v>0</v>
      </c>
      <c r="AH146">
        <v>0.5</v>
      </c>
      <c r="AI146">
        <v>1</v>
      </c>
    </row>
    <row r="147" spans="1:35" x14ac:dyDescent="0.4">
      <c r="A147">
        <v>4144</v>
      </c>
      <c r="B147" t="s">
        <v>504</v>
      </c>
      <c r="C147" t="s">
        <v>505</v>
      </c>
      <c r="D147">
        <v>30</v>
      </c>
      <c r="E147">
        <v>100</v>
      </c>
      <c r="F147">
        <v>100</v>
      </c>
      <c r="G147">
        <v>90</v>
      </c>
      <c r="H147">
        <v>90</v>
      </c>
      <c r="I147">
        <v>100</v>
      </c>
      <c r="J147">
        <v>100</v>
      </c>
      <c r="K147">
        <v>100</v>
      </c>
      <c r="L147">
        <v>100</v>
      </c>
      <c r="M147">
        <v>10</v>
      </c>
      <c r="N147">
        <v>1</v>
      </c>
      <c r="O147">
        <v>90</v>
      </c>
      <c r="P147">
        <v>110</v>
      </c>
      <c r="Q147">
        <v>100</v>
      </c>
      <c r="R147">
        <v>100</v>
      </c>
      <c r="S147">
        <v>10</v>
      </c>
      <c r="T147">
        <v>12</v>
      </c>
      <c r="U147" t="s">
        <v>39</v>
      </c>
      <c r="V147" t="s">
        <v>450</v>
      </c>
      <c r="W147" t="s">
        <v>458</v>
      </c>
      <c r="X147">
        <v>2468</v>
      </c>
      <c r="Y147">
        <v>288</v>
      </c>
      <c r="Z147">
        <v>768</v>
      </c>
      <c r="AA147">
        <v>200</v>
      </c>
      <c r="AB147" t="s">
        <v>42</v>
      </c>
      <c r="AC147" t="s">
        <v>450</v>
      </c>
      <c r="AD147" t="s">
        <v>72</v>
      </c>
      <c r="AE147">
        <v>500</v>
      </c>
      <c r="AF147" t="s">
        <v>506</v>
      </c>
      <c r="AG147">
        <v>0</v>
      </c>
      <c r="AH147">
        <v>0.5</v>
      </c>
      <c r="AI147">
        <v>1</v>
      </c>
    </row>
    <row r="148" spans="1:35" x14ac:dyDescent="0.4">
      <c r="A148">
        <v>4145</v>
      </c>
      <c r="B148" t="s">
        <v>507</v>
      </c>
      <c r="C148" t="s">
        <v>508</v>
      </c>
      <c r="D148">
        <v>34</v>
      </c>
      <c r="E148">
        <v>100</v>
      </c>
      <c r="F148">
        <v>100</v>
      </c>
      <c r="G148">
        <v>100</v>
      </c>
      <c r="H148">
        <v>100</v>
      </c>
      <c r="I148">
        <v>100</v>
      </c>
      <c r="J148">
        <v>100</v>
      </c>
      <c r="K148">
        <v>100</v>
      </c>
      <c r="L148">
        <v>100</v>
      </c>
      <c r="M148">
        <v>10</v>
      </c>
      <c r="N148">
        <v>1</v>
      </c>
      <c r="O148">
        <v>100</v>
      </c>
      <c r="P148">
        <v>100</v>
      </c>
      <c r="Q148">
        <v>100</v>
      </c>
      <c r="R148">
        <v>100</v>
      </c>
      <c r="S148">
        <v>10</v>
      </c>
      <c r="T148">
        <v>12</v>
      </c>
      <c r="U148" t="s">
        <v>56</v>
      </c>
      <c r="V148" t="s">
        <v>76</v>
      </c>
      <c r="W148" t="s">
        <v>509</v>
      </c>
      <c r="X148">
        <v>1960</v>
      </c>
      <c r="Y148">
        <v>504</v>
      </c>
      <c r="Z148">
        <v>960</v>
      </c>
      <c r="AA148">
        <v>150</v>
      </c>
      <c r="AB148" t="s">
        <v>42</v>
      </c>
      <c r="AC148" t="s">
        <v>596</v>
      </c>
      <c r="AD148" t="s">
        <v>72</v>
      </c>
      <c r="AE148">
        <v>744</v>
      </c>
      <c r="AF148" t="s">
        <v>510</v>
      </c>
      <c r="AG148">
        <v>0</v>
      </c>
      <c r="AH148">
        <v>0.5</v>
      </c>
      <c r="AI148">
        <v>1</v>
      </c>
    </row>
    <row r="149" spans="1:35" x14ac:dyDescent="0.4">
      <c r="A149">
        <v>4146</v>
      </c>
      <c r="B149" t="s">
        <v>511</v>
      </c>
      <c r="C149" t="s">
        <v>508</v>
      </c>
      <c r="D149">
        <v>34</v>
      </c>
      <c r="E149">
        <v>100</v>
      </c>
      <c r="F149">
        <v>100</v>
      </c>
      <c r="G149">
        <v>100</v>
      </c>
      <c r="H149">
        <v>100</v>
      </c>
      <c r="I149">
        <v>100</v>
      </c>
      <c r="J149">
        <v>100</v>
      </c>
      <c r="K149">
        <v>100</v>
      </c>
      <c r="L149">
        <v>100</v>
      </c>
      <c r="M149">
        <v>10</v>
      </c>
      <c r="N149">
        <v>1</v>
      </c>
      <c r="O149">
        <v>100</v>
      </c>
      <c r="P149">
        <v>100</v>
      </c>
      <c r="Q149">
        <v>100</v>
      </c>
      <c r="R149">
        <v>100</v>
      </c>
      <c r="S149">
        <v>10</v>
      </c>
      <c r="T149">
        <v>12</v>
      </c>
      <c r="U149" t="s">
        <v>56</v>
      </c>
      <c r="V149" t="s">
        <v>450</v>
      </c>
      <c r="W149" t="s">
        <v>512</v>
      </c>
      <c r="X149">
        <v>1960</v>
      </c>
      <c r="Y149">
        <v>504</v>
      </c>
      <c r="Z149">
        <v>960</v>
      </c>
      <c r="AA149">
        <v>150</v>
      </c>
      <c r="AB149" t="s">
        <v>42</v>
      </c>
      <c r="AC149" t="s">
        <v>596</v>
      </c>
      <c r="AD149" t="s">
        <v>67</v>
      </c>
      <c r="AE149">
        <v>744</v>
      </c>
      <c r="AF149" t="s">
        <v>510</v>
      </c>
      <c r="AG149">
        <v>0</v>
      </c>
      <c r="AH149">
        <v>0.5</v>
      </c>
      <c r="AI149">
        <v>1</v>
      </c>
    </row>
    <row r="150" spans="1:35" x14ac:dyDescent="0.4">
      <c r="A150">
        <v>4147</v>
      </c>
      <c r="B150" t="s">
        <v>513</v>
      </c>
      <c r="C150" t="s">
        <v>508</v>
      </c>
      <c r="D150">
        <v>34</v>
      </c>
      <c r="E150">
        <v>100</v>
      </c>
      <c r="F150">
        <v>100</v>
      </c>
      <c r="G150">
        <v>100</v>
      </c>
      <c r="H150">
        <v>100</v>
      </c>
      <c r="I150">
        <v>100</v>
      </c>
      <c r="J150">
        <v>100</v>
      </c>
      <c r="K150">
        <v>100</v>
      </c>
      <c r="L150">
        <v>100</v>
      </c>
      <c r="M150">
        <v>10</v>
      </c>
      <c r="N150">
        <v>1</v>
      </c>
      <c r="O150">
        <v>100</v>
      </c>
      <c r="P150">
        <v>100</v>
      </c>
      <c r="Q150">
        <v>100</v>
      </c>
      <c r="R150">
        <v>100</v>
      </c>
      <c r="S150">
        <v>10</v>
      </c>
      <c r="T150">
        <v>12</v>
      </c>
      <c r="U150" t="s">
        <v>56</v>
      </c>
      <c r="V150" t="s">
        <v>76</v>
      </c>
      <c r="W150" t="s">
        <v>250</v>
      </c>
      <c r="X150">
        <v>2536</v>
      </c>
      <c r="Y150">
        <v>672</v>
      </c>
      <c r="Z150">
        <v>1536</v>
      </c>
      <c r="AA150">
        <v>250</v>
      </c>
      <c r="AB150" t="s">
        <v>42</v>
      </c>
      <c r="AC150" t="s">
        <v>596</v>
      </c>
      <c r="AD150" t="s">
        <v>43</v>
      </c>
      <c r="AE150">
        <v>1000</v>
      </c>
      <c r="AF150" t="s">
        <v>514</v>
      </c>
      <c r="AG150">
        <v>0</v>
      </c>
      <c r="AH150">
        <v>0.5</v>
      </c>
      <c r="AI150">
        <v>1</v>
      </c>
    </row>
    <row r="151" spans="1:35" x14ac:dyDescent="0.4">
      <c r="A151">
        <v>4148</v>
      </c>
      <c r="B151" t="s">
        <v>515</v>
      </c>
      <c r="C151" t="s">
        <v>516</v>
      </c>
      <c r="D151">
        <v>33</v>
      </c>
      <c r="E151">
        <v>100</v>
      </c>
      <c r="F151">
        <v>100</v>
      </c>
      <c r="G151">
        <v>100</v>
      </c>
      <c r="H151">
        <v>100</v>
      </c>
      <c r="I151">
        <v>100</v>
      </c>
      <c r="J151">
        <v>100</v>
      </c>
      <c r="K151">
        <v>100</v>
      </c>
      <c r="L151">
        <v>100</v>
      </c>
      <c r="M151">
        <v>10</v>
      </c>
      <c r="N151">
        <v>1</v>
      </c>
      <c r="O151">
        <v>100</v>
      </c>
      <c r="P151">
        <v>100</v>
      </c>
      <c r="Q151">
        <v>100</v>
      </c>
      <c r="R151">
        <v>100</v>
      </c>
      <c r="S151">
        <v>10</v>
      </c>
      <c r="T151">
        <v>12</v>
      </c>
      <c r="U151" t="s">
        <v>56</v>
      </c>
      <c r="V151" t="s">
        <v>76</v>
      </c>
      <c r="W151" t="s">
        <v>98</v>
      </c>
      <c r="X151">
        <v>1156</v>
      </c>
      <c r="Y151">
        <v>384</v>
      </c>
      <c r="Z151">
        <v>456</v>
      </c>
      <c r="AA151">
        <v>250</v>
      </c>
      <c r="AB151" t="s">
        <v>42</v>
      </c>
      <c r="AC151" t="s">
        <v>76</v>
      </c>
      <c r="AD151" t="s">
        <v>43</v>
      </c>
      <c r="AE151">
        <v>300</v>
      </c>
      <c r="AF151" t="s">
        <v>517</v>
      </c>
      <c r="AG151">
        <v>0</v>
      </c>
      <c r="AH151">
        <v>0.5</v>
      </c>
      <c r="AI151">
        <v>1</v>
      </c>
    </row>
    <row r="152" spans="1:35" x14ac:dyDescent="0.4">
      <c r="A152">
        <v>4149</v>
      </c>
      <c r="B152" t="s">
        <v>518</v>
      </c>
      <c r="C152" t="s">
        <v>519</v>
      </c>
      <c r="D152">
        <v>61</v>
      </c>
      <c r="E152">
        <v>100</v>
      </c>
      <c r="F152">
        <v>100</v>
      </c>
      <c r="G152">
        <v>100</v>
      </c>
      <c r="H152">
        <v>100</v>
      </c>
      <c r="I152">
        <v>100</v>
      </c>
      <c r="J152">
        <v>100</v>
      </c>
      <c r="K152">
        <v>100</v>
      </c>
      <c r="L152">
        <v>100</v>
      </c>
      <c r="M152">
        <v>10</v>
      </c>
      <c r="N152">
        <v>1</v>
      </c>
      <c r="O152">
        <v>100</v>
      </c>
      <c r="P152">
        <v>100</v>
      </c>
      <c r="Q152">
        <v>100</v>
      </c>
      <c r="R152">
        <v>100</v>
      </c>
      <c r="S152">
        <v>10</v>
      </c>
      <c r="T152">
        <v>12</v>
      </c>
      <c r="U152" t="s">
        <v>56</v>
      </c>
      <c r="V152" t="s">
        <v>76</v>
      </c>
      <c r="W152" t="s">
        <v>98</v>
      </c>
      <c r="X152">
        <v>1156</v>
      </c>
      <c r="Y152">
        <v>384</v>
      </c>
      <c r="Z152">
        <v>456</v>
      </c>
      <c r="AA152">
        <v>200</v>
      </c>
      <c r="AB152" t="s">
        <v>42</v>
      </c>
      <c r="AC152" t="s">
        <v>585</v>
      </c>
      <c r="AD152" t="s">
        <v>72</v>
      </c>
      <c r="AE152">
        <v>300</v>
      </c>
      <c r="AF152" t="s">
        <v>520</v>
      </c>
      <c r="AG152">
        <v>0</v>
      </c>
      <c r="AH152">
        <v>0.5</v>
      </c>
      <c r="AI152">
        <v>1</v>
      </c>
    </row>
    <row r="153" spans="1:35" x14ac:dyDescent="0.4">
      <c r="A153">
        <v>4150</v>
      </c>
      <c r="B153" t="s">
        <v>521</v>
      </c>
      <c r="C153" t="s">
        <v>522</v>
      </c>
      <c r="D153">
        <v>76</v>
      </c>
      <c r="E153">
        <v>88</v>
      </c>
      <c r="F153">
        <v>100</v>
      </c>
      <c r="G153">
        <v>100</v>
      </c>
      <c r="H153">
        <v>100</v>
      </c>
      <c r="I153">
        <v>100</v>
      </c>
      <c r="J153">
        <v>100</v>
      </c>
      <c r="K153">
        <v>130</v>
      </c>
      <c r="L153">
        <v>100</v>
      </c>
      <c r="M153">
        <v>10</v>
      </c>
      <c r="N153">
        <v>1</v>
      </c>
      <c r="O153">
        <v>100</v>
      </c>
      <c r="P153">
        <v>100</v>
      </c>
      <c r="Q153">
        <v>104</v>
      </c>
      <c r="R153">
        <v>96</v>
      </c>
      <c r="S153">
        <v>10</v>
      </c>
      <c r="T153">
        <v>12</v>
      </c>
      <c r="U153" t="s">
        <v>39</v>
      </c>
      <c r="V153" t="s">
        <v>76</v>
      </c>
      <c r="W153" t="s">
        <v>77</v>
      </c>
      <c r="X153">
        <v>1276</v>
      </c>
      <c r="Y153">
        <v>288</v>
      </c>
      <c r="Z153">
        <v>576</v>
      </c>
      <c r="AA153">
        <v>155</v>
      </c>
      <c r="AB153" t="s">
        <v>71</v>
      </c>
      <c r="AC153" t="s">
        <v>690</v>
      </c>
      <c r="AD153" t="s">
        <v>72</v>
      </c>
      <c r="AE153">
        <v>125</v>
      </c>
      <c r="AF153" t="s">
        <v>523</v>
      </c>
      <c r="AG153">
        <v>0</v>
      </c>
      <c r="AH153">
        <v>0.5</v>
      </c>
      <c r="AI153">
        <v>1</v>
      </c>
    </row>
    <row r="154" spans="1:35" x14ac:dyDescent="0.4">
      <c r="A154">
        <v>4151</v>
      </c>
      <c r="B154" t="s">
        <v>74</v>
      </c>
      <c r="C154" t="s">
        <v>75</v>
      </c>
      <c r="D154">
        <v>67</v>
      </c>
      <c r="E154">
        <v>88</v>
      </c>
      <c r="F154">
        <v>100</v>
      </c>
      <c r="G154">
        <v>100</v>
      </c>
      <c r="H154">
        <v>100</v>
      </c>
      <c r="I154">
        <v>100</v>
      </c>
      <c r="J154">
        <v>100</v>
      </c>
      <c r="K154">
        <v>130</v>
      </c>
      <c r="L154">
        <v>110</v>
      </c>
      <c r="M154">
        <v>10</v>
      </c>
      <c r="N154">
        <v>1</v>
      </c>
      <c r="O154">
        <v>100</v>
      </c>
      <c r="P154">
        <v>100</v>
      </c>
      <c r="Q154">
        <v>104</v>
      </c>
      <c r="R154">
        <v>96</v>
      </c>
      <c r="S154">
        <v>10</v>
      </c>
      <c r="T154">
        <v>12</v>
      </c>
      <c r="U154" t="s">
        <v>39</v>
      </c>
      <c r="V154" t="s">
        <v>76</v>
      </c>
      <c r="W154" t="s">
        <v>77</v>
      </c>
      <c r="X154">
        <v>1276</v>
      </c>
      <c r="Y154">
        <v>288</v>
      </c>
      <c r="Z154">
        <v>576</v>
      </c>
      <c r="AA154">
        <v>150</v>
      </c>
      <c r="AB154" t="s">
        <v>71</v>
      </c>
      <c r="AC154" t="s">
        <v>586</v>
      </c>
      <c r="AD154" t="s">
        <v>72</v>
      </c>
      <c r="AE154">
        <v>185</v>
      </c>
      <c r="AF154" t="s">
        <v>78</v>
      </c>
      <c r="AG154">
        <v>0</v>
      </c>
      <c r="AH154">
        <v>0.5</v>
      </c>
      <c r="AI154">
        <v>1</v>
      </c>
    </row>
    <row r="155" spans="1:35" x14ac:dyDescent="0.4">
      <c r="A155">
        <v>4152</v>
      </c>
      <c r="B155" t="s">
        <v>524</v>
      </c>
      <c r="C155" t="s">
        <v>525</v>
      </c>
      <c r="D155">
        <v>73</v>
      </c>
      <c r="E155">
        <v>100</v>
      </c>
      <c r="F155">
        <v>100</v>
      </c>
      <c r="G155">
        <v>100</v>
      </c>
      <c r="H155">
        <v>100</v>
      </c>
      <c r="I155">
        <v>100</v>
      </c>
      <c r="J155">
        <v>100</v>
      </c>
      <c r="K155">
        <v>100</v>
      </c>
      <c r="L155">
        <v>100</v>
      </c>
      <c r="M155">
        <v>10</v>
      </c>
      <c r="N155">
        <v>1</v>
      </c>
      <c r="O155">
        <v>100</v>
      </c>
      <c r="P155">
        <v>100</v>
      </c>
      <c r="Q155">
        <v>100</v>
      </c>
      <c r="R155">
        <v>100</v>
      </c>
      <c r="S155">
        <v>10</v>
      </c>
      <c r="T155">
        <v>12</v>
      </c>
      <c r="U155" t="s">
        <v>39</v>
      </c>
      <c r="V155" t="s">
        <v>450</v>
      </c>
      <c r="W155" t="s">
        <v>458</v>
      </c>
      <c r="X155">
        <v>2276</v>
      </c>
      <c r="Y155">
        <v>432</v>
      </c>
      <c r="Z155">
        <v>576</v>
      </c>
      <c r="AA155">
        <v>150</v>
      </c>
      <c r="AB155" t="s">
        <v>42</v>
      </c>
      <c r="AC155" t="s">
        <v>595</v>
      </c>
      <c r="AD155" t="s">
        <v>72</v>
      </c>
      <c r="AE155">
        <v>225</v>
      </c>
      <c r="AF155" t="s">
        <v>526</v>
      </c>
      <c r="AG155">
        <v>0</v>
      </c>
      <c r="AH155">
        <v>0.5</v>
      </c>
      <c r="AI155">
        <v>1</v>
      </c>
    </row>
    <row r="156" spans="1:35" x14ac:dyDescent="0.4">
      <c r="A156">
        <v>4153</v>
      </c>
      <c r="B156" t="s">
        <v>527</v>
      </c>
      <c r="C156" t="s">
        <v>528</v>
      </c>
      <c r="D156">
        <v>1</v>
      </c>
      <c r="E156">
        <v>100</v>
      </c>
      <c r="F156">
        <v>100</v>
      </c>
      <c r="G156">
        <v>100</v>
      </c>
      <c r="H156">
        <v>100</v>
      </c>
      <c r="I156">
        <v>100</v>
      </c>
      <c r="J156">
        <v>100</v>
      </c>
      <c r="K156">
        <v>100</v>
      </c>
      <c r="L156">
        <v>100</v>
      </c>
      <c r="M156">
        <v>10</v>
      </c>
      <c r="N156">
        <v>1</v>
      </c>
      <c r="O156">
        <v>100</v>
      </c>
      <c r="P156">
        <v>100</v>
      </c>
      <c r="Q156">
        <v>100</v>
      </c>
      <c r="R156">
        <v>100</v>
      </c>
      <c r="S156">
        <v>7</v>
      </c>
      <c r="T156">
        <v>12</v>
      </c>
      <c r="U156" t="s">
        <v>56</v>
      </c>
      <c r="V156" t="s">
        <v>40</v>
      </c>
      <c r="W156" t="s">
        <v>58</v>
      </c>
      <c r="X156">
        <v>1</v>
      </c>
      <c r="Y156">
        <v>1</v>
      </c>
      <c r="Z156">
        <v>1</v>
      </c>
      <c r="AA156">
        <v>-1</v>
      </c>
      <c r="AB156" t="s">
        <v>42</v>
      </c>
      <c r="AC156" t="s">
        <v>91</v>
      </c>
      <c r="AD156" t="s">
        <v>67</v>
      </c>
      <c r="AE156">
        <v>1</v>
      </c>
      <c r="AF156" t="s">
        <v>529</v>
      </c>
      <c r="AG156">
        <v>0</v>
      </c>
      <c r="AH156">
        <v>-1</v>
      </c>
      <c r="AI156">
        <v>1</v>
      </c>
    </row>
    <row r="157" spans="1:35" x14ac:dyDescent="0.4">
      <c r="A157">
        <v>4154</v>
      </c>
      <c r="B157" t="s">
        <v>530</v>
      </c>
      <c r="C157" t="s">
        <v>531</v>
      </c>
      <c r="D157">
        <v>43</v>
      </c>
      <c r="E157">
        <v>100</v>
      </c>
      <c r="F157">
        <v>100</v>
      </c>
      <c r="G157">
        <v>100</v>
      </c>
      <c r="H157">
        <v>100</v>
      </c>
      <c r="I157">
        <v>100</v>
      </c>
      <c r="J157">
        <v>100</v>
      </c>
      <c r="K157">
        <v>100</v>
      </c>
      <c r="L157">
        <v>100</v>
      </c>
      <c r="M157">
        <v>10</v>
      </c>
      <c r="N157">
        <v>1</v>
      </c>
      <c r="O157">
        <v>100</v>
      </c>
      <c r="P157">
        <v>100</v>
      </c>
      <c r="Q157">
        <v>100</v>
      </c>
      <c r="R157">
        <v>100</v>
      </c>
      <c r="S157">
        <v>10</v>
      </c>
      <c r="T157">
        <v>12</v>
      </c>
      <c r="U157" t="s">
        <v>56</v>
      </c>
      <c r="V157" t="s">
        <v>40</v>
      </c>
      <c r="W157" t="s">
        <v>81</v>
      </c>
      <c r="X157">
        <v>1500</v>
      </c>
      <c r="Y157">
        <v>1000</v>
      </c>
      <c r="Z157">
        <v>500</v>
      </c>
      <c r="AA157">
        <v>300</v>
      </c>
      <c r="AB157" t="s">
        <v>42</v>
      </c>
      <c r="AC157" t="s">
        <v>40</v>
      </c>
      <c r="AD157" t="s">
        <v>72</v>
      </c>
      <c r="AE157">
        <v>1000</v>
      </c>
      <c r="AF157" t="s">
        <v>532</v>
      </c>
      <c r="AG157">
        <v>0</v>
      </c>
      <c r="AH157">
        <v>0.5</v>
      </c>
      <c r="AI157">
        <v>1</v>
      </c>
    </row>
    <row r="158" spans="1:35" x14ac:dyDescent="0.4">
      <c r="A158">
        <v>4155</v>
      </c>
      <c r="B158" t="s">
        <v>533</v>
      </c>
      <c r="C158" t="s">
        <v>534</v>
      </c>
      <c r="D158">
        <v>59</v>
      </c>
      <c r="E158">
        <v>100</v>
      </c>
      <c r="F158">
        <v>100</v>
      </c>
      <c r="G158">
        <v>100</v>
      </c>
      <c r="H158">
        <v>100</v>
      </c>
      <c r="I158">
        <v>100</v>
      </c>
      <c r="J158">
        <v>100</v>
      </c>
      <c r="K158">
        <v>100</v>
      </c>
      <c r="L158">
        <v>100</v>
      </c>
      <c r="M158">
        <v>10</v>
      </c>
      <c r="N158">
        <v>1</v>
      </c>
      <c r="O158">
        <v>100</v>
      </c>
      <c r="P158">
        <v>100</v>
      </c>
      <c r="Q158">
        <v>100</v>
      </c>
      <c r="R158">
        <v>100</v>
      </c>
      <c r="S158">
        <v>10</v>
      </c>
      <c r="T158">
        <v>12</v>
      </c>
      <c r="U158" t="s">
        <v>56</v>
      </c>
      <c r="V158" t="s">
        <v>50</v>
      </c>
      <c r="W158" t="s">
        <v>63</v>
      </c>
      <c r="X158">
        <v>864</v>
      </c>
      <c r="Y158">
        <v>192</v>
      </c>
      <c r="Z158">
        <v>500</v>
      </c>
      <c r="AA158">
        <v>150</v>
      </c>
      <c r="AB158" t="s">
        <v>42</v>
      </c>
      <c r="AC158" t="s">
        <v>42</v>
      </c>
      <c r="AD158" t="s">
        <v>72</v>
      </c>
      <c r="AE158">
        <v>481</v>
      </c>
      <c r="AF158" t="s">
        <v>535</v>
      </c>
      <c r="AG158">
        <v>0</v>
      </c>
      <c r="AH158">
        <v>0.5</v>
      </c>
      <c r="AI158">
        <v>1</v>
      </c>
    </row>
    <row r="159" spans="1:35" x14ac:dyDescent="0.4">
      <c r="A159">
        <v>4156</v>
      </c>
      <c r="B159" t="s">
        <v>536</v>
      </c>
      <c r="C159" t="s">
        <v>537</v>
      </c>
      <c r="D159">
        <v>44</v>
      </c>
      <c r="E159">
        <v>100</v>
      </c>
      <c r="F159">
        <v>100</v>
      </c>
      <c r="G159">
        <v>100</v>
      </c>
      <c r="H159">
        <v>100</v>
      </c>
      <c r="I159">
        <v>100</v>
      </c>
      <c r="J159">
        <v>100</v>
      </c>
      <c r="K159">
        <v>100</v>
      </c>
      <c r="L159">
        <v>100</v>
      </c>
      <c r="M159">
        <v>10</v>
      </c>
      <c r="N159">
        <v>1</v>
      </c>
      <c r="O159">
        <v>100</v>
      </c>
      <c r="P159">
        <v>100</v>
      </c>
      <c r="Q159">
        <v>100</v>
      </c>
      <c r="R159">
        <v>100</v>
      </c>
      <c r="S159">
        <v>10</v>
      </c>
      <c r="T159">
        <v>12</v>
      </c>
      <c r="U159" t="s">
        <v>39</v>
      </c>
      <c r="V159" t="s">
        <v>172</v>
      </c>
      <c r="W159" t="s">
        <v>98</v>
      </c>
      <c r="X159">
        <v>1504</v>
      </c>
      <c r="Y159">
        <v>900</v>
      </c>
      <c r="Z159">
        <v>840</v>
      </c>
      <c r="AA159">
        <v>100</v>
      </c>
      <c r="AB159" t="s">
        <v>42</v>
      </c>
      <c r="AC159" t="s">
        <v>42</v>
      </c>
      <c r="AD159" t="s">
        <v>72</v>
      </c>
      <c r="AE159">
        <v>296</v>
      </c>
      <c r="AF159" t="s">
        <v>538</v>
      </c>
      <c r="AG159">
        <v>0</v>
      </c>
      <c r="AH159">
        <v>0.5</v>
      </c>
      <c r="AI159">
        <v>1</v>
      </c>
    </row>
    <row r="160" spans="1:35" x14ac:dyDescent="0.4">
      <c r="A160">
        <v>4157</v>
      </c>
      <c r="B160" t="s">
        <v>539</v>
      </c>
      <c r="C160" t="s">
        <v>540</v>
      </c>
      <c r="D160">
        <v>63</v>
      </c>
      <c r="E160">
        <v>100</v>
      </c>
      <c r="F160">
        <v>100</v>
      </c>
      <c r="G160">
        <v>100</v>
      </c>
      <c r="H160">
        <v>100</v>
      </c>
      <c r="I160">
        <v>100</v>
      </c>
      <c r="J160">
        <v>100</v>
      </c>
      <c r="K160">
        <v>100</v>
      </c>
      <c r="L160">
        <v>100</v>
      </c>
      <c r="M160">
        <v>10</v>
      </c>
      <c r="N160">
        <v>3</v>
      </c>
      <c r="O160">
        <v>100</v>
      </c>
      <c r="P160">
        <v>100</v>
      </c>
      <c r="Q160">
        <v>100</v>
      </c>
      <c r="R160">
        <v>100</v>
      </c>
      <c r="S160">
        <v>10</v>
      </c>
      <c r="T160">
        <v>12</v>
      </c>
      <c r="U160" t="s">
        <v>156</v>
      </c>
      <c r="V160" t="s">
        <v>50</v>
      </c>
      <c r="W160" t="s">
        <v>541</v>
      </c>
      <c r="X160">
        <v>1072</v>
      </c>
      <c r="Y160">
        <v>384</v>
      </c>
      <c r="Z160">
        <v>672</v>
      </c>
      <c r="AA160">
        <v>200</v>
      </c>
      <c r="AB160" t="s">
        <v>42</v>
      </c>
      <c r="AC160" t="s">
        <v>18</v>
      </c>
      <c r="AD160" t="s">
        <v>43</v>
      </c>
      <c r="AE160">
        <v>400</v>
      </c>
      <c r="AF160" t="s">
        <v>542</v>
      </c>
      <c r="AG160">
        <v>0</v>
      </c>
      <c r="AH160">
        <v>0.5</v>
      </c>
      <c r="AI160">
        <v>1</v>
      </c>
    </row>
    <row r="161" spans="1:35" x14ac:dyDescent="0.4">
      <c r="A161">
        <v>4158</v>
      </c>
      <c r="B161" t="s">
        <v>543</v>
      </c>
      <c r="C161" t="s">
        <v>544</v>
      </c>
      <c r="D161">
        <v>64</v>
      </c>
      <c r="E161">
        <v>100</v>
      </c>
      <c r="F161">
        <v>100</v>
      </c>
      <c r="G161">
        <v>100</v>
      </c>
      <c r="H161">
        <v>100</v>
      </c>
      <c r="I161">
        <v>100</v>
      </c>
      <c r="J161">
        <v>100</v>
      </c>
      <c r="K161">
        <v>100</v>
      </c>
      <c r="L161">
        <v>90</v>
      </c>
      <c r="M161">
        <v>10</v>
      </c>
      <c r="N161">
        <v>3</v>
      </c>
      <c r="O161">
        <v>100</v>
      </c>
      <c r="P161">
        <v>100</v>
      </c>
      <c r="Q161">
        <v>100</v>
      </c>
      <c r="R161">
        <v>100</v>
      </c>
      <c r="S161">
        <v>10</v>
      </c>
      <c r="T161">
        <v>12</v>
      </c>
      <c r="U161" t="s">
        <v>156</v>
      </c>
      <c r="V161" t="s">
        <v>172</v>
      </c>
      <c r="W161" t="s">
        <v>541</v>
      </c>
      <c r="X161">
        <v>1552</v>
      </c>
      <c r="Y161">
        <v>336</v>
      </c>
      <c r="Z161">
        <v>1152</v>
      </c>
      <c r="AA161">
        <v>165</v>
      </c>
      <c r="AB161" t="s">
        <v>42</v>
      </c>
      <c r="AC161" t="s">
        <v>18</v>
      </c>
      <c r="AD161" t="s">
        <v>72</v>
      </c>
      <c r="AE161">
        <v>750</v>
      </c>
      <c r="AF161" t="s">
        <v>545</v>
      </c>
      <c r="AG161">
        <v>0</v>
      </c>
      <c r="AH161">
        <v>0.5</v>
      </c>
      <c r="AI161">
        <v>1</v>
      </c>
    </row>
    <row r="162" spans="1:35" x14ac:dyDescent="0.4">
      <c r="A162">
        <v>4159</v>
      </c>
      <c r="B162" t="s">
        <v>546</v>
      </c>
      <c r="C162" t="s">
        <v>547</v>
      </c>
      <c r="D162">
        <v>58</v>
      </c>
      <c r="E162">
        <v>100</v>
      </c>
      <c r="F162">
        <v>100</v>
      </c>
      <c r="G162">
        <v>100</v>
      </c>
      <c r="H162">
        <v>100</v>
      </c>
      <c r="I162">
        <v>100</v>
      </c>
      <c r="J162">
        <v>100</v>
      </c>
      <c r="K162">
        <v>100</v>
      </c>
      <c r="L162">
        <v>100</v>
      </c>
      <c r="M162">
        <v>10</v>
      </c>
      <c r="N162">
        <v>1</v>
      </c>
      <c r="O162">
        <v>100</v>
      </c>
      <c r="P162">
        <v>100</v>
      </c>
      <c r="Q162">
        <v>100</v>
      </c>
      <c r="R162">
        <v>100</v>
      </c>
      <c r="S162">
        <v>10</v>
      </c>
      <c r="T162">
        <v>12</v>
      </c>
      <c r="U162" t="s">
        <v>39</v>
      </c>
      <c r="V162" t="s">
        <v>50</v>
      </c>
      <c r="W162" t="s">
        <v>63</v>
      </c>
      <c r="X162">
        <v>1020</v>
      </c>
      <c r="Y162">
        <v>768</v>
      </c>
      <c r="Z162">
        <v>500</v>
      </c>
      <c r="AA162">
        <v>300</v>
      </c>
      <c r="AB162" t="s">
        <v>42</v>
      </c>
      <c r="AC162" t="s">
        <v>42</v>
      </c>
      <c r="AD162" t="s">
        <v>72</v>
      </c>
      <c r="AE162">
        <v>555</v>
      </c>
      <c r="AF162" t="s">
        <v>548</v>
      </c>
      <c r="AG162">
        <v>0</v>
      </c>
      <c r="AH162">
        <v>0.5</v>
      </c>
      <c r="AI162">
        <v>1</v>
      </c>
    </row>
    <row r="163" spans="1:35" x14ac:dyDescent="0.4">
      <c r="A163">
        <v>4160</v>
      </c>
      <c r="B163" t="s">
        <v>549</v>
      </c>
      <c r="C163" t="s">
        <v>550</v>
      </c>
      <c r="D163">
        <v>75</v>
      </c>
      <c r="E163">
        <v>120</v>
      </c>
      <c r="F163">
        <v>100</v>
      </c>
      <c r="G163">
        <v>120</v>
      </c>
      <c r="H163">
        <v>100</v>
      </c>
      <c r="I163">
        <v>100</v>
      </c>
      <c r="J163">
        <v>100</v>
      </c>
      <c r="K163">
        <v>100</v>
      </c>
      <c r="L163">
        <v>90</v>
      </c>
      <c r="M163">
        <v>10</v>
      </c>
      <c r="N163">
        <v>1</v>
      </c>
      <c r="O163">
        <v>100</v>
      </c>
      <c r="P163">
        <v>105</v>
      </c>
      <c r="Q163">
        <v>105</v>
      </c>
      <c r="R163">
        <v>104</v>
      </c>
      <c r="S163">
        <v>10</v>
      </c>
      <c r="T163">
        <v>12</v>
      </c>
      <c r="U163" t="s">
        <v>156</v>
      </c>
      <c r="V163" t="s">
        <v>76</v>
      </c>
      <c r="W163" t="s">
        <v>63</v>
      </c>
      <c r="X163">
        <v>1345</v>
      </c>
      <c r="Y163">
        <v>440</v>
      </c>
      <c r="Z163">
        <v>824</v>
      </c>
      <c r="AA163">
        <v>195</v>
      </c>
      <c r="AB163" t="s">
        <v>71</v>
      </c>
      <c r="AC163" t="s">
        <v>585</v>
      </c>
      <c r="AD163" t="s">
        <v>72</v>
      </c>
      <c r="AE163">
        <v>800</v>
      </c>
      <c r="AF163" t="s">
        <v>551</v>
      </c>
      <c r="AG163">
        <v>0</v>
      </c>
      <c r="AH163">
        <v>0.5</v>
      </c>
      <c r="AI163">
        <v>1</v>
      </c>
    </row>
    <row r="164" spans="1:35" x14ac:dyDescent="0.4">
      <c r="A164">
        <v>4161</v>
      </c>
      <c r="B164" t="s">
        <v>552</v>
      </c>
      <c r="C164" t="s">
        <v>553</v>
      </c>
      <c r="D164">
        <v>85</v>
      </c>
      <c r="E164">
        <v>140</v>
      </c>
      <c r="F164">
        <v>100</v>
      </c>
      <c r="G164">
        <v>130</v>
      </c>
      <c r="H164">
        <v>100</v>
      </c>
      <c r="I164">
        <v>100</v>
      </c>
      <c r="J164">
        <v>95</v>
      </c>
      <c r="K164">
        <v>100</v>
      </c>
      <c r="L164">
        <v>90</v>
      </c>
      <c r="M164">
        <v>10</v>
      </c>
      <c r="N164">
        <v>2</v>
      </c>
      <c r="O164">
        <v>100</v>
      </c>
      <c r="P164">
        <v>110</v>
      </c>
      <c r="Q164">
        <v>110</v>
      </c>
      <c r="R164">
        <v>108</v>
      </c>
      <c r="S164">
        <v>10</v>
      </c>
      <c r="T164">
        <v>12</v>
      </c>
      <c r="U164" t="s">
        <v>156</v>
      </c>
      <c r="V164" t="s">
        <v>76</v>
      </c>
      <c r="W164" t="s">
        <v>63</v>
      </c>
      <c r="X164">
        <v>1345</v>
      </c>
      <c r="Y164">
        <v>440</v>
      </c>
      <c r="Z164">
        <v>824</v>
      </c>
      <c r="AA164">
        <v>175</v>
      </c>
      <c r="AB164" t="s">
        <v>71</v>
      </c>
      <c r="AC164" t="s">
        <v>585</v>
      </c>
      <c r="AD164" t="s">
        <v>72</v>
      </c>
      <c r="AE164">
        <v>824</v>
      </c>
      <c r="AF164" t="s">
        <v>554</v>
      </c>
      <c r="AG164">
        <v>0</v>
      </c>
      <c r="AH164">
        <v>0.5</v>
      </c>
      <c r="AI164">
        <v>1</v>
      </c>
    </row>
    <row r="165" spans="1:35" x14ac:dyDescent="0.4">
      <c r="A165">
        <v>4162</v>
      </c>
      <c r="B165" t="s">
        <v>555</v>
      </c>
      <c r="C165" t="s">
        <v>556</v>
      </c>
      <c r="D165">
        <v>65</v>
      </c>
      <c r="E165">
        <v>100</v>
      </c>
      <c r="F165">
        <v>100</v>
      </c>
      <c r="G165">
        <v>100</v>
      </c>
      <c r="H165">
        <v>100</v>
      </c>
      <c r="I165">
        <v>100</v>
      </c>
      <c r="J165">
        <v>100</v>
      </c>
      <c r="K165">
        <v>100</v>
      </c>
      <c r="L165">
        <v>130</v>
      </c>
      <c r="M165">
        <v>10</v>
      </c>
      <c r="N165">
        <v>2</v>
      </c>
      <c r="O165">
        <v>110</v>
      </c>
      <c r="P165">
        <v>100</v>
      </c>
      <c r="Q165">
        <v>105</v>
      </c>
      <c r="R165">
        <v>105</v>
      </c>
      <c r="S165">
        <v>10</v>
      </c>
      <c r="T165">
        <v>12</v>
      </c>
      <c r="U165" t="s">
        <v>156</v>
      </c>
      <c r="V165" t="s">
        <v>50</v>
      </c>
      <c r="W165" t="s">
        <v>446</v>
      </c>
      <c r="X165">
        <v>768</v>
      </c>
      <c r="Y165">
        <v>384</v>
      </c>
      <c r="Z165">
        <v>500</v>
      </c>
      <c r="AA165">
        <v>200</v>
      </c>
      <c r="AB165" t="s">
        <v>71</v>
      </c>
      <c r="AC165" t="s">
        <v>581</v>
      </c>
      <c r="AD165" t="s">
        <v>72</v>
      </c>
      <c r="AE165">
        <v>500</v>
      </c>
      <c r="AF165" t="s">
        <v>557</v>
      </c>
      <c r="AG165">
        <v>0</v>
      </c>
      <c r="AH165">
        <v>0.5</v>
      </c>
      <c r="AI165">
        <v>1</v>
      </c>
    </row>
    <row r="166" spans="1:35" x14ac:dyDescent="0.4">
      <c r="A166">
        <v>4163</v>
      </c>
      <c r="B166" t="s">
        <v>558</v>
      </c>
      <c r="C166" t="s">
        <v>559</v>
      </c>
      <c r="D166">
        <v>60</v>
      </c>
      <c r="E166">
        <v>100</v>
      </c>
      <c r="F166">
        <v>100</v>
      </c>
      <c r="G166">
        <v>100</v>
      </c>
      <c r="H166">
        <v>100</v>
      </c>
      <c r="I166">
        <v>100</v>
      </c>
      <c r="J166">
        <v>100</v>
      </c>
      <c r="K166">
        <v>100</v>
      </c>
      <c r="L166">
        <v>100</v>
      </c>
      <c r="M166">
        <v>10</v>
      </c>
      <c r="N166">
        <v>1</v>
      </c>
      <c r="O166">
        <v>100</v>
      </c>
      <c r="P166">
        <v>100</v>
      </c>
      <c r="Q166">
        <v>100</v>
      </c>
      <c r="R166">
        <v>100</v>
      </c>
      <c r="S166">
        <v>10</v>
      </c>
      <c r="T166">
        <v>12</v>
      </c>
      <c r="U166" t="s">
        <v>39</v>
      </c>
      <c r="V166" t="s">
        <v>50</v>
      </c>
      <c r="W166" t="s">
        <v>204</v>
      </c>
      <c r="X166">
        <v>1092</v>
      </c>
      <c r="Y166">
        <v>480</v>
      </c>
      <c r="Z166">
        <v>792</v>
      </c>
      <c r="AA166">
        <v>200</v>
      </c>
      <c r="AB166" t="s">
        <v>42</v>
      </c>
      <c r="AC166" t="s">
        <v>42</v>
      </c>
      <c r="AD166" t="s">
        <v>43</v>
      </c>
      <c r="AE166">
        <v>444</v>
      </c>
      <c r="AF166" t="s">
        <v>560</v>
      </c>
      <c r="AG166">
        <v>0</v>
      </c>
      <c r="AH166">
        <v>0.5</v>
      </c>
      <c r="AI166">
        <v>1</v>
      </c>
    </row>
    <row r="167" spans="1:35" x14ac:dyDescent="0.4">
      <c r="A167">
        <v>4164</v>
      </c>
      <c r="B167" t="s">
        <v>561</v>
      </c>
      <c r="C167" t="s">
        <v>562</v>
      </c>
      <c r="D167">
        <v>56</v>
      </c>
      <c r="E167">
        <v>100</v>
      </c>
      <c r="F167">
        <v>100</v>
      </c>
      <c r="G167">
        <v>100</v>
      </c>
      <c r="H167">
        <v>100</v>
      </c>
      <c r="I167">
        <v>100</v>
      </c>
      <c r="J167">
        <v>100</v>
      </c>
      <c r="K167">
        <v>100</v>
      </c>
      <c r="L167">
        <v>100</v>
      </c>
      <c r="M167">
        <v>10</v>
      </c>
      <c r="N167">
        <v>1</v>
      </c>
      <c r="O167">
        <v>100</v>
      </c>
      <c r="P167">
        <v>100</v>
      </c>
      <c r="Q167">
        <v>100</v>
      </c>
      <c r="R167">
        <v>100</v>
      </c>
      <c r="S167">
        <v>10</v>
      </c>
      <c r="T167">
        <v>12</v>
      </c>
      <c r="U167" t="s">
        <v>56</v>
      </c>
      <c r="V167" t="s">
        <v>62</v>
      </c>
      <c r="W167" t="s">
        <v>411</v>
      </c>
      <c r="X167">
        <v>1000</v>
      </c>
      <c r="Y167">
        <v>1000</v>
      </c>
      <c r="Z167">
        <v>500</v>
      </c>
      <c r="AA167">
        <v>100</v>
      </c>
      <c r="AB167" t="s">
        <v>42</v>
      </c>
      <c r="AC167" t="s">
        <v>42</v>
      </c>
      <c r="AD167" t="s">
        <v>72</v>
      </c>
      <c r="AE167">
        <v>666</v>
      </c>
      <c r="AF167" t="s">
        <v>563</v>
      </c>
      <c r="AG167">
        <v>0</v>
      </c>
      <c r="AH167">
        <v>0.5</v>
      </c>
      <c r="AI167">
        <v>1</v>
      </c>
    </row>
    <row r="168" spans="1:35" x14ac:dyDescent="0.4">
      <c r="A168">
        <v>4165</v>
      </c>
      <c r="B168" t="s">
        <v>564</v>
      </c>
      <c r="C168" t="s">
        <v>565</v>
      </c>
      <c r="D168">
        <v>57</v>
      </c>
      <c r="E168">
        <v>90</v>
      </c>
      <c r="F168">
        <v>100</v>
      </c>
      <c r="G168">
        <v>100</v>
      </c>
      <c r="H168">
        <v>30</v>
      </c>
      <c r="I168">
        <v>90</v>
      </c>
      <c r="J168">
        <v>150</v>
      </c>
      <c r="K168">
        <v>400</v>
      </c>
      <c r="L168">
        <v>80</v>
      </c>
      <c r="M168">
        <v>15</v>
      </c>
      <c r="N168">
        <v>1</v>
      </c>
      <c r="O168">
        <v>30</v>
      </c>
      <c r="P168">
        <v>130</v>
      </c>
      <c r="Q168">
        <v>100</v>
      </c>
      <c r="R168">
        <v>100</v>
      </c>
      <c r="S168">
        <v>10</v>
      </c>
      <c r="T168">
        <v>12</v>
      </c>
      <c r="U168" t="s">
        <v>156</v>
      </c>
      <c r="V168" t="s">
        <v>172</v>
      </c>
      <c r="W168" t="s">
        <v>373</v>
      </c>
      <c r="X168">
        <v>1364</v>
      </c>
      <c r="Y168">
        <v>432</v>
      </c>
      <c r="Z168">
        <v>864</v>
      </c>
      <c r="AA168">
        <v>100</v>
      </c>
      <c r="AB168" t="s">
        <v>42</v>
      </c>
      <c r="AC168" t="s">
        <v>42</v>
      </c>
      <c r="AD168" t="s">
        <v>72</v>
      </c>
      <c r="AE168">
        <v>325</v>
      </c>
      <c r="AF168" t="s">
        <v>566</v>
      </c>
      <c r="AG168">
        <v>0</v>
      </c>
      <c r="AH168">
        <v>0.5</v>
      </c>
      <c r="AI168">
        <v>1</v>
      </c>
    </row>
    <row r="169" spans="1:35" x14ac:dyDescent="0.4">
      <c r="A169">
        <v>4166</v>
      </c>
      <c r="B169" t="s">
        <v>567</v>
      </c>
      <c r="C169" t="s">
        <v>568</v>
      </c>
      <c r="D169">
        <v>57</v>
      </c>
      <c r="E169">
        <v>100</v>
      </c>
      <c r="F169">
        <v>100</v>
      </c>
      <c r="G169">
        <v>100</v>
      </c>
      <c r="H169">
        <v>100</v>
      </c>
      <c r="I169">
        <v>100</v>
      </c>
      <c r="J169">
        <v>100</v>
      </c>
      <c r="K169">
        <v>100</v>
      </c>
      <c r="L169">
        <v>100</v>
      </c>
      <c r="M169">
        <v>10</v>
      </c>
      <c r="N169">
        <v>7</v>
      </c>
      <c r="O169">
        <v>100</v>
      </c>
      <c r="P169">
        <v>100</v>
      </c>
      <c r="Q169">
        <v>100</v>
      </c>
      <c r="R169">
        <v>100</v>
      </c>
      <c r="S169">
        <v>10</v>
      </c>
      <c r="T169">
        <v>12</v>
      </c>
      <c r="U169" t="s">
        <v>39</v>
      </c>
      <c r="V169" t="s">
        <v>392</v>
      </c>
      <c r="W169" t="s">
        <v>88</v>
      </c>
      <c r="X169">
        <v>832</v>
      </c>
      <c r="Y169">
        <v>600</v>
      </c>
      <c r="Z169">
        <v>500</v>
      </c>
      <c r="AA169">
        <v>400</v>
      </c>
      <c r="AB169" t="s">
        <v>42</v>
      </c>
      <c r="AC169" t="s">
        <v>592</v>
      </c>
      <c r="AD169" t="s">
        <v>72</v>
      </c>
      <c r="AE169">
        <v>350</v>
      </c>
      <c r="AF169" t="s">
        <v>569</v>
      </c>
      <c r="AG169">
        <v>0</v>
      </c>
      <c r="AH169">
        <v>0.5</v>
      </c>
      <c r="AI169">
        <v>1</v>
      </c>
    </row>
    <row r="170" spans="1:35" x14ac:dyDescent="0.4">
      <c r="A170">
        <v>4167</v>
      </c>
      <c r="B170" t="s">
        <v>570</v>
      </c>
      <c r="C170" t="s">
        <v>571</v>
      </c>
      <c r="D170">
        <v>76</v>
      </c>
      <c r="E170">
        <v>100</v>
      </c>
      <c r="F170">
        <v>100</v>
      </c>
      <c r="G170">
        <v>100</v>
      </c>
      <c r="H170">
        <v>100</v>
      </c>
      <c r="I170">
        <v>100</v>
      </c>
      <c r="J170">
        <v>100</v>
      </c>
      <c r="K170">
        <v>100</v>
      </c>
      <c r="L170">
        <v>100</v>
      </c>
      <c r="M170">
        <v>10</v>
      </c>
      <c r="N170">
        <v>2</v>
      </c>
      <c r="O170">
        <v>100</v>
      </c>
      <c r="P170">
        <v>100</v>
      </c>
      <c r="Q170">
        <v>100</v>
      </c>
      <c r="R170">
        <v>100</v>
      </c>
      <c r="S170">
        <v>10</v>
      </c>
      <c r="T170">
        <v>12</v>
      </c>
      <c r="U170" t="s">
        <v>156</v>
      </c>
      <c r="V170" t="s">
        <v>50</v>
      </c>
      <c r="W170" t="s">
        <v>233</v>
      </c>
      <c r="X170">
        <v>1152</v>
      </c>
      <c r="Y170">
        <v>240</v>
      </c>
      <c r="Z170">
        <v>500</v>
      </c>
      <c r="AA170">
        <v>250</v>
      </c>
      <c r="AB170" t="s">
        <v>71</v>
      </c>
      <c r="AC170" t="s">
        <v>581</v>
      </c>
      <c r="AD170" t="s">
        <v>72</v>
      </c>
      <c r="AE170">
        <v>800</v>
      </c>
      <c r="AF170" t="s">
        <v>572</v>
      </c>
      <c r="AG170">
        <v>0</v>
      </c>
      <c r="AH170">
        <v>0.5</v>
      </c>
      <c r="AI170">
        <v>1</v>
      </c>
    </row>
    <row r="171" spans="1:35" x14ac:dyDescent="0.4">
      <c r="A171">
        <v>4168</v>
      </c>
      <c r="B171" t="s">
        <v>573</v>
      </c>
      <c r="C171" t="s">
        <v>574</v>
      </c>
      <c r="D171">
        <v>71</v>
      </c>
      <c r="E171">
        <v>100</v>
      </c>
      <c r="F171">
        <v>100</v>
      </c>
      <c r="G171">
        <v>100</v>
      </c>
      <c r="H171">
        <v>100</v>
      </c>
      <c r="I171">
        <v>100</v>
      </c>
      <c r="J171">
        <v>100</v>
      </c>
      <c r="K171">
        <v>100</v>
      </c>
      <c r="L171">
        <v>100</v>
      </c>
      <c r="M171">
        <v>10</v>
      </c>
      <c r="N171">
        <v>1</v>
      </c>
      <c r="O171">
        <v>100</v>
      </c>
      <c r="P171">
        <v>100</v>
      </c>
      <c r="Q171">
        <v>100</v>
      </c>
      <c r="R171">
        <v>100</v>
      </c>
      <c r="S171">
        <v>10</v>
      </c>
      <c r="T171">
        <v>12</v>
      </c>
      <c r="U171" t="s">
        <v>39</v>
      </c>
      <c r="V171" t="s">
        <v>50</v>
      </c>
      <c r="W171" t="s">
        <v>575</v>
      </c>
      <c r="X171">
        <v>816</v>
      </c>
      <c r="Y171">
        <v>240</v>
      </c>
      <c r="Z171">
        <v>500</v>
      </c>
      <c r="AA171">
        <v>100</v>
      </c>
      <c r="AB171" t="s">
        <v>71</v>
      </c>
      <c r="AC171" t="s">
        <v>581</v>
      </c>
      <c r="AD171" t="s">
        <v>72</v>
      </c>
      <c r="AE171">
        <v>600</v>
      </c>
      <c r="AF171" t="s">
        <v>576</v>
      </c>
      <c r="AG171">
        <v>0</v>
      </c>
      <c r="AH171">
        <v>0.5</v>
      </c>
      <c r="AI171">
        <v>1</v>
      </c>
    </row>
    <row r="172" spans="1:35" x14ac:dyDescent="0.4">
      <c r="A172">
        <v>4169</v>
      </c>
      <c r="B172" t="s">
        <v>577</v>
      </c>
      <c r="C172" t="s">
        <v>578</v>
      </c>
      <c r="D172">
        <v>46</v>
      </c>
      <c r="E172">
        <v>100</v>
      </c>
      <c r="F172">
        <v>100</v>
      </c>
      <c r="G172">
        <v>100</v>
      </c>
      <c r="H172">
        <v>100</v>
      </c>
      <c r="I172">
        <v>100</v>
      </c>
      <c r="J172">
        <v>100</v>
      </c>
      <c r="K172">
        <v>100</v>
      </c>
      <c r="L172">
        <v>100</v>
      </c>
      <c r="M172">
        <v>10</v>
      </c>
      <c r="N172">
        <v>1</v>
      </c>
      <c r="O172">
        <v>100</v>
      </c>
      <c r="P172">
        <v>100</v>
      </c>
      <c r="Q172">
        <v>100</v>
      </c>
      <c r="R172">
        <v>100</v>
      </c>
      <c r="S172">
        <v>10</v>
      </c>
      <c r="T172">
        <v>12</v>
      </c>
      <c r="U172" t="s">
        <v>56</v>
      </c>
      <c r="V172" t="s">
        <v>57</v>
      </c>
      <c r="W172" t="s">
        <v>111</v>
      </c>
      <c r="X172">
        <v>1500</v>
      </c>
      <c r="Y172">
        <v>1000</v>
      </c>
      <c r="Z172">
        <v>500</v>
      </c>
      <c r="AA172">
        <v>200</v>
      </c>
      <c r="AB172" t="s">
        <v>42</v>
      </c>
      <c r="AC172" t="s">
        <v>57</v>
      </c>
      <c r="AD172" t="s">
        <v>72</v>
      </c>
      <c r="AE172">
        <v>740</v>
      </c>
      <c r="AF172" t="s">
        <v>579</v>
      </c>
      <c r="AG172">
        <v>0</v>
      </c>
      <c r="AH172">
        <v>0.5</v>
      </c>
      <c r="AI172">
        <v>1</v>
      </c>
    </row>
    <row r="173" spans="1:35" x14ac:dyDescent="0.4">
      <c r="A173">
        <v>4170</v>
      </c>
      <c r="B173" t="s">
        <v>622</v>
      </c>
      <c r="C173" t="s">
        <v>626</v>
      </c>
      <c r="D173">
        <v>18</v>
      </c>
      <c r="E173">
        <v>100</v>
      </c>
      <c r="F173">
        <v>100</v>
      </c>
      <c r="G173">
        <v>100</v>
      </c>
      <c r="H173">
        <v>100</v>
      </c>
      <c r="I173">
        <v>100</v>
      </c>
      <c r="J173">
        <v>100</v>
      </c>
      <c r="K173">
        <v>100</v>
      </c>
      <c r="L173">
        <v>100</v>
      </c>
      <c r="M173">
        <v>10</v>
      </c>
      <c r="N173">
        <v>1</v>
      </c>
      <c r="O173">
        <v>100</v>
      </c>
      <c r="P173">
        <v>100</v>
      </c>
      <c r="Q173">
        <v>100</v>
      </c>
      <c r="R173">
        <v>100</v>
      </c>
      <c r="S173">
        <v>10</v>
      </c>
      <c r="T173">
        <v>12</v>
      </c>
      <c r="U173" t="s">
        <v>56</v>
      </c>
      <c r="V173" t="s">
        <v>62</v>
      </c>
      <c r="W173" t="s">
        <v>204</v>
      </c>
      <c r="X173">
        <v>1480</v>
      </c>
      <c r="Y173">
        <v>480</v>
      </c>
      <c r="Z173">
        <v>480</v>
      </c>
      <c r="AA173">
        <v>300</v>
      </c>
      <c r="AB173" t="s">
        <v>42</v>
      </c>
      <c r="AC173" t="s">
        <v>42</v>
      </c>
      <c r="AD173" t="s">
        <v>43</v>
      </c>
      <c r="AE173">
        <v>200</v>
      </c>
      <c r="AF173" t="s">
        <v>623</v>
      </c>
      <c r="AG173">
        <v>0</v>
      </c>
      <c r="AH173">
        <v>0.5</v>
      </c>
      <c r="AI173">
        <v>1</v>
      </c>
    </row>
    <row r="174" spans="1:35" x14ac:dyDescent="0.4">
      <c r="A174">
        <v>4171</v>
      </c>
      <c r="B174" t="s">
        <v>624</v>
      </c>
      <c r="C174" t="s">
        <v>627</v>
      </c>
      <c r="D174">
        <v>30</v>
      </c>
      <c r="E174">
        <v>100</v>
      </c>
      <c r="F174">
        <v>100</v>
      </c>
      <c r="G174">
        <v>100</v>
      </c>
      <c r="H174">
        <v>100</v>
      </c>
      <c r="I174">
        <v>100</v>
      </c>
      <c r="J174">
        <v>100</v>
      </c>
      <c r="K174">
        <v>100</v>
      </c>
      <c r="L174">
        <v>100</v>
      </c>
      <c r="M174">
        <v>10</v>
      </c>
      <c r="N174">
        <v>1</v>
      </c>
      <c r="O174">
        <v>100</v>
      </c>
      <c r="P174">
        <v>100</v>
      </c>
      <c r="Q174">
        <v>100</v>
      </c>
      <c r="R174">
        <v>100</v>
      </c>
      <c r="S174">
        <v>10</v>
      </c>
      <c r="T174">
        <v>12</v>
      </c>
      <c r="U174" t="s">
        <v>156</v>
      </c>
      <c r="V174" t="s">
        <v>62</v>
      </c>
      <c r="W174" t="s">
        <v>63</v>
      </c>
      <c r="X174">
        <v>1260</v>
      </c>
      <c r="Y174">
        <v>192</v>
      </c>
      <c r="Z174">
        <v>192</v>
      </c>
      <c r="AA174">
        <v>300</v>
      </c>
      <c r="AB174" t="s">
        <v>42</v>
      </c>
      <c r="AC174" t="s">
        <v>42</v>
      </c>
      <c r="AD174" t="s">
        <v>72</v>
      </c>
      <c r="AE174">
        <v>1000</v>
      </c>
      <c r="AF174" t="s">
        <v>625</v>
      </c>
      <c r="AG174">
        <v>0</v>
      </c>
      <c r="AH174">
        <v>0.5</v>
      </c>
      <c r="AI174">
        <v>1</v>
      </c>
    </row>
    <row r="175" spans="1:35" x14ac:dyDescent="0.4">
      <c r="A175">
        <v>4172</v>
      </c>
      <c r="B175" t="s">
        <v>628</v>
      </c>
      <c r="C175" t="s">
        <v>630</v>
      </c>
      <c r="D175">
        <v>58</v>
      </c>
      <c r="E175">
        <v>100</v>
      </c>
      <c r="F175">
        <v>100</v>
      </c>
      <c r="G175">
        <v>100</v>
      </c>
      <c r="H175">
        <v>100</v>
      </c>
      <c r="I175">
        <v>100</v>
      </c>
      <c r="J175">
        <v>100</v>
      </c>
      <c r="K175">
        <v>100</v>
      </c>
      <c r="L175">
        <v>100</v>
      </c>
      <c r="M175">
        <v>10</v>
      </c>
      <c r="N175">
        <v>1</v>
      </c>
      <c r="O175">
        <v>100</v>
      </c>
      <c r="P175">
        <v>100</v>
      </c>
      <c r="Q175">
        <v>100</v>
      </c>
      <c r="R175">
        <v>100</v>
      </c>
      <c r="S175">
        <v>10</v>
      </c>
      <c r="T175">
        <v>12</v>
      </c>
      <c r="U175" t="s">
        <v>156</v>
      </c>
      <c r="V175" t="s">
        <v>62</v>
      </c>
      <c r="W175" t="s">
        <v>58</v>
      </c>
      <c r="X175">
        <v>1260</v>
      </c>
      <c r="Y175">
        <v>192</v>
      </c>
      <c r="Z175">
        <v>230</v>
      </c>
      <c r="AA175">
        <v>175</v>
      </c>
      <c r="AB175" t="s">
        <v>42</v>
      </c>
      <c r="AC175" t="s">
        <v>18</v>
      </c>
      <c r="AD175" t="s">
        <v>72</v>
      </c>
      <c r="AE175">
        <v>1000</v>
      </c>
      <c r="AF175" t="s">
        <v>629</v>
      </c>
      <c r="AG175">
        <v>0</v>
      </c>
      <c r="AH175">
        <v>0.5</v>
      </c>
      <c r="AI175">
        <v>1</v>
      </c>
    </row>
    <row r="176" spans="1:35" x14ac:dyDescent="0.4">
      <c r="A176">
        <v>4173</v>
      </c>
      <c r="B176" t="s">
        <v>631</v>
      </c>
      <c r="C176" t="s">
        <v>633</v>
      </c>
      <c r="D176">
        <v>56</v>
      </c>
      <c r="E176">
        <v>100</v>
      </c>
      <c r="F176">
        <v>100</v>
      </c>
      <c r="G176">
        <v>100</v>
      </c>
      <c r="H176">
        <v>100</v>
      </c>
      <c r="I176">
        <v>100</v>
      </c>
      <c r="J176">
        <v>100</v>
      </c>
      <c r="K176">
        <v>100</v>
      </c>
      <c r="L176">
        <v>100</v>
      </c>
      <c r="M176">
        <v>10</v>
      </c>
      <c r="N176">
        <v>1</v>
      </c>
      <c r="O176">
        <v>100</v>
      </c>
      <c r="P176">
        <v>100</v>
      </c>
      <c r="Q176">
        <v>100</v>
      </c>
      <c r="R176">
        <v>100</v>
      </c>
      <c r="S176">
        <v>10</v>
      </c>
      <c r="T176">
        <v>12</v>
      </c>
      <c r="U176" t="s">
        <v>39</v>
      </c>
      <c r="V176" t="s">
        <v>57</v>
      </c>
      <c r="W176" t="s">
        <v>58</v>
      </c>
      <c r="X176">
        <v>1528</v>
      </c>
      <c r="Y176">
        <v>432</v>
      </c>
      <c r="Z176">
        <v>660</v>
      </c>
      <c r="AA176">
        <v>175</v>
      </c>
      <c r="AB176" t="s">
        <v>42</v>
      </c>
      <c r="AC176" t="s">
        <v>18</v>
      </c>
      <c r="AD176" t="s">
        <v>72</v>
      </c>
      <c r="AE176">
        <v>250</v>
      </c>
      <c r="AF176" t="s">
        <v>632</v>
      </c>
      <c r="AG176">
        <v>0</v>
      </c>
      <c r="AH176">
        <v>0.5</v>
      </c>
      <c r="AI176">
        <v>1</v>
      </c>
    </row>
    <row r="177" spans="1:35" x14ac:dyDescent="0.4">
      <c r="A177">
        <v>4174</v>
      </c>
      <c r="B177" t="s">
        <v>634</v>
      </c>
      <c r="C177" t="s">
        <v>638</v>
      </c>
      <c r="D177">
        <v>81</v>
      </c>
      <c r="E177">
        <v>100</v>
      </c>
      <c r="F177">
        <v>100</v>
      </c>
      <c r="G177">
        <v>100</v>
      </c>
      <c r="H177">
        <v>100</v>
      </c>
      <c r="I177">
        <v>100</v>
      </c>
      <c r="J177">
        <v>100</v>
      </c>
      <c r="K177">
        <v>100</v>
      </c>
      <c r="L177">
        <v>130</v>
      </c>
      <c r="M177">
        <v>20</v>
      </c>
      <c r="N177">
        <v>2</v>
      </c>
      <c r="O177">
        <v>100</v>
      </c>
      <c r="P177">
        <v>100</v>
      </c>
      <c r="Q177">
        <v>100</v>
      </c>
      <c r="R177">
        <v>100</v>
      </c>
      <c r="S177">
        <v>10</v>
      </c>
      <c r="T177">
        <v>12</v>
      </c>
      <c r="U177" t="s">
        <v>156</v>
      </c>
      <c r="V177" t="s">
        <v>76</v>
      </c>
      <c r="W177" t="s">
        <v>575</v>
      </c>
      <c r="X177">
        <v>768</v>
      </c>
      <c r="Y177">
        <v>576</v>
      </c>
      <c r="Z177">
        <v>768</v>
      </c>
      <c r="AA177">
        <v>100</v>
      </c>
      <c r="AB177" t="s">
        <v>71</v>
      </c>
      <c r="AC177" t="s">
        <v>586</v>
      </c>
      <c r="AD177" t="s">
        <v>72</v>
      </c>
      <c r="AE177">
        <v>768</v>
      </c>
      <c r="AF177" t="s">
        <v>635</v>
      </c>
      <c r="AG177">
        <v>0</v>
      </c>
      <c r="AH177">
        <v>0.5</v>
      </c>
      <c r="AI177">
        <v>1</v>
      </c>
    </row>
    <row r="178" spans="1:35" x14ac:dyDescent="0.4">
      <c r="A178">
        <v>4175</v>
      </c>
      <c r="B178" t="s">
        <v>636</v>
      </c>
      <c r="C178" t="s">
        <v>639</v>
      </c>
      <c r="D178">
        <v>50</v>
      </c>
      <c r="E178">
        <v>100</v>
      </c>
      <c r="F178">
        <v>100</v>
      </c>
      <c r="G178">
        <v>100</v>
      </c>
      <c r="H178">
        <v>100</v>
      </c>
      <c r="I178">
        <v>100</v>
      </c>
      <c r="J178">
        <v>100</v>
      </c>
      <c r="K178">
        <v>100</v>
      </c>
      <c r="L178">
        <v>100</v>
      </c>
      <c r="M178">
        <v>10</v>
      </c>
      <c r="N178">
        <v>1</v>
      </c>
      <c r="O178">
        <v>100</v>
      </c>
      <c r="P178">
        <v>100</v>
      </c>
      <c r="Q178">
        <v>100</v>
      </c>
      <c r="R178">
        <v>100</v>
      </c>
      <c r="S178">
        <v>10</v>
      </c>
      <c r="T178">
        <v>12</v>
      </c>
      <c r="U178" t="s">
        <v>56</v>
      </c>
      <c r="V178" t="s">
        <v>76</v>
      </c>
      <c r="W178" t="s">
        <v>98</v>
      </c>
      <c r="X178">
        <v>868</v>
      </c>
      <c r="Y178">
        <v>120</v>
      </c>
      <c r="Z178">
        <v>480</v>
      </c>
      <c r="AA178">
        <v>100</v>
      </c>
      <c r="AB178" t="s">
        <v>42</v>
      </c>
      <c r="AC178" t="s">
        <v>76</v>
      </c>
      <c r="AD178" t="s">
        <v>72</v>
      </c>
      <c r="AE178">
        <v>480</v>
      </c>
      <c r="AF178" t="s">
        <v>637</v>
      </c>
      <c r="AG178">
        <v>0</v>
      </c>
      <c r="AH178">
        <v>0.5</v>
      </c>
      <c r="AI178">
        <v>1</v>
      </c>
    </row>
    <row r="179" spans="1:35" x14ac:dyDescent="0.4">
      <c r="A179">
        <v>4176</v>
      </c>
      <c r="B179" t="s">
        <v>640</v>
      </c>
      <c r="C179" t="s">
        <v>646</v>
      </c>
      <c r="D179">
        <v>49</v>
      </c>
      <c r="E179">
        <v>100</v>
      </c>
      <c r="F179">
        <v>100</v>
      </c>
      <c r="G179">
        <v>100</v>
      </c>
      <c r="H179">
        <v>100</v>
      </c>
      <c r="I179">
        <v>100</v>
      </c>
      <c r="J179">
        <v>100</v>
      </c>
      <c r="K179">
        <v>100</v>
      </c>
      <c r="L179">
        <v>100</v>
      </c>
      <c r="M179">
        <v>10</v>
      </c>
      <c r="N179">
        <v>1</v>
      </c>
      <c r="O179">
        <v>100</v>
      </c>
      <c r="P179">
        <v>100</v>
      </c>
      <c r="Q179">
        <v>100</v>
      </c>
      <c r="R179">
        <v>100</v>
      </c>
      <c r="S179">
        <v>10</v>
      </c>
      <c r="T179">
        <v>12</v>
      </c>
      <c r="U179" t="s">
        <v>156</v>
      </c>
      <c r="V179" t="s">
        <v>76</v>
      </c>
      <c r="W179" t="s">
        <v>509</v>
      </c>
      <c r="X179">
        <v>1816</v>
      </c>
      <c r="Y179">
        <v>432</v>
      </c>
      <c r="Z179">
        <v>816</v>
      </c>
      <c r="AA179">
        <v>150</v>
      </c>
      <c r="AB179" t="s">
        <v>42</v>
      </c>
      <c r="AC179" t="s">
        <v>42</v>
      </c>
      <c r="AD179" t="s">
        <v>72</v>
      </c>
      <c r="AE179">
        <v>816</v>
      </c>
      <c r="AF179" t="s">
        <v>641</v>
      </c>
      <c r="AG179">
        <v>0</v>
      </c>
      <c r="AH179">
        <v>0.5</v>
      </c>
      <c r="AI179">
        <v>1</v>
      </c>
    </row>
    <row r="180" spans="1:35" x14ac:dyDescent="0.4">
      <c r="A180">
        <v>4177</v>
      </c>
      <c r="B180" t="s">
        <v>642</v>
      </c>
      <c r="C180" t="s">
        <v>647</v>
      </c>
      <c r="D180">
        <v>40</v>
      </c>
      <c r="E180">
        <v>100</v>
      </c>
      <c r="F180">
        <v>100</v>
      </c>
      <c r="G180">
        <v>100</v>
      </c>
      <c r="H180">
        <v>100</v>
      </c>
      <c r="I180">
        <v>100</v>
      </c>
      <c r="J180">
        <v>100</v>
      </c>
      <c r="K180">
        <v>100</v>
      </c>
      <c r="L180">
        <v>100</v>
      </c>
      <c r="M180">
        <v>10</v>
      </c>
      <c r="N180">
        <v>1</v>
      </c>
      <c r="O180">
        <v>100</v>
      </c>
      <c r="P180">
        <v>100</v>
      </c>
      <c r="Q180">
        <v>100</v>
      </c>
      <c r="R180">
        <v>100</v>
      </c>
      <c r="S180">
        <v>10</v>
      </c>
      <c r="T180">
        <v>12</v>
      </c>
      <c r="U180" t="s">
        <v>39</v>
      </c>
      <c r="V180" t="s">
        <v>450</v>
      </c>
      <c r="W180" t="s">
        <v>451</v>
      </c>
      <c r="X180">
        <v>2456</v>
      </c>
      <c r="Y180">
        <v>504</v>
      </c>
      <c r="Z180">
        <v>912</v>
      </c>
      <c r="AA180">
        <v>250</v>
      </c>
      <c r="AB180" t="s">
        <v>42</v>
      </c>
      <c r="AC180" t="s">
        <v>42</v>
      </c>
      <c r="AD180" t="s">
        <v>72</v>
      </c>
      <c r="AE180">
        <v>475</v>
      </c>
      <c r="AF180" t="s">
        <v>643</v>
      </c>
      <c r="AG180">
        <v>0</v>
      </c>
      <c r="AH180">
        <v>0.5</v>
      </c>
      <c r="AI180">
        <v>1</v>
      </c>
    </row>
    <row r="181" spans="1:35" x14ac:dyDescent="0.4">
      <c r="A181">
        <v>4178</v>
      </c>
      <c r="B181" t="s">
        <v>644</v>
      </c>
      <c r="C181" t="s">
        <v>648</v>
      </c>
      <c r="D181">
        <v>38</v>
      </c>
      <c r="E181">
        <v>100</v>
      </c>
      <c r="F181">
        <v>100</v>
      </c>
      <c r="G181">
        <v>100</v>
      </c>
      <c r="H181">
        <v>100</v>
      </c>
      <c r="I181">
        <v>100</v>
      </c>
      <c r="J181">
        <v>100</v>
      </c>
      <c r="K181">
        <v>100</v>
      </c>
      <c r="L181">
        <v>100</v>
      </c>
      <c r="M181">
        <v>10</v>
      </c>
      <c r="N181">
        <v>1</v>
      </c>
      <c r="O181">
        <v>100</v>
      </c>
      <c r="P181">
        <v>100</v>
      </c>
      <c r="Q181">
        <v>100</v>
      </c>
      <c r="R181">
        <v>100</v>
      </c>
      <c r="S181">
        <v>10</v>
      </c>
      <c r="T181">
        <v>12</v>
      </c>
      <c r="U181" t="s">
        <v>39</v>
      </c>
      <c r="V181" t="s">
        <v>50</v>
      </c>
      <c r="W181" t="s">
        <v>246</v>
      </c>
      <c r="X181">
        <v>1180</v>
      </c>
      <c r="Y181">
        <v>648</v>
      </c>
      <c r="Z181">
        <v>480</v>
      </c>
      <c r="AA181">
        <v>200</v>
      </c>
      <c r="AB181" t="s">
        <v>42</v>
      </c>
      <c r="AC181" t="s">
        <v>42</v>
      </c>
      <c r="AD181" t="s">
        <v>72</v>
      </c>
      <c r="AE181">
        <v>200</v>
      </c>
      <c r="AF181" t="s">
        <v>645</v>
      </c>
      <c r="AG181">
        <v>0</v>
      </c>
      <c r="AH181">
        <v>0.5</v>
      </c>
      <c r="AI181">
        <v>1</v>
      </c>
    </row>
    <row r="182" spans="1:35" x14ac:dyDescent="0.4">
      <c r="A182">
        <v>4179</v>
      </c>
      <c r="B182" t="s">
        <v>649</v>
      </c>
      <c r="C182" t="s">
        <v>651</v>
      </c>
      <c r="D182">
        <v>55</v>
      </c>
      <c r="E182">
        <v>220</v>
      </c>
      <c r="F182">
        <v>100</v>
      </c>
      <c r="G182">
        <v>100</v>
      </c>
      <c r="H182">
        <v>100</v>
      </c>
      <c r="I182">
        <v>130</v>
      </c>
      <c r="J182">
        <v>100</v>
      </c>
      <c r="K182">
        <v>100</v>
      </c>
      <c r="L182">
        <v>100</v>
      </c>
      <c r="M182">
        <v>30</v>
      </c>
      <c r="N182">
        <v>3</v>
      </c>
      <c r="O182">
        <v>150</v>
      </c>
      <c r="P182">
        <v>150</v>
      </c>
      <c r="Q182">
        <v>100</v>
      </c>
      <c r="R182">
        <v>100</v>
      </c>
      <c r="S182">
        <v>10</v>
      </c>
      <c r="T182">
        <v>12</v>
      </c>
      <c r="U182" t="s">
        <v>156</v>
      </c>
      <c r="V182" t="s">
        <v>76</v>
      </c>
      <c r="W182" t="s">
        <v>233</v>
      </c>
      <c r="X182">
        <v>1290</v>
      </c>
      <c r="Y182">
        <v>576</v>
      </c>
      <c r="Z182">
        <v>1140</v>
      </c>
      <c r="AA182">
        <v>145</v>
      </c>
      <c r="AB182" t="s">
        <v>71</v>
      </c>
      <c r="AC182" t="s">
        <v>586</v>
      </c>
      <c r="AD182" t="s">
        <v>72</v>
      </c>
      <c r="AE182">
        <v>806</v>
      </c>
      <c r="AF182" t="s">
        <v>650</v>
      </c>
      <c r="AG182">
        <v>0</v>
      </c>
      <c r="AH182">
        <v>0.5</v>
      </c>
      <c r="AI182">
        <v>1</v>
      </c>
    </row>
    <row r="183" spans="1:35" x14ac:dyDescent="0.4">
      <c r="A183">
        <v>4180</v>
      </c>
      <c r="B183" t="s">
        <v>652</v>
      </c>
      <c r="C183" t="s">
        <v>658</v>
      </c>
      <c r="D183">
        <v>41</v>
      </c>
      <c r="E183">
        <v>100</v>
      </c>
      <c r="F183">
        <v>100</v>
      </c>
      <c r="G183">
        <v>100</v>
      </c>
      <c r="H183">
        <v>100</v>
      </c>
      <c r="I183">
        <v>100</v>
      </c>
      <c r="J183">
        <v>100</v>
      </c>
      <c r="K183">
        <v>100</v>
      </c>
      <c r="L183">
        <v>100</v>
      </c>
      <c r="M183">
        <v>10</v>
      </c>
      <c r="N183">
        <v>1</v>
      </c>
      <c r="O183">
        <v>100</v>
      </c>
      <c r="P183">
        <v>100</v>
      </c>
      <c r="Q183">
        <v>100</v>
      </c>
      <c r="R183">
        <v>100</v>
      </c>
      <c r="S183">
        <v>10</v>
      </c>
      <c r="T183">
        <v>12</v>
      </c>
      <c r="U183" t="s">
        <v>56</v>
      </c>
      <c r="V183" t="s">
        <v>76</v>
      </c>
      <c r="W183" t="s">
        <v>509</v>
      </c>
      <c r="X183">
        <v>1480</v>
      </c>
      <c r="Y183">
        <v>1056</v>
      </c>
      <c r="Z183">
        <v>480</v>
      </c>
      <c r="AA183">
        <v>300</v>
      </c>
      <c r="AB183" t="s">
        <v>42</v>
      </c>
      <c r="AC183" t="s">
        <v>42</v>
      </c>
      <c r="AD183" t="s">
        <v>72</v>
      </c>
      <c r="AE183">
        <v>250</v>
      </c>
      <c r="AF183" t="s">
        <v>653</v>
      </c>
      <c r="AG183">
        <v>0</v>
      </c>
      <c r="AH183">
        <v>0.5</v>
      </c>
      <c r="AI183">
        <v>1</v>
      </c>
    </row>
    <row r="184" spans="1:35" x14ac:dyDescent="0.4">
      <c r="A184">
        <v>4181</v>
      </c>
      <c r="B184" t="s">
        <v>654</v>
      </c>
      <c r="C184" t="s">
        <v>659</v>
      </c>
      <c r="D184">
        <v>46</v>
      </c>
      <c r="E184">
        <v>100</v>
      </c>
      <c r="F184">
        <v>100</v>
      </c>
      <c r="G184">
        <v>100</v>
      </c>
      <c r="H184">
        <v>100</v>
      </c>
      <c r="I184">
        <v>100</v>
      </c>
      <c r="J184">
        <v>100</v>
      </c>
      <c r="K184">
        <v>100</v>
      </c>
      <c r="L184">
        <v>100</v>
      </c>
      <c r="M184">
        <v>10</v>
      </c>
      <c r="N184">
        <v>1</v>
      </c>
      <c r="O184">
        <v>100</v>
      </c>
      <c r="P184">
        <v>100</v>
      </c>
      <c r="Q184">
        <v>100</v>
      </c>
      <c r="R184">
        <v>100</v>
      </c>
      <c r="S184">
        <v>10</v>
      </c>
      <c r="T184">
        <v>12</v>
      </c>
      <c r="U184" t="s">
        <v>56</v>
      </c>
      <c r="V184" t="s">
        <v>76</v>
      </c>
      <c r="W184" t="s">
        <v>98</v>
      </c>
      <c r="X184">
        <v>980</v>
      </c>
      <c r="Y184">
        <v>384</v>
      </c>
      <c r="Z184">
        <v>600</v>
      </c>
      <c r="AA184">
        <v>150</v>
      </c>
      <c r="AB184" t="s">
        <v>42</v>
      </c>
      <c r="AC184" t="s">
        <v>42</v>
      </c>
      <c r="AD184" t="s">
        <v>72</v>
      </c>
      <c r="AE184">
        <v>300</v>
      </c>
      <c r="AF184" t="s">
        <v>655</v>
      </c>
      <c r="AG184">
        <v>0</v>
      </c>
      <c r="AH184">
        <v>0.5</v>
      </c>
      <c r="AI184">
        <v>1</v>
      </c>
    </row>
    <row r="185" spans="1:35" x14ac:dyDescent="0.4">
      <c r="A185">
        <v>4182</v>
      </c>
      <c r="B185" t="s">
        <v>656</v>
      </c>
      <c r="C185" t="s">
        <v>660</v>
      </c>
      <c r="D185">
        <v>62</v>
      </c>
      <c r="E185">
        <v>100</v>
      </c>
      <c r="F185">
        <v>100</v>
      </c>
      <c r="G185">
        <v>100</v>
      </c>
      <c r="H185">
        <v>100</v>
      </c>
      <c r="I185">
        <v>100</v>
      </c>
      <c r="J185">
        <v>100</v>
      </c>
      <c r="K185">
        <v>100</v>
      </c>
      <c r="L185">
        <v>80</v>
      </c>
      <c r="M185">
        <v>20</v>
      </c>
      <c r="N185">
        <v>1</v>
      </c>
      <c r="O185">
        <v>120</v>
      </c>
      <c r="P185">
        <v>100</v>
      </c>
      <c r="Q185">
        <v>100</v>
      </c>
      <c r="R185">
        <v>100</v>
      </c>
      <c r="S185">
        <v>10</v>
      </c>
      <c r="T185">
        <v>12</v>
      </c>
      <c r="U185" t="s">
        <v>39</v>
      </c>
      <c r="V185" t="s">
        <v>76</v>
      </c>
      <c r="W185" t="s">
        <v>575</v>
      </c>
      <c r="X185">
        <v>480</v>
      </c>
      <c r="Y185">
        <v>288</v>
      </c>
      <c r="Z185">
        <v>480</v>
      </c>
      <c r="AA185">
        <v>100</v>
      </c>
      <c r="AB185" t="s">
        <v>71</v>
      </c>
      <c r="AC185" t="s">
        <v>586</v>
      </c>
      <c r="AD185" t="s">
        <v>72</v>
      </c>
      <c r="AE185">
        <v>200</v>
      </c>
      <c r="AF185" t="s">
        <v>657</v>
      </c>
      <c r="AG185">
        <v>0</v>
      </c>
      <c r="AH185">
        <v>0.5</v>
      </c>
      <c r="AI185">
        <v>1</v>
      </c>
    </row>
    <row r="186" spans="1:35" x14ac:dyDescent="0.4">
      <c r="A186">
        <v>4183</v>
      </c>
      <c r="B186" t="s">
        <v>661</v>
      </c>
      <c r="C186" t="s">
        <v>663</v>
      </c>
      <c r="D186">
        <v>75</v>
      </c>
      <c r="E186">
        <v>100</v>
      </c>
      <c r="F186">
        <v>100</v>
      </c>
      <c r="G186">
        <v>130</v>
      </c>
      <c r="H186">
        <v>100</v>
      </c>
      <c r="I186">
        <v>100</v>
      </c>
      <c r="J186">
        <v>100</v>
      </c>
      <c r="K186">
        <v>100</v>
      </c>
      <c r="L186">
        <v>100</v>
      </c>
      <c r="M186">
        <v>10</v>
      </c>
      <c r="N186">
        <v>1</v>
      </c>
      <c r="O186">
        <v>100</v>
      </c>
      <c r="P186">
        <v>100</v>
      </c>
      <c r="Q186">
        <v>100</v>
      </c>
      <c r="R186">
        <v>100</v>
      </c>
      <c r="S186">
        <v>10</v>
      </c>
      <c r="T186">
        <v>12</v>
      </c>
      <c r="U186" t="s">
        <v>156</v>
      </c>
      <c r="V186" t="s">
        <v>172</v>
      </c>
      <c r="W186" t="s">
        <v>451</v>
      </c>
      <c r="X186">
        <v>1250</v>
      </c>
      <c r="Y186">
        <v>360</v>
      </c>
      <c r="Z186">
        <v>768</v>
      </c>
      <c r="AA186">
        <v>150</v>
      </c>
      <c r="AB186" t="s">
        <v>42</v>
      </c>
      <c r="AC186" t="s">
        <v>955</v>
      </c>
      <c r="AD186" t="s">
        <v>72</v>
      </c>
      <c r="AE186">
        <v>496</v>
      </c>
      <c r="AF186" t="s">
        <v>662</v>
      </c>
      <c r="AG186">
        <v>0</v>
      </c>
      <c r="AH186">
        <v>0.5</v>
      </c>
      <c r="AI186">
        <v>1</v>
      </c>
    </row>
    <row r="187" spans="1:35" x14ac:dyDescent="0.4">
      <c r="A187">
        <v>4184</v>
      </c>
      <c r="B187" t="s">
        <v>664</v>
      </c>
      <c r="C187" t="s">
        <v>685</v>
      </c>
      <c r="D187">
        <v>35</v>
      </c>
      <c r="E187">
        <v>100</v>
      </c>
      <c r="F187">
        <v>100</v>
      </c>
      <c r="G187">
        <v>100</v>
      </c>
      <c r="H187">
        <v>100</v>
      </c>
      <c r="I187">
        <v>100</v>
      </c>
      <c r="J187">
        <v>100</v>
      </c>
      <c r="K187">
        <v>100</v>
      </c>
      <c r="L187">
        <v>100</v>
      </c>
      <c r="M187">
        <v>10</v>
      </c>
      <c r="N187">
        <v>1</v>
      </c>
      <c r="O187">
        <v>100</v>
      </c>
      <c r="P187">
        <v>100</v>
      </c>
      <c r="Q187">
        <v>100</v>
      </c>
      <c r="R187">
        <v>100</v>
      </c>
      <c r="S187">
        <v>10</v>
      </c>
      <c r="T187">
        <v>12</v>
      </c>
      <c r="U187" t="s">
        <v>39</v>
      </c>
      <c r="V187" t="s">
        <v>172</v>
      </c>
      <c r="W187" t="s">
        <v>98</v>
      </c>
      <c r="X187">
        <v>1516</v>
      </c>
      <c r="Y187">
        <v>432</v>
      </c>
      <c r="Z187">
        <v>816</v>
      </c>
      <c r="AA187">
        <v>400</v>
      </c>
      <c r="AB187" t="s">
        <v>42</v>
      </c>
      <c r="AC187" t="s">
        <v>42</v>
      </c>
      <c r="AD187" t="s">
        <v>72</v>
      </c>
      <c r="AE187">
        <v>450</v>
      </c>
      <c r="AF187" t="s">
        <v>665</v>
      </c>
      <c r="AG187">
        <v>0</v>
      </c>
      <c r="AH187">
        <v>0.5</v>
      </c>
      <c r="AI187">
        <v>1</v>
      </c>
    </row>
    <row r="188" spans="1:35" x14ac:dyDescent="0.4">
      <c r="A188">
        <v>4185</v>
      </c>
      <c r="B188" t="s">
        <v>614</v>
      </c>
      <c r="C188" t="s">
        <v>618</v>
      </c>
      <c r="D188">
        <v>23</v>
      </c>
      <c r="E188">
        <v>100</v>
      </c>
      <c r="F188">
        <v>100</v>
      </c>
      <c r="G188">
        <v>100</v>
      </c>
      <c r="H188">
        <v>100</v>
      </c>
      <c r="I188">
        <v>100</v>
      </c>
      <c r="J188">
        <v>100</v>
      </c>
      <c r="K188">
        <v>100</v>
      </c>
      <c r="L188">
        <v>100</v>
      </c>
      <c r="M188">
        <v>10</v>
      </c>
      <c r="N188">
        <v>1</v>
      </c>
      <c r="O188">
        <v>100</v>
      </c>
      <c r="P188">
        <v>100</v>
      </c>
      <c r="Q188">
        <v>100</v>
      </c>
      <c r="R188">
        <v>100</v>
      </c>
      <c r="S188">
        <v>10</v>
      </c>
      <c r="T188">
        <v>12</v>
      </c>
      <c r="U188" t="s">
        <v>39</v>
      </c>
      <c r="V188" t="s">
        <v>172</v>
      </c>
      <c r="W188" t="s">
        <v>111</v>
      </c>
      <c r="X188">
        <v>1780</v>
      </c>
      <c r="Y188">
        <v>432</v>
      </c>
      <c r="Z188">
        <v>1080</v>
      </c>
      <c r="AA188">
        <v>200</v>
      </c>
      <c r="AB188" t="s">
        <v>42</v>
      </c>
      <c r="AC188" t="s">
        <v>42</v>
      </c>
      <c r="AD188" t="s">
        <v>72</v>
      </c>
      <c r="AE188">
        <v>740</v>
      </c>
      <c r="AF188" t="s">
        <v>615</v>
      </c>
      <c r="AG188">
        <v>0</v>
      </c>
      <c r="AH188">
        <v>0.5</v>
      </c>
      <c r="AI188">
        <v>1</v>
      </c>
    </row>
    <row r="189" spans="1:35" x14ac:dyDescent="0.4">
      <c r="A189">
        <v>4186</v>
      </c>
      <c r="B189" t="s">
        <v>666</v>
      </c>
      <c r="C189" t="s">
        <v>686</v>
      </c>
      <c r="D189">
        <v>61</v>
      </c>
      <c r="E189">
        <v>100</v>
      </c>
      <c r="F189">
        <v>100</v>
      </c>
      <c r="G189">
        <v>100</v>
      </c>
      <c r="H189">
        <v>100</v>
      </c>
      <c r="I189">
        <v>100</v>
      </c>
      <c r="J189">
        <v>100</v>
      </c>
      <c r="K189">
        <v>100</v>
      </c>
      <c r="L189">
        <v>100</v>
      </c>
      <c r="M189">
        <v>10</v>
      </c>
      <c r="N189">
        <v>1</v>
      </c>
      <c r="O189">
        <v>100</v>
      </c>
      <c r="P189">
        <v>100</v>
      </c>
      <c r="Q189">
        <v>100</v>
      </c>
      <c r="R189">
        <v>100</v>
      </c>
      <c r="S189">
        <v>10</v>
      </c>
      <c r="T189">
        <v>12</v>
      </c>
      <c r="U189" t="s">
        <v>39</v>
      </c>
      <c r="V189" t="s">
        <v>172</v>
      </c>
      <c r="W189" t="s">
        <v>246</v>
      </c>
      <c r="X189">
        <v>976</v>
      </c>
      <c r="Y189">
        <v>288</v>
      </c>
      <c r="Z189">
        <v>576</v>
      </c>
      <c r="AA189">
        <v>165</v>
      </c>
      <c r="AB189" t="s">
        <v>42</v>
      </c>
      <c r="AC189" t="s">
        <v>826</v>
      </c>
      <c r="AD189" t="s">
        <v>72</v>
      </c>
      <c r="AE189">
        <v>300</v>
      </c>
      <c r="AF189" t="s">
        <v>667</v>
      </c>
      <c r="AG189">
        <v>0</v>
      </c>
      <c r="AH189">
        <v>0.5</v>
      </c>
      <c r="AI189">
        <v>1</v>
      </c>
    </row>
    <row r="190" spans="1:35" x14ac:dyDescent="0.4">
      <c r="A190">
        <v>4187</v>
      </c>
      <c r="B190" t="s">
        <v>668</v>
      </c>
      <c r="C190" t="s">
        <v>687</v>
      </c>
      <c r="D190">
        <v>40</v>
      </c>
      <c r="E190">
        <v>100</v>
      </c>
      <c r="F190">
        <v>100</v>
      </c>
      <c r="G190">
        <v>100</v>
      </c>
      <c r="H190">
        <v>100</v>
      </c>
      <c r="I190">
        <v>100</v>
      </c>
      <c r="J190">
        <v>100</v>
      </c>
      <c r="K190">
        <v>100</v>
      </c>
      <c r="L190">
        <v>100</v>
      </c>
      <c r="M190">
        <v>10</v>
      </c>
      <c r="N190">
        <v>1</v>
      </c>
      <c r="O190">
        <v>100</v>
      </c>
      <c r="P190">
        <v>100</v>
      </c>
      <c r="Q190">
        <v>100</v>
      </c>
      <c r="R190">
        <v>100</v>
      </c>
      <c r="S190">
        <v>10</v>
      </c>
      <c r="T190">
        <v>12</v>
      </c>
      <c r="U190" t="s">
        <v>156</v>
      </c>
      <c r="V190" t="s">
        <v>172</v>
      </c>
      <c r="W190" t="s">
        <v>111</v>
      </c>
      <c r="X190">
        <v>1540</v>
      </c>
      <c r="Y190">
        <v>504</v>
      </c>
      <c r="Z190">
        <v>840</v>
      </c>
      <c r="AA190">
        <v>300</v>
      </c>
      <c r="AB190" t="s">
        <v>42</v>
      </c>
      <c r="AC190" t="s">
        <v>42</v>
      </c>
      <c r="AD190" t="s">
        <v>72</v>
      </c>
      <c r="AE190">
        <v>444</v>
      </c>
      <c r="AF190" t="s">
        <v>669</v>
      </c>
      <c r="AG190">
        <v>0</v>
      </c>
      <c r="AH190">
        <v>0.5</v>
      </c>
      <c r="AI190">
        <v>1</v>
      </c>
    </row>
    <row r="191" spans="1:35" x14ac:dyDescent="0.4">
      <c r="A191">
        <v>4188</v>
      </c>
      <c r="B191" t="s">
        <v>670</v>
      </c>
      <c r="C191" t="s">
        <v>688</v>
      </c>
      <c r="D191">
        <v>79</v>
      </c>
      <c r="E191">
        <v>100</v>
      </c>
      <c r="F191">
        <v>100</v>
      </c>
      <c r="G191">
        <v>100</v>
      </c>
      <c r="H191">
        <v>100</v>
      </c>
      <c r="I191">
        <v>100</v>
      </c>
      <c r="J191">
        <v>100</v>
      </c>
      <c r="K191">
        <v>100</v>
      </c>
      <c r="L191">
        <v>100</v>
      </c>
      <c r="M191">
        <v>10</v>
      </c>
      <c r="N191">
        <v>1</v>
      </c>
      <c r="O191">
        <v>100</v>
      </c>
      <c r="P191">
        <v>100</v>
      </c>
      <c r="Q191">
        <v>100</v>
      </c>
      <c r="R191">
        <v>100</v>
      </c>
      <c r="S191">
        <v>10</v>
      </c>
      <c r="T191">
        <v>12</v>
      </c>
      <c r="U191" t="s">
        <v>156</v>
      </c>
      <c r="V191" t="s">
        <v>172</v>
      </c>
      <c r="W191" t="s">
        <v>575</v>
      </c>
      <c r="X191">
        <v>210</v>
      </c>
      <c r="Y191">
        <v>288</v>
      </c>
      <c r="Z191">
        <v>768</v>
      </c>
      <c r="AA191">
        <v>100</v>
      </c>
      <c r="AB191" t="s">
        <v>71</v>
      </c>
      <c r="AC191" t="s">
        <v>19</v>
      </c>
      <c r="AD191" t="s">
        <v>72</v>
      </c>
      <c r="AE191">
        <v>600</v>
      </c>
      <c r="AF191" t="s">
        <v>671</v>
      </c>
      <c r="AG191">
        <v>0</v>
      </c>
      <c r="AH191">
        <v>0.5</v>
      </c>
      <c r="AI191">
        <v>1</v>
      </c>
    </row>
    <row r="192" spans="1:35" x14ac:dyDescent="0.4">
      <c r="A192">
        <v>4189</v>
      </c>
      <c r="B192" t="s">
        <v>695</v>
      </c>
      <c r="C192" t="s">
        <v>697</v>
      </c>
      <c r="D192">
        <v>10</v>
      </c>
      <c r="E192">
        <v>100</v>
      </c>
      <c r="F192">
        <v>100</v>
      </c>
      <c r="G192">
        <v>100</v>
      </c>
      <c r="H192">
        <v>100</v>
      </c>
      <c r="I192">
        <v>100</v>
      </c>
      <c r="J192">
        <v>100</v>
      </c>
      <c r="K192">
        <v>100</v>
      </c>
      <c r="L192">
        <v>100</v>
      </c>
      <c r="M192">
        <v>5</v>
      </c>
      <c r="N192">
        <v>1</v>
      </c>
      <c r="O192">
        <v>100</v>
      </c>
      <c r="P192">
        <v>100</v>
      </c>
      <c r="Q192">
        <v>100</v>
      </c>
      <c r="R192">
        <v>100</v>
      </c>
      <c r="S192">
        <v>10</v>
      </c>
      <c r="T192">
        <v>12</v>
      </c>
      <c r="U192" t="s">
        <v>56</v>
      </c>
      <c r="V192" t="s">
        <v>40</v>
      </c>
      <c r="W192" t="s">
        <v>496</v>
      </c>
      <c r="X192">
        <v>2208</v>
      </c>
      <c r="Y192">
        <v>324</v>
      </c>
      <c r="Z192">
        <v>1008</v>
      </c>
      <c r="AA192">
        <v>400</v>
      </c>
      <c r="AB192" t="s">
        <v>42</v>
      </c>
      <c r="AC192" t="s">
        <v>42</v>
      </c>
      <c r="AD192" t="s">
        <v>43</v>
      </c>
      <c r="AE192">
        <v>600</v>
      </c>
      <c r="AF192" t="s">
        <v>696</v>
      </c>
      <c r="AG192">
        <v>0</v>
      </c>
      <c r="AH192">
        <v>0.5</v>
      </c>
      <c r="AI192">
        <v>1</v>
      </c>
    </row>
    <row r="193" spans="1:35" x14ac:dyDescent="0.4">
      <c r="A193">
        <v>4190</v>
      </c>
      <c r="B193" t="s">
        <v>698</v>
      </c>
      <c r="C193" t="s">
        <v>722</v>
      </c>
      <c r="D193">
        <v>21</v>
      </c>
      <c r="E193">
        <v>100</v>
      </c>
      <c r="F193">
        <v>100</v>
      </c>
      <c r="G193">
        <v>100</v>
      </c>
      <c r="H193">
        <v>100</v>
      </c>
      <c r="I193">
        <v>100</v>
      </c>
      <c r="J193">
        <v>100</v>
      </c>
      <c r="K193">
        <v>100</v>
      </c>
      <c r="L193">
        <v>100</v>
      </c>
      <c r="M193">
        <v>5</v>
      </c>
      <c r="N193">
        <v>1</v>
      </c>
      <c r="O193">
        <v>100</v>
      </c>
      <c r="P193">
        <v>100</v>
      </c>
      <c r="Q193">
        <v>100</v>
      </c>
      <c r="R193">
        <v>100</v>
      </c>
      <c r="S193">
        <v>10</v>
      </c>
      <c r="T193">
        <v>12</v>
      </c>
      <c r="U193" t="s">
        <v>56</v>
      </c>
      <c r="V193" t="s">
        <v>40</v>
      </c>
      <c r="W193" t="s">
        <v>220</v>
      </c>
      <c r="X193">
        <v>2280</v>
      </c>
      <c r="Y193">
        <v>864</v>
      </c>
      <c r="Z193">
        <v>1080</v>
      </c>
      <c r="AA193">
        <v>400</v>
      </c>
      <c r="AB193" t="s">
        <v>42</v>
      </c>
      <c r="AC193" t="s">
        <v>42</v>
      </c>
      <c r="AD193" t="s">
        <v>43</v>
      </c>
      <c r="AE193">
        <v>750</v>
      </c>
      <c r="AF193" t="s">
        <v>699</v>
      </c>
      <c r="AG193">
        <v>0</v>
      </c>
      <c r="AH193">
        <v>0.5</v>
      </c>
      <c r="AI193">
        <v>1</v>
      </c>
    </row>
    <row r="194" spans="1:35" x14ac:dyDescent="0.4">
      <c r="A194">
        <v>4191</v>
      </c>
      <c r="B194" t="s">
        <v>700</v>
      </c>
      <c r="C194" t="s">
        <v>723</v>
      </c>
      <c r="D194">
        <v>11</v>
      </c>
      <c r="E194">
        <v>100</v>
      </c>
      <c r="F194">
        <v>100</v>
      </c>
      <c r="G194">
        <v>100</v>
      </c>
      <c r="H194">
        <v>100</v>
      </c>
      <c r="I194">
        <v>100</v>
      </c>
      <c r="J194">
        <v>100</v>
      </c>
      <c r="K194">
        <v>100</v>
      </c>
      <c r="L194">
        <v>100</v>
      </c>
      <c r="M194">
        <v>5</v>
      </c>
      <c r="N194">
        <v>1</v>
      </c>
      <c r="O194">
        <v>100</v>
      </c>
      <c r="P194">
        <v>100</v>
      </c>
      <c r="Q194">
        <v>100</v>
      </c>
      <c r="R194">
        <v>100</v>
      </c>
      <c r="S194">
        <v>10</v>
      </c>
      <c r="T194">
        <v>12</v>
      </c>
      <c r="U194" t="s">
        <v>56</v>
      </c>
      <c r="V194" t="s">
        <v>392</v>
      </c>
      <c r="W194" t="s">
        <v>41</v>
      </c>
      <c r="X194">
        <v>1776</v>
      </c>
      <c r="Y194">
        <v>288</v>
      </c>
      <c r="Z194">
        <v>576</v>
      </c>
      <c r="AA194">
        <v>150</v>
      </c>
      <c r="AB194" t="s">
        <v>42</v>
      </c>
      <c r="AC194" t="s">
        <v>42</v>
      </c>
      <c r="AD194" t="s">
        <v>43</v>
      </c>
      <c r="AE194">
        <v>600</v>
      </c>
      <c r="AF194" t="s">
        <v>701</v>
      </c>
      <c r="AG194">
        <v>0</v>
      </c>
      <c r="AH194">
        <v>0.5</v>
      </c>
      <c r="AI194">
        <v>1</v>
      </c>
    </row>
    <row r="195" spans="1:35" x14ac:dyDescent="0.4">
      <c r="A195">
        <v>4192</v>
      </c>
      <c r="B195" t="s">
        <v>702</v>
      </c>
      <c r="C195" t="s">
        <v>724</v>
      </c>
      <c r="D195">
        <v>19</v>
      </c>
      <c r="E195">
        <v>100</v>
      </c>
      <c r="F195">
        <v>100</v>
      </c>
      <c r="G195">
        <v>100</v>
      </c>
      <c r="H195">
        <v>100</v>
      </c>
      <c r="I195">
        <v>100</v>
      </c>
      <c r="J195">
        <v>100</v>
      </c>
      <c r="K195">
        <v>100</v>
      </c>
      <c r="L195">
        <v>100</v>
      </c>
      <c r="M195">
        <v>5</v>
      </c>
      <c r="N195">
        <v>1</v>
      </c>
      <c r="O195">
        <v>100</v>
      </c>
      <c r="P195">
        <v>100</v>
      </c>
      <c r="Q195">
        <v>100</v>
      </c>
      <c r="R195">
        <v>100</v>
      </c>
      <c r="S195">
        <v>10</v>
      </c>
      <c r="T195">
        <v>12</v>
      </c>
      <c r="U195" t="s">
        <v>56</v>
      </c>
      <c r="V195" t="s">
        <v>392</v>
      </c>
      <c r="W195" t="s">
        <v>41</v>
      </c>
      <c r="X195">
        <v>1632</v>
      </c>
      <c r="Y195">
        <v>540</v>
      </c>
      <c r="Z195">
        <v>432</v>
      </c>
      <c r="AA195">
        <v>300</v>
      </c>
      <c r="AB195" t="s">
        <v>42</v>
      </c>
      <c r="AC195" t="s">
        <v>42</v>
      </c>
      <c r="AD195" t="s">
        <v>43</v>
      </c>
      <c r="AE195">
        <v>434</v>
      </c>
      <c r="AF195" t="s">
        <v>703</v>
      </c>
      <c r="AG195">
        <v>0</v>
      </c>
      <c r="AH195">
        <v>0.5</v>
      </c>
      <c r="AI195">
        <v>1</v>
      </c>
    </row>
    <row r="196" spans="1:35" x14ac:dyDescent="0.4">
      <c r="A196">
        <v>4193</v>
      </c>
      <c r="B196" t="s">
        <v>704</v>
      </c>
      <c r="C196" t="s">
        <v>725</v>
      </c>
      <c r="D196">
        <v>23</v>
      </c>
      <c r="E196">
        <v>100</v>
      </c>
      <c r="F196">
        <v>100</v>
      </c>
      <c r="G196">
        <v>100</v>
      </c>
      <c r="H196">
        <v>100</v>
      </c>
      <c r="I196">
        <v>100</v>
      </c>
      <c r="J196">
        <v>100</v>
      </c>
      <c r="K196">
        <v>100</v>
      </c>
      <c r="L196">
        <v>100</v>
      </c>
      <c r="M196">
        <v>5</v>
      </c>
      <c r="N196">
        <v>1</v>
      </c>
      <c r="O196">
        <v>100</v>
      </c>
      <c r="P196">
        <v>100</v>
      </c>
      <c r="Q196">
        <v>100</v>
      </c>
      <c r="R196">
        <v>100</v>
      </c>
      <c r="S196">
        <v>10</v>
      </c>
      <c r="T196">
        <v>12</v>
      </c>
      <c r="U196" t="s">
        <v>56</v>
      </c>
      <c r="V196" t="s">
        <v>392</v>
      </c>
      <c r="W196" t="s">
        <v>41</v>
      </c>
      <c r="X196">
        <v>1248</v>
      </c>
      <c r="Y196">
        <v>480</v>
      </c>
      <c r="Z196">
        <v>48</v>
      </c>
      <c r="AA196">
        <v>200</v>
      </c>
      <c r="AB196" t="s">
        <v>42</v>
      </c>
      <c r="AC196" t="s">
        <v>42</v>
      </c>
      <c r="AD196" t="s">
        <v>43</v>
      </c>
      <c r="AE196">
        <v>200</v>
      </c>
      <c r="AF196" t="s">
        <v>705</v>
      </c>
      <c r="AG196">
        <v>0</v>
      </c>
      <c r="AH196">
        <v>0.5</v>
      </c>
      <c r="AI196">
        <v>1</v>
      </c>
    </row>
    <row r="197" spans="1:35" x14ac:dyDescent="0.4">
      <c r="A197">
        <v>4194</v>
      </c>
      <c r="B197" t="s">
        <v>706</v>
      </c>
      <c r="C197" t="s">
        <v>726</v>
      </c>
      <c r="D197">
        <v>31</v>
      </c>
      <c r="E197">
        <v>100</v>
      </c>
      <c r="F197">
        <v>100</v>
      </c>
      <c r="G197">
        <v>100</v>
      </c>
      <c r="H197">
        <v>100</v>
      </c>
      <c r="I197">
        <v>100</v>
      </c>
      <c r="J197">
        <v>100</v>
      </c>
      <c r="K197">
        <v>100</v>
      </c>
      <c r="L197">
        <v>100</v>
      </c>
      <c r="M197">
        <v>5</v>
      </c>
      <c r="N197">
        <v>1</v>
      </c>
      <c r="O197">
        <v>100</v>
      </c>
      <c r="P197">
        <v>100</v>
      </c>
      <c r="Q197">
        <v>100</v>
      </c>
      <c r="R197">
        <v>100</v>
      </c>
      <c r="S197">
        <v>10</v>
      </c>
      <c r="T197">
        <v>12</v>
      </c>
      <c r="U197" t="s">
        <v>56</v>
      </c>
      <c r="V197" t="s">
        <v>392</v>
      </c>
      <c r="W197" t="s">
        <v>220</v>
      </c>
      <c r="X197">
        <v>1956</v>
      </c>
      <c r="Y197">
        <v>528</v>
      </c>
      <c r="Z197">
        <v>756</v>
      </c>
      <c r="AA197">
        <v>300</v>
      </c>
      <c r="AB197" t="s">
        <v>42</v>
      </c>
      <c r="AC197" t="s">
        <v>42</v>
      </c>
      <c r="AD197" t="s">
        <v>43</v>
      </c>
      <c r="AE197">
        <v>481</v>
      </c>
      <c r="AF197" t="s">
        <v>707</v>
      </c>
      <c r="AG197">
        <v>0</v>
      </c>
      <c r="AH197">
        <v>0.5</v>
      </c>
      <c r="AI197">
        <v>1</v>
      </c>
    </row>
    <row r="198" spans="1:35" x14ac:dyDescent="0.4">
      <c r="A198">
        <v>4195</v>
      </c>
      <c r="B198" t="s">
        <v>708</v>
      </c>
      <c r="C198" t="s">
        <v>727</v>
      </c>
      <c r="D198">
        <v>31</v>
      </c>
      <c r="E198">
        <v>100</v>
      </c>
      <c r="F198">
        <v>100</v>
      </c>
      <c r="G198">
        <v>100</v>
      </c>
      <c r="H198">
        <v>100</v>
      </c>
      <c r="I198">
        <v>100</v>
      </c>
      <c r="J198">
        <v>100</v>
      </c>
      <c r="K198">
        <v>100</v>
      </c>
      <c r="L198">
        <v>100</v>
      </c>
      <c r="M198">
        <v>5</v>
      </c>
      <c r="N198">
        <v>1</v>
      </c>
      <c r="O198">
        <v>100</v>
      </c>
      <c r="P198">
        <v>100</v>
      </c>
      <c r="Q198">
        <v>100</v>
      </c>
      <c r="R198">
        <v>100</v>
      </c>
      <c r="S198">
        <v>10</v>
      </c>
      <c r="T198">
        <v>12</v>
      </c>
      <c r="U198" t="s">
        <v>39</v>
      </c>
      <c r="V198" t="s">
        <v>392</v>
      </c>
      <c r="W198" t="s">
        <v>220</v>
      </c>
      <c r="X198">
        <v>1872</v>
      </c>
      <c r="Y198">
        <v>288</v>
      </c>
      <c r="Z198">
        <v>672</v>
      </c>
      <c r="AA198">
        <v>200</v>
      </c>
      <c r="AB198" t="s">
        <v>42</v>
      </c>
      <c r="AC198" t="s">
        <v>42</v>
      </c>
      <c r="AD198" t="s">
        <v>72</v>
      </c>
      <c r="AE198">
        <v>400</v>
      </c>
      <c r="AF198" t="s">
        <v>709</v>
      </c>
      <c r="AG198">
        <v>0</v>
      </c>
      <c r="AH198">
        <v>0.5</v>
      </c>
      <c r="AI198">
        <v>1</v>
      </c>
    </row>
    <row r="199" spans="1:35" x14ac:dyDescent="0.4">
      <c r="A199">
        <v>4196</v>
      </c>
      <c r="B199" t="s">
        <v>710</v>
      </c>
      <c r="C199" t="s">
        <v>728</v>
      </c>
      <c r="D199">
        <v>53</v>
      </c>
      <c r="E199">
        <v>100</v>
      </c>
      <c r="F199">
        <v>100</v>
      </c>
      <c r="G199">
        <v>100</v>
      </c>
      <c r="H199">
        <v>100</v>
      </c>
      <c r="I199">
        <v>100</v>
      </c>
      <c r="J199">
        <v>100</v>
      </c>
      <c r="K199">
        <v>100</v>
      </c>
      <c r="L199">
        <v>100</v>
      </c>
      <c r="M199">
        <v>5</v>
      </c>
      <c r="N199">
        <v>2</v>
      </c>
      <c r="O199">
        <v>100</v>
      </c>
      <c r="P199">
        <v>100</v>
      </c>
      <c r="Q199">
        <v>100</v>
      </c>
      <c r="R199">
        <v>100</v>
      </c>
      <c r="S199">
        <v>10</v>
      </c>
      <c r="T199">
        <v>12</v>
      </c>
      <c r="U199" t="s">
        <v>39</v>
      </c>
      <c r="V199" t="s">
        <v>172</v>
      </c>
      <c r="W199" t="s">
        <v>496</v>
      </c>
      <c r="X199">
        <v>916</v>
      </c>
      <c r="Y199">
        <v>336</v>
      </c>
      <c r="Z199">
        <v>816</v>
      </c>
      <c r="AA199">
        <v>220</v>
      </c>
      <c r="AB199" t="s">
        <v>42</v>
      </c>
      <c r="AC199" t="s">
        <v>42</v>
      </c>
      <c r="AD199" t="s">
        <v>72</v>
      </c>
      <c r="AE199">
        <v>400</v>
      </c>
      <c r="AF199" t="s">
        <v>711</v>
      </c>
      <c r="AG199">
        <v>0</v>
      </c>
      <c r="AH199">
        <v>0.5</v>
      </c>
      <c r="AI199">
        <v>1</v>
      </c>
    </row>
    <row r="200" spans="1:35" x14ac:dyDescent="0.4">
      <c r="A200">
        <v>4197</v>
      </c>
      <c r="B200" t="s">
        <v>712</v>
      </c>
      <c r="C200" t="s">
        <v>729</v>
      </c>
      <c r="D200">
        <v>26</v>
      </c>
      <c r="E200">
        <v>100</v>
      </c>
      <c r="F200">
        <v>100</v>
      </c>
      <c r="G200">
        <v>100</v>
      </c>
      <c r="H200">
        <v>100</v>
      </c>
      <c r="I200">
        <v>100</v>
      </c>
      <c r="J200">
        <v>100</v>
      </c>
      <c r="K200">
        <v>100</v>
      </c>
      <c r="L200">
        <v>100</v>
      </c>
      <c r="M200">
        <v>5</v>
      </c>
      <c r="N200">
        <v>1</v>
      </c>
      <c r="O200">
        <v>100</v>
      </c>
      <c r="P200">
        <v>100</v>
      </c>
      <c r="Q200">
        <v>100</v>
      </c>
      <c r="R200">
        <v>100</v>
      </c>
      <c r="S200">
        <v>10</v>
      </c>
      <c r="T200">
        <v>12</v>
      </c>
      <c r="U200" t="s">
        <v>39</v>
      </c>
      <c r="V200" t="s">
        <v>392</v>
      </c>
      <c r="W200" t="s">
        <v>220</v>
      </c>
      <c r="X200">
        <v>2544</v>
      </c>
      <c r="Y200">
        <v>1152</v>
      </c>
      <c r="Z200">
        <v>1344</v>
      </c>
      <c r="AA200">
        <v>150</v>
      </c>
      <c r="AB200" t="s">
        <v>42</v>
      </c>
      <c r="AC200" t="s">
        <v>42</v>
      </c>
      <c r="AD200" t="s">
        <v>43</v>
      </c>
      <c r="AE200">
        <v>444</v>
      </c>
      <c r="AF200" t="s">
        <v>713</v>
      </c>
      <c r="AG200">
        <v>0</v>
      </c>
      <c r="AH200">
        <v>0.5</v>
      </c>
      <c r="AI200">
        <v>1</v>
      </c>
    </row>
    <row r="201" spans="1:35" x14ac:dyDescent="0.4">
      <c r="A201">
        <v>4198</v>
      </c>
      <c r="B201" t="s">
        <v>714</v>
      </c>
      <c r="C201" t="s">
        <v>732</v>
      </c>
      <c r="D201">
        <v>28</v>
      </c>
      <c r="E201">
        <v>100</v>
      </c>
      <c r="F201">
        <v>100</v>
      </c>
      <c r="G201">
        <v>100</v>
      </c>
      <c r="H201">
        <v>100</v>
      </c>
      <c r="I201">
        <v>100</v>
      </c>
      <c r="J201">
        <v>100</v>
      </c>
      <c r="K201">
        <v>100</v>
      </c>
      <c r="L201">
        <v>100</v>
      </c>
      <c r="M201">
        <v>5</v>
      </c>
      <c r="N201">
        <v>1</v>
      </c>
      <c r="O201">
        <v>100</v>
      </c>
      <c r="P201">
        <v>100</v>
      </c>
      <c r="Q201">
        <v>100</v>
      </c>
      <c r="R201">
        <v>100</v>
      </c>
      <c r="S201">
        <v>10</v>
      </c>
      <c r="T201">
        <v>12</v>
      </c>
      <c r="U201" t="s">
        <v>56</v>
      </c>
      <c r="V201" t="s">
        <v>40</v>
      </c>
      <c r="W201" t="s">
        <v>220</v>
      </c>
      <c r="X201">
        <v>1201</v>
      </c>
      <c r="Y201">
        <v>1</v>
      </c>
      <c r="Z201">
        <v>1</v>
      </c>
      <c r="AA201">
        <v>800</v>
      </c>
      <c r="AB201" t="s">
        <v>42</v>
      </c>
      <c r="AC201" t="s">
        <v>42</v>
      </c>
      <c r="AD201" t="s">
        <v>67</v>
      </c>
      <c r="AE201">
        <v>250</v>
      </c>
      <c r="AF201" t="s">
        <v>715</v>
      </c>
      <c r="AG201">
        <v>0</v>
      </c>
      <c r="AH201">
        <v>0.5</v>
      </c>
      <c r="AI201">
        <v>1</v>
      </c>
    </row>
    <row r="202" spans="1:35" x14ac:dyDescent="0.4">
      <c r="A202">
        <v>4199</v>
      </c>
      <c r="B202" t="s">
        <v>716</v>
      </c>
      <c r="C202" t="s">
        <v>730</v>
      </c>
      <c r="D202">
        <v>36</v>
      </c>
      <c r="E202">
        <v>100</v>
      </c>
      <c r="F202">
        <v>100</v>
      </c>
      <c r="G202">
        <v>100</v>
      </c>
      <c r="H202">
        <v>100</v>
      </c>
      <c r="I202">
        <v>100</v>
      </c>
      <c r="J202">
        <v>100</v>
      </c>
      <c r="K202">
        <v>100</v>
      </c>
      <c r="L202">
        <v>100</v>
      </c>
      <c r="M202">
        <v>5</v>
      </c>
      <c r="N202">
        <v>1</v>
      </c>
      <c r="O202">
        <v>100</v>
      </c>
      <c r="P202">
        <v>100</v>
      </c>
      <c r="Q202">
        <v>100</v>
      </c>
      <c r="R202">
        <v>100</v>
      </c>
      <c r="S202">
        <v>10</v>
      </c>
      <c r="T202">
        <v>12</v>
      </c>
      <c r="U202" t="s">
        <v>39</v>
      </c>
      <c r="V202" t="s">
        <v>392</v>
      </c>
      <c r="W202" t="s">
        <v>220</v>
      </c>
      <c r="X202">
        <v>1272</v>
      </c>
      <c r="Y202">
        <v>480</v>
      </c>
      <c r="Z202">
        <v>72</v>
      </c>
      <c r="AA202">
        <v>150</v>
      </c>
      <c r="AB202" t="s">
        <v>42</v>
      </c>
      <c r="AC202" t="s">
        <v>42</v>
      </c>
      <c r="AD202" t="s">
        <v>72</v>
      </c>
      <c r="AE202">
        <v>225</v>
      </c>
      <c r="AF202" t="s">
        <v>717</v>
      </c>
      <c r="AG202">
        <v>0</v>
      </c>
      <c r="AH202">
        <v>0.5</v>
      </c>
      <c r="AI202">
        <v>1</v>
      </c>
    </row>
    <row r="203" spans="1:35" x14ac:dyDescent="0.4">
      <c r="A203">
        <v>4200</v>
      </c>
      <c r="B203" t="s">
        <v>718</v>
      </c>
      <c r="C203" t="s">
        <v>733</v>
      </c>
      <c r="D203">
        <v>30</v>
      </c>
      <c r="E203">
        <v>100</v>
      </c>
      <c r="F203">
        <v>100</v>
      </c>
      <c r="G203">
        <v>100</v>
      </c>
      <c r="H203">
        <v>100</v>
      </c>
      <c r="I203">
        <v>100</v>
      </c>
      <c r="J203">
        <v>100</v>
      </c>
      <c r="K203">
        <v>100</v>
      </c>
      <c r="L203">
        <v>100</v>
      </c>
      <c r="M203">
        <v>5</v>
      </c>
      <c r="N203">
        <v>1</v>
      </c>
      <c r="O203">
        <v>100</v>
      </c>
      <c r="P203">
        <v>100</v>
      </c>
      <c r="Q203">
        <v>100</v>
      </c>
      <c r="R203">
        <v>100</v>
      </c>
      <c r="S203">
        <v>10</v>
      </c>
      <c r="T203">
        <v>12</v>
      </c>
      <c r="U203" t="s">
        <v>156</v>
      </c>
      <c r="V203" t="s">
        <v>392</v>
      </c>
      <c r="W203" t="s">
        <v>220</v>
      </c>
      <c r="X203">
        <v>1968</v>
      </c>
      <c r="Y203">
        <v>384</v>
      </c>
      <c r="Z203">
        <v>768</v>
      </c>
      <c r="AA203">
        <v>200</v>
      </c>
      <c r="AB203" t="s">
        <v>42</v>
      </c>
      <c r="AC203" t="s">
        <v>42</v>
      </c>
      <c r="AD203" t="s">
        <v>72</v>
      </c>
      <c r="AE203">
        <v>200</v>
      </c>
      <c r="AF203" t="s">
        <v>719</v>
      </c>
      <c r="AG203">
        <v>0</v>
      </c>
      <c r="AH203">
        <v>0.5</v>
      </c>
      <c r="AI203">
        <v>1</v>
      </c>
    </row>
    <row r="204" spans="1:35" x14ac:dyDescent="0.4">
      <c r="A204">
        <v>4201</v>
      </c>
      <c r="B204" t="s">
        <v>720</v>
      </c>
      <c r="C204" t="s">
        <v>731</v>
      </c>
      <c r="D204">
        <v>48</v>
      </c>
      <c r="E204">
        <v>100</v>
      </c>
      <c r="F204">
        <v>100</v>
      </c>
      <c r="G204">
        <v>100</v>
      </c>
      <c r="H204">
        <v>100</v>
      </c>
      <c r="I204">
        <v>100</v>
      </c>
      <c r="J204">
        <v>100</v>
      </c>
      <c r="K204">
        <v>100</v>
      </c>
      <c r="L204">
        <v>100</v>
      </c>
      <c r="M204">
        <v>5</v>
      </c>
      <c r="N204">
        <v>1</v>
      </c>
      <c r="O204">
        <v>100</v>
      </c>
      <c r="P204">
        <v>100</v>
      </c>
      <c r="Q204">
        <v>100</v>
      </c>
      <c r="R204">
        <v>100</v>
      </c>
      <c r="S204">
        <v>10</v>
      </c>
      <c r="T204">
        <v>12</v>
      </c>
      <c r="U204" t="s">
        <v>156</v>
      </c>
      <c r="V204" t="s">
        <v>392</v>
      </c>
      <c r="W204" t="s">
        <v>496</v>
      </c>
      <c r="X204">
        <v>1872</v>
      </c>
      <c r="Y204">
        <v>384</v>
      </c>
      <c r="Z204">
        <v>672</v>
      </c>
      <c r="AA204">
        <v>150</v>
      </c>
      <c r="AB204" t="s">
        <v>42</v>
      </c>
      <c r="AC204" t="s">
        <v>826</v>
      </c>
      <c r="AD204" t="s">
        <v>72</v>
      </c>
      <c r="AE204">
        <v>111</v>
      </c>
      <c r="AF204" t="s">
        <v>721</v>
      </c>
      <c r="AG204">
        <v>0</v>
      </c>
      <c r="AH204">
        <v>0.5</v>
      </c>
      <c r="AI204">
        <v>1</v>
      </c>
    </row>
    <row r="205" spans="1:35" x14ac:dyDescent="0.4">
      <c r="A205">
        <v>4202</v>
      </c>
      <c r="B205" t="s">
        <v>734</v>
      </c>
      <c r="C205" t="s">
        <v>736</v>
      </c>
      <c r="D205">
        <v>47</v>
      </c>
      <c r="E205">
        <v>100</v>
      </c>
      <c r="F205">
        <v>100</v>
      </c>
      <c r="G205">
        <v>100</v>
      </c>
      <c r="H205">
        <v>100</v>
      </c>
      <c r="I205">
        <v>100</v>
      </c>
      <c r="J205">
        <v>100</v>
      </c>
      <c r="K205">
        <v>100</v>
      </c>
      <c r="L205">
        <v>100</v>
      </c>
      <c r="M205">
        <v>5</v>
      </c>
      <c r="N205">
        <v>1</v>
      </c>
      <c r="O205">
        <v>100</v>
      </c>
      <c r="P205">
        <v>100</v>
      </c>
      <c r="Q205">
        <v>100</v>
      </c>
      <c r="R205">
        <v>100</v>
      </c>
      <c r="S205">
        <v>10</v>
      </c>
      <c r="T205">
        <v>12</v>
      </c>
      <c r="U205" t="s">
        <v>39</v>
      </c>
      <c r="V205" t="s">
        <v>392</v>
      </c>
      <c r="W205" t="s">
        <v>599</v>
      </c>
      <c r="X205">
        <v>1680</v>
      </c>
      <c r="Y205">
        <v>384</v>
      </c>
      <c r="Z205">
        <v>480</v>
      </c>
      <c r="AA205">
        <v>400</v>
      </c>
      <c r="AB205" t="s">
        <v>42</v>
      </c>
      <c r="AC205" t="s">
        <v>20</v>
      </c>
      <c r="AD205" t="s">
        <v>43</v>
      </c>
      <c r="AE205">
        <v>296</v>
      </c>
      <c r="AF205" t="s">
        <v>735</v>
      </c>
      <c r="AG205">
        <v>0</v>
      </c>
      <c r="AH205">
        <v>0.5</v>
      </c>
      <c r="AI205">
        <v>1</v>
      </c>
    </row>
    <row r="206" spans="1:35" x14ac:dyDescent="0.4">
      <c r="A206">
        <v>4203</v>
      </c>
      <c r="B206" t="s">
        <v>737</v>
      </c>
      <c r="C206" t="s">
        <v>741</v>
      </c>
      <c r="D206">
        <v>43</v>
      </c>
      <c r="E206">
        <v>100</v>
      </c>
      <c r="F206">
        <v>100</v>
      </c>
      <c r="G206">
        <v>150</v>
      </c>
      <c r="H206">
        <v>100</v>
      </c>
      <c r="I206">
        <v>100</v>
      </c>
      <c r="J206">
        <v>100</v>
      </c>
      <c r="K206">
        <v>100</v>
      </c>
      <c r="L206">
        <v>80</v>
      </c>
      <c r="M206">
        <v>5</v>
      </c>
      <c r="N206">
        <v>1</v>
      </c>
      <c r="O206">
        <v>100</v>
      </c>
      <c r="P206">
        <v>100</v>
      </c>
      <c r="Q206">
        <v>100</v>
      </c>
      <c r="R206">
        <v>100</v>
      </c>
      <c r="S206">
        <v>10</v>
      </c>
      <c r="T206">
        <v>12</v>
      </c>
      <c r="U206" t="s">
        <v>56</v>
      </c>
      <c r="V206" t="s">
        <v>62</v>
      </c>
      <c r="W206" t="s">
        <v>63</v>
      </c>
      <c r="X206">
        <v>936</v>
      </c>
      <c r="Y206">
        <v>288</v>
      </c>
      <c r="Z206">
        <v>936</v>
      </c>
      <c r="AA206">
        <v>200</v>
      </c>
      <c r="AB206" t="s">
        <v>42</v>
      </c>
      <c r="AC206" t="s">
        <v>42</v>
      </c>
      <c r="AD206" t="s">
        <v>43</v>
      </c>
      <c r="AE206">
        <v>518</v>
      </c>
      <c r="AF206" t="s">
        <v>738</v>
      </c>
      <c r="AG206">
        <v>0</v>
      </c>
      <c r="AH206">
        <v>0.5</v>
      </c>
      <c r="AI206">
        <v>1</v>
      </c>
    </row>
    <row r="207" spans="1:35" x14ac:dyDescent="0.4">
      <c r="A207">
        <v>4204</v>
      </c>
      <c r="B207" t="s">
        <v>739</v>
      </c>
      <c r="C207" t="s">
        <v>742</v>
      </c>
      <c r="D207">
        <v>51</v>
      </c>
      <c r="E207">
        <v>100</v>
      </c>
      <c r="F207">
        <v>100</v>
      </c>
      <c r="G207">
        <v>100</v>
      </c>
      <c r="H207">
        <v>100</v>
      </c>
      <c r="I207">
        <v>100</v>
      </c>
      <c r="J207">
        <v>100</v>
      </c>
      <c r="K207">
        <v>100</v>
      </c>
      <c r="L207">
        <v>100</v>
      </c>
      <c r="M207">
        <v>5</v>
      </c>
      <c r="N207">
        <v>1</v>
      </c>
      <c r="O207">
        <v>100</v>
      </c>
      <c r="P207">
        <v>100</v>
      </c>
      <c r="Q207">
        <v>100</v>
      </c>
      <c r="R207">
        <v>100</v>
      </c>
      <c r="S207">
        <v>10</v>
      </c>
      <c r="T207">
        <v>12</v>
      </c>
      <c r="U207" t="s">
        <v>39</v>
      </c>
      <c r="V207" t="s">
        <v>76</v>
      </c>
      <c r="W207" t="s">
        <v>191</v>
      </c>
      <c r="X207">
        <v>1078</v>
      </c>
      <c r="Y207">
        <v>384</v>
      </c>
      <c r="Z207">
        <v>768</v>
      </c>
      <c r="AA207">
        <v>200</v>
      </c>
      <c r="AB207" t="s">
        <v>42</v>
      </c>
      <c r="AC207" t="s">
        <v>42</v>
      </c>
      <c r="AD207" t="s">
        <v>72</v>
      </c>
      <c r="AE207">
        <v>600</v>
      </c>
      <c r="AF207" t="s">
        <v>740</v>
      </c>
      <c r="AG207">
        <v>0</v>
      </c>
      <c r="AH207">
        <v>0.5</v>
      </c>
      <c r="AI207">
        <v>1</v>
      </c>
    </row>
    <row r="208" spans="1:35" x14ac:dyDescent="0.4">
      <c r="A208">
        <v>4205</v>
      </c>
      <c r="B208" t="s">
        <v>743</v>
      </c>
      <c r="C208" t="s">
        <v>801</v>
      </c>
      <c r="D208">
        <v>59</v>
      </c>
      <c r="E208">
        <v>100</v>
      </c>
      <c r="F208">
        <v>100</v>
      </c>
      <c r="G208">
        <v>100</v>
      </c>
      <c r="H208">
        <v>100</v>
      </c>
      <c r="I208">
        <v>100</v>
      </c>
      <c r="J208">
        <v>100</v>
      </c>
      <c r="K208">
        <v>100</v>
      </c>
      <c r="L208">
        <v>140</v>
      </c>
      <c r="M208">
        <v>5</v>
      </c>
      <c r="N208">
        <v>1</v>
      </c>
      <c r="O208">
        <v>100</v>
      </c>
      <c r="P208">
        <v>110</v>
      </c>
      <c r="Q208">
        <v>120</v>
      </c>
      <c r="R208">
        <v>125</v>
      </c>
      <c r="S208">
        <v>10</v>
      </c>
      <c r="T208">
        <v>12</v>
      </c>
      <c r="U208" t="s">
        <v>39</v>
      </c>
      <c r="V208" t="s">
        <v>76</v>
      </c>
      <c r="W208" t="s">
        <v>575</v>
      </c>
      <c r="X208">
        <v>920</v>
      </c>
      <c r="Y208">
        <v>200</v>
      </c>
      <c r="Z208">
        <v>720</v>
      </c>
      <c r="AA208">
        <v>200</v>
      </c>
      <c r="AB208" t="s">
        <v>42</v>
      </c>
      <c r="AC208" t="s">
        <v>826</v>
      </c>
      <c r="AD208" t="s">
        <v>72</v>
      </c>
      <c r="AE208">
        <v>372</v>
      </c>
      <c r="AF208" t="s">
        <v>744</v>
      </c>
      <c r="AG208">
        <v>0</v>
      </c>
      <c r="AH208">
        <v>0.5</v>
      </c>
      <c r="AI208">
        <v>1</v>
      </c>
    </row>
    <row r="209" spans="1:35" x14ac:dyDescent="0.4">
      <c r="A209">
        <v>4206</v>
      </c>
      <c r="B209" t="s">
        <v>745</v>
      </c>
      <c r="C209" t="s">
        <v>803</v>
      </c>
      <c r="D209">
        <v>62</v>
      </c>
      <c r="E209">
        <v>200</v>
      </c>
      <c r="F209">
        <v>100</v>
      </c>
      <c r="G209">
        <v>180</v>
      </c>
      <c r="H209">
        <v>100</v>
      </c>
      <c r="I209">
        <v>130</v>
      </c>
      <c r="J209">
        <v>80</v>
      </c>
      <c r="K209">
        <v>250</v>
      </c>
      <c r="L209">
        <v>70</v>
      </c>
      <c r="M209">
        <v>5</v>
      </c>
      <c r="N209">
        <v>1</v>
      </c>
      <c r="O209">
        <v>100</v>
      </c>
      <c r="P209">
        <v>130</v>
      </c>
      <c r="Q209">
        <v>130</v>
      </c>
      <c r="R209">
        <v>110</v>
      </c>
      <c r="S209">
        <v>10</v>
      </c>
      <c r="T209">
        <v>12</v>
      </c>
      <c r="U209" t="s">
        <v>39</v>
      </c>
      <c r="V209" t="s">
        <v>172</v>
      </c>
      <c r="W209" t="s">
        <v>63</v>
      </c>
      <c r="X209">
        <v>502</v>
      </c>
      <c r="Y209">
        <v>480</v>
      </c>
      <c r="Z209">
        <v>2304</v>
      </c>
      <c r="AA209">
        <v>200</v>
      </c>
      <c r="AB209" t="s">
        <v>42</v>
      </c>
      <c r="AC209" t="s">
        <v>42</v>
      </c>
      <c r="AD209" t="s">
        <v>43</v>
      </c>
      <c r="AE209">
        <v>1000</v>
      </c>
      <c r="AF209" t="s">
        <v>746</v>
      </c>
      <c r="AG209">
        <v>0</v>
      </c>
      <c r="AH209">
        <v>0.5</v>
      </c>
      <c r="AI209">
        <v>1</v>
      </c>
    </row>
    <row r="210" spans="1:35" x14ac:dyDescent="0.4">
      <c r="A210">
        <v>4207</v>
      </c>
      <c r="B210" t="s">
        <v>747</v>
      </c>
      <c r="C210" t="s">
        <v>804</v>
      </c>
      <c r="D210">
        <v>52</v>
      </c>
      <c r="E210">
        <v>100</v>
      </c>
      <c r="F210">
        <v>100</v>
      </c>
      <c r="G210">
        <v>100</v>
      </c>
      <c r="H210">
        <v>100</v>
      </c>
      <c r="I210">
        <v>100</v>
      </c>
      <c r="J210">
        <v>100</v>
      </c>
      <c r="K210">
        <v>100</v>
      </c>
      <c r="L210">
        <v>110</v>
      </c>
      <c r="M210">
        <v>5</v>
      </c>
      <c r="N210">
        <v>1</v>
      </c>
      <c r="O210">
        <v>120</v>
      </c>
      <c r="P210">
        <v>100</v>
      </c>
      <c r="Q210">
        <v>105</v>
      </c>
      <c r="R210">
        <v>100</v>
      </c>
      <c r="S210">
        <v>10</v>
      </c>
      <c r="T210">
        <v>12</v>
      </c>
      <c r="U210" t="s">
        <v>156</v>
      </c>
      <c r="V210" t="s">
        <v>172</v>
      </c>
      <c r="W210" t="s">
        <v>446</v>
      </c>
      <c r="X210">
        <v>824</v>
      </c>
      <c r="Y210">
        <v>420</v>
      </c>
      <c r="Z210">
        <v>780</v>
      </c>
      <c r="AA210">
        <v>150</v>
      </c>
      <c r="AB210" t="s">
        <v>42</v>
      </c>
      <c r="AC210" t="s">
        <v>826</v>
      </c>
      <c r="AD210" t="s">
        <v>72</v>
      </c>
      <c r="AE210">
        <v>400</v>
      </c>
      <c r="AF210" t="s">
        <v>748</v>
      </c>
      <c r="AG210">
        <v>0</v>
      </c>
      <c r="AH210">
        <v>0.5</v>
      </c>
      <c r="AI210">
        <v>1</v>
      </c>
    </row>
    <row r="211" spans="1:35" x14ac:dyDescent="0.4">
      <c r="A211">
        <v>4208</v>
      </c>
      <c r="B211" t="s">
        <v>749</v>
      </c>
      <c r="C211" t="s">
        <v>816</v>
      </c>
      <c r="D211">
        <v>52</v>
      </c>
      <c r="E211">
        <v>90</v>
      </c>
      <c r="F211">
        <v>100</v>
      </c>
      <c r="G211">
        <v>100</v>
      </c>
      <c r="H211">
        <v>100</v>
      </c>
      <c r="I211">
        <v>100</v>
      </c>
      <c r="J211">
        <v>100</v>
      </c>
      <c r="K211">
        <v>100</v>
      </c>
      <c r="L211">
        <v>110</v>
      </c>
      <c r="M211">
        <v>5</v>
      </c>
      <c r="N211">
        <v>9</v>
      </c>
      <c r="O211">
        <v>120</v>
      </c>
      <c r="P211">
        <v>100</v>
      </c>
      <c r="Q211">
        <v>105</v>
      </c>
      <c r="R211">
        <v>100</v>
      </c>
      <c r="S211">
        <v>10</v>
      </c>
      <c r="T211">
        <v>12</v>
      </c>
      <c r="U211" t="s">
        <v>39</v>
      </c>
      <c r="V211" t="s">
        <v>76</v>
      </c>
      <c r="W211" t="s">
        <v>446</v>
      </c>
      <c r="X211">
        <v>1152</v>
      </c>
      <c r="Y211">
        <v>480</v>
      </c>
      <c r="Z211">
        <v>1152</v>
      </c>
      <c r="AA211">
        <v>200</v>
      </c>
      <c r="AB211" t="s">
        <v>42</v>
      </c>
      <c r="AC211" t="s">
        <v>903</v>
      </c>
      <c r="AD211" t="s">
        <v>72</v>
      </c>
      <c r="AE211">
        <v>999</v>
      </c>
      <c r="AF211" t="s">
        <v>750</v>
      </c>
      <c r="AG211">
        <v>0</v>
      </c>
      <c r="AH211">
        <v>0.5</v>
      </c>
      <c r="AI211">
        <v>1</v>
      </c>
    </row>
    <row r="212" spans="1:35" x14ac:dyDescent="0.4">
      <c r="A212">
        <v>4209</v>
      </c>
      <c r="B212" t="s">
        <v>751</v>
      </c>
      <c r="C212" t="s">
        <v>805</v>
      </c>
      <c r="D212">
        <v>70</v>
      </c>
      <c r="E212">
        <v>100</v>
      </c>
      <c r="F212">
        <v>100</v>
      </c>
      <c r="G212">
        <v>100</v>
      </c>
      <c r="H212">
        <v>100</v>
      </c>
      <c r="I212">
        <v>100</v>
      </c>
      <c r="J212">
        <v>100</v>
      </c>
      <c r="K212">
        <v>100</v>
      </c>
      <c r="L212">
        <v>100</v>
      </c>
      <c r="M212">
        <v>5</v>
      </c>
      <c r="N212">
        <v>1</v>
      </c>
      <c r="O212">
        <v>100</v>
      </c>
      <c r="P212">
        <v>100</v>
      </c>
      <c r="Q212">
        <v>100</v>
      </c>
      <c r="R212">
        <v>100</v>
      </c>
      <c r="S212">
        <v>10</v>
      </c>
      <c r="T212">
        <v>12</v>
      </c>
      <c r="U212" t="s">
        <v>156</v>
      </c>
      <c r="V212" t="s">
        <v>62</v>
      </c>
      <c r="W212" t="s">
        <v>77</v>
      </c>
      <c r="X212">
        <v>772</v>
      </c>
      <c r="Y212">
        <v>360</v>
      </c>
      <c r="Z212">
        <v>672</v>
      </c>
      <c r="AA212">
        <v>200</v>
      </c>
      <c r="AB212" t="s">
        <v>71</v>
      </c>
      <c r="AC212" t="s">
        <v>753</v>
      </c>
      <c r="AD212" t="s">
        <v>72</v>
      </c>
      <c r="AE212">
        <v>400</v>
      </c>
      <c r="AF212" t="s">
        <v>752</v>
      </c>
      <c r="AG212">
        <v>0</v>
      </c>
      <c r="AH212">
        <v>0.5</v>
      </c>
      <c r="AI212">
        <v>1</v>
      </c>
    </row>
    <row r="213" spans="1:35" x14ac:dyDescent="0.4">
      <c r="A213">
        <v>4210</v>
      </c>
      <c r="B213" t="s">
        <v>754</v>
      </c>
      <c r="C213" t="s">
        <v>817</v>
      </c>
      <c r="D213">
        <v>58</v>
      </c>
      <c r="E213">
        <v>100</v>
      </c>
      <c r="F213">
        <v>100</v>
      </c>
      <c r="G213">
        <v>130</v>
      </c>
      <c r="H213">
        <v>100</v>
      </c>
      <c r="I213">
        <v>100</v>
      </c>
      <c r="J213">
        <v>100</v>
      </c>
      <c r="K213">
        <v>100</v>
      </c>
      <c r="L213">
        <v>100</v>
      </c>
      <c r="M213">
        <v>5</v>
      </c>
      <c r="N213">
        <v>1</v>
      </c>
      <c r="O213">
        <v>100</v>
      </c>
      <c r="P213">
        <v>100</v>
      </c>
      <c r="Q213">
        <v>100</v>
      </c>
      <c r="R213">
        <v>100</v>
      </c>
      <c r="S213">
        <v>10</v>
      </c>
      <c r="T213">
        <v>12</v>
      </c>
      <c r="U213" t="s">
        <v>156</v>
      </c>
      <c r="V213" t="s">
        <v>450</v>
      </c>
      <c r="W213" t="s">
        <v>477</v>
      </c>
      <c r="X213">
        <v>2276</v>
      </c>
      <c r="Y213">
        <v>336</v>
      </c>
      <c r="Z213">
        <v>576</v>
      </c>
      <c r="AA213">
        <v>300</v>
      </c>
      <c r="AB213" t="s">
        <v>42</v>
      </c>
      <c r="AC213" t="s">
        <v>904</v>
      </c>
      <c r="AD213" t="s">
        <v>72</v>
      </c>
      <c r="AE213">
        <v>175</v>
      </c>
      <c r="AF213" t="s">
        <v>755</v>
      </c>
      <c r="AG213">
        <v>0</v>
      </c>
      <c r="AH213">
        <v>0.5</v>
      </c>
      <c r="AI213">
        <v>1</v>
      </c>
    </row>
    <row r="214" spans="1:35" x14ac:dyDescent="0.4">
      <c r="A214">
        <v>4211</v>
      </c>
      <c r="B214" t="s">
        <v>756</v>
      </c>
      <c r="C214" t="s">
        <v>815</v>
      </c>
      <c r="D214">
        <v>79</v>
      </c>
      <c r="E214">
        <v>100</v>
      </c>
      <c r="F214">
        <v>100</v>
      </c>
      <c r="G214">
        <v>100</v>
      </c>
      <c r="H214">
        <v>100</v>
      </c>
      <c r="I214">
        <v>100</v>
      </c>
      <c r="J214">
        <v>100</v>
      </c>
      <c r="K214">
        <v>100</v>
      </c>
      <c r="L214">
        <v>150</v>
      </c>
      <c r="M214">
        <v>5</v>
      </c>
      <c r="N214">
        <v>1</v>
      </c>
      <c r="O214">
        <v>130</v>
      </c>
      <c r="P214">
        <v>100</v>
      </c>
      <c r="Q214">
        <v>130</v>
      </c>
      <c r="R214">
        <v>105</v>
      </c>
      <c r="S214">
        <v>10</v>
      </c>
      <c r="T214">
        <v>12</v>
      </c>
      <c r="U214" t="s">
        <v>156</v>
      </c>
      <c r="V214" t="s">
        <v>172</v>
      </c>
      <c r="W214" t="s">
        <v>233</v>
      </c>
      <c r="X214">
        <v>1500</v>
      </c>
      <c r="Y214">
        <v>1000</v>
      </c>
      <c r="Z214">
        <v>500</v>
      </c>
      <c r="AA214">
        <v>300</v>
      </c>
      <c r="AB214" t="s">
        <v>42</v>
      </c>
      <c r="AC214" t="s">
        <v>689</v>
      </c>
      <c r="AD214" t="s">
        <v>72</v>
      </c>
      <c r="AE214">
        <v>750</v>
      </c>
      <c r="AF214" t="s">
        <v>757</v>
      </c>
      <c r="AG214">
        <v>0</v>
      </c>
      <c r="AH214">
        <v>0.5</v>
      </c>
      <c r="AI214">
        <v>1</v>
      </c>
    </row>
    <row r="215" spans="1:35" x14ac:dyDescent="0.4">
      <c r="A215">
        <v>4212</v>
      </c>
      <c r="B215" t="s">
        <v>758</v>
      </c>
      <c r="C215" t="s">
        <v>806</v>
      </c>
      <c r="D215">
        <v>63</v>
      </c>
      <c r="E215">
        <v>100</v>
      </c>
      <c r="F215">
        <v>100</v>
      </c>
      <c r="G215">
        <v>100</v>
      </c>
      <c r="H215">
        <v>100</v>
      </c>
      <c r="I215">
        <v>100</v>
      </c>
      <c r="J215">
        <v>100</v>
      </c>
      <c r="K215">
        <v>100</v>
      </c>
      <c r="L215">
        <v>120</v>
      </c>
      <c r="M215">
        <v>5</v>
      </c>
      <c r="N215">
        <v>1</v>
      </c>
      <c r="O215">
        <v>120</v>
      </c>
      <c r="P215">
        <v>100</v>
      </c>
      <c r="Q215">
        <v>110</v>
      </c>
      <c r="R215">
        <v>100</v>
      </c>
      <c r="S215">
        <v>10</v>
      </c>
      <c r="T215">
        <v>12</v>
      </c>
      <c r="U215" t="s">
        <v>156</v>
      </c>
      <c r="V215" t="s">
        <v>450</v>
      </c>
      <c r="W215" t="s">
        <v>458</v>
      </c>
      <c r="X215">
        <v>528</v>
      </c>
      <c r="Y215">
        <v>396</v>
      </c>
      <c r="Z215">
        <v>1000</v>
      </c>
      <c r="AA215">
        <v>350</v>
      </c>
      <c r="AB215" t="s">
        <v>42</v>
      </c>
      <c r="AC215" t="s">
        <v>595</v>
      </c>
      <c r="AD215" t="s">
        <v>72</v>
      </c>
      <c r="AE215">
        <v>250</v>
      </c>
      <c r="AF215" t="s">
        <v>759</v>
      </c>
      <c r="AG215">
        <v>0</v>
      </c>
      <c r="AH215">
        <v>0.5</v>
      </c>
      <c r="AI215">
        <v>1</v>
      </c>
    </row>
    <row r="216" spans="1:35" x14ac:dyDescent="0.4">
      <c r="A216">
        <v>4213</v>
      </c>
      <c r="B216" t="s">
        <v>760</v>
      </c>
      <c r="C216" t="s">
        <v>807</v>
      </c>
      <c r="D216">
        <v>53</v>
      </c>
      <c r="E216">
        <v>90</v>
      </c>
      <c r="F216">
        <v>100</v>
      </c>
      <c r="G216">
        <v>100</v>
      </c>
      <c r="H216">
        <v>100</v>
      </c>
      <c r="I216">
        <v>100</v>
      </c>
      <c r="J216">
        <v>110</v>
      </c>
      <c r="K216">
        <v>100</v>
      </c>
      <c r="L216">
        <v>100</v>
      </c>
      <c r="M216">
        <v>5</v>
      </c>
      <c r="N216">
        <v>1</v>
      </c>
      <c r="O216">
        <v>100</v>
      </c>
      <c r="P216">
        <v>110</v>
      </c>
      <c r="Q216">
        <v>100</v>
      </c>
      <c r="R216">
        <v>100</v>
      </c>
      <c r="S216">
        <v>10</v>
      </c>
      <c r="T216">
        <v>12</v>
      </c>
      <c r="U216" t="s">
        <v>156</v>
      </c>
      <c r="V216" t="s">
        <v>450</v>
      </c>
      <c r="W216" t="s">
        <v>477</v>
      </c>
      <c r="X216">
        <v>1816</v>
      </c>
      <c r="Y216">
        <v>240</v>
      </c>
      <c r="Z216">
        <v>576</v>
      </c>
      <c r="AA216">
        <v>300</v>
      </c>
      <c r="AB216" t="s">
        <v>42</v>
      </c>
      <c r="AC216" t="s">
        <v>450</v>
      </c>
      <c r="AD216" t="s">
        <v>72</v>
      </c>
      <c r="AE216">
        <v>400</v>
      </c>
      <c r="AF216" t="s">
        <v>761</v>
      </c>
      <c r="AG216">
        <v>0</v>
      </c>
      <c r="AH216">
        <v>0.5</v>
      </c>
      <c r="AI216">
        <v>1</v>
      </c>
    </row>
    <row r="217" spans="1:35" x14ac:dyDescent="0.4">
      <c r="A217">
        <v>4214</v>
      </c>
      <c r="B217" t="s">
        <v>762</v>
      </c>
      <c r="C217" t="s">
        <v>818</v>
      </c>
      <c r="D217">
        <v>77</v>
      </c>
      <c r="E217">
        <v>100</v>
      </c>
      <c r="F217">
        <v>100</v>
      </c>
      <c r="G217">
        <v>100</v>
      </c>
      <c r="H217">
        <v>100</v>
      </c>
      <c r="I217">
        <v>100</v>
      </c>
      <c r="J217">
        <v>100</v>
      </c>
      <c r="K217">
        <v>100</v>
      </c>
      <c r="L217">
        <v>100</v>
      </c>
      <c r="M217">
        <v>5</v>
      </c>
      <c r="N217">
        <v>2</v>
      </c>
      <c r="O217">
        <v>100</v>
      </c>
      <c r="P217">
        <v>100</v>
      </c>
      <c r="Q217">
        <v>100</v>
      </c>
      <c r="R217">
        <v>100</v>
      </c>
      <c r="S217">
        <v>10</v>
      </c>
      <c r="T217">
        <v>12</v>
      </c>
      <c r="U217" t="s">
        <v>156</v>
      </c>
      <c r="V217" t="s">
        <v>76</v>
      </c>
      <c r="W217" t="s">
        <v>477</v>
      </c>
      <c r="X217">
        <v>1024</v>
      </c>
      <c r="Y217">
        <v>480</v>
      </c>
      <c r="Z217">
        <v>768</v>
      </c>
      <c r="AA217">
        <v>145</v>
      </c>
      <c r="AB217" t="s">
        <v>71</v>
      </c>
      <c r="AC217" t="s">
        <v>825</v>
      </c>
      <c r="AD217" t="s">
        <v>72</v>
      </c>
      <c r="AE217">
        <v>1000</v>
      </c>
      <c r="AF217" t="s">
        <v>763</v>
      </c>
      <c r="AG217">
        <v>0</v>
      </c>
      <c r="AH217">
        <v>0.5</v>
      </c>
      <c r="AI217">
        <v>1</v>
      </c>
    </row>
    <row r="218" spans="1:35" x14ac:dyDescent="0.4">
      <c r="A218">
        <v>4215</v>
      </c>
      <c r="B218" t="s">
        <v>764</v>
      </c>
      <c r="C218" t="s">
        <v>819</v>
      </c>
      <c r="D218">
        <v>80</v>
      </c>
      <c r="E218">
        <v>100</v>
      </c>
      <c r="F218">
        <v>100</v>
      </c>
      <c r="G218">
        <v>100</v>
      </c>
      <c r="H218">
        <v>100</v>
      </c>
      <c r="I218">
        <v>100</v>
      </c>
      <c r="J218">
        <v>100</v>
      </c>
      <c r="K218">
        <v>100</v>
      </c>
      <c r="L218">
        <v>100</v>
      </c>
      <c r="M218">
        <v>5</v>
      </c>
      <c r="N218">
        <v>2</v>
      </c>
      <c r="O218">
        <v>100</v>
      </c>
      <c r="P218">
        <v>100</v>
      </c>
      <c r="Q218">
        <v>100</v>
      </c>
      <c r="R218">
        <v>100</v>
      </c>
      <c r="S218">
        <v>10</v>
      </c>
      <c r="T218">
        <v>12</v>
      </c>
      <c r="U218" t="s">
        <v>156</v>
      </c>
      <c r="V218" t="s">
        <v>76</v>
      </c>
      <c r="W218" t="s">
        <v>477</v>
      </c>
      <c r="X218">
        <v>368</v>
      </c>
      <c r="Y218">
        <v>480</v>
      </c>
      <c r="Z218">
        <v>768</v>
      </c>
      <c r="AA218">
        <v>100</v>
      </c>
      <c r="AB218" t="s">
        <v>71</v>
      </c>
      <c r="AC218" t="s">
        <v>590</v>
      </c>
      <c r="AD218" t="s">
        <v>72</v>
      </c>
      <c r="AE218">
        <v>425</v>
      </c>
      <c r="AF218" t="s">
        <v>765</v>
      </c>
      <c r="AG218">
        <v>0</v>
      </c>
      <c r="AH218">
        <v>0.5</v>
      </c>
      <c r="AI218">
        <v>1</v>
      </c>
    </row>
    <row r="219" spans="1:35" x14ac:dyDescent="0.4">
      <c r="A219">
        <v>4216</v>
      </c>
      <c r="B219" t="s">
        <v>766</v>
      </c>
      <c r="C219" t="s">
        <v>822</v>
      </c>
      <c r="D219">
        <v>52</v>
      </c>
      <c r="E219">
        <v>100</v>
      </c>
      <c r="F219">
        <v>100</v>
      </c>
      <c r="G219">
        <v>100</v>
      </c>
      <c r="H219">
        <v>100</v>
      </c>
      <c r="I219">
        <v>100</v>
      </c>
      <c r="J219">
        <v>100</v>
      </c>
      <c r="K219">
        <v>100</v>
      </c>
      <c r="L219">
        <v>120</v>
      </c>
      <c r="M219">
        <v>5</v>
      </c>
      <c r="N219">
        <v>1</v>
      </c>
      <c r="O219">
        <v>105</v>
      </c>
      <c r="P219">
        <v>105</v>
      </c>
      <c r="Q219">
        <v>110</v>
      </c>
      <c r="R219">
        <v>100</v>
      </c>
      <c r="S219">
        <v>10</v>
      </c>
      <c r="T219">
        <v>12</v>
      </c>
      <c r="U219" t="s">
        <v>39</v>
      </c>
      <c r="V219" t="s">
        <v>450</v>
      </c>
      <c r="W219" t="s">
        <v>605</v>
      </c>
      <c r="X219">
        <v>1848</v>
      </c>
      <c r="Y219">
        <v>576</v>
      </c>
      <c r="Z219">
        <v>500</v>
      </c>
      <c r="AA219">
        <v>350</v>
      </c>
      <c r="AB219" t="s">
        <v>42</v>
      </c>
      <c r="AC219" t="s">
        <v>450</v>
      </c>
      <c r="AD219" t="s">
        <v>72</v>
      </c>
      <c r="AE219">
        <v>900</v>
      </c>
      <c r="AF219" t="s">
        <v>767</v>
      </c>
      <c r="AG219">
        <v>0</v>
      </c>
      <c r="AH219">
        <v>0.5</v>
      </c>
      <c r="AI219">
        <v>1</v>
      </c>
    </row>
    <row r="220" spans="1:35" x14ac:dyDescent="0.4">
      <c r="A220">
        <v>4217</v>
      </c>
      <c r="B220" t="s">
        <v>768</v>
      </c>
      <c r="C220" t="s">
        <v>820</v>
      </c>
      <c r="D220">
        <v>53</v>
      </c>
      <c r="E220">
        <v>120</v>
      </c>
      <c r="F220">
        <v>100</v>
      </c>
      <c r="G220">
        <v>100</v>
      </c>
      <c r="H220">
        <v>100</v>
      </c>
      <c r="I220">
        <v>100</v>
      </c>
      <c r="J220">
        <v>100</v>
      </c>
      <c r="K220">
        <v>100</v>
      </c>
      <c r="L220">
        <v>100</v>
      </c>
      <c r="M220">
        <v>5</v>
      </c>
      <c r="N220">
        <v>1</v>
      </c>
      <c r="O220">
        <v>95</v>
      </c>
      <c r="P220">
        <v>95</v>
      </c>
      <c r="Q220">
        <v>110</v>
      </c>
      <c r="R220">
        <v>100</v>
      </c>
      <c r="S220">
        <v>10</v>
      </c>
      <c r="T220">
        <v>12</v>
      </c>
      <c r="U220" t="s">
        <v>39</v>
      </c>
      <c r="V220" t="s">
        <v>450</v>
      </c>
      <c r="W220" t="s">
        <v>605</v>
      </c>
      <c r="X220">
        <v>1768</v>
      </c>
      <c r="Y220">
        <v>192</v>
      </c>
      <c r="Z220">
        <v>500</v>
      </c>
      <c r="AA220">
        <v>350</v>
      </c>
      <c r="AB220" t="s">
        <v>42</v>
      </c>
      <c r="AC220" t="s">
        <v>450</v>
      </c>
      <c r="AD220" t="s">
        <v>72</v>
      </c>
      <c r="AE220">
        <v>500</v>
      </c>
      <c r="AF220" t="s">
        <v>769</v>
      </c>
      <c r="AG220">
        <v>0</v>
      </c>
      <c r="AH220">
        <v>0.5</v>
      </c>
      <c r="AI220">
        <v>1</v>
      </c>
    </row>
    <row r="221" spans="1:35" x14ac:dyDescent="0.4">
      <c r="A221">
        <v>4218</v>
      </c>
      <c r="B221" t="s">
        <v>770</v>
      </c>
      <c r="C221" t="s">
        <v>808</v>
      </c>
      <c r="D221">
        <v>61</v>
      </c>
      <c r="E221">
        <v>100</v>
      </c>
      <c r="F221">
        <v>100</v>
      </c>
      <c r="G221">
        <v>100</v>
      </c>
      <c r="H221">
        <v>100</v>
      </c>
      <c r="I221">
        <v>110</v>
      </c>
      <c r="J221">
        <v>70</v>
      </c>
      <c r="K221">
        <v>100</v>
      </c>
      <c r="L221">
        <v>110</v>
      </c>
      <c r="M221">
        <v>5</v>
      </c>
      <c r="N221">
        <v>1</v>
      </c>
      <c r="O221">
        <v>100</v>
      </c>
      <c r="P221">
        <v>100</v>
      </c>
      <c r="Q221">
        <v>100</v>
      </c>
      <c r="R221">
        <v>100</v>
      </c>
      <c r="S221">
        <v>10</v>
      </c>
      <c r="T221">
        <v>12</v>
      </c>
      <c r="U221" t="s">
        <v>39</v>
      </c>
      <c r="V221" t="s">
        <v>50</v>
      </c>
      <c r="W221" t="s">
        <v>130</v>
      </c>
      <c r="X221">
        <v>528</v>
      </c>
      <c r="Y221">
        <v>240</v>
      </c>
      <c r="Z221">
        <v>500</v>
      </c>
      <c r="AA221">
        <v>300</v>
      </c>
      <c r="AB221" t="s">
        <v>42</v>
      </c>
      <c r="AC221" t="s">
        <v>826</v>
      </c>
      <c r="AD221" t="s">
        <v>72</v>
      </c>
      <c r="AE221">
        <v>350</v>
      </c>
      <c r="AF221" t="s">
        <v>771</v>
      </c>
      <c r="AG221">
        <v>0</v>
      </c>
      <c r="AH221">
        <v>0.5</v>
      </c>
      <c r="AI221">
        <v>1</v>
      </c>
    </row>
    <row r="222" spans="1:35" x14ac:dyDescent="0.4">
      <c r="A222">
        <v>4219</v>
      </c>
      <c r="B222" t="s">
        <v>772</v>
      </c>
      <c r="C222" t="s">
        <v>823</v>
      </c>
      <c r="D222">
        <v>66</v>
      </c>
      <c r="E222">
        <v>100</v>
      </c>
      <c r="F222">
        <v>100</v>
      </c>
      <c r="G222">
        <v>100</v>
      </c>
      <c r="H222">
        <v>100</v>
      </c>
      <c r="I222">
        <v>100</v>
      </c>
      <c r="J222">
        <v>100</v>
      </c>
      <c r="K222">
        <v>100</v>
      </c>
      <c r="L222">
        <v>100</v>
      </c>
      <c r="M222">
        <v>5</v>
      </c>
      <c r="N222">
        <v>1</v>
      </c>
      <c r="O222">
        <v>100</v>
      </c>
      <c r="P222">
        <v>100</v>
      </c>
      <c r="Q222">
        <v>100</v>
      </c>
      <c r="R222">
        <v>100</v>
      </c>
      <c r="S222">
        <v>10</v>
      </c>
      <c r="T222">
        <v>12</v>
      </c>
      <c r="U222" t="s">
        <v>156</v>
      </c>
      <c r="V222" t="s">
        <v>62</v>
      </c>
      <c r="W222" t="s">
        <v>246</v>
      </c>
      <c r="X222">
        <v>1100</v>
      </c>
      <c r="Y222">
        <v>780</v>
      </c>
      <c r="Z222">
        <v>960</v>
      </c>
      <c r="AA222">
        <v>250</v>
      </c>
      <c r="AB222" t="s">
        <v>42</v>
      </c>
      <c r="AC222" t="s">
        <v>829</v>
      </c>
      <c r="AD222" t="s">
        <v>72</v>
      </c>
      <c r="AE222">
        <v>1000</v>
      </c>
      <c r="AF222" t="s">
        <v>773</v>
      </c>
      <c r="AG222">
        <v>0</v>
      </c>
      <c r="AH222">
        <v>0.5</v>
      </c>
      <c r="AI222">
        <v>1</v>
      </c>
    </row>
    <row r="223" spans="1:35" x14ac:dyDescent="0.4">
      <c r="A223">
        <v>4220</v>
      </c>
      <c r="B223" t="s">
        <v>774</v>
      </c>
      <c r="C223" t="s">
        <v>809</v>
      </c>
      <c r="D223">
        <v>48</v>
      </c>
      <c r="E223">
        <v>100</v>
      </c>
      <c r="F223">
        <v>100</v>
      </c>
      <c r="G223">
        <v>100</v>
      </c>
      <c r="H223">
        <v>100</v>
      </c>
      <c r="I223">
        <v>100</v>
      </c>
      <c r="J223">
        <v>100</v>
      </c>
      <c r="K223">
        <v>100</v>
      </c>
      <c r="L223">
        <v>100</v>
      </c>
      <c r="M223">
        <v>5</v>
      </c>
      <c r="N223">
        <v>9</v>
      </c>
      <c r="O223">
        <v>100</v>
      </c>
      <c r="P223">
        <v>100</v>
      </c>
      <c r="Q223">
        <v>100</v>
      </c>
      <c r="R223">
        <v>100</v>
      </c>
      <c r="S223">
        <v>10</v>
      </c>
      <c r="T223">
        <v>12</v>
      </c>
      <c r="U223" t="s">
        <v>39</v>
      </c>
      <c r="V223" t="s">
        <v>76</v>
      </c>
      <c r="W223" t="s">
        <v>600</v>
      </c>
      <c r="X223">
        <v>1020</v>
      </c>
      <c r="Y223">
        <v>384</v>
      </c>
      <c r="Z223">
        <v>720</v>
      </c>
      <c r="AA223">
        <v>200</v>
      </c>
      <c r="AB223" t="s">
        <v>42</v>
      </c>
      <c r="AC223" t="s">
        <v>591</v>
      </c>
      <c r="AD223" t="s">
        <v>72</v>
      </c>
      <c r="AE223">
        <v>620</v>
      </c>
      <c r="AF223" t="s">
        <v>775</v>
      </c>
      <c r="AG223">
        <v>0</v>
      </c>
      <c r="AH223">
        <v>0.5</v>
      </c>
      <c r="AI223">
        <v>1</v>
      </c>
    </row>
    <row r="224" spans="1:35" x14ac:dyDescent="0.4">
      <c r="A224">
        <v>4221</v>
      </c>
      <c r="B224" t="s">
        <v>776</v>
      </c>
      <c r="C224" t="s">
        <v>821</v>
      </c>
      <c r="D224">
        <v>82</v>
      </c>
      <c r="E224">
        <v>100</v>
      </c>
      <c r="F224">
        <v>100</v>
      </c>
      <c r="G224">
        <v>100</v>
      </c>
      <c r="H224">
        <v>100</v>
      </c>
      <c r="I224">
        <v>100</v>
      </c>
      <c r="J224">
        <v>100</v>
      </c>
      <c r="K224">
        <v>100</v>
      </c>
      <c r="L224">
        <v>100</v>
      </c>
      <c r="M224">
        <v>5</v>
      </c>
      <c r="N224">
        <v>3</v>
      </c>
      <c r="O224">
        <v>130</v>
      </c>
      <c r="P224">
        <v>100</v>
      </c>
      <c r="Q224">
        <v>100</v>
      </c>
      <c r="R224">
        <v>100</v>
      </c>
      <c r="S224">
        <v>10</v>
      </c>
      <c r="T224">
        <v>12</v>
      </c>
      <c r="U224" t="s">
        <v>156</v>
      </c>
      <c r="V224" t="s">
        <v>50</v>
      </c>
      <c r="W224" t="s">
        <v>233</v>
      </c>
      <c r="X224">
        <v>828</v>
      </c>
      <c r="Y224">
        <v>192</v>
      </c>
      <c r="Z224">
        <v>528</v>
      </c>
      <c r="AA224">
        <v>250</v>
      </c>
      <c r="AB224" t="s">
        <v>71</v>
      </c>
      <c r="AC224" t="s">
        <v>20</v>
      </c>
      <c r="AD224" t="s">
        <v>72</v>
      </c>
      <c r="AE224">
        <v>300</v>
      </c>
      <c r="AF224" t="s">
        <v>777</v>
      </c>
      <c r="AG224">
        <v>0</v>
      </c>
      <c r="AH224">
        <v>0.5</v>
      </c>
      <c r="AI224">
        <v>1</v>
      </c>
    </row>
    <row r="225" spans="1:35" x14ac:dyDescent="0.4">
      <c r="A225">
        <v>4222</v>
      </c>
      <c r="B225" t="s">
        <v>778</v>
      </c>
      <c r="C225" t="s">
        <v>810</v>
      </c>
      <c r="D225">
        <v>51</v>
      </c>
      <c r="E225">
        <v>100</v>
      </c>
      <c r="F225">
        <v>100</v>
      </c>
      <c r="G225">
        <v>100</v>
      </c>
      <c r="H225">
        <v>100</v>
      </c>
      <c r="I225">
        <v>100</v>
      </c>
      <c r="J225">
        <v>100</v>
      </c>
      <c r="K225">
        <v>100</v>
      </c>
      <c r="L225">
        <v>100</v>
      </c>
      <c r="M225">
        <v>5</v>
      </c>
      <c r="N225">
        <v>1</v>
      </c>
      <c r="O225">
        <v>100</v>
      </c>
      <c r="P225">
        <v>100</v>
      </c>
      <c r="Q225">
        <v>100</v>
      </c>
      <c r="R225">
        <v>100</v>
      </c>
      <c r="S225">
        <v>10</v>
      </c>
      <c r="T225">
        <v>12</v>
      </c>
      <c r="U225" t="s">
        <v>39</v>
      </c>
      <c r="V225" t="s">
        <v>450</v>
      </c>
      <c r="W225" t="s">
        <v>446</v>
      </c>
      <c r="X225">
        <v>770</v>
      </c>
      <c r="Y225">
        <v>336</v>
      </c>
      <c r="Z225">
        <v>720</v>
      </c>
      <c r="AA225">
        <v>400</v>
      </c>
      <c r="AB225" t="s">
        <v>42</v>
      </c>
      <c r="AC225" t="s">
        <v>42</v>
      </c>
      <c r="AD225" t="s">
        <v>72</v>
      </c>
      <c r="AE225">
        <v>558</v>
      </c>
      <c r="AF225" t="s">
        <v>779</v>
      </c>
      <c r="AG225">
        <v>0</v>
      </c>
      <c r="AH225">
        <v>0.5</v>
      </c>
      <c r="AI225">
        <v>1</v>
      </c>
    </row>
    <row r="226" spans="1:35" x14ac:dyDescent="0.4">
      <c r="A226">
        <v>4223</v>
      </c>
      <c r="B226" t="s">
        <v>780</v>
      </c>
      <c r="C226" t="s">
        <v>811</v>
      </c>
      <c r="D226">
        <v>71</v>
      </c>
      <c r="E226">
        <v>100</v>
      </c>
      <c r="F226">
        <v>100</v>
      </c>
      <c r="G226">
        <v>100</v>
      </c>
      <c r="H226">
        <v>100</v>
      </c>
      <c r="I226">
        <v>100</v>
      </c>
      <c r="J226">
        <v>100</v>
      </c>
      <c r="K226">
        <v>100</v>
      </c>
      <c r="L226">
        <v>100</v>
      </c>
      <c r="M226">
        <v>5</v>
      </c>
      <c r="N226">
        <v>1</v>
      </c>
      <c r="O226">
        <v>100</v>
      </c>
      <c r="P226">
        <v>100</v>
      </c>
      <c r="Q226">
        <v>100</v>
      </c>
      <c r="R226">
        <v>100</v>
      </c>
      <c r="S226">
        <v>10</v>
      </c>
      <c r="T226">
        <v>12</v>
      </c>
      <c r="U226" t="s">
        <v>156</v>
      </c>
      <c r="V226" t="s">
        <v>76</v>
      </c>
      <c r="W226" t="s">
        <v>598</v>
      </c>
      <c r="X226">
        <v>1790</v>
      </c>
      <c r="Y226">
        <v>540</v>
      </c>
      <c r="Z226">
        <v>1440</v>
      </c>
      <c r="AA226">
        <v>200</v>
      </c>
      <c r="AB226" t="s">
        <v>42</v>
      </c>
      <c r="AC226" t="s">
        <v>826</v>
      </c>
      <c r="AD226" t="s">
        <v>72</v>
      </c>
      <c r="AE226">
        <v>930</v>
      </c>
      <c r="AF226" t="s">
        <v>781</v>
      </c>
      <c r="AG226">
        <v>0</v>
      </c>
      <c r="AH226">
        <v>0.5</v>
      </c>
      <c r="AI226">
        <v>1</v>
      </c>
    </row>
    <row r="227" spans="1:35" x14ac:dyDescent="0.4">
      <c r="A227">
        <v>4224</v>
      </c>
      <c r="B227" t="s">
        <v>782</v>
      </c>
      <c r="C227" t="s">
        <v>784</v>
      </c>
      <c r="D227">
        <v>63</v>
      </c>
      <c r="E227">
        <v>100</v>
      </c>
      <c r="F227">
        <v>100</v>
      </c>
      <c r="G227">
        <v>100</v>
      </c>
      <c r="H227">
        <v>100</v>
      </c>
      <c r="I227">
        <v>100</v>
      </c>
      <c r="J227">
        <v>100</v>
      </c>
      <c r="K227">
        <v>100</v>
      </c>
      <c r="L227">
        <v>100</v>
      </c>
      <c r="M227">
        <v>5</v>
      </c>
      <c r="N227">
        <v>1</v>
      </c>
      <c r="O227">
        <v>100</v>
      </c>
      <c r="P227">
        <v>100</v>
      </c>
      <c r="Q227">
        <v>100</v>
      </c>
      <c r="R227">
        <v>100</v>
      </c>
      <c r="S227">
        <v>10</v>
      </c>
      <c r="T227">
        <v>12</v>
      </c>
      <c r="U227" t="s">
        <v>39</v>
      </c>
      <c r="V227" t="s">
        <v>172</v>
      </c>
      <c r="W227" t="s">
        <v>63</v>
      </c>
      <c r="X227">
        <v>800</v>
      </c>
      <c r="Y227">
        <v>768</v>
      </c>
      <c r="Z227">
        <v>2112</v>
      </c>
      <c r="AA227">
        <v>200</v>
      </c>
      <c r="AB227" t="s">
        <v>42</v>
      </c>
      <c r="AC227" t="s">
        <v>20</v>
      </c>
      <c r="AD227" t="s">
        <v>72</v>
      </c>
      <c r="AE227">
        <v>1000</v>
      </c>
      <c r="AF227" t="s">
        <v>783</v>
      </c>
      <c r="AG227">
        <v>0</v>
      </c>
      <c r="AH227">
        <v>0.5</v>
      </c>
      <c r="AI227">
        <v>1</v>
      </c>
    </row>
    <row r="228" spans="1:35" x14ac:dyDescent="0.4">
      <c r="A228">
        <v>4225</v>
      </c>
      <c r="B228" t="s">
        <v>785</v>
      </c>
      <c r="C228" t="s">
        <v>812</v>
      </c>
      <c r="D228">
        <v>73</v>
      </c>
      <c r="E228">
        <v>110</v>
      </c>
      <c r="F228">
        <v>100</v>
      </c>
      <c r="G228">
        <v>130</v>
      </c>
      <c r="H228">
        <v>130</v>
      </c>
      <c r="I228">
        <v>100</v>
      </c>
      <c r="J228">
        <v>100</v>
      </c>
      <c r="K228">
        <v>100</v>
      </c>
      <c r="L228">
        <v>100</v>
      </c>
      <c r="M228">
        <v>5</v>
      </c>
      <c r="N228">
        <v>2</v>
      </c>
      <c r="O228">
        <v>120</v>
      </c>
      <c r="P228">
        <v>120</v>
      </c>
      <c r="Q228">
        <v>110</v>
      </c>
      <c r="R228">
        <v>100</v>
      </c>
      <c r="S228">
        <v>10</v>
      </c>
      <c r="T228">
        <v>12</v>
      </c>
      <c r="U228" t="s">
        <v>156</v>
      </c>
      <c r="V228" t="s">
        <v>172</v>
      </c>
      <c r="W228" t="s">
        <v>598</v>
      </c>
      <c r="X228">
        <v>1744</v>
      </c>
      <c r="Y228">
        <v>600</v>
      </c>
      <c r="Z228">
        <v>1344</v>
      </c>
      <c r="AA228">
        <v>175</v>
      </c>
      <c r="AB228" t="s">
        <v>42</v>
      </c>
      <c r="AC228" t="s">
        <v>18</v>
      </c>
      <c r="AD228" t="s">
        <v>72</v>
      </c>
      <c r="AE228">
        <v>1000</v>
      </c>
      <c r="AF228" t="s">
        <v>786</v>
      </c>
      <c r="AG228">
        <v>0</v>
      </c>
      <c r="AH228">
        <v>0.5</v>
      </c>
      <c r="AI228">
        <v>1</v>
      </c>
    </row>
    <row r="229" spans="1:35" x14ac:dyDescent="0.4">
      <c r="A229">
        <v>4226</v>
      </c>
      <c r="B229" t="s">
        <v>787</v>
      </c>
      <c r="C229" t="s">
        <v>813</v>
      </c>
      <c r="D229">
        <v>61</v>
      </c>
      <c r="E229">
        <v>130</v>
      </c>
      <c r="F229">
        <v>100</v>
      </c>
      <c r="G229">
        <v>100</v>
      </c>
      <c r="H229">
        <v>100</v>
      </c>
      <c r="I229">
        <v>100</v>
      </c>
      <c r="J229">
        <v>100</v>
      </c>
      <c r="K229">
        <v>100</v>
      </c>
      <c r="L229">
        <v>110</v>
      </c>
      <c r="M229">
        <v>5</v>
      </c>
      <c r="N229">
        <v>1</v>
      </c>
      <c r="O229">
        <v>90</v>
      </c>
      <c r="P229">
        <v>90</v>
      </c>
      <c r="Q229">
        <v>115</v>
      </c>
      <c r="R229">
        <v>106</v>
      </c>
      <c r="S229">
        <v>10</v>
      </c>
      <c r="T229">
        <v>12</v>
      </c>
      <c r="U229" t="s">
        <v>39</v>
      </c>
      <c r="V229" t="s">
        <v>392</v>
      </c>
      <c r="W229" t="s">
        <v>220</v>
      </c>
      <c r="X229">
        <v>900</v>
      </c>
      <c r="Y229">
        <v>864</v>
      </c>
      <c r="Z229">
        <v>500</v>
      </c>
      <c r="AA229">
        <v>190</v>
      </c>
      <c r="AB229" t="s">
        <v>42</v>
      </c>
      <c r="AC229" t="s">
        <v>828</v>
      </c>
      <c r="AD229" t="s">
        <v>72</v>
      </c>
      <c r="AE229">
        <v>682</v>
      </c>
      <c r="AF229" t="s">
        <v>788</v>
      </c>
      <c r="AG229">
        <v>0</v>
      </c>
      <c r="AH229">
        <v>0.5</v>
      </c>
      <c r="AI229">
        <v>1</v>
      </c>
    </row>
    <row r="230" spans="1:35" x14ac:dyDescent="0.4">
      <c r="A230">
        <v>4227</v>
      </c>
      <c r="B230" t="s">
        <v>789</v>
      </c>
      <c r="C230" t="s">
        <v>802</v>
      </c>
      <c r="D230">
        <v>51</v>
      </c>
      <c r="E230">
        <v>80</v>
      </c>
      <c r="F230">
        <v>80</v>
      </c>
      <c r="G230">
        <v>140</v>
      </c>
      <c r="H230">
        <v>50</v>
      </c>
      <c r="I230">
        <v>120</v>
      </c>
      <c r="J230">
        <v>80</v>
      </c>
      <c r="K230">
        <v>30</v>
      </c>
      <c r="L230">
        <v>100</v>
      </c>
      <c r="M230">
        <v>5</v>
      </c>
      <c r="N230">
        <v>2</v>
      </c>
      <c r="O230">
        <v>60</v>
      </c>
      <c r="P230">
        <v>150</v>
      </c>
      <c r="Q230">
        <v>100</v>
      </c>
      <c r="R230">
        <v>110</v>
      </c>
      <c r="S230">
        <v>10</v>
      </c>
      <c r="T230">
        <v>12</v>
      </c>
      <c r="U230" t="s">
        <v>39</v>
      </c>
      <c r="V230" t="s">
        <v>76</v>
      </c>
      <c r="W230" t="s">
        <v>600</v>
      </c>
      <c r="X230">
        <v>1056</v>
      </c>
      <c r="Y230">
        <v>336</v>
      </c>
      <c r="Z230">
        <v>1056</v>
      </c>
      <c r="AA230">
        <v>150</v>
      </c>
      <c r="AB230" t="s">
        <v>42</v>
      </c>
      <c r="AC230" t="s">
        <v>827</v>
      </c>
      <c r="AD230" t="s">
        <v>72</v>
      </c>
      <c r="AE230">
        <v>750</v>
      </c>
      <c r="AF230" t="s">
        <v>790</v>
      </c>
      <c r="AG230">
        <v>0</v>
      </c>
      <c r="AH230">
        <v>0.5</v>
      </c>
      <c r="AI230">
        <v>1</v>
      </c>
    </row>
    <row r="231" spans="1:35" x14ac:dyDescent="0.4">
      <c r="A231">
        <v>4228</v>
      </c>
      <c r="B231" t="s">
        <v>791</v>
      </c>
      <c r="C231" t="s">
        <v>824</v>
      </c>
      <c r="D231">
        <v>30</v>
      </c>
      <c r="E231">
        <v>100</v>
      </c>
      <c r="F231">
        <v>100</v>
      </c>
      <c r="G231">
        <v>100</v>
      </c>
      <c r="H231">
        <v>100</v>
      </c>
      <c r="I231">
        <v>100</v>
      </c>
      <c r="J231">
        <v>100</v>
      </c>
      <c r="K231">
        <v>100</v>
      </c>
      <c r="L231">
        <v>100</v>
      </c>
      <c r="M231">
        <v>5</v>
      </c>
      <c r="N231">
        <v>1</v>
      </c>
      <c r="O231">
        <v>100</v>
      </c>
      <c r="P231">
        <v>100</v>
      </c>
      <c r="Q231">
        <v>100</v>
      </c>
      <c r="R231">
        <v>100</v>
      </c>
      <c r="S231">
        <v>10</v>
      </c>
      <c r="T231">
        <v>12</v>
      </c>
      <c r="U231" t="s">
        <v>39</v>
      </c>
      <c r="V231" t="s">
        <v>450</v>
      </c>
      <c r="W231" t="s">
        <v>458</v>
      </c>
      <c r="X231">
        <v>2420</v>
      </c>
      <c r="Y231">
        <v>384</v>
      </c>
      <c r="Z231">
        <v>720</v>
      </c>
      <c r="AA231">
        <v>400</v>
      </c>
      <c r="AB231" t="s">
        <v>42</v>
      </c>
      <c r="AC231" t="s">
        <v>450</v>
      </c>
      <c r="AD231" t="s">
        <v>72</v>
      </c>
      <c r="AE231">
        <v>450</v>
      </c>
      <c r="AF231" t="s">
        <v>792</v>
      </c>
      <c r="AG231">
        <v>0</v>
      </c>
      <c r="AH231">
        <v>0.5</v>
      </c>
      <c r="AI231">
        <v>1</v>
      </c>
    </row>
    <row r="232" spans="1:35" x14ac:dyDescent="0.4">
      <c r="A232">
        <v>4229</v>
      </c>
      <c r="B232" t="s">
        <v>793</v>
      </c>
      <c r="C232" t="s">
        <v>814</v>
      </c>
      <c r="D232">
        <v>38</v>
      </c>
      <c r="E232">
        <v>100</v>
      </c>
      <c r="F232">
        <v>100</v>
      </c>
      <c r="G232">
        <v>100</v>
      </c>
      <c r="H232">
        <v>100</v>
      </c>
      <c r="I232">
        <v>100</v>
      </c>
      <c r="J232">
        <v>100</v>
      </c>
      <c r="K232">
        <v>100</v>
      </c>
      <c r="L232">
        <v>100</v>
      </c>
      <c r="M232">
        <v>5</v>
      </c>
      <c r="N232">
        <v>1</v>
      </c>
      <c r="O232">
        <v>100</v>
      </c>
      <c r="P232">
        <v>100</v>
      </c>
      <c r="Q232">
        <v>100</v>
      </c>
      <c r="R232">
        <v>100</v>
      </c>
      <c r="S232">
        <v>10</v>
      </c>
      <c r="T232">
        <v>12</v>
      </c>
      <c r="U232" t="s">
        <v>156</v>
      </c>
      <c r="V232" t="s">
        <v>50</v>
      </c>
      <c r="W232" t="s">
        <v>88</v>
      </c>
      <c r="X232">
        <v>1576</v>
      </c>
      <c r="Y232">
        <v>384</v>
      </c>
      <c r="Z232">
        <v>576</v>
      </c>
      <c r="AA232">
        <v>200</v>
      </c>
      <c r="AB232" t="s">
        <v>42</v>
      </c>
      <c r="AC232" t="s">
        <v>42</v>
      </c>
      <c r="AD232" t="s">
        <v>72</v>
      </c>
      <c r="AE232">
        <v>350</v>
      </c>
      <c r="AF232" t="s">
        <v>794</v>
      </c>
      <c r="AG232">
        <v>0</v>
      </c>
      <c r="AH232">
        <v>0.5</v>
      </c>
      <c r="AI232">
        <v>1</v>
      </c>
    </row>
    <row r="233" spans="1:35" x14ac:dyDescent="0.4">
      <c r="A233">
        <v>4230</v>
      </c>
      <c r="B233" t="s">
        <v>795</v>
      </c>
      <c r="C233" t="s">
        <v>800</v>
      </c>
      <c r="D233">
        <v>25</v>
      </c>
      <c r="E233">
        <v>100</v>
      </c>
      <c r="F233">
        <v>100</v>
      </c>
      <c r="G233">
        <v>100</v>
      </c>
      <c r="H233">
        <v>100</v>
      </c>
      <c r="I233">
        <v>100</v>
      </c>
      <c r="J233">
        <v>100</v>
      </c>
      <c r="K233">
        <v>100</v>
      </c>
      <c r="L233">
        <v>100</v>
      </c>
      <c r="M233">
        <v>5</v>
      </c>
      <c r="N233">
        <v>1</v>
      </c>
      <c r="O233">
        <v>100</v>
      </c>
      <c r="P233">
        <v>100</v>
      </c>
      <c r="Q233">
        <v>100</v>
      </c>
      <c r="R233">
        <v>100</v>
      </c>
      <c r="S233">
        <v>10</v>
      </c>
      <c r="T233">
        <v>12</v>
      </c>
      <c r="U233" t="s">
        <v>39</v>
      </c>
      <c r="V233" t="s">
        <v>450</v>
      </c>
      <c r="W233" t="s">
        <v>458</v>
      </c>
      <c r="X233">
        <v>1754</v>
      </c>
      <c r="Y233">
        <v>288</v>
      </c>
      <c r="Z233">
        <v>554</v>
      </c>
      <c r="AA233">
        <v>200</v>
      </c>
      <c r="AB233" t="s">
        <v>42</v>
      </c>
      <c r="AC233" t="s">
        <v>450</v>
      </c>
      <c r="AD233" t="s">
        <v>72</v>
      </c>
      <c r="AE233">
        <v>372</v>
      </c>
      <c r="AF233" t="s">
        <v>796</v>
      </c>
      <c r="AG233">
        <v>0</v>
      </c>
      <c r="AH233">
        <v>0.5</v>
      </c>
      <c r="AI233">
        <v>1</v>
      </c>
    </row>
    <row r="234" spans="1:35" x14ac:dyDescent="0.4">
      <c r="A234">
        <v>4231</v>
      </c>
      <c r="B234" t="s">
        <v>797</v>
      </c>
      <c r="C234" t="s">
        <v>799</v>
      </c>
      <c r="D234">
        <v>70</v>
      </c>
      <c r="E234">
        <v>100</v>
      </c>
      <c r="F234">
        <v>100</v>
      </c>
      <c r="G234">
        <v>100</v>
      </c>
      <c r="H234">
        <v>100</v>
      </c>
      <c r="I234">
        <v>100</v>
      </c>
      <c r="J234">
        <v>100</v>
      </c>
      <c r="K234">
        <v>100</v>
      </c>
      <c r="L234">
        <v>100</v>
      </c>
      <c r="M234">
        <v>5</v>
      </c>
      <c r="N234">
        <v>1</v>
      </c>
      <c r="O234">
        <v>100</v>
      </c>
      <c r="P234">
        <v>100</v>
      </c>
      <c r="Q234">
        <v>100</v>
      </c>
      <c r="R234">
        <v>100</v>
      </c>
      <c r="S234">
        <v>10</v>
      </c>
      <c r="T234">
        <v>12</v>
      </c>
      <c r="U234" t="s">
        <v>39</v>
      </c>
      <c r="V234" t="s">
        <v>450</v>
      </c>
      <c r="W234" t="s">
        <v>458</v>
      </c>
      <c r="X234">
        <v>220</v>
      </c>
      <c r="Y234">
        <v>360</v>
      </c>
      <c r="Z234">
        <v>420</v>
      </c>
      <c r="AA234">
        <v>200</v>
      </c>
      <c r="AB234" t="s">
        <v>71</v>
      </c>
      <c r="AC234" t="s">
        <v>590</v>
      </c>
      <c r="AD234" t="s">
        <v>72</v>
      </c>
      <c r="AE234">
        <v>111</v>
      </c>
      <c r="AF234" t="s">
        <v>798</v>
      </c>
      <c r="AG234">
        <v>0</v>
      </c>
      <c r="AH234">
        <v>0.5</v>
      </c>
      <c r="AI234">
        <v>1</v>
      </c>
    </row>
    <row r="235" spans="1:35" x14ac:dyDescent="0.4">
      <c r="A235">
        <v>4232</v>
      </c>
      <c r="B235" t="s">
        <v>832</v>
      </c>
      <c r="C235" t="s">
        <v>848</v>
      </c>
      <c r="D235">
        <v>58</v>
      </c>
      <c r="E235">
        <v>100</v>
      </c>
      <c r="F235">
        <v>100</v>
      </c>
      <c r="G235">
        <v>100</v>
      </c>
      <c r="H235">
        <v>100</v>
      </c>
      <c r="I235">
        <v>100</v>
      </c>
      <c r="J235">
        <v>100</v>
      </c>
      <c r="K235">
        <v>100</v>
      </c>
      <c r="L235">
        <v>100</v>
      </c>
      <c r="M235">
        <v>5</v>
      </c>
      <c r="N235">
        <v>1</v>
      </c>
      <c r="O235">
        <v>100</v>
      </c>
      <c r="P235">
        <v>100</v>
      </c>
      <c r="Q235">
        <v>100</v>
      </c>
      <c r="R235">
        <v>100</v>
      </c>
      <c r="S235">
        <v>10</v>
      </c>
      <c r="T235">
        <v>12</v>
      </c>
      <c r="U235" t="s">
        <v>39</v>
      </c>
      <c r="V235" t="s">
        <v>62</v>
      </c>
      <c r="W235" t="s">
        <v>204</v>
      </c>
      <c r="X235">
        <v>1120</v>
      </c>
      <c r="Y235">
        <v>511</v>
      </c>
      <c r="Z235">
        <v>552</v>
      </c>
      <c r="AA235">
        <v>160</v>
      </c>
      <c r="AB235" t="s">
        <v>42</v>
      </c>
      <c r="AC235" t="s">
        <v>42</v>
      </c>
      <c r="AD235" t="s">
        <v>43</v>
      </c>
      <c r="AE235">
        <v>777</v>
      </c>
      <c r="AF235" t="s">
        <v>833</v>
      </c>
      <c r="AG235">
        <v>0</v>
      </c>
      <c r="AH235">
        <v>0.5</v>
      </c>
      <c r="AI235">
        <v>1</v>
      </c>
    </row>
    <row r="236" spans="1:35" x14ac:dyDescent="0.4">
      <c r="A236">
        <v>4233</v>
      </c>
      <c r="B236" t="s">
        <v>834</v>
      </c>
      <c r="C236" t="s">
        <v>850</v>
      </c>
      <c r="D236">
        <v>40</v>
      </c>
      <c r="E236">
        <v>80</v>
      </c>
      <c r="F236">
        <v>100</v>
      </c>
      <c r="G236">
        <v>100</v>
      </c>
      <c r="H236">
        <v>100</v>
      </c>
      <c r="I236">
        <v>120</v>
      </c>
      <c r="J236">
        <v>130</v>
      </c>
      <c r="K236">
        <v>100</v>
      </c>
      <c r="L236">
        <v>100</v>
      </c>
      <c r="M236">
        <v>5</v>
      </c>
      <c r="N236">
        <v>1</v>
      </c>
      <c r="O236">
        <v>100</v>
      </c>
      <c r="P236">
        <v>100</v>
      </c>
      <c r="Q236">
        <v>100</v>
      </c>
      <c r="R236">
        <v>100</v>
      </c>
      <c r="S236">
        <v>10</v>
      </c>
      <c r="T236">
        <v>12</v>
      </c>
      <c r="U236" t="s">
        <v>56</v>
      </c>
      <c r="V236" t="s">
        <v>62</v>
      </c>
      <c r="W236" t="s">
        <v>446</v>
      </c>
      <c r="X236">
        <v>700</v>
      </c>
      <c r="Y236">
        <v>480</v>
      </c>
      <c r="Z236">
        <v>648</v>
      </c>
      <c r="AA236">
        <v>165</v>
      </c>
      <c r="AB236" t="s">
        <v>42</v>
      </c>
      <c r="AC236" t="s">
        <v>42</v>
      </c>
      <c r="AD236" t="s">
        <v>72</v>
      </c>
      <c r="AE236">
        <v>407</v>
      </c>
      <c r="AF236" t="s">
        <v>835</v>
      </c>
      <c r="AG236">
        <v>0</v>
      </c>
      <c r="AH236">
        <v>0.5</v>
      </c>
      <c r="AI236">
        <v>1</v>
      </c>
    </row>
    <row r="237" spans="1:35" x14ac:dyDescent="0.4">
      <c r="A237">
        <v>4234</v>
      </c>
      <c r="B237" t="s">
        <v>836</v>
      </c>
      <c r="C237" t="s">
        <v>851</v>
      </c>
      <c r="D237">
        <v>63</v>
      </c>
      <c r="E237">
        <v>100</v>
      </c>
      <c r="F237">
        <v>100</v>
      </c>
      <c r="G237">
        <v>150</v>
      </c>
      <c r="H237">
        <v>100</v>
      </c>
      <c r="I237">
        <v>100</v>
      </c>
      <c r="J237">
        <v>100</v>
      </c>
      <c r="K237">
        <v>100</v>
      </c>
      <c r="L237">
        <v>80</v>
      </c>
      <c r="M237">
        <v>5</v>
      </c>
      <c r="N237">
        <v>2</v>
      </c>
      <c r="O237">
        <v>90</v>
      </c>
      <c r="P237">
        <v>100</v>
      </c>
      <c r="Q237">
        <v>100</v>
      </c>
      <c r="R237">
        <v>100</v>
      </c>
      <c r="S237">
        <v>10</v>
      </c>
      <c r="T237">
        <v>12</v>
      </c>
      <c r="U237" t="s">
        <v>39</v>
      </c>
      <c r="V237" t="s">
        <v>62</v>
      </c>
      <c r="W237" t="s">
        <v>598</v>
      </c>
      <c r="X237">
        <v>1100</v>
      </c>
      <c r="Y237">
        <v>528</v>
      </c>
      <c r="Z237">
        <v>483</v>
      </c>
      <c r="AA237">
        <v>250</v>
      </c>
      <c r="AB237" t="s">
        <v>42</v>
      </c>
      <c r="AC237" t="s">
        <v>856</v>
      </c>
      <c r="AD237" t="s">
        <v>43</v>
      </c>
      <c r="AE237">
        <v>750</v>
      </c>
      <c r="AF237" t="s">
        <v>837</v>
      </c>
      <c r="AG237">
        <v>0</v>
      </c>
      <c r="AH237">
        <v>0.5</v>
      </c>
      <c r="AI237">
        <v>1</v>
      </c>
    </row>
    <row r="238" spans="1:35" x14ac:dyDescent="0.4">
      <c r="A238">
        <v>4235</v>
      </c>
      <c r="B238" t="s">
        <v>838</v>
      </c>
      <c r="C238" t="s">
        <v>852</v>
      </c>
      <c r="D238">
        <v>70</v>
      </c>
      <c r="E238">
        <v>100</v>
      </c>
      <c r="F238">
        <v>100</v>
      </c>
      <c r="G238">
        <v>100</v>
      </c>
      <c r="H238">
        <v>150</v>
      </c>
      <c r="I238">
        <v>100</v>
      </c>
      <c r="J238">
        <v>100</v>
      </c>
      <c r="K238">
        <v>100</v>
      </c>
      <c r="L238">
        <v>100</v>
      </c>
      <c r="M238">
        <v>5</v>
      </c>
      <c r="N238">
        <v>2</v>
      </c>
      <c r="O238">
        <v>130</v>
      </c>
      <c r="P238">
        <v>90</v>
      </c>
      <c r="Q238">
        <v>100</v>
      </c>
      <c r="R238">
        <v>100</v>
      </c>
      <c r="S238">
        <v>10</v>
      </c>
      <c r="T238">
        <v>12</v>
      </c>
      <c r="U238" t="s">
        <v>39</v>
      </c>
      <c r="V238" t="s">
        <v>62</v>
      </c>
      <c r="W238" t="s">
        <v>204</v>
      </c>
      <c r="X238">
        <v>1452</v>
      </c>
      <c r="Y238">
        <v>528</v>
      </c>
      <c r="Z238">
        <v>483</v>
      </c>
      <c r="AA238">
        <v>250</v>
      </c>
      <c r="AB238" t="s">
        <v>42</v>
      </c>
      <c r="AC238" t="s">
        <v>856</v>
      </c>
      <c r="AD238" t="s">
        <v>43</v>
      </c>
      <c r="AE238">
        <v>1000</v>
      </c>
      <c r="AF238" t="s">
        <v>839</v>
      </c>
      <c r="AG238">
        <v>0</v>
      </c>
      <c r="AH238">
        <v>0.5</v>
      </c>
      <c r="AI238">
        <v>1</v>
      </c>
    </row>
    <row r="239" spans="1:35" x14ac:dyDescent="0.4">
      <c r="A239">
        <v>4236</v>
      </c>
      <c r="B239" t="s">
        <v>842</v>
      </c>
      <c r="C239" t="s">
        <v>853</v>
      </c>
      <c r="D239">
        <v>72</v>
      </c>
      <c r="E239">
        <v>100</v>
      </c>
      <c r="F239">
        <v>100</v>
      </c>
      <c r="G239">
        <v>100</v>
      </c>
      <c r="H239">
        <v>100</v>
      </c>
      <c r="I239">
        <v>100</v>
      </c>
      <c r="J239">
        <v>100</v>
      </c>
      <c r="K239">
        <v>100</v>
      </c>
      <c r="L239">
        <v>100</v>
      </c>
      <c r="M239">
        <v>5</v>
      </c>
      <c r="N239">
        <v>2</v>
      </c>
      <c r="O239">
        <v>100</v>
      </c>
      <c r="P239">
        <v>110</v>
      </c>
      <c r="Q239">
        <v>100</v>
      </c>
      <c r="R239">
        <v>100</v>
      </c>
      <c r="S239">
        <v>10</v>
      </c>
      <c r="T239">
        <v>12</v>
      </c>
      <c r="U239" t="s">
        <v>39</v>
      </c>
      <c r="V239" t="s">
        <v>62</v>
      </c>
      <c r="W239" t="s">
        <v>220</v>
      </c>
      <c r="X239">
        <v>1452</v>
      </c>
      <c r="Y239">
        <v>528</v>
      </c>
      <c r="Z239">
        <v>483</v>
      </c>
      <c r="AA239">
        <v>250</v>
      </c>
      <c r="AB239" t="s">
        <v>42</v>
      </c>
      <c r="AC239" t="s">
        <v>856</v>
      </c>
      <c r="AD239" t="s">
        <v>72</v>
      </c>
      <c r="AE239">
        <v>558</v>
      </c>
      <c r="AF239" t="s">
        <v>843</v>
      </c>
      <c r="AG239">
        <v>0</v>
      </c>
      <c r="AH239">
        <v>0.5</v>
      </c>
      <c r="AI239">
        <v>1</v>
      </c>
    </row>
    <row r="240" spans="1:35" x14ac:dyDescent="0.4">
      <c r="A240">
        <v>4237</v>
      </c>
      <c r="B240" t="s">
        <v>840</v>
      </c>
      <c r="C240" t="s">
        <v>854</v>
      </c>
      <c r="D240">
        <v>68</v>
      </c>
      <c r="E240">
        <v>100</v>
      </c>
      <c r="F240">
        <v>100</v>
      </c>
      <c r="G240">
        <v>100</v>
      </c>
      <c r="H240">
        <v>100</v>
      </c>
      <c r="I240">
        <v>100</v>
      </c>
      <c r="J240">
        <v>100</v>
      </c>
      <c r="K240">
        <v>100</v>
      </c>
      <c r="L240">
        <v>100</v>
      </c>
      <c r="M240">
        <v>5</v>
      </c>
      <c r="N240">
        <v>2</v>
      </c>
      <c r="O240">
        <v>100</v>
      </c>
      <c r="P240">
        <v>110</v>
      </c>
      <c r="Q240">
        <v>100</v>
      </c>
      <c r="R240">
        <v>100</v>
      </c>
      <c r="S240">
        <v>10</v>
      </c>
      <c r="T240">
        <v>12</v>
      </c>
      <c r="U240" t="s">
        <v>39</v>
      </c>
      <c r="V240" t="s">
        <v>62</v>
      </c>
      <c r="W240" t="s">
        <v>246</v>
      </c>
      <c r="X240">
        <v>1452</v>
      </c>
      <c r="Y240">
        <v>528</v>
      </c>
      <c r="Z240">
        <v>483</v>
      </c>
      <c r="AA240">
        <v>250</v>
      </c>
      <c r="AB240" t="s">
        <v>42</v>
      </c>
      <c r="AC240" t="s">
        <v>856</v>
      </c>
      <c r="AD240" t="s">
        <v>72</v>
      </c>
      <c r="AE240">
        <v>1000</v>
      </c>
      <c r="AF240" t="s">
        <v>841</v>
      </c>
      <c r="AG240">
        <v>0</v>
      </c>
      <c r="AH240">
        <v>0.5</v>
      </c>
      <c r="AI240">
        <v>1</v>
      </c>
    </row>
    <row r="241" spans="1:35" x14ac:dyDescent="0.4">
      <c r="A241">
        <v>4238</v>
      </c>
      <c r="B241" t="s">
        <v>844</v>
      </c>
      <c r="C241" t="s">
        <v>855</v>
      </c>
      <c r="D241">
        <v>71</v>
      </c>
      <c r="E241">
        <v>90</v>
      </c>
      <c r="F241">
        <v>100</v>
      </c>
      <c r="G241">
        <v>100</v>
      </c>
      <c r="H241">
        <v>100</v>
      </c>
      <c r="I241">
        <v>100</v>
      </c>
      <c r="J241">
        <v>150</v>
      </c>
      <c r="K241">
        <v>100</v>
      </c>
      <c r="L241">
        <v>120</v>
      </c>
      <c r="M241">
        <v>5</v>
      </c>
      <c r="N241">
        <v>2</v>
      </c>
      <c r="O241">
        <v>70</v>
      </c>
      <c r="P241">
        <v>70</v>
      </c>
      <c r="Q241">
        <v>110</v>
      </c>
      <c r="R241">
        <v>100</v>
      </c>
      <c r="S241">
        <v>10</v>
      </c>
      <c r="T241">
        <v>12</v>
      </c>
      <c r="U241" t="s">
        <v>39</v>
      </c>
      <c r="V241" t="s">
        <v>172</v>
      </c>
      <c r="W241" t="s">
        <v>191</v>
      </c>
      <c r="X241">
        <v>1000</v>
      </c>
      <c r="Y241">
        <v>432</v>
      </c>
      <c r="Z241">
        <v>900</v>
      </c>
      <c r="AA241">
        <v>155</v>
      </c>
      <c r="AB241" t="s">
        <v>42</v>
      </c>
      <c r="AC241" t="s">
        <v>857</v>
      </c>
      <c r="AD241" t="s">
        <v>72</v>
      </c>
      <c r="AE241">
        <v>555</v>
      </c>
      <c r="AF241" t="s">
        <v>845</v>
      </c>
      <c r="AG241">
        <v>0</v>
      </c>
      <c r="AH241">
        <v>0.5</v>
      </c>
      <c r="AI241">
        <v>1</v>
      </c>
    </row>
    <row r="242" spans="1:35" x14ac:dyDescent="0.4">
      <c r="A242">
        <v>4239</v>
      </c>
      <c r="B242" t="s">
        <v>846</v>
      </c>
      <c r="C242" t="s">
        <v>849</v>
      </c>
      <c r="D242">
        <v>87</v>
      </c>
      <c r="E242">
        <v>100</v>
      </c>
      <c r="F242">
        <v>100</v>
      </c>
      <c r="G242">
        <v>100</v>
      </c>
      <c r="H242">
        <v>100</v>
      </c>
      <c r="I242">
        <v>100</v>
      </c>
      <c r="J242">
        <v>100</v>
      </c>
      <c r="K242">
        <v>100</v>
      </c>
      <c r="L242">
        <v>100</v>
      </c>
      <c r="M242">
        <v>5</v>
      </c>
      <c r="N242">
        <v>2</v>
      </c>
      <c r="O242">
        <v>100</v>
      </c>
      <c r="P242">
        <v>100</v>
      </c>
      <c r="Q242">
        <v>100</v>
      </c>
      <c r="R242">
        <v>100</v>
      </c>
      <c r="S242">
        <v>10</v>
      </c>
      <c r="T242">
        <v>12</v>
      </c>
      <c r="U242" t="s">
        <v>156</v>
      </c>
      <c r="V242" t="s">
        <v>62</v>
      </c>
      <c r="W242" t="s">
        <v>204</v>
      </c>
      <c r="X242">
        <v>900</v>
      </c>
      <c r="Y242">
        <v>500</v>
      </c>
      <c r="Z242">
        <v>1000</v>
      </c>
      <c r="AA242">
        <v>200</v>
      </c>
      <c r="AB242" t="s">
        <v>71</v>
      </c>
      <c r="AC242" t="s">
        <v>858</v>
      </c>
      <c r="AD242" t="s">
        <v>72</v>
      </c>
      <c r="AE242">
        <v>650</v>
      </c>
      <c r="AF242" t="s">
        <v>847</v>
      </c>
      <c r="AG242">
        <v>0</v>
      </c>
      <c r="AH242">
        <v>0.5</v>
      </c>
      <c r="AI242">
        <v>1</v>
      </c>
    </row>
    <row r="243" spans="1:35" x14ac:dyDescent="0.4">
      <c r="A243">
        <v>4240</v>
      </c>
      <c r="B243" t="s">
        <v>859</v>
      </c>
      <c r="C243" t="s">
        <v>863</v>
      </c>
      <c r="D243">
        <v>58</v>
      </c>
      <c r="E243">
        <v>100</v>
      </c>
      <c r="F243">
        <v>100</v>
      </c>
      <c r="G243">
        <v>100</v>
      </c>
      <c r="H243">
        <v>100</v>
      </c>
      <c r="I243">
        <v>100</v>
      </c>
      <c r="J243">
        <v>100</v>
      </c>
      <c r="K243">
        <v>100</v>
      </c>
      <c r="L243">
        <v>100</v>
      </c>
      <c r="M243">
        <v>10</v>
      </c>
      <c r="N243">
        <v>2</v>
      </c>
      <c r="O243">
        <v>100</v>
      </c>
      <c r="P243">
        <v>100</v>
      </c>
      <c r="Q243">
        <v>100</v>
      </c>
      <c r="R243">
        <v>100</v>
      </c>
      <c r="S243">
        <v>10</v>
      </c>
      <c r="T243">
        <v>12</v>
      </c>
      <c r="U243" t="s">
        <v>156</v>
      </c>
      <c r="V243" t="s">
        <v>62</v>
      </c>
      <c r="W243" t="s">
        <v>246</v>
      </c>
      <c r="X243">
        <v>1460</v>
      </c>
      <c r="Y243">
        <v>432</v>
      </c>
      <c r="Z243">
        <v>960</v>
      </c>
      <c r="AA243">
        <v>165</v>
      </c>
      <c r="AB243" t="s">
        <v>42</v>
      </c>
      <c r="AC243" t="s">
        <v>42</v>
      </c>
      <c r="AD243" t="s">
        <v>94</v>
      </c>
      <c r="AE243">
        <v>1000</v>
      </c>
      <c r="AF243" t="s">
        <v>860</v>
      </c>
      <c r="AG243">
        <v>0</v>
      </c>
      <c r="AH243">
        <v>0.5</v>
      </c>
      <c r="AI243">
        <v>1</v>
      </c>
    </row>
    <row r="244" spans="1:35" x14ac:dyDescent="0.4">
      <c r="A244">
        <v>4241</v>
      </c>
      <c r="B244" t="s">
        <v>861</v>
      </c>
      <c r="C244" t="s">
        <v>864</v>
      </c>
      <c r="D244">
        <v>34</v>
      </c>
      <c r="E244">
        <v>100</v>
      </c>
      <c r="F244">
        <v>100</v>
      </c>
      <c r="G244">
        <v>100</v>
      </c>
      <c r="H244">
        <v>100</v>
      </c>
      <c r="I244">
        <v>100</v>
      </c>
      <c r="J244">
        <v>100</v>
      </c>
      <c r="K244">
        <v>100</v>
      </c>
      <c r="L244">
        <v>100</v>
      </c>
      <c r="M244">
        <v>10</v>
      </c>
      <c r="N244">
        <v>1</v>
      </c>
      <c r="O244">
        <v>100</v>
      </c>
      <c r="P244">
        <v>100</v>
      </c>
      <c r="Q244">
        <v>100</v>
      </c>
      <c r="R244">
        <v>100</v>
      </c>
      <c r="S244">
        <v>10</v>
      </c>
      <c r="T244">
        <v>12</v>
      </c>
      <c r="U244" t="s">
        <v>56</v>
      </c>
      <c r="V244" t="s">
        <v>57</v>
      </c>
      <c r="W244" t="s">
        <v>58</v>
      </c>
      <c r="X244">
        <v>1247</v>
      </c>
      <c r="Y244">
        <v>576</v>
      </c>
      <c r="Z244">
        <v>768</v>
      </c>
      <c r="AA244">
        <v>165</v>
      </c>
      <c r="AB244" t="s">
        <v>42</v>
      </c>
      <c r="AC244" t="s">
        <v>42</v>
      </c>
      <c r="AD244" t="s">
        <v>43</v>
      </c>
      <c r="AE244">
        <v>248</v>
      </c>
      <c r="AF244" t="s">
        <v>862</v>
      </c>
      <c r="AG244">
        <v>0</v>
      </c>
      <c r="AH244">
        <v>0.5</v>
      </c>
      <c r="AI244">
        <v>1</v>
      </c>
    </row>
    <row r="245" spans="1:35" x14ac:dyDescent="0.4">
      <c r="A245">
        <v>4242</v>
      </c>
      <c r="B245" t="s">
        <v>865</v>
      </c>
      <c r="C245" t="s">
        <v>869</v>
      </c>
      <c r="D245">
        <v>66</v>
      </c>
      <c r="E245">
        <v>100</v>
      </c>
      <c r="F245">
        <v>100</v>
      </c>
      <c r="G245">
        <v>100</v>
      </c>
      <c r="H245">
        <v>100</v>
      </c>
      <c r="I245">
        <v>100</v>
      </c>
      <c r="J245">
        <v>100</v>
      </c>
      <c r="K245">
        <v>100</v>
      </c>
      <c r="L245">
        <v>100</v>
      </c>
      <c r="M245">
        <v>10</v>
      </c>
      <c r="N245">
        <v>1</v>
      </c>
      <c r="O245">
        <v>100</v>
      </c>
      <c r="P245">
        <v>100</v>
      </c>
      <c r="Q245">
        <v>100</v>
      </c>
      <c r="R245">
        <v>100</v>
      </c>
      <c r="S245">
        <v>10</v>
      </c>
      <c r="T245">
        <v>12</v>
      </c>
      <c r="U245" t="s">
        <v>39</v>
      </c>
      <c r="V245" t="s">
        <v>354</v>
      </c>
      <c r="W245" t="s">
        <v>246</v>
      </c>
      <c r="X245">
        <v>1020</v>
      </c>
      <c r="Y245">
        <v>384</v>
      </c>
      <c r="Z245">
        <v>720</v>
      </c>
      <c r="AA245">
        <v>175</v>
      </c>
      <c r="AB245" t="s">
        <v>42</v>
      </c>
      <c r="AC245" t="s">
        <v>42</v>
      </c>
      <c r="AD245" t="s">
        <v>72</v>
      </c>
      <c r="AE245">
        <v>350</v>
      </c>
      <c r="AF245" t="s">
        <v>866</v>
      </c>
      <c r="AG245">
        <v>0</v>
      </c>
      <c r="AH245">
        <v>0.5</v>
      </c>
      <c r="AI245">
        <v>1</v>
      </c>
    </row>
    <row r="246" spans="1:35" x14ac:dyDescent="0.4">
      <c r="A246">
        <v>4243</v>
      </c>
      <c r="B246" t="s">
        <v>867</v>
      </c>
      <c r="C246" t="s">
        <v>869</v>
      </c>
      <c r="D246">
        <v>65</v>
      </c>
      <c r="E246">
        <v>100</v>
      </c>
      <c r="F246">
        <v>100</v>
      </c>
      <c r="G246">
        <v>100</v>
      </c>
      <c r="H246">
        <v>100</v>
      </c>
      <c r="I246">
        <v>100</v>
      </c>
      <c r="J246">
        <v>100</v>
      </c>
      <c r="K246">
        <v>100</v>
      </c>
      <c r="L246">
        <v>100</v>
      </c>
      <c r="M246">
        <v>10</v>
      </c>
      <c r="N246">
        <v>1</v>
      </c>
      <c r="O246">
        <v>100</v>
      </c>
      <c r="P246">
        <v>100</v>
      </c>
      <c r="Q246">
        <v>100</v>
      </c>
      <c r="R246">
        <v>100</v>
      </c>
      <c r="S246">
        <v>10</v>
      </c>
      <c r="T246">
        <v>12</v>
      </c>
      <c r="U246" t="s">
        <v>39</v>
      </c>
      <c r="V246" t="s">
        <v>354</v>
      </c>
      <c r="W246" t="s">
        <v>246</v>
      </c>
      <c r="X246">
        <v>1024</v>
      </c>
      <c r="Y246">
        <v>336</v>
      </c>
      <c r="Z246">
        <v>624</v>
      </c>
      <c r="AA246">
        <v>175</v>
      </c>
      <c r="AB246" t="s">
        <v>42</v>
      </c>
      <c r="AC246" t="s">
        <v>42</v>
      </c>
      <c r="AD246" t="s">
        <v>72</v>
      </c>
      <c r="AE246">
        <v>350</v>
      </c>
      <c r="AF246" t="s">
        <v>868</v>
      </c>
      <c r="AG246">
        <v>0</v>
      </c>
      <c r="AH246">
        <v>0.5</v>
      </c>
      <c r="AI246">
        <v>1</v>
      </c>
    </row>
    <row r="247" spans="1:35" x14ac:dyDescent="0.4">
      <c r="A247">
        <v>4244</v>
      </c>
      <c r="B247" t="s">
        <v>870</v>
      </c>
      <c r="C247" t="s">
        <v>872</v>
      </c>
      <c r="D247">
        <v>56</v>
      </c>
      <c r="E247">
        <v>100</v>
      </c>
      <c r="F247">
        <v>100</v>
      </c>
      <c r="G247">
        <v>130</v>
      </c>
      <c r="H247">
        <v>100</v>
      </c>
      <c r="I247">
        <v>100</v>
      </c>
      <c r="J247">
        <v>100</v>
      </c>
      <c r="K247">
        <v>100</v>
      </c>
      <c r="L247">
        <v>100</v>
      </c>
      <c r="M247">
        <v>10</v>
      </c>
      <c r="N247">
        <v>3</v>
      </c>
      <c r="O247">
        <v>100</v>
      </c>
      <c r="P247">
        <v>100</v>
      </c>
      <c r="Q247">
        <v>100</v>
      </c>
      <c r="R247">
        <v>100</v>
      </c>
      <c r="S247">
        <v>10</v>
      </c>
      <c r="T247">
        <v>12</v>
      </c>
      <c r="U247" t="s">
        <v>39</v>
      </c>
      <c r="V247" t="s">
        <v>40</v>
      </c>
      <c r="W247" t="s">
        <v>130</v>
      </c>
      <c r="X247">
        <v>1308</v>
      </c>
      <c r="Y247">
        <v>480</v>
      </c>
      <c r="Z247">
        <v>1008</v>
      </c>
      <c r="AA247">
        <v>-1</v>
      </c>
      <c r="AB247" t="s">
        <v>42</v>
      </c>
      <c r="AC247" t="s">
        <v>40</v>
      </c>
      <c r="AD247" t="s">
        <v>131</v>
      </c>
      <c r="AE247">
        <v>500</v>
      </c>
      <c r="AF247" t="s">
        <v>871</v>
      </c>
      <c r="AG247">
        <v>0</v>
      </c>
      <c r="AH247">
        <v>0.5</v>
      </c>
      <c r="AI247">
        <v>1</v>
      </c>
    </row>
    <row r="248" spans="1:35" x14ac:dyDescent="0.4">
      <c r="A248">
        <v>4245</v>
      </c>
      <c r="B248" t="s">
        <v>873</v>
      </c>
      <c r="C248" t="s">
        <v>875</v>
      </c>
      <c r="D248">
        <v>17</v>
      </c>
      <c r="E248">
        <v>100</v>
      </c>
      <c r="F248">
        <v>100</v>
      </c>
      <c r="G248">
        <v>100</v>
      </c>
      <c r="H248">
        <v>100</v>
      </c>
      <c r="I248">
        <v>100</v>
      </c>
      <c r="J248">
        <v>100</v>
      </c>
      <c r="K248">
        <v>100</v>
      </c>
      <c r="L248">
        <v>100</v>
      </c>
      <c r="M248">
        <v>10</v>
      </c>
      <c r="N248">
        <v>3</v>
      </c>
      <c r="O248">
        <v>100</v>
      </c>
      <c r="P248">
        <v>100</v>
      </c>
      <c r="Q248">
        <v>100</v>
      </c>
      <c r="R248">
        <v>100</v>
      </c>
      <c r="S248">
        <v>10</v>
      </c>
      <c r="T248">
        <v>12</v>
      </c>
      <c r="U248" t="s">
        <v>56</v>
      </c>
      <c r="V248" t="s">
        <v>40</v>
      </c>
      <c r="W248" t="s">
        <v>58</v>
      </c>
      <c r="X248">
        <v>512</v>
      </c>
      <c r="Y248">
        <v>240</v>
      </c>
      <c r="Z248">
        <v>528</v>
      </c>
      <c r="AA248">
        <v>150</v>
      </c>
      <c r="AB248" t="s">
        <v>42</v>
      </c>
      <c r="AC248" t="s">
        <v>42</v>
      </c>
      <c r="AD248" t="s">
        <v>72</v>
      </c>
      <c r="AE248">
        <v>450</v>
      </c>
      <c r="AF248" t="s">
        <v>874</v>
      </c>
      <c r="AG248">
        <v>0</v>
      </c>
      <c r="AH248">
        <v>0.5</v>
      </c>
      <c r="AI248">
        <v>1</v>
      </c>
    </row>
    <row r="249" spans="1:35" x14ac:dyDescent="0.4">
      <c r="A249">
        <v>4246</v>
      </c>
      <c r="B249" t="s">
        <v>876</v>
      </c>
      <c r="C249" t="s">
        <v>878</v>
      </c>
      <c r="D249">
        <v>60</v>
      </c>
      <c r="E249">
        <v>100</v>
      </c>
      <c r="F249">
        <v>100</v>
      </c>
      <c r="G249">
        <v>100</v>
      </c>
      <c r="H249">
        <v>100</v>
      </c>
      <c r="I249">
        <v>100</v>
      </c>
      <c r="J249">
        <v>100</v>
      </c>
      <c r="K249">
        <v>100</v>
      </c>
      <c r="L249">
        <v>100</v>
      </c>
      <c r="M249">
        <v>10</v>
      </c>
      <c r="N249">
        <v>1</v>
      </c>
      <c r="O249">
        <v>100</v>
      </c>
      <c r="P249">
        <v>100</v>
      </c>
      <c r="Q249">
        <v>100</v>
      </c>
      <c r="R249">
        <v>100</v>
      </c>
      <c r="S249">
        <v>10</v>
      </c>
      <c r="T249">
        <v>12</v>
      </c>
      <c r="U249" t="s">
        <v>39</v>
      </c>
      <c r="V249" t="s">
        <v>228</v>
      </c>
      <c r="W249" t="s">
        <v>604</v>
      </c>
      <c r="X249">
        <v>1072</v>
      </c>
      <c r="Y249">
        <v>480</v>
      </c>
      <c r="Z249">
        <v>672</v>
      </c>
      <c r="AA249">
        <v>180</v>
      </c>
      <c r="AB249" t="s">
        <v>71</v>
      </c>
      <c r="AC249" t="s">
        <v>589</v>
      </c>
      <c r="AD249" t="s">
        <v>72</v>
      </c>
      <c r="AE249">
        <v>325</v>
      </c>
      <c r="AF249" t="s">
        <v>877</v>
      </c>
      <c r="AG249">
        <v>0</v>
      </c>
      <c r="AH249">
        <v>0.5</v>
      </c>
      <c r="AI249">
        <v>1</v>
      </c>
    </row>
    <row r="250" spans="1:35" x14ac:dyDescent="0.4">
      <c r="A250">
        <v>4247</v>
      </c>
      <c r="B250" t="s">
        <v>879</v>
      </c>
      <c r="C250" t="s">
        <v>897</v>
      </c>
      <c r="D250">
        <v>67</v>
      </c>
      <c r="E250">
        <v>100</v>
      </c>
      <c r="F250">
        <v>100</v>
      </c>
      <c r="G250">
        <v>100</v>
      </c>
      <c r="H250">
        <v>100</v>
      </c>
      <c r="I250">
        <v>100</v>
      </c>
      <c r="J250">
        <v>100</v>
      </c>
      <c r="K250">
        <v>100</v>
      </c>
      <c r="L250">
        <v>100</v>
      </c>
      <c r="M250">
        <v>10</v>
      </c>
      <c r="N250">
        <v>1</v>
      </c>
      <c r="O250">
        <v>100</v>
      </c>
      <c r="P250">
        <v>100</v>
      </c>
      <c r="Q250">
        <v>100</v>
      </c>
      <c r="R250">
        <v>100</v>
      </c>
      <c r="S250">
        <v>10</v>
      </c>
      <c r="T250">
        <v>12</v>
      </c>
      <c r="U250" t="s">
        <v>39</v>
      </c>
      <c r="V250" t="s">
        <v>50</v>
      </c>
      <c r="W250" t="s">
        <v>204</v>
      </c>
      <c r="X250">
        <v>1350</v>
      </c>
      <c r="Y250">
        <v>432</v>
      </c>
      <c r="Z250">
        <v>1200</v>
      </c>
      <c r="AA250">
        <v>195</v>
      </c>
      <c r="AB250" t="s">
        <v>42</v>
      </c>
      <c r="AC250" t="s">
        <v>42</v>
      </c>
      <c r="AD250" t="s">
        <v>72</v>
      </c>
      <c r="AE250">
        <v>744</v>
      </c>
      <c r="AF250" t="s">
        <v>880</v>
      </c>
      <c r="AG250">
        <v>0</v>
      </c>
      <c r="AH250">
        <v>0.5</v>
      </c>
      <c r="AI250">
        <v>1</v>
      </c>
    </row>
    <row r="251" spans="1:35" x14ac:dyDescent="0.4">
      <c r="A251">
        <v>4248</v>
      </c>
      <c r="B251" t="s">
        <v>881</v>
      </c>
      <c r="C251" t="s">
        <v>898</v>
      </c>
      <c r="D251">
        <v>69</v>
      </c>
      <c r="E251">
        <v>100</v>
      </c>
      <c r="F251">
        <v>100</v>
      </c>
      <c r="G251">
        <v>100</v>
      </c>
      <c r="H251">
        <v>100</v>
      </c>
      <c r="I251">
        <v>100</v>
      </c>
      <c r="J251">
        <v>100</v>
      </c>
      <c r="K251">
        <v>100</v>
      </c>
      <c r="L251">
        <v>100</v>
      </c>
      <c r="M251">
        <v>10</v>
      </c>
      <c r="N251">
        <v>1</v>
      </c>
      <c r="O251">
        <v>100</v>
      </c>
      <c r="P251">
        <v>100</v>
      </c>
      <c r="Q251">
        <v>100</v>
      </c>
      <c r="R251">
        <v>100</v>
      </c>
      <c r="S251">
        <v>10</v>
      </c>
      <c r="T251">
        <v>12</v>
      </c>
      <c r="U251" t="s">
        <v>39</v>
      </c>
      <c r="V251" t="s">
        <v>62</v>
      </c>
      <c r="W251" t="s">
        <v>77</v>
      </c>
      <c r="X251">
        <v>1380</v>
      </c>
      <c r="Y251">
        <v>336</v>
      </c>
      <c r="Z251">
        <v>1080</v>
      </c>
      <c r="AA251">
        <v>165</v>
      </c>
      <c r="AB251" t="s">
        <v>42</v>
      </c>
      <c r="AC251" t="s">
        <v>42</v>
      </c>
      <c r="AD251" t="s">
        <v>94</v>
      </c>
      <c r="AE251">
        <v>744</v>
      </c>
      <c r="AF251" t="s">
        <v>882</v>
      </c>
      <c r="AG251">
        <v>0</v>
      </c>
      <c r="AH251">
        <v>0.5</v>
      </c>
      <c r="AI251">
        <v>1</v>
      </c>
    </row>
    <row r="252" spans="1:35" x14ac:dyDescent="0.4">
      <c r="A252">
        <v>4249</v>
      </c>
      <c r="B252" t="s">
        <v>883</v>
      </c>
      <c r="C252" t="s">
        <v>901</v>
      </c>
      <c r="D252">
        <v>56</v>
      </c>
      <c r="E252">
        <v>100</v>
      </c>
      <c r="F252">
        <v>100</v>
      </c>
      <c r="G252">
        <v>100</v>
      </c>
      <c r="H252">
        <v>100</v>
      </c>
      <c r="I252">
        <v>100</v>
      </c>
      <c r="J252">
        <v>100</v>
      </c>
      <c r="K252">
        <v>100</v>
      </c>
      <c r="L252">
        <v>100</v>
      </c>
      <c r="M252">
        <v>10</v>
      </c>
      <c r="N252">
        <v>1</v>
      </c>
      <c r="O252">
        <v>100</v>
      </c>
      <c r="P252">
        <v>100</v>
      </c>
      <c r="Q252">
        <v>100</v>
      </c>
      <c r="R252">
        <v>100</v>
      </c>
      <c r="S252">
        <v>10</v>
      </c>
      <c r="T252">
        <v>12</v>
      </c>
      <c r="U252" t="s">
        <v>56</v>
      </c>
      <c r="V252" t="s">
        <v>76</v>
      </c>
      <c r="W252" t="s">
        <v>601</v>
      </c>
      <c r="X252">
        <v>1260</v>
      </c>
      <c r="Y252">
        <v>672</v>
      </c>
      <c r="Z252">
        <v>960</v>
      </c>
      <c r="AA252">
        <v>170</v>
      </c>
      <c r="AB252" t="s">
        <v>42</v>
      </c>
      <c r="AC252" t="s">
        <v>42</v>
      </c>
      <c r="AD252" t="s">
        <v>72</v>
      </c>
      <c r="AE252">
        <v>700</v>
      </c>
      <c r="AF252" t="s">
        <v>884</v>
      </c>
      <c r="AG252">
        <v>0</v>
      </c>
      <c r="AH252">
        <v>0.5</v>
      </c>
      <c r="AI252">
        <v>1</v>
      </c>
    </row>
    <row r="253" spans="1:35" x14ac:dyDescent="0.4">
      <c r="A253">
        <v>4250</v>
      </c>
      <c r="B253" t="s">
        <v>885</v>
      </c>
      <c r="C253" t="s">
        <v>899</v>
      </c>
      <c r="D253">
        <v>52</v>
      </c>
      <c r="E253">
        <v>100</v>
      </c>
      <c r="F253">
        <v>100</v>
      </c>
      <c r="G253">
        <v>100</v>
      </c>
      <c r="H253">
        <v>100</v>
      </c>
      <c r="I253">
        <v>100</v>
      </c>
      <c r="J253">
        <v>100</v>
      </c>
      <c r="K253">
        <v>100</v>
      </c>
      <c r="L253">
        <v>100</v>
      </c>
      <c r="M253">
        <v>10</v>
      </c>
      <c r="N253">
        <v>1</v>
      </c>
      <c r="O253">
        <v>100</v>
      </c>
      <c r="P253">
        <v>100</v>
      </c>
      <c r="Q253">
        <v>100</v>
      </c>
      <c r="R253">
        <v>100</v>
      </c>
      <c r="S253">
        <v>10</v>
      </c>
      <c r="T253">
        <v>12</v>
      </c>
      <c r="U253" t="s">
        <v>39</v>
      </c>
      <c r="V253" t="s">
        <v>62</v>
      </c>
      <c r="W253" t="s">
        <v>58</v>
      </c>
      <c r="X253">
        <v>1300</v>
      </c>
      <c r="Y253">
        <v>336</v>
      </c>
      <c r="Z253">
        <v>900</v>
      </c>
      <c r="AA253">
        <v>165</v>
      </c>
      <c r="AB253" t="s">
        <v>42</v>
      </c>
      <c r="AC253" t="s">
        <v>42</v>
      </c>
      <c r="AD253" t="s">
        <v>72</v>
      </c>
      <c r="AE253">
        <v>558</v>
      </c>
      <c r="AF253" t="s">
        <v>886</v>
      </c>
      <c r="AG253">
        <v>0</v>
      </c>
      <c r="AH253">
        <v>0.5</v>
      </c>
      <c r="AI253">
        <v>1</v>
      </c>
    </row>
    <row r="254" spans="1:35" x14ac:dyDescent="0.4">
      <c r="A254">
        <v>4251</v>
      </c>
      <c r="B254" t="s">
        <v>887</v>
      </c>
      <c r="C254" t="s">
        <v>900</v>
      </c>
      <c r="D254">
        <v>70</v>
      </c>
      <c r="E254">
        <v>100</v>
      </c>
      <c r="F254">
        <v>100</v>
      </c>
      <c r="G254">
        <v>100</v>
      </c>
      <c r="H254">
        <v>100</v>
      </c>
      <c r="I254">
        <v>100</v>
      </c>
      <c r="J254">
        <v>100</v>
      </c>
      <c r="K254">
        <v>100</v>
      </c>
      <c r="L254">
        <v>100</v>
      </c>
      <c r="M254">
        <v>10</v>
      </c>
      <c r="N254">
        <v>1</v>
      </c>
      <c r="O254">
        <v>100</v>
      </c>
      <c r="P254">
        <v>100</v>
      </c>
      <c r="Q254">
        <v>100</v>
      </c>
      <c r="R254">
        <v>100</v>
      </c>
      <c r="S254">
        <v>10</v>
      </c>
      <c r="T254">
        <v>12</v>
      </c>
      <c r="U254" t="s">
        <v>39</v>
      </c>
      <c r="V254" t="s">
        <v>76</v>
      </c>
      <c r="W254" t="s">
        <v>600</v>
      </c>
      <c r="X254">
        <v>972</v>
      </c>
      <c r="Y254">
        <v>470</v>
      </c>
      <c r="Z254">
        <v>672</v>
      </c>
      <c r="AA254">
        <v>155</v>
      </c>
      <c r="AB254" t="s">
        <v>42</v>
      </c>
      <c r="AC254" t="s">
        <v>42</v>
      </c>
      <c r="AD254" t="s">
        <v>72</v>
      </c>
      <c r="AE254">
        <v>400</v>
      </c>
      <c r="AF254" t="s">
        <v>888</v>
      </c>
      <c r="AG254">
        <v>0</v>
      </c>
      <c r="AH254">
        <v>0.5</v>
      </c>
      <c r="AI254">
        <v>1</v>
      </c>
    </row>
    <row r="255" spans="1:35" x14ac:dyDescent="0.4">
      <c r="A255">
        <v>4252</v>
      </c>
      <c r="B255" t="s">
        <v>889</v>
      </c>
      <c r="C255" t="s">
        <v>902</v>
      </c>
      <c r="D255">
        <v>72</v>
      </c>
      <c r="E255">
        <v>100</v>
      </c>
      <c r="F255">
        <v>100</v>
      </c>
      <c r="G255">
        <v>100</v>
      </c>
      <c r="H255">
        <v>100</v>
      </c>
      <c r="I255">
        <v>100</v>
      </c>
      <c r="J255">
        <v>100</v>
      </c>
      <c r="K255">
        <v>100</v>
      </c>
      <c r="L255">
        <v>100</v>
      </c>
      <c r="M255">
        <v>10</v>
      </c>
      <c r="N255">
        <v>2</v>
      </c>
      <c r="O255">
        <v>100</v>
      </c>
      <c r="P255">
        <v>100</v>
      </c>
      <c r="Q255">
        <v>100</v>
      </c>
      <c r="R255">
        <v>100</v>
      </c>
      <c r="S255">
        <v>10</v>
      </c>
      <c r="T255">
        <v>12</v>
      </c>
      <c r="U255" t="s">
        <v>39</v>
      </c>
      <c r="V255" t="s">
        <v>50</v>
      </c>
      <c r="W255" t="s">
        <v>598</v>
      </c>
      <c r="X255">
        <v>504</v>
      </c>
      <c r="Y255">
        <v>360</v>
      </c>
      <c r="Z255">
        <v>1020</v>
      </c>
      <c r="AA255">
        <v>150</v>
      </c>
      <c r="AB255" t="s">
        <v>42</v>
      </c>
      <c r="AC255" t="s">
        <v>42</v>
      </c>
      <c r="AD255" t="s">
        <v>72</v>
      </c>
      <c r="AE255">
        <v>620</v>
      </c>
      <c r="AF255" t="s">
        <v>890</v>
      </c>
      <c r="AG255">
        <v>0</v>
      </c>
      <c r="AH255">
        <v>0.5</v>
      </c>
      <c r="AI255">
        <v>1</v>
      </c>
    </row>
    <row r="256" spans="1:35" x14ac:dyDescent="0.4">
      <c r="A256">
        <v>4253</v>
      </c>
      <c r="B256" t="s">
        <v>891</v>
      </c>
      <c r="C256" t="s">
        <v>902</v>
      </c>
      <c r="D256">
        <v>80</v>
      </c>
      <c r="E256">
        <v>100</v>
      </c>
      <c r="F256">
        <v>100</v>
      </c>
      <c r="G256">
        <v>100</v>
      </c>
      <c r="H256">
        <v>100</v>
      </c>
      <c r="I256">
        <v>100</v>
      </c>
      <c r="J256">
        <v>100</v>
      </c>
      <c r="K256">
        <v>100</v>
      </c>
      <c r="L256">
        <v>100</v>
      </c>
      <c r="M256">
        <v>10</v>
      </c>
      <c r="N256">
        <v>2</v>
      </c>
      <c r="O256">
        <v>100</v>
      </c>
      <c r="P256">
        <v>100</v>
      </c>
      <c r="Q256">
        <v>100</v>
      </c>
      <c r="R256">
        <v>100</v>
      </c>
      <c r="S256">
        <v>10</v>
      </c>
      <c r="T256">
        <v>12</v>
      </c>
      <c r="U256" t="s">
        <v>39</v>
      </c>
      <c r="V256" t="s">
        <v>50</v>
      </c>
      <c r="W256" t="s">
        <v>191</v>
      </c>
      <c r="X256">
        <v>504</v>
      </c>
      <c r="Y256">
        <v>360</v>
      </c>
      <c r="Z256">
        <v>1020</v>
      </c>
      <c r="AA256">
        <v>150</v>
      </c>
      <c r="AB256" t="s">
        <v>42</v>
      </c>
      <c r="AC256" t="s">
        <v>42</v>
      </c>
      <c r="AD256" t="s">
        <v>72</v>
      </c>
      <c r="AE256">
        <v>620</v>
      </c>
      <c r="AF256" t="s">
        <v>892</v>
      </c>
      <c r="AG256">
        <v>0</v>
      </c>
      <c r="AH256">
        <v>0.5</v>
      </c>
      <c r="AI256">
        <v>1</v>
      </c>
    </row>
    <row r="257" spans="1:35" x14ac:dyDescent="0.4">
      <c r="A257">
        <v>4254</v>
      </c>
      <c r="B257" t="s">
        <v>893</v>
      </c>
      <c r="C257" t="s">
        <v>902</v>
      </c>
      <c r="D257">
        <v>78</v>
      </c>
      <c r="E257">
        <v>100</v>
      </c>
      <c r="F257">
        <v>100</v>
      </c>
      <c r="G257">
        <v>100</v>
      </c>
      <c r="H257">
        <v>100</v>
      </c>
      <c r="I257">
        <v>100</v>
      </c>
      <c r="J257">
        <v>100</v>
      </c>
      <c r="K257">
        <v>100</v>
      </c>
      <c r="L257">
        <v>100</v>
      </c>
      <c r="M257">
        <v>10</v>
      </c>
      <c r="N257">
        <v>2</v>
      </c>
      <c r="O257">
        <v>100</v>
      </c>
      <c r="P257">
        <v>100</v>
      </c>
      <c r="Q257">
        <v>100</v>
      </c>
      <c r="R257">
        <v>100</v>
      </c>
      <c r="S257">
        <v>10</v>
      </c>
      <c r="T257">
        <v>12</v>
      </c>
      <c r="U257" t="s">
        <v>39</v>
      </c>
      <c r="V257" t="s">
        <v>50</v>
      </c>
      <c r="W257" t="s">
        <v>204</v>
      </c>
      <c r="X257">
        <v>504</v>
      </c>
      <c r="Y257">
        <v>360</v>
      </c>
      <c r="Z257">
        <v>1020</v>
      </c>
      <c r="AA257">
        <v>150</v>
      </c>
      <c r="AB257" t="s">
        <v>42</v>
      </c>
      <c r="AC257" t="s">
        <v>42</v>
      </c>
      <c r="AD257" t="s">
        <v>72</v>
      </c>
      <c r="AE257">
        <v>620</v>
      </c>
      <c r="AF257" t="s">
        <v>894</v>
      </c>
      <c r="AG257">
        <v>0</v>
      </c>
      <c r="AH257">
        <v>0.5</v>
      </c>
      <c r="AI257">
        <v>1</v>
      </c>
    </row>
    <row r="258" spans="1:35" x14ac:dyDescent="0.4">
      <c r="A258">
        <v>4255</v>
      </c>
      <c r="B258" t="s">
        <v>895</v>
      </c>
      <c r="C258" t="s">
        <v>902</v>
      </c>
      <c r="D258">
        <v>75</v>
      </c>
      <c r="E258">
        <v>100</v>
      </c>
      <c r="F258">
        <v>100</v>
      </c>
      <c r="G258">
        <v>100</v>
      </c>
      <c r="H258">
        <v>100</v>
      </c>
      <c r="I258">
        <v>100</v>
      </c>
      <c r="J258">
        <v>100</v>
      </c>
      <c r="K258">
        <v>100</v>
      </c>
      <c r="L258">
        <v>100</v>
      </c>
      <c r="M258">
        <v>10</v>
      </c>
      <c r="N258">
        <v>2</v>
      </c>
      <c r="O258">
        <v>100</v>
      </c>
      <c r="P258">
        <v>100</v>
      </c>
      <c r="Q258">
        <v>100</v>
      </c>
      <c r="R258">
        <v>100</v>
      </c>
      <c r="S258">
        <v>10</v>
      </c>
      <c r="T258">
        <v>12</v>
      </c>
      <c r="U258" t="s">
        <v>39</v>
      </c>
      <c r="V258" t="s">
        <v>50</v>
      </c>
      <c r="W258" t="s">
        <v>220</v>
      </c>
      <c r="X258">
        <v>504</v>
      </c>
      <c r="Y258">
        <v>360</v>
      </c>
      <c r="Z258">
        <v>1020</v>
      </c>
      <c r="AA258">
        <v>150</v>
      </c>
      <c r="AB258" t="s">
        <v>42</v>
      </c>
      <c r="AC258" t="s">
        <v>42</v>
      </c>
      <c r="AD258" t="s">
        <v>72</v>
      </c>
      <c r="AE258">
        <v>620</v>
      </c>
      <c r="AF258" t="s">
        <v>896</v>
      </c>
      <c r="AG258">
        <v>0</v>
      </c>
      <c r="AH258">
        <v>0.5</v>
      </c>
      <c r="AI258">
        <v>1</v>
      </c>
    </row>
    <row r="259" spans="1:35" x14ac:dyDescent="0.4">
      <c r="A259">
        <v>4256</v>
      </c>
      <c r="B259" t="s">
        <v>958</v>
      </c>
      <c r="C259" t="s">
        <v>959</v>
      </c>
      <c r="D259">
        <v>25</v>
      </c>
      <c r="E259">
        <v>100</v>
      </c>
      <c r="F259">
        <v>100</v>
      </c>
      <c r="G259">
        <v>100</v>
      </c>
      <c r="H259">
        <v>100</v>
      </c>
      <c r="I259">
        <v>100</v>
      </c>
      <c r="J259">
        <v>100</v>
      </c>
      <c r="K259">
        <v>100</v>
      </c>
      <c r="L259">
        <v>100</v>
      </c>
      <c r="M259">
        <v>10</v>
      </c>
      <c r="N259">
        <v>1</v>
      </c>
      <c r="O259">
        <v>100</v>
      </c>
      <c r="P259">
        <v>100</v>
      </c>
      <c r="Q259">
        <v>100</v>
      </c>
      <c r="R259">
        <v>100</v>
      </c>
      <c r="S259">
        <v>10</v>
      </c>
      <c r="T259">
        <v>12</v>
      </c>
      <c r="U259" t="s">
        <v>56</v>
      </c>
      <c r="V259" t="s">
        <v>172</v>
      </c>
      <c r="W259" t="s">
        <v>63</v>
      </c>
      <c r="X259">
        <v>1036</v>
      </c>
      <c r="Y259">
        <v>240</v>
      </c>
      <c r="Z259">
        <v>936</v>
      </c>
      <c r="AA259">
        <v>200</v>
      </c>
      <c r="AB259" t="s">
        <v>42</v>
      </c>
      <c r="AC259" t="s">
        <v>42</v>
      </c>
      <c r="AD259" t="s">
        <v>43</v>
      </c>
      <c r="AE259">
        <v>111</v>
      </c>
      <c r="AF259" t="s">
        <v>960</v>
      </c>
      <c r="AG259">
        <v>0</v>
      </c>
      <c r="AH259">
        <v>0.5</v>
      </c>
      <c r="AI259">
        <v>1</v>
      </c>
    </row>
    <row r="260" spans="1:35" x14ac:dyDescent="0.4">
      <c r="A260">
        <v>4257</v>
      </c>
      <c r="B260" t="s">
        <v>961</v>
      </c>
      <c r="C260" t="s">
        <v>959</v>
      </c>
      <c r="D260">
        <v>28</v>
      </c>
      <c r="E260">
        <v>100</v>
      </c>
      <c r="F260">
        <v>100</v>
      </c>
      <c r="G260">
        <v>100</v>
      </c>
      <c r="H260">
        <v>100</v>
      </c>
      <c r="I260">
        <v>100</v>
      </c>
      <c r="J260">
        <v>100</v>
      </c>
      <c r="K260">
        <v>100</v>
      </c>
      <c r="L260">
        <v>100</v>
      </c>
      <c r="M260">
        <v>10</v>
      </c>
      <c r="N260">
        <v>1</v>
      </c>
      <c r="O260">
        <v>100</v>
      </c>
      <c r="P260">
        <v>100</v>
      </c>
      <c r="Q260">
        <v>100</v>
      </c>
      <c r="R260">
        <v>100</v>
      </c>
      <c r="S260">
        <v>10</v>
      </c>
      <c r="T260">
        <v>12</v>
      </c>
      <c r="U260" t="s">
        <v>56</v>
      </c>
      <c r="V260" t="s">
        <v>172</v>
      </c>
      <c r="W260" t="s">
        <v>603</v>
      </c>
      <c r="X260">
        <v>1248</v>
      </c>
      <c r="Y260">
        <v>240</v>
      </c>
      <c r="Z260">
        <v>1248</v>
      </c>
      <c r="AA260">
        <v>400</v>
      </c>
      <c r="AB260" t="s">
        <v>42</v>
      </c>
      <c r="AC260" t="s">
        <v>42</v>
      </c>
      <c r="AD260" t="s">
        <v>43</v>
      </c>
      <c r="AE260">
        <v>350</v>
      </c>
      <c r="AF260" t="s">
        <v>962</v>
      </c>
      <c r="AG260">
        <v>0</v>
      </c>
      <c r="AH260">
        <v>0.5</v>
      </c>
      <c r="AI260">
        <v>1</v>
      </c>
    </row>
    <row r="261" spans="1:35" x14ac:dyDescent="0.4">
      <c r="A261">
        <v>4258</v>
      </c>
      <c r="B261" t="s">
        <v>963</v>
      </c>
      <c r="C261" t="s">
        <v>964</v>
      </c>
      <c r="D261">
        <v>35</v>
      </c>
      <c r="E261">
        <v>100</v>
      </c>
      <c r="F261">
        <v>100</v>
      </c>
      <c r="G261">
        <v>100</v>
      </c>
      <c r="H261">
        <v>100</v>
      </c>
      <c r="I261">
        <v>100</v>
      </c>
      <c r="J261">
        <v>100</v>
      </c>
      <c r="K261">
        <v>100</v>
      </c>
      <c r="L261">
        <v>100</v>
      </c>
      <c r="M261">
        <v>10</v>
      </c>
      <c r="N261">
        <v>7</v>
      </c>
      <c r="O261">
        <v>100</v>
      </c>
      <c r="P261">
        <v>100</v>
      </c>
      <c r="Q261">
        <v>100</v>
      </c>
      <c r="R261">
        <v>100</v>
      </c>
      <c r="S261">
        <v>10</v>
      </c>
      <c r="T261">
        <v>12</v>
      </c>
      <c r="U261" t="s">
        <v>39</v>
      </c>
      <c r="V261" t="s">
        <v>50</v>
      </c>
      <c r="W261" t="s">
        <v>63</v>
      </c>
      <c r="X261">
        <v>1296</v>
      </c>
      <c r="Y261">
        <v>432</v>
      </c>
      <c r="Z261">
        <v>1296</v>
      </c>
      <c r="AA261">
        <v>400</v>
      </c>
      <c r="AB261" t="s">
        <v>42</v>
      </c>
      <c r="AC261" t="s">
        <v>592</v>
      </c>
      <c r="AD261" t="s">
        <v>72</v>
      </c>
      <c r="AE261">
        <v>1000</v>
      </c>
      <c r="AF261" t="s">
        <v>965</v>
      </c>
      <c r="AG261">
        <v>0</v>
      </c>
      <c r="AH261">
        <v>0.5</v>
      </c>
      <c r="AI261">
        <v>1</v>
      </c>
    </row>
    <row r="262" spans="1:35" x14ac:dyDescent="0.4">
      <c r="A262">
        <v>4259</v>
      </c>
      <c r="B262" t="s">
        <v>966</v>
      </c>
      <c r="C262" t="s">
        <v>967</v>
      </c>
      <c r="D262">
        <v>42</v>
      </c>
      <c r="E262">
        <v>100</v>
      </c>
      <c r="F262">
        <v>100</v>
      </c>
      <c r="G262">
        <v>100</v>
      </c>
      <c r="H262">
        <v>100</v>
      </c>
      <c r="I262">
        <v>100</v>
      </c>
      <c r="J262">
        <v>100</v>
      </c>
      <c r="K262">
        <v>100</v>
      </c>
      <c r="L262">
        <v>100</v>
      </c>
      <c r="M262">
        <v>10</v>
      </c>
      <c r="N262">
        <v>1</v>
      </c>
      <c r="O262">
        <v>100</v>
      </c>
      <c r="P262">
        <v>100</v>
      </c>
      <c r="Q262">
        <v>100</v>
      </c>
      <c r="R262">
        <v>100</v>
      </c>
      <c r="S262">
        <v>10</v>
      </c>
      <c r="T262">
        <v>12</v>
      </c>
      <c r="U262" t="s">
        <v>39</v>
      </c>
      <c r="V262" t="s">
        <v>172</v>
      </c>
      <c r="W262" t="s">
        <v>111</v>
      </c>
      <c r="X262">
        <v>672</v>
      </c>
      <c r="Y262">
        <v>288</v>
      </c>
      <c r="Z262">
        <v>672</v>
      </c>
      <c r="AA262">
        <v>400</v>
      </c>
      <c r="AB262" t="s">
        <v>42</v>
      </c>
      <c r="AC262" t="s">
        <v>581</v>
      </c>
      <c r="AD262" t="s">
        <v>72</v>
      </c>
      <c r="AE262">
        <v>350</v>
      </c>
      <c r="AF262" t="s">
        <v>968</v>
      </c>
      <c r="AG262">
        <v>0</v>
      </c>
      <c r="AH262">
        <v>0.5</v>
      </c>
      <c r="AI262">
        <v>1</v>
      </c>
    </row>
    <row r="263" spans="1:35" x14ac:dyDescent="0.4">
      <c r="A263">
        <v>4260</v>
      </c>
      <c r="B263" t="s">
        <v>969</v>
      </c>
      <c r="C263" t="s">
        <v>970</v>
      </c>
      <c r="D263">
        <v>25</v>
      </c>
      <c r="E263">
        <v>100</v>
      </c>
      <c r="F263">
        <v>100</v>
      </c>
      <c r="G263">
        <v>100</v>
      </c>
      <c r="H263">
        <v>100</v>
      </c>
      <c r="I263">
        <v>100</v>
      </c>
      <c r="J263">
        <v>100</v>
      </c>
      <c r="K263">
        <v>100</v>
      </c>
      <c r="L263">
        <v>100</v>
      </c>
      <c r="M263">
        <v>10</v>
      </c>
      <c r="N263">
        <v>1</v>
      </c>
      <c r="O263">
        <v>100</v>
      </c>
      <c r="P263">
        <v>100</v>
      </c>
      <c r="Q263">
        <v>100</v>
      </c>
      <c r="R263">
        <v>100</v>
      </c>
      <c r="S263">
        <v>10</v>
      </c>
      <c r="T263">
        <v>12</v>
      </c>
      <c r="U263" t="s">
        <v>39</v>
      </c>
      <c r="V263" t="s">
        <v>172</v>
      </c>
      <c r="W263" t="s">
        <v>81</v>
      </c>
      <c r="X263">
        <v>1120</v>
      </c>
      <c r="Y263">
        <v>240</v>
      </c>
      <c r="Z263">
        <v>620</v>
      </c>
      <c r="AA263">
        <v>100</v>
      </c>
      <c r="AB263" t="s">
        <v>42</v>
      </c>
      <c r="AC263" t="s">
        <v>42</v>
      </c>
      <c r="AD263" t="s">
        <v>72</v>
      </c>
      <c r="AE263">
        <v>400</v>
      </c>
      <c r="AF263" t="s">
        <v>971</v>
      </c>
      <c r="AG263">
        <v>0</v>
      </c>
      <c r="AH263">
        <v>0.5</v>
      </c>
      <c r="AI263">
        <v>1</v>
      </c>
    </row>
    <row r="264" spans="1:35" x14ac:dyDescent="0.4">
      <c r="A264">
        <v>4261</v>
      </c>
      <c r="B264" t="s">
        <v>972</v>
      </c>
      <c r="C264" t="s">
        <v>973</v>
      </c>
      <c r="D264">
        <v>73</v>
      </c>
      <c r="E264">
        <v>100</v>
      </c>
      <c r="F264">
        <v>100</v>
      </c>
      <c r="G264">
        <v>100</v>
      </c>
      <c r="H264">
        <v>100</v>
      </c>
      <c r="I264">
        <v>100</v>
      </c>
      <c r="J264">
        <v>100</v>
      </c>
      <c r="K264">
        <v>100</v>
      </c>
      <c r="L264">
        <v>100</v>
      </c>
      <c r="M264">
        <v>10</v>
      </c>
      <c r="N264">
        <v>3</v>
      </c>
      <c r="O264">
        <v>100</v>
      </c>
      <c r="P264">
        <v>100</v>
      </c>
      <c r="Q264">
        <v>100</v>
      </c>
      <c r="R264">
        <v>100</v>
      </c>
      <c r="S264">
        <v>10</v>
      </c>
      <c r="T264">
        <v>12</v>
      </c>
      <c r="U264" t="s">
        <v>156</v>
      </c>
      <c r="V264" t="s">
        <v>62</v>
      </c>
      <c r="W264" t="s">
        <v>599</v>
      </c>
      <c r="X264">
        <v>608</v>
      </c>
      <c r="Y264">
        <v>336</v>
      </c>
      <c r="Z264">
        <v>408</v>
      </c>
      <c r="AA264">
        <v>400</v>
      </c>
      <c r="AB264" t="s">
        <v>71</v>
      </c>
      <c r="AC264" t="s">
        <v>974</v>
      </c>
      <c r="AD264" t="s">
        <v>72</v>
      </c>
      <c r="AE264">
        <v>325</v>
      </c>
      <c r="AF264" t="s">
        <v>975</v>
      </c>
      <c r="AG264">
        <v>0</v>
      </c>
      <c r="AH264">
        <v>0.5</v>
      </c>
      <c r="AI264">
        <v>1</v>
      </c>
    </row>
    <row r="265" spans="1:35" x14ac:dyDescent="0.4">
      <c r="A265">
        <v>4262</v>
      </c>
      <c r="B265" t="s">
        <v>976</v>
      </c>
      <c r="C265" t="s">
        <v>977</v>
      </c>
      <c r="D265">
        <v>61</v>
      </c>
      <c r="E265">
        <v>100</v>
      </c>
      <c r="F265">
        <v>100</v>
      </c>
      <c r="G265">
        <v>100</v>
      </c>
      <c r="H265">
        <v>100</v>
      </c>
      <c r="I265">
        <v>100</v>
      </c>
      <c r="J265">
        <v>100</v>
      </c>
      <c r="K265">
        <v>100</v>
      </c>
      <c r="L265">
        <v>100</v>
      </c>
      <c r="M265">
        <v>10</v>
      </c>
      <c r="N265">
        <v>1</v>
      </c>
      <c r="O265">
        <v>100</v>
      </c>
      <c r="P265">
        <v>100</v>
      </c>
      <c r="Q265">
        <v>100</v>
      </c>
      <c r="R265">
        <v>100</v>
      </c>
      <c r="S265">
        <v>10</v>
      </c>
      <c r="T265">
        <v>12</v>
      </c>
      <c r="U265" t="s">
        <v>39</v>
      </c>
      <c r="V265" t="s">
        <v>62</v>
      </c>
      <c r="W265" t="s">
        <v>220</v>
      </c>
      <c r="X265">
        <v>879</v>
      </c>
      <c r="Y265">
        <v>576</v>
      </c>
      <c r="Z265">
        <v>672</v>
      </c>
      <c r="AA265">
        <v>450</v>
      </c>
      <c r="AB265" t="s">
        <v>42</v>
      </c>
      <c r="AC265" t="s">
        <v>42</v>
      </c>
      <c r="AD265" t="s">
        <v>72</v>
      </c>
      <c r="AE265">
        <v>300</v>
      </c>
      <c r="AF265" t="s">
        <v>978</v>
      </c>
      <c r="AG265">
        <v>0</v>
      </c>
      <c r="AH265">
        <v>0.5</v>
      </c>
      <c r="AI265">
        <v>1</v>
      </c>
    </row>
    <row r="266" spans="1:35" x14ac:dyDescent="0.4">
      <c r="A266">
        <v>4263</v>
      </c>
      <c r="B266" t="s">
        <v>979</v>
      </c>
      <c r="C266" t="s">
        <v>980</v>
      </c>
      <c r="D266">
        <v>77</v>
      </c>
      <c r="E266">
        <v>100</v>
      </c>
      <c r="F266">
        <v>100</v>
      </c>
      <c r="G266">
        <v>100</v>
      </c>
      <c r="H266">
        <v>100</v>
      </c>
      <c r="I266">
        <v>100</v>
      </c>
      <c r="J266">
        <v>100</v>
      </c>
      <c r="K266">
        <v>100</v>
      </c>
      <c r="L266">
        <v>100</v>
      </c>
      <c r="M266">
        <v>10</v>
      </c>
      <c r="N266">
        <v>2</v>
      </c>
      <c r="O266">
        <v>100</v>
      </c>
      <c r="P266">
        <v>100</v>
      </c>
      <c r="Q266">
        <v>100</v>
      </c>
      <c r="R266">
        <v>100</v>
      </c>
      <c r="S266">
        <v>10</v>
      </c>
      <c r="T266">
        <v>12</v>
      </c>
      <c r="U266" t="s">
        <v>156</v>
      </c>
      <c r="V266" t="s">
        <v>50</v>
      </c>
      <c r="W266" t="s">
        <v>373</v>
      </c>
      <c r="X266">
        <v>468</v>
      </c>
      <c r="Y266">
        <v>288</v>
      </c>
      <c r="Z266">
        <v>468</v>
      </c>
      <c r="AA266">
        <v>200</v>
      </c>
      <c r="AB266" t="s">
        <v>71</v>
      </c>
      <c r="AC266" t="s">
        <v>584</v>
      </c>
      <c r="AD266" t="s">
        <v>72</v>
      </c>
      <c r="AE266">
        <v>259</v>
      </c>
      <c r="AF266" t="s">
        <v>981</v>
      </c>
      <c r="AG266">
        <v>0</v>
      </c>
      <c r="AH266">
        <v>0.5</v>
      </c>
      <c r="AI266">
        <v>1</v>
      </c>
    </row>
    <row r="267" spans="1:35" x14ac:dyDescent="0.4">
      <c r="A267">
        <v>4264</v>
      </c>
      <c r="B267" t="s">
        <v>982</v>
      </c>
      <c r="C267" t="s">
        <v>983</v>
      </c>
      <c r="D267">
        <v>38</v>
      </c>
      <c r="E267">
        <v>100</v>
      </c>
      <c r="F267">
        <v>100</v>
      </c>
      <c r="G267">
        <v>100</v>
      </c>
      <c r="H267">
        <v>100</v>
      </c>
      <c r="I267">
        <v>100</v>
      </c>
      <c r="J267">
        <v>100</v>
      </c>
      <c r="K267">
        <v>100</v>
      </c>
      <c r="L267">
        <v>100</v>
      </c>
      <c r="M267">
        <v>10</v>
      </c>
      <c r="N267">
        <v>1</v>
      </c>
      <c r="O267">
        <v>100</v>
      </c>
      <c r="P267">
        <v>100</v>
      </c>
      <c r="Q267">
        <v>100</v>
      </c>
      <c r="R267">
        <v>100</v>
      </c>
      <c r="S267">
        <v>10</v>
      </c>
      <c r="T267">
        <v>12</v>
      </c>
      <c r="U267" t="s">
        <v>39</v>
      </c>
      <c r="V267" t="s">
        <v>50</v>
      </c>
      <c r="W267" t="s">
        <v>63</v>
      </c>
      <c r="X267">
        <v>1248</v>
      </c>
      <c r="Y267">
        <v>432</v>
      </c>
      <c r="Z267">
        <v>1248</v>
      </c>
      <c r="AA267">
        <v>400</v>
      </c>
      <c r="AB267" t="s">
        <v>42</v>
      </c>
      <c r="AC267" t="s">
        <v>42</v>
      </c>
      <c r="AD267" t="s">
        <v>43</v>
      </c>
      <c r="AE267">
        <v>450</v>
      </c>
      <c r="AF267" t="s">
        <v>984</v>
      </c>
      <c r="AG267">
        <v>0</v>
      </c>
      <c r="AH267">
        <v>0.5</v>
      </c>
      <c r="AI267">
        <v>1</v>
      </c>
    </row>
    <row r="268" spans="1:35" x14ac:dyDescent="0.4">
      <c r="A268">
        <v>4265</v>
      </c>
      <c r="B268" t="s">
        <v>985</v>
      </c>
      <c r="C268" t="s">
        <v>987</v>
      </c>
      <c r="D268">
        <v>74</v>
      </c>
      <c r="E268">
        <v>100</v>
      </c>
      <c r="F268">
        <v>100</v>
      </c>
      <c r="G268">
        <v>100</v>
      </c>
      <c r="H268">
        <v>100</v>
      </c>
      <c r="I268">
        <v>100</v>
      </c>
      <c r="J268">
        <v>100</v>
      </c>
      <c r="K268">
        <v>100</v>
      </c>
      <c r="L268">
        <v>100</v>
      </c>
      <c r="M268">
        <v>10</v>
      </c>
      <c r="N268">
        <v>2</v>
      </c>
      <c r="O268">
        <v>100</v>
      </c>
      <c r="P268">
        <v>100</v>
      </c>
      <c r="Q268">
        <v>100</v>
      </c>
      <c r="R268">
        <v>100</v>
      </c>
      <c r="S268">
        <v>10</v>
      </c>
      <c r="T268">
        <v>12</v>
      </c>
      <c r="U268" t="s">
        <v>156</v>
      </c>
      <c r="V268" t="s">
        <v>450</v>
      </c>
      <c r="W268" t="s">
        <v>477</v>
      </c>
      <c r="X268">
        <v>1816</v>
      </c>
      <c r="Y268">
        <v>240</v>
      </c>
      <c r="Z268">
        <v>576</v>
      </c>
      <c r="AA268">
        <v>175</v>
      </c>
      <c r="AB268" t="s">
        <v>42</v>
      </c>
      <c r="AC268" t="s">
        <v>988</v>
      </c>
      <c r="AD268" t="s">
        <v>72</v>
      </c>
      <c r="AE268">
        <v>850</v>
      </c>
      <c r="AF268" t="s">
        <v>986</v>
      </c>
      <c r="AG268">
        <v>0</v>
      </c>
      <c r="AH268">
        <v>0.5</v>
      </c>
      <c r="AI268">
        <v>1</v>
      </c>
    </row>
    <row r="269" spans="1:35" x14ac:dyDescent="0.4">
      <c r="A269">
        <v>4266</v>
      </c>
      <c r="B269" t="s">
        <v>989</v>
      </c>
      <c r="C269" t="s">
        <v>1007</v>
      </c>
      <c r="D269">
        <v>15</v>
      </c>
      <c r="E269">
        <v>100</v>
      </c>
      <c r="F269">
        <v>100</v>
      </c>
      <c r="G269">
        <v>100</v>
      </c>
      <c r="H269">
        <v>100</v>
      </c>
      <c r="I269">
        <v>100</v>
      </c>
      <c r="J269">
        <v>100</v>
      </c>
      <c r="K269">
        <v>100</v>
      </c>
      <c r="L269">
        <v>100</v>
      </c>
      <c r="M269">
        <v>10</v>
      </c>
      <c r="N269">
        <v>1</v>
      </c>
      <c r="O269">
        <v>100</v>
      </c>
      <c r="P269">
        <v>100</v>
      </c>
      <c r="Q269">
        <v>100</v>
      </c>
      <c r="R269">
        <v>100</v>
      </c>
      <c r="S269">
        <v>10</v>
      </c>
      <c r="T269">
        <v>12</v>
      </c>
      <c r="U269" t="s">
        <v>56</v>
      </c>
      <c r="V269" t="s">
        <v>392</v>
      </c>
      <c r="W269" t="s">
        <v>41</v>
      </c>
      <c r="X269">
        <v>864</v>
      </c>
      <c r="Y269">
        <v>384</v>
      </c>
      <c r="Z269">
        <v>864</v>
      </c>
      <c r="AA269">
        <v>200</v>
      </c>
      <c r="AB269" t="s">
        <v>42</v>
      </c>
      <c r="AC269" t="s">
        <v>42</v>
      </c>
      <c r="AD269" t="s">
        <v>43</v>
      </c>
      <c r="AE269">
        <v>481</v>
      </c>
      <c r="AF269" t="s">
        <v>1025</v>
      </c>
      <c r="AG269">
        <v>0</v>
      </c>
      <c r="AH269">
        <v>0.5</v>
      </c>
      <c r="AI269">
        <v>1</v>
      </c>
    </row>
    <row r="270" spans="1:35" x14ac:dyDescent="0.4">
      <c r="A270">
        <v>4267</v>
      </c>
      <c r="B270" t="s">
        <v>990</v>
      </c>
      <c r="C270" t="s">
        <v>1008</v>
      </c>
      <c r="D270">
        <v>42</v>
      </c>
      <c r="E270">
        <v>100</v>
      </c>
      <c r="F270">
        <v>100</v>
      </c>
      <c r="G270">
        <v>100</v>
      </c>
      <c r="H270">
        <v>100</v>
      </c>
      <c r="I270">
        <v>100</v>
      </c>
      <c r="J270">
        <v>100</v>
      </c>
      <c r="K270">
        <v>100</v>
      </c>
      <c r="L270">
        <v>100</v>
      </c>
      <c r="M270">
        <v>10</v>
      </c>
      <c r="N270">
        <v>1</v>
      </c>
      <c r="O270">
        <v>100</v>
      </c>
      <c r="P270">
        <v>100</v>
      </c>
      <c r="Q270">
        <v>100</v>
      </c>
      <c r="R270">
        <v>100</v>
      </c>
      <c r="S270">
        <v>10</v>
      </c>
      <c r="T270">
        <v>12</v>
      </c>
      <c r="U270" t="s">
        <v>39</v>
      </c>
      <c r="V270" t="s">
        <v>62</v>
      </c>
      <c r="W270" t="s">
        <v>41</v>
      </c>
      <c r="X270">
        <v>1100</v>
      </c>
      <c r="Y270">
        <v>480</v>
      </c>
      <c r="Z270">
        <v>900</v>
      </c>
      <c r="AA270">
        <v>200</v>
      </c>
      <c r="AB270" t="s">
        <v>42</v>
      </c>
      <c r="AC270" t="s">
        <v>42</v>
      </c>
      <c r="AD270" t="s">
        <v>43</v>
      </c>
      <c r="AE270">
        <v>558</v>
      </c>
      <c r="AF270" t="s">
        <v>1026</v>
      </c>
      <c r="AG270">
        <v>0</v>
      </c>
      <c r="AH270">
        <v>0.5</v>
      </c>
      <c r="AI270">
        <v>1</v>
      </c>
    </row>
    <row r="271" spans="1:35" x14ac:dyDescent="0.4">
      <c r="A271">
        <v>4268</v>
      </c>
      <c r="B271" t="s">
        <v>991</v>
      </c>
      <c r="C271" t="s">
        <v>1009</v>
      </c>
      <c r="D271">
        <v>18</v>
      </c>
      <c r="E271">
        <v>100</v>
      </c>
      <c r="F271">
        <v>100</v>
      </c>
      <c r="G271">
        <v>100</v>
      </c>
      <c r="H271">
        <v>100</v>
      </c>
      <c r="I271">
        <v>100</v>
      </c>
      <c r="J271">
        <v>100</v>
      </c>
      <c r="K271">
        <v>100</v>
      </c>
      <c r="L271">
        <v>100</v>
      </c>
      <c r="M271">
        <v>10</v>
      </c>
      <c r="N271">
        <v>1</v>
      </c>
      <c r="O271">
        <v>100</v>
      </c>
      <c r="P271">
        <v>100</v>
      </c>
      <c r="Q271">
        <v>100</v>
      </c>
      <c r="R271">
        <v>100</v>
      </c>
      <c r="S271">
        <v>10</v>
      </c>
      <c r="T271">
        <v>12</v>
      </c>
      <c r="U271" t="s">
        <v>56</v>
      </c>
      <c r="V271" t="s">
        <v>392</v>
      </c>
      <c r="W271" t="s">
        <v>58</v>
      </c>
      <c r="X271">
        <v>1264</v>
      </c>
      <c r="Y271">
        <v>216</v>
      </c>
      <c r="Z271">
        <v>864</v>
      </c>
      <c r="AA271">
        <v>400</v>
      </c>
      <c r="AB271" t="s">
        <v>42</v>
      </c>
      <c r="AC271" t="s">
        <v>42</v>
      </c>
      <c r="AD271" t="s">
        <v>43</v>
      </c>
      <c r="AE271">
        <v>350</v>
      </c>
      <c r="AF271" t="s">
        <v>1027</v>
      </c>
      <c r="AG271">
        <v>0</v>
      </c>
      <c r="AH271">
        <v>0.5</v>
      </c>
      <c r="AI271">
        <v>1</v>
      </c>
    </row>
    <row r="272" spans="1:35" x14ac:dyDescent="0.4">
      <c r="A272">
        <v>4269</v>
      </c>
      <c r="B272" t="s">
        <v>992</v>
      </c>
      <c r="C272" t="s">
        <v>1010</v>
      </c>
      <c r="D272">
        <v>20</v>
      </c>
      <c r="E272">
        <v>100</v>
      </c>
      <c r="F272">
        <v>100</v>
      </c>
      <c r="G272">
        <v>100</v>
      </c>
      <c r="H272">
        <v>100</v>
      </c>
      <c r="I272">
        <v>100</v>
      </c>
      <c r="J272">
        <v>100</v>
      </c>
      <c r="K272">
        <v>100</v>
      </c>
      <c r="L272">
        <v>100</v>
      </c>
      <c r="M272">
        <v>10</v>
      </c>
      <c r="N272">
        <v>1</v>
      </c>
      <c r="O272">
        <v>100</v>
      </c>
      <c r="P272">
        <v>100</v>
      </c>
      <c r="Q272">
        <v>100</v>
      </c>
      <c r="R272">
        <v>100</v>
      </c>
      <c r="S272">
        <v>7</v>
      </c>
      <c r="T272">
        <v>12</v>
      </c>
      <c r="U272" t="s">
        <v>56</v>
      </c>
      <c r="V272" t="s">
        <v>392</v>
      </c>
      <c r="W272" t="s">
        <v>41</v>
      </c>
      <c r="X272">
        <v>992</v>
      </c>
      <c r="Y272">
        <v>360</v>
      </c>
      <c r="Z272">
        <v>792</v>
      </c>
      <c r="AA272">
        <v>200</v>
      </c>
      <c r="AB272" t="s">
        <v>42</v>
      </c>
      <c r="AC272" t="s">
        <v>42</v>
      </c>
      <c r="AD272" t="s">
        <v>43</v>
      </c>
      <c r="AE272">
        <v>296</v>
      </c>
      <c r="AF272" t="s">
        <v>1028</v>
      </c>
      <c r="AG272">
        <v>0</v>
      </c>
      <c r="AH272">
        <v>0.5</v>
      </c>
      <c r="AI272">
        <v>1</v>
      </c>
    </row>
    <row r="273" spans="1:35" x14ac:dyDescent="0.4">
      <c r="A273">
        <v>4270</v>
      </c>
      <c r="B273" t="s">
        <v>993</v>
      </c>
      <c r="C273" t="s">
        <v>1011</v>
      </c>
      <c r="D273">
        <v>21</v>
      </c>
      <c r="E273">
        <v>100</v>
      </c>
      <c r="F273">
        <v>100</v>
      </c>
      <c r="G273">
        <v>100</v>
      </c>
      <c r="H273">
        <v>100</v>
      </c>
      <c r="I273">
        <v>100</v>
      </c>
      <c r="J273">
        <v>100</v>
      </c>
      <c r="K273">
        <v>100</v>
      </c>
      <c r="L273">
        <v>100</v>
      </c>
      <c r="M273">
        <v>10</v>
      </c>
      <c r="N273">
        <v>1</v>
      </c>
      <c r="O273">
        <v>100</v>
      </c>
      <c r="P273">
        <v>100</v>
      </c>
      <c r="Q273">
        <v>100</v>
      </c>
      <c r="R273">
        <v>100</v>
      </c>
      <c r="S273">
        <v>10</v>
      </c>
      <c r="T273">
        <v>12</v>
      </c>
      <c r="U273" t="s">
        <v>56</v>
      </c>
      <c r="V273" t="s">
        <v>62</v>
      </c>
      <c r="W273" t="s">
        <v>81</v>
      </c>
      <c r="X273">
        <v>1000</v>
      </c>
      <c r="Y273">
        <v>384</v>
      </c>
      <c r="Z273">
        <v>900</v>
      </c>
      <c r="AA273">
        <v>200</v>
      </c>
      <c r="AB273" t="s">
        <v>42</v>
      </c>
      <c r="AC273" t="s">
        <v>42</v>
      </c>
      <c r="AD273" t="s">
        <v>72</v>
      </c>
      <c r="AE273">
        <v>259</v>
      </c>
      <c r="AF273" t="s">
        <v>1029</v>
      </c>
      <c r="AG273">
        <v>0</v>
      </c>
      <c r="AH273">
        <v>0.5</v>
      </c>
      <c r="AI273">
        <v>1</v>
      </c>
    </row>
    <row r="274" spans="1:35" x14ac:dyDescent="0.4">
      <c r="A274">
        <v>4271</v>
      </c>
      <c r="B274" t="s">
        <v>994</v>
      </c>
      <c r="C274" t="s">
        <v>1012</v>
      </c>
      <c r="D274">
        <v>61</v>
      </c>
      <c r="E274">
        <v>100</v>
      </c>
      <c r="F274">
        <v>100</v>
      </c>
      <c r="G274">
        <v>100</v>
      </c>
      <c r="H274">
        <v>100</v>
      </c>
      <c r="I274">
        <v>100</v>
      </c>
      <c r="J274">
        <v>100</v>
      </c>
      <c r="K274">
        <v>100</v>
      </c>
      <c r="L274">
        <v>100</v>
      </c>
      <c r="M274">
        <v>10</v>
      </c>
      <c r="N274">
        <v>1</v>
      </c>
      <c r="O274">
        <v>100</v>
      </c>
      <c r="P274">
        <v>100</v>
      </c>
      <c r="Q274">
        <v>100</v>
      </c>
      <c r="R274">
        <v>100</v>
      </c>
      <c r="S274">
        <v>10</v>
      </c>
      <c r="T274">
        <v>12</v>
      </c>
      <c r="U274" t="s">
        <v>39</v>
      </c>
      <c r="V274" t="s">
        <v>172</v>
      </c>
      <c r="W274" t="s">
        <v>51</v>
      </c>
      <c r="X274">
        <v>1100</v>
      </c>
      <c r="Y274">
        <v>580</v>
      </c>
      <c r="Z274">
        <v>560</v>
      </c>
      <c r="AA274">
        <v>250</v>
      </c>
      <c r="AB274" t="s">
        <v>42</v>
      </c>
      <c r="AC274" t="s">
        <v>18</v>
      </c>
      <c r="AD274" t="s">
        <v>72</v>
      </c>
      <c r="AE274">
        <v>700</v>
      </c>
      <c r="AF274" t="s">
        <v>1030</v>
      </c>
      <c r="AG274">
        <v>0</v>
      </c>
      <c r="AH274">
        <v>0.5</v>
      </c>
      <c r="AI274">
        <v>1</v>
      </c>
    </row>
    <row r="275" spans="1:35" x14ac:dyDescent="0.4">
      <c r="A275">
        <v>4272</v>
      </c>
      <c r="B275" t="s">
        <v>995</v>
      </c>
      <c r="C275" t="s">
        <v>1020</v>
      </c>
      <c r="D275">
        <v>63</v>
      </c>
      <c r="E275">
        <v>100</v>
      </c>
      <c r="F275">
        <v>100</v>
      </c>
      <c r="G275">
        <v>100</v>
      </c>
      <c r="H275">
        <v>100</v>
      </c>
      <c r="I275">
        <v>100</v>
      </c>
      <c r="J275">
        <v>100</v>
      </c>
      <c r="K275">
        <v>100</v>
      </c>
      <c r="L275">
        <v>100</v>
      </c>
      <c r="M275">
        <v>10</v>
      </c>
      <c r="N275">
        <v>1</v>
      </c>
      <c r="O275">
        <v>100</v>
      </c>
      <c r="P275">
        <v>100</v>
      </c>
      <c r="Q275">
        <v>100</v>
      </c>
      <c r="R275">
        <v>100</v>
      </c>
      <c r="S275">
        <v>10</v>
      </c>
      <c r="T275">
        <v>12</v>
      </c>
      <c r="U275" t="s">
        <v>39</v>
      </c>
      <c r="V275" t="s">
        <v>62</v>
      </c>
      <c r="W275" t="s">
        <v>41</v>
      </c>
      <c r="X275">
        <v>1612</v>
      </c>
      <c r="Y275">
        <v>583</v>
      </c>
      <c r="Z275">
        <v>622</v>
      </c>
      <c r="AA275">
        <v>200</v>
      </c>
      <c r="AB275" t="s">
        <v>42</v>
      </c>
      <c r="AC275" t="s">
        <v>956</v>
      </c>
      <c r="AD275" t="s">
        <v>72</v>
      </c>
      <c r="AE275">
        <v>600</v>
      </c>
      <c r="AF275" t="s">
        <v>1031</v>
      </c>
      <c r="AG275">
        <v>0</v>
      </c>
      <c r="AH275">
        <v>0.5</v>
      </c>
      <c r="AI275">
        <v>1</v>
      </c>
    </row>
    <row r="276" spans="1:35" x14ac:dyDescent="0.4">
      <c r="A276">
        <v>4273</v>
      </c>
      <c r="B276" t="s">
        <v>996</v>
      </c>
      <c r="C276" t="s">
        <v>1013</v>
      </c>
      <c r="D276">
        <v>61</v>
      </c>
      <c r="E276">
        <v>100</v>
      </c>
      <c r="F276">
        <v>100</v>
      </c>
      <c r="G276">
        <v>100</v>
      </c>
      <c r="H276">
        <v>100</v>
      </c>
      <c r="I276">
        <v>100</v>
      </c>
      <c r="J276">
        <v>100</v>
      </c>
      <c r="K276">
        <v>100</v>
      </c>
      <c r="L276">
        <v>100</v>
      </c>
      <c r="M276">
        <v>10</v>
      </c>
      <c r="N276">
        <v>1</v>
      </c>
      <c r="O276">
        <v>100</v>
      </c>
      <c r="P276">
        <v>100</v>
      </c>
      <c r="Q276">
        <v>100</v>
      </c>
      <c r="R276">
        <v>100</v>
      </c>
      <c r="S276">
        <v>10</v>
      </c>
      <c r="T276">
        <v>12</v>
      </c>
      <c r="U276" t="s">
        <v>56</v>
      </c>
      <c r="V276" t="s">
        <v>62</v>
      </c>
      <c r="W276" t="s">
        <v>58</v>
      </c>
      <c r="X276">
        <v>1430</v>
      </c>
      <c r="Y276">
        <v>1080</v>
      </c>
      <c r="Z276">
        <v>1080</v>
      </c>
      <c r="AA276">
        <v>165</v>
      </c>
      <c r="AB276" t="s">
        <v>42</v>
      </c>
      <c r="AC276" t="s">
        <v>42</v>
      </c>
      <c r="AD276" t="s">
        <v>43</v>
      </c>
      <c r="AE276">
        <v>496</v>
      </c>
      <c r="AF276" t="s">
        <v>1032</v>
      </c>
      <c r="AG276">
        <v>0</v>
      </c>
      <c r="AH276">
        <v>0.5</v>
      </c>
      <c r="AI276">
        <v>1</v>
      </c>
    </row>
    <row r="277" spans="1:35" x14ac:dyDescent="0.4">
      <c r="A277">
        <v>4274</v>
      </c>
      <c r="B277" t="s">
        <v>997</v>
      </c>
      <c r="C277" t="s">
        <v>1019</v>
      </c>
      <c r="D277">
        <v>65</v>
      </c>
      <c r="E277">
        <v>100</v>
      </c>
      <c r="F277">
        <v>100</v>
      </c>
      <c r="G277">
        <v>100</v>
      </c>
      <c r="H277">
        <v>100</v>
      </c>
      <c r="I277">
        <v>100</v>
      </c>
      <c r="J277">
        <v>100</v>
      </c>
      <c r="K277">
        <v>100</v>
      </c>
      <c r="L277">
        <v>100</v>
      </c>
      <c r="M277">
        <v>10</v>
      </c>
      <c r="N277">
        <v>4</v>
      </c>
      <c r="O277">
        <v>100</v>
      </c>
      <c r="P277">
        <v>100</v>
      </c>
      <c r="Q277">
        <v>100</v>
      </c>
      <c r="R277">
        <v>100</v>
      </c>
      <c r="S277">
        <v>10</v>
      </c>
      <c r="T277">
        <v>12</v>
      </c>
      <c r="U277" t="s">
        <v>156</v>
      </c>
      <c r="V277" t="s">
        <v>354</v>
      </c>
      <c r="W277" t="s">
        <v>246</v>
      </c>
      <c r="X277">
        <v>1280</v>
      </c>
      <c r="Y277">
        <v>240</v>
      </c>
      <c r="Z277">
        <v>1080</v>
      </c>
      <c r="AA277">
        <v>250</v>
      </c>
      <c r="AB277" t="s">
        <v>71</v>
      </c>
      <c r="AC277" t="s">
        <v>753</v>
      </c>
      <c r="AD277" t="s">
        <v>43</v>
      </c>
      <c r="AE277">
        <v>925</v>
      </c>
      <c r="AF277" t="s">
        <v>1033</v>
      </c>
      <c r="AG277">
        <v>0</v>
      </c>
      <c r="AH277">
        <v>0.5</v>
      </c>
      <c r="AI277">
        <v>1</v>
      </c>
    </row>
    <row r="278" spans="1:35" x14ac:dyDescent="0.4">
      <c r="A278">
        <v>4275</v>
      </c>
      <c r="B278" t="s">
        <v>998</v>
      </c>
      <c r="C278" t="s">
        <v>1021</v>
      </c>
      <c r="D278">
        <v>59</v>
      </c>
      <c r="E278">
        <v>100</v>
      </c>
      <c r="F278">
        <v>100</v>
      </c>
      <c r="G278">
        <v>100</v>
      </c>
      <c r="H278">
        <v>100</v>
      </c>
      <c r="I278">
        <v>100</v>
      </c>
      <c r="J278">
        <v>100</v>
      </c>
      <c r="K278">
        <v>100</v>
      </c>
      <c r="L278">
        <v>100</v>
      </c>
      <c r="M278">
        <v>10</v>
      </c>
      <c r="N278">
        <v>1</v>
      </c>
      <c r="O278">
        <v>100</v>
      </c>
      <c r="P278">
        <v>100</v>
      </c>
      <c r="Q278">
        <v>100</v>
      </c>
      <c r="R278">
        <v>100</v>
      </c>
      <c r="S278">
        <v>10</v>
      </c>
      <c r="T278">
        <v>12</v>
      </c>
      <c r="U278" t="s">
        <v>39</v>
      </c>
      <c r="V278" t="s">
        <v>62</v>
      </c>
      <c r="W278" t="s">
        <v>496</v>
      </c>
      <c r="X278">
        <v>1132</v>
      </c>
      <c r="Y278">
        <v>532</v>
      </c>
      <c r="Z278">
        <v>583</v>
      </c>
      <c r="AA278">
        <v>190</v>
      </c>
      <c r="AB278" t="s">
        <v>42</v>
      </c>
      <c r="AC278" t="s">
        <v>956</v>
      </c>
      <c r="AD278" t="s">
        <v>72</v>
      </c>
      <c r="AE278">
        <v>450</v>
      </c>
      <c r="AF278" t="s">
        <v>1034</v>
      </c>
      <c r="AG278">
        <v>0</v>
      </c>
      <c r="AH278">
        <v>0.5</v>
      </c>
      <c r="AI278">
        <v>1</v>
      </c>
    </row>
    <row r="279" spans="1:35" x14ac:dyDescent="0.4">
      <c r="A279">
        <v>4276</v>
      </c>
      <c r="B279" t="s">
        <v>999</v>
      </c>
      <c r="C279" t="s">
        <v>1014</v>
      </c>
      <c r="D279">
        <v>72</v>
      </c>
      <c r="E279">
        <v>100</v>
      </c>
      <c r="F279">
        <v>100</v>
      </c>
      <c r="G279">
        <v>100</v>
      </c>
      <c r="H279">
        <v>100</v>
      </c>
      <c r="I279">
        <v>100</v>
      </c>
      <c r="J279">
        <v>100</v>
      </c>
      <c r="K279">
        <v>100</v>
      </c>
      <c r="L279">
        <v>100</v>
      </c>
      <c r="M279">
        <v>10</v>
      </c>
      <c r="N279">
        <v>1</v>
      </c>
      <c r="O279">
        <v>100</v>
      </c>
      <c r="P279">
        <v>100</v>
      </c>
      <c r="Q279">
        <v>100</v>
      </c>
      <c r="R279">
        <v>100</v>
      </c>
      <c r="S279">
        <v>10</v>
      </c>
      <c r="T279">
        <v>12</v>
      </c>
      <c r="U279" t="s">
        <v>156</v>
      </c>
      <c r="V279" t="s">
        <v>62</v>
      </c>
      <c r="W279" t="s">
        <v>373</v>
      </c>
      <c r="X279">
        <v>704</v>
      </c>
      <c r="Y279">
        <v>432</v>
      </c>
      <c r="Z279">
        <v>504</v>
      </c>
      <c r="AA279">
        <v>100</v>
      </c>
      <c r="AB279" t="s">
        <v>71</v>
      </c>
      <c r="AC279" t="s">
        <v>753</v>
      </c>
      <c r="AD279" t="s">
        <v>72</v>
      </c>
      <c r="AE279">
        <v>296</v>
      </c>
      <c r="AF279" t="s">
        <v>1035</v>
      </c>
      <c r="AG279">
        <v>0</v>
      </c>
      <c r="AH279">
        <v>0.5</v>
      </c>
      <c r="AI279">
        <v>1</v>
      </c>
    </row>
    <row r="280" spans="1:35" x14ac:dyDescent="0.4">
      <c r="A280">
        <v>4277</v>
      </c>
      <c r="B280" t="s">
        <v>1000</v>
      </c>
      <c r="C280" t="s">
        <v>1015</v>
      </c>
      <c r="D280">
        <v>79</v>
      </c>
      <c r="E280">
        <v>100</v>
      </c>
      <c r="F280">
        <v>100</v>
      </c>
      <c r="G280">
        <v>100</v>
      </c>
      <c r="H280">
        <v>100</v>
      </c>
      <c r="I280">
        <v>100</v>
      </c>
      <c r="J280">
        <v>100</v>
      </c>
      <c r="K280">
        <v>100</v>
      </c>
      <c r="L280">
        <v>100</v>
      </c>
      <c r="M280">
        <v>10</v>
      </c>
      <c r="N280">
        <v>1</v>
      </c>
      <c r="O280">
        <v>100</v>
      </c>
      <c r="P280">
        <v>100</v>
      </c>
      <c r="Q280">
        <v>100</v>
      </c>
      <c r="R280">
        <v>100</v>
      </c>
      <c r="S280">
        <v>10</v>
      </c>
      <c r="T280">
        <v>12</v>
      </c>
      <c r="U280" t="s">
        <v>39</v>
      </c>
      <c r="V280" t="s">
        <v>76</v>
      </c>
      <c r="W280" t="s">
        <v>598</v>
      </c>
      <c r="X280">
        <v>1720</v>
      </c>
      <c r="Y280">
        <v>360</v>
      </c>
      <c r="Z280">
        <v>1320</v>
      </c>
      <c r="AA280">
        <v>180</v>
      </c>
      <c r="AB280" t="s">
        <v>42</v>
      </c>
      <c r="AC280" t="s">
        <v>1037</v>
      </c>
      <c r="AD280" t="s">
        <v>72</v>
      </c>
      <c r="AE280">
        <v>1000</v>
      </c>
      <c r="AF280" t="s">
        <v>1036</v>
      </c>
      <c r="AG280">
        <v>0</v>
      </c>
      <c r="AH280">
        <v>0.5</v>
      </c>
      <c r="AI280">
        <v>1</v>
      </c>
    </row>
    <row r="281" spans="1:35" x14ac:dyDescent="0.4">
      <c r="A281">
        <v>4278</v>
      </c>
      <c r="B281" t="s">
        <v>1001</v>
      </c>
      <c r="C281" t="s">
        <v>1016</v>
      </c>
      <c r="D281">
        <v>40</v>
      </c>
      <c r="E281">
        <v>100</v>
      </c>
      <c r="F281">
        <v>100</v>
      </c>
      <c r="G281">
        <v>100</v>
      </c>
      <c r="H281">
        <v>100</v>
      </c>
      <c r="I281">
        <v>100</v>
      </c>
      <c r="J281">
        <v>100</v>
      </c>
      <c r="K281">
        <v>100</v>
      </c>
      <c r="L281">
        <v>100</v>
      </c>
      <c r="M281">
        <v>10</v>
      </c>
      <c r="N281">
        <v>1</v>
      </c>
      <c r="O281">
        <v>100</v>
      </c>
      <c r="P281">
        <v>100</v>
      </c>
      <c r="Q281">
        <v>100</v>
      </c>
      <c r="R281">
        <v>100</v>
      </c>
      <c r="S281">
        <v>10</v>
      </c>
      <c r="T281">
        <v>12</v>
      </c>
      <c r="U281" t="s">
        <v>56</v>
      </c>
      <c r="V281" t="s">
        <v>62</v>
      </c>
      <c r="W281" t="s">
        <v>58</v>
      </c>
      <c r="X281">
        <v>776</v>
      </c>
      <c r="Y281">
        <v>288</v>
      </c>
      <c r="Z281">
        <v>576</v>
      </c>
      <c r="AA281">
        <v>200</v>
      </c>
      <c r="AB281" t="s">
        <v>42</v>
      </c>
      <c r="AC281" t="s">
        <v>42</v>
      </c>
      <c r="AD281" t="s">
        <v>72</v>
      </c>
      <c r="AE281">
        <v>400</v>
      </c>
      <c r="AF281" t="s">
        <v>1038</v>
      </c>
      <c r="AG281">
        <v>0</v>
      </c>
      <c r="AH281">
        <v>0.5</v>
      </c>
      <c r="AI281">
        <v>1</v>
      </c>
    </row>
    <row r="282" spans="1:35" x14ac:dyDescent="0.4">
      <c r="A282">
        <v>4279</v>
      </c>
      <c r="B282" t="s">
        <v>1002</v>
      </c>
      <c r="C282" t="s">
        <v>1022</v>
      </c>
      <c r="D282">
        <v>32</v>
      </c>
      <c r="E282">
        <v>100</v>
      </c>
      <c r="F282">
        <v>100</v>
      </c>
      <c r="G282">
        <v>100</v>
      </c>
      <c r="H282">
        <v>100</v>
      </c>
      <c r="I282">
        <v>100</v>
      </c>
      <c r="J282">
        <v>100</v>
      </c>
      <c r="K282">
        <v>100</v>
      </c>
      <c r="L282">
        <v>100</v>
      </c>
      <c r="M282">
        <v>10</v>
      </c>
      <c r="N282">
        <v>1</v>
      </c>
      <c r="O282">
        <v>100</v>
      </c>
      <c r="P282">
        <v>100</v>
      </c>
      <c r="Q282">
        <v>100</v>
      </c>
      <c r="R282">
        <v>100</v>
      </c>
      <c r="S282">
        <v>10</v>
      </c>
      <c r="T282">
        <v>12</v>
      </c>
      <c r="U282" t="s">
        <v>56</v>
      </c>
      <c r="V282" t="s">
        <v>57</v>
      </c>
      <c r="W282" t="s">
        <v>58</v>
      </c>
      <c r="X282">
        <v>860</v>
      </c>
      <c r="Y282">
        <v>624</v>
      </c>
      <c r="Z282">
        <v>660</v>
      </c>
      <c r="AA282">
        <v>200</v>
      </c>
      <c r="AB282" t="s">
        <v>42</v>
      </c>
      <c r="AC282" t="s">
        <v>57</v>
      </c>
      <c r="AD282" t="s">
        <v>43</v>
      </c>
      <c r="AE282">
        <v>682</v>
      </c>
      <c r="AF282" t="s">
        <v>1039</v>
      </c>
      <c r="AG282">
        <v>0</v>
      </c>
      <c r="AH282">
        <v>0.5</v>
      </c>
      <c r="AI282">
        <v>1</v>
      </c>
    </row>
    <row r="283" spans="1:35" x14ac:dyDescent="0.4">
      <c r="A283">
        <v>4280</v>
      </c>
      <c r="B283" t="s">
        <v>1003</v>
      </c>
      <c r="C283" t="s">
        <v>1023</v>
      </c>
      <c r="D283">
        <v>60</v>
      </c>
      <c r="E283">
        <v>100</v>
      </c>
      <c r="F283">
        <v>100</v>
      </c>
      <c r="G283">
        <v>100</v>
      </c>
      <c r="H283">
        <v>100</v>
      </c>
      <c r="I283">
        <v>100</v>
      </c>
      <c r="J283">
        <v>100</v>
      </c>
      <c r="K283">
        <v>100</v>
      </c>
      <c r="L283">
        <v>100</v>
      </c>
      <c r="M283">
        <v>10</v>
      </c>
      <c r="N283">
        <v>1</v>
      </c>
      <c r="O283">
        <v>100</v>
      </c>
      <c r="P283">
        <v>100</v>
      </c>
      <c r="Q283">
        <v>100</v>
      </c>
      <c r="R283">
        <v>100</v>
      </c>
      <c r="S283">
        <v>10</v>
      </c>
      <c r="T283">
        <v>12</v>
      </c>
      <c r="U283" t="s">
        <v>156</v>
      </c>
      <c r="V283" t="s">
        <v>50</v>
      </c>
      <c r="W283" t="s">
        <v>541</v>
      </c>
      <c r="X283">
        <v>1264</v>
      </c>
      <c r="Y283">
        <v>288</v>
      </c>
      <c r="Z283">
        <v>864</v>
      </c>
      <c r="AA283">
        <v>200</v>
      </c>
      <c r="AB283" t="s">
        <v>42</v>
      </c>
      <c r="AC283" t="s">
        <v>302</v>
      </c>
      <c r="AD283" t="s">
        <v>43</v>
      </c>
      <c r="AE283">
        <v>900</v>
      </c>
      <c r="AF283" t="s">
        <v>1040</v>
      </c>
      <c r="AG283">
        <v>0</v>
      </c>
      <c r="AH283">
        <v>0.5</v>
      </c>
      <c r="AI283">
        <v>1</v>
      </c>
    </row>
    <row r="284" spans="1:35" x14ac:dyDescent="0.4">
      <c r="A284">
        <v>4281</v>
      </c>
      <c r="B284" t="s">
        <v>1004</v>
      </c>
      <c r="C284" t="s">
        <v>1017</v>
      </c>
      <c r="D284">
        <v>24</v>
      </c>
      <c r="E284">
        <v>100</v>
      </c>
      <c r="F284">
        <v>100</v>
      </c>
      <c r="G284">
        <v>100</v>
      </c>
      <c r="H284">
        <v>100</v>
      </c>
      <c r="I284">
        <v>100</v>
      </c>
      <c r="J284">
        <v>100</v>
      </c>
      <c r="K284">
        <v>100</v>
      </c>
      <c r="L284">
        <v>100</v>
      </c>
      <c r="M284">
        <v>10</v>
      </c>
      <c r="N284">
        <v>1</v>
      </c>
      <c r="O284">
        <v>100</v>
      </c>
      <c r="P284">
        <v>100</v>
      </c>
      <c r="Q284">
        <v>100</v>
      </c>
      <c r="R284">
        <v>100</v>
      </c>
      <c r="S284">
        <v>10</v>
      </c>
      <c r="T284">
        <v>12</v>
      </c>
      <c r="U284" t="s">
        <v>39</v>
      </c>
      <c r="V284" t="s">
        <v>450</v>
      </c>
      <c r="W284" t="s">
        <v>458</v>
      </c>
      <c r="X284">
        <v>2492</v>
      </c>
      <c r="Y284">
        <v>432</v>
      </c>
      <c r="Z284">
        <v>792</v>
      </c>
      <c r="AA284">
        <v>200</v>
      </c>
      <c r="AB284" t="s">
        <v>42</v>
      </c>
      <c r="AC284" t="s">
        <v>450</v>
      </c>
      <c r="AD284" t="s">
        <v>43</v>
      </c>
      <c r="AE284">
        <v>725</v>
      </c>
      <c r="AF284" t="s">
        <v>1042</v>
      </c>
      <c r="AG284">
        <v>0</v>
      </c>
      <c r="AH284">
        <v>0.5</v>
      </c>
      <c r="AI284">
        <v>1</v>
      </c>
    </row>
    <row r="285" spans="1:35" x14ac:dyDescent="0.4">
      <c r="A285">
        <v>4282</v>
      </c>
      <c r="B285" t="s">
        <v>1005</v>
      </c>
      <c r="C285" t="s">
        <v>1018</v>
      </c>
      <c r="D285">
        <v>45</v>
      </c>
      <c r="E285">
        <v>100</v>
      </c>
      <c r="F285">
        <v>100</v>
      </c>
      <c r="G285">
        <v>100</v>
      </c>
      <c r="H285">
        <v>100</v>
      </c>
      <c r="I285">
        <v>100</v>
      </c>
      <c r="J285">
        <v>100</v>
      </c>
      <c r="K285">
        <v>100</v>
      </c>
      <c r="L285">
        <v>100</v>
      </c>
      <c r="M285">
        <v>10</v>
      </c>
      <c r="N285">
        <v>9</v>
      </c>
      <c r="O285">
        <v>100</v>
      </c>
      <c r="P285">
        <v>100</v>
      </c>
      <c r="Q285">
        <v>100</v>
      </c>
      <c r="R285">
        <v>100</v>
      </c>
      <c r="S285">
        <v>10</v>
      </c>
      <c r="T285">
        <v>12</v>
      </c>
      <c r="U285" t="s">
        <v>156</v>
      </c>
      <c r="V285" t="s">
        <v>50</v>
      </c>
      <c r="W285" t="s">
        <v>541</v>
      </c>
      <c r="X285">
        <v>1332</v>
      </c>
      <c r="Y285">
        <v>672</v>
      </c>
      <c r="Z285">
        <v>1332</v>
      </c>
      <c r="AA285">
        <v>200</v>
      </c>
      <c r="AB285" t="s">
        <v>42</v>
      </c>
      <c r="AC285" t="s">
        <v>42</v>
      </c>
      <c r="AD285" t="s">
        <v>131</v>
      </c>
      <c r="AE285">
        <v>962</v>
      </c>
      <c r="AF285" t="s">
        <v>1041</v>
      </c>
      <c r="AG285">
        <v>0</v>
      </c>
      <c r="AH285">
        <v>0.5</v>
      </c>
      <c r="AI285">
        <v>1</v>
      </c>
    </row>
    <row r="286" spans="1:35" x14ac:dyDescent="0.4">
      <c r="A286">
        <v>4283</v>
      </c>
      <c r="B286" t="s">
        <v>1006</v>
      </c>
      <c r="C286" t="s">
        <v>1024</v>
      </c>
      <c r="D286">
        <v>70</v>
      </c>
      <c r="E286">
        <v>100</v>
      </c>
      <c r="F286">
        <v>100</v>
      </c>
      <c r="G286">
        <v>100</v>
      </c>
      <c r="H286">
        <v>100</v>
      </c>
      <c r="I286">
        <v>100</v>
      </c>
      <c r="J286">
        <v>100</v>
      </c>
      <c r="K286">
        <v>100</v>
      </c>
      <c r="L286">
        <v>100</v>
      </c>
      <c r="M286">
        <v>10</v>
      </c>
      <c r="N286">
        <v>2</v>
      </c>
      <c r="O286">
        <v>100</v>
      </c>
      <c r="P286">
        <v>100</v>
      </c>
      <c r="Q286">
        <v>100</v>
      </c>
      <c r="R286">
        <v>100</v>
      </c>
      <c r="S286">
        <v>10</v>
      </c>
      <c r="T286">
        <v>12</v>
      </c>
      <c r="U286" t="s">
        <v>156</v>
      </c>
      <c r="V286" t="s">
        <v>76</v>
      </c>
      <c r="W286" t="s">
        <v>63</v>
      </c>
      <c r="X286">
        <v>1020</v>
      </c>
      <c r="Y286">
        <v>144</v>
      </c>
      <c r="Z286">
        <v>288</v>
      </c>
      <c r="AA286">
        <v>150</v>
      </c>
      <c r="AB286" t="s">
        <v>71</v>
      </c>
      <c r="AC286" t="s">
        <v>1044</v>
      </c>
      <c r="AD286" t="s">
        <v>72</v>
      </c>
      <c r="AE286">
        <v>400</v>
      </c>
      <c r="AF286" t="s">
        <v>1043</v>
      </c>
      <c r="AG286">
        <v>0</v>
      </c>
      <c r="AH286">
        <v>0.5</v>
      </c>
      <c r="AI286">
        <v>1</v>
      </c>
    </row>
  </sheetData>
  <sortState xmlns:xlrd2="http://schemas.microsoft.com/office/spreadsheetml/2017/richdata2" ref="A2:AI179">
    <sortCondition ref="D2:D179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0D735-A0CB-4964-BEDD-3BB8540E7786}">
  <dimension ref="A1:F6"/>
  <sheetViews>
    <sheetView workbookViewId="0">
      <selection activeCell="E28" sqref="E28"/>
    </sheetView>
  </sheetViews>
  <sheetFormatPr defaultRowHeight="14.6" x14ac:dyDescent="0.4"/>
  <cols>
    <col min="1" max="1" width="12.23046875" bestFit="1" customWidth="1"/>
    <col min="2" max="2" width="9.61328125" bestFit="1" customWidth="1"/>
    <col min="3" max="3" width="9.61328125" customWidth="1"/>
    <col min="4" max="4" width="14.69140625" bestFit="1" customWidth="1"/>
    <col min="5" max="5" width="50.69140625" bestFit="1" customWidth="1"/>
    <col min="6" max="6" width="52.53515625" bestFit="1" customWidth="1"/>
  </cols>
  <sheetData>
    <row r="1" spans="1:6" x14ac:dyDescent="0.4">
      <c r="A1" t="s">
        <v>22</v>
      </c>
      <c r="B1" t="s">
        <v>17</v>
      </c>
      <c r="C1" t="s">
        <v>954</v>
      </c>
      <c r="D1" t="s">
        <v>921</v>
      </c>
      <c r="E1" t="s">
        <v>923</v>
      </c>
      <c r="F1" t="s">
        <v>922</v>
      </c>
    </row>
    <row r="2" spans="1:6" x14ac:dyDescent="0.4">
      <c r="A2" t="s">
        <v>926</v>
      </c>
      <c r="B2" t="s">
        <v>920</v>
      </c>
      <c r="C2">
        <v>0</v>
      </c>
      <c r="D2">
        <v>1</v>
      </c>
    </row>
    <row r="3" spans="1:6" x14ac:dyDescent="0.4">
      <c r="A3" t="s">
        <v>926</v>
      </c>
      <c r="B3" t="s">
        <v>905</v>
      </c>
      <c r="C3">
        <v>0</v>
      </c>
      <c r="D3">
        <v>2</v>
      </c>
      <c r="E3" t="s">
        <v>924</v>
      </c>
      <c r="F3" t="s">
        <v>925</v>
      </c>
    </row>
    <row r="4" spans="1:6" x14ac:dyDescent="0.4">
      <c r="A4" t="s">
        <v>926</v>
      </c>
      <c r="B4" t="s">
        <v>906</v>
      </c>
      <c r="C4">
        <v>0</v>
      </c>
      <c r="D4">
        <v>2</v>
      </c>
      <c r="E4" t="s">
        <v>928</v>
      </c>
      <c r="F4" t="s">
        <v>929</v>
      </c>
    </row>
    <row r="5" spans="1:6" x14ac:dyDescent="0.4">
      <c r="A5" t="s">
        <v>927</v>
      </c>
      <c r="B5" t="s">
        <v>920</v>
      </c>
      <c r="C5">
        <v>0</v>
      </c>
      <c r="D5">
        <v>1</v>
      </c>
    </row>
    <row r="6" spans="1:6" x14ac:dyDescent="0.4">
      <c r="A6" t="s">
        <v>927</v>
      </c>
      <c r="B6" t="s">
        <v>905</v>
      </c>
      <c r="C6">
        <v>0</v>
      </c>
      <c r="D6">
        <v>2</v>
      </c>
      <c r="E6" t="s">
        <v>953</v>
      </c>
      <c r="F6" t="s">
        <v>952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9A5A2-9A83-46D9-A591-055AF81E48F3}">
  <dimension ref="A1:R22"/>
  <sheetViews>
    <sheetView zoomScale="85" zoomScaleNormal="85" workbookViewId="0">
      <selection activeCell="T2" sqref="T2"/>
    </sheetView>
  </sheetViews>
  <sheetFormatPr defaultRowHeight="14.6" x14ac:dyDescent="0.4"/>
  <sheetData>
    <row r="1" spans="1:18" x14ac:dyDescent="0.4">
      <c r="A1" t="s">
        <v>0</v>
      </c>
      <c r="B1" t="s">
        <v>2</v>
      </c>
      <c r="C1" t="s">
        <v>1</v>
      </c>
    </row>
    <row r="2" spans="1:18" x14ac:dyDescent="0.4">
      <c r="A2">
        <v>1</v>
      </c>
      <c r="B2">
        <f>FLOOR(A2/20,1)*FLOOR(A2/20,1)+FLOOR(A2/30,1)*FLOOR(A2/30,1)*3+POWER(2,A2/10)/10</f>
        <v>0.10717734625362932</v>
      </c>
      <c r="C2">
        <f>(A2*20+A2*B2*2+30)*0.7</f>
        <v>35.15004828475508</v>
      </c>
      <c r="D2">
        <f>1+(FLOOR(A2/10,1)*FLOOR(A2/10,1)*(FLOOR(A2/20,1)+1)*(FLOOR(A2/30,1)+1))/5</f>
        <v>1</v>
      </c>
      <c r="F2">
        <f>(A2/10+FLOOR(A2/20,1)*3+FLOOR(A2/30,1)*6+(MAX(1,A2-30)*MAX(1,A2-30))/20)/20+1</f>
        <v>1.0075000000000001</v>
      </c>
      <c r="G2">
        <f>A2*20*F2</f>
        <v>20.150000000000002</v>
      </c>
      <c r="I2">
        <f>A2/20</f>
        <v>0.05</v>
      </c>
      <c r="J2">
        <f>FLOOR(A2/20,1)*FLOOR(A2/20,1)</f>
        <v>0</v>
      </c>
      <c r="K2">
        <f>FLOOR(A2/30,1)*FLOOR(A2/30,1)*3</f>
        <v>0</v>
      </c>
      <c r="L2">
        <f>POWER(2,A2/10)/10</f>
        <v>0.10717734625362932</v>
      </c>
      <c r="M2">
        <f>SUM(I2:L2)</f>
        <v>0.15717734625362934</v>
      </c>
      <c r="O2">
        <f>POWER(A2/10,2)</f>
        <v>1.0000000000000002E-2</v>
      </c>
      <c r="P2">
        <f>POWER(2,A2/10)/12</f>
        <v>8.9314455211357766E-2</v>
      </c>
      <c r="R2">
        <f>5+A2*3+12*B2</f>
        <v>9.2861281550435528</v>
      </c>
    </row>
    <row r="3" spans="1:18" x14ac:dyDescent="0.4">
      <c r="A3">
        <v>5</v>
      </c>
      <c r="B3">
        <f t="shared" ref="B3:B22" si="0">FLOOR(A3/20,1)*FLOOR(A3/20,1)+FLOOR(A3/30,1)*FLOOR(A3/30,1)*3+POWER(2,A3/10)/10</f>
        <v>0.1414213562373095</v>
      </c>
      <c r="C3">
        <f t="shared" ref="C3:C22" si="1">(A3*20+A3*B3*2+30)*0.7</f>
        <v>91.989949493661172</v>
      </c>
      <c r="D3">
        <f t="shared" ref="D3:D22" si="2">1+(FLOOR(A3/10,1)*FLOOR(A3/10,1)*(FLOOR(A3/20,1)+1)*(FLOOR(A3/30,1)+1))/5</f>
        <v>1</v>
      </c>
      <c r="F3">
        <f t="shared" ref="F3:F22" si="3">(A3/10+FLOOR(A3/20,1)*3+FLOOR(A3/30,1)*6+(MAX(1,A3-30)*MAX(1,A3-30))/20)/20+1</f>
        <v>1.0275000000000001</v>
      </c>
      <c r="G3">
        <f t="shared" ref="G3:G22" si="4">A3*20*F3</f>
        <v>102.75000000000001</v>
      </c>
      <c r="I3">
        <f t="shared" ref="I3:I22" si="5">A3/20</f>
        <v>0.25</v>
      </c>
      <c r="J3">
        <f t="shared" ref="J3:J22" si="6">FLOOR(A3/20,1)*FLOOR(A3/20,1)</f>
        <v>0</v>
      </c>
      <c r="K3">
        <f t="shared" ref="K3:K21" si="7">FLOOR(A3/30,1)*FLOOR(A3/30,1)*3</f>
        <v>0</v>
      </c>
      <c r="L3">
        <f t="shared" ref="L3:L22" si="8">POWER(2,A3/10)/10</f>
        <v>0.1414213562373095</v>
      </c>
      <c r="M3">
        <f t="shared" ref="M3:M22" si="9">SUM(I3:L3)</f>
        <v>0.3914213562373095</v>
      </c>
      <c r="O3">
        <f t="shared" ref="O3:O22" si="10">POWER(A3/10,2)</f>
        <v>0.25</v>
      </c>
      <c r="P3">
        <f t="shared" ref="P3:P22" si="11">POWER(2,A3/10)/12</f>
        <v>0.11785113019775793</v>
      </c>
      <c r="R3">
        <f t="shared" ref="R3:R22" si="12">5+A3*3+12*B3</f>
        <v>21.697056274847714</v>
      </c>
    </row>
    <row r="4" spans="1:18" x14ac:dyDescent="0.4">
      <c r="A4">
        <v>10</v>
      </c>
      <c r="B4">
        <f t="shared" si="0"/>
        <v>0.2</v>
      </c>
      <c r="C4">
        <f t="shared" si="1"/>
        <v>163.79999999999998</v>
      </c>
      <c r="D4">
        <f t="shared" si="2"/>
        <v>1.2</v>
      </c>
      <c r="F4">
        <f t="shared" si="3"/>
        <v>1.0525</v>
      </c>
      <c r="G4">
        <f t="shared" si="4"/>
        <v>210.5</v>
      </c>
      <c r="I4">
        <f t="shared" si="5"/>
        <v>0.5</v>
      </c>
      <c r="J4">
        <f t="shared" si="6"/>
        <v>0</v>
      </c>
      <c r="K4">
        <f t="shared" si="7"/>
        <v>0</v>
      </c>
      <c r="L4">
        <f t="shared" si="8"/>
        <v>0.2</v>
      </c>
      <c r="M4">
        <f t="shared" si="9"/>
        <v>0.7</v>
      </c>
      <c r="O4">
        <f t="shared" si="10"/>
        <v>1</v>
      </c>
      <c r="P4">
        <f t="shared" si="11"/>
        <v>0.16666666666666666</v>
      </c>
      <c r="R4">
        <f t="shared" si="12"/>
        <v>37.4</v>
      </c>
    </row>
    <row r="5" spans="1:18" x14ac:dyDescent="0.4">
      <c r="A5">
        <v>15</v>
      </c>
      <c r="B5">
        <f t="shared" si="0"/>
        <v>0.28284271247461901</v>
      </c>
      <c r="C5">
        <f t="shared" si="1"/>
        <v>236.939696961967</v>
      </c>
      <c r="D5">
        <f t="shared" si="2"/>
        <v>1.2</v>
      </c>
      <c r="F5">
        <f t="shared" si="3"/>
        <v>1.0774999999999999</v>
      </c>
      <c r="G5">
        <f t="shared" si="4"/>
        <v>323.24999999999994</v>
      </c>
      <c r="I5">
        <f t="shared" si="5"/>
        <v>0.75</v>
      </c>
      <c r="J5">
        <f t="shared" si="6"/>
        <v>0</v>
      </c>
      <c r="K5">
        <f t="shared" si="7"/>
        <v>0</v>
      </c>
      <c r="L5">
        <f t="shared" si="8"/>
        <v>0.28284271247461901</v>
      </c>
      <c r="M5">
        <f t="shared" si="9"/>
        <v>1.0328427124746189</v>
      </c>
      <c r="O5">
        <f t="shared" si="10"/>
        <v>2.25</v>
      </c>
      <c r="P5">
        <f t="shared" si="11"/>
        <v>0.23570226039551581</v>
      </c>
      <c r="R5">
        <f t="shared" si="12"/>
        <v>53.394112549695429</v>
      </c>
    </row>
    <row r="6" spans="1:18" x14ac:dyDescent="0.4">
      <c r="A6">
        <v>20</v>
      </c>
      <c r="B6">
        <f t="shared" si="0"/>
        <v>1.4</v>
      </c>
      <c r="C6">
        <f t="shared" si="1"/>
        <v>340.2</v>
      </c>
      <c r="D6">
        <f t="shared" si="2"/>
        <v>2.6</v>
      </c>
      <c r="F6">
        <f t="shared" si="3"/>
        <v>1.2524999999999999</v>
      </c>
      <c r="G6">
        <f t="shared" si="4"/>
        <v>501</v>
      </c>
      <c r="I6">
        <f t="shared" si="5"/>
        <v>1</v>
      </c>
      <c r="J6">
        <f t="shared" si="6"/>
        <v>1</v>
      </c>
      <c r="K6">
        <f t="shared" si="7"/>
        <v>0</v>
      </c>
      <c r="L6">
        <f t="shared" si="8"/>
        <v>0.4</v>
      </c>
      <c r="M6">
        <f t="shared" si="9"/>
        <v>2.4</v>
      </c>
      <c r="O6">
        <f t="shared" si="10"/>
        <v>4</v>
      </c>
      <c r="P6">
        <f t="shared" si="11"/>
        <v>0.33333333333333331</v>
      </c>
      <c r="R6">
        <f t="shared" si="12"/>
        <v>81.8</v>
      </c>
    </row>
    <row r="7" spans="1:18" x14ac:dyDescent="0.4">
      <c r="A7">
        <v>25</v>
      </c>
      <c r="B7">
        <f t="shared" si="0"/>
        <v>1.565685424949238</v>
      </c>
      <c r="C7">
        <f t="shared" si="1"/>
        <v>425.79898987322332</v>
      </c>
      <c r="D7">
        <f t="shared" si="2"/>
        <v>2.6</v>
      </c>
      <c r="F7">
        <f t="shared" si="3"/>
        <v>1.2774999999999999</v>
      </c>
      <c r="G7">
        <f t="shared" si="4"/>
        <v>638.74999999999989</v>
      </c>
      <c r="I7">
        <f t="shared" si="5"/>
        <v>1.25</v>
      </c>
      <c r="J7">
        <f t="shared" si="6"/>
        <v>1</v>
      </c>
      <c r="K7">
        <f t="shared" si="7"/>
        <v>0</v>
      </c>
      <c r="L7">
        <f t="shared" si="8"/>
        <v>0.56568542494923801</v>
      </c>
      <c r="M7">
        <f t="shared" si="9"/>
        <v>2.8156854249492378</v>
      </c>
      <c r="O7">
        <f t="shared" si="10"/>
        <v>6.25</v>
      </c>
      <c r="P7">
        <f t="shared" si="11"/>
        <v>0.47140452079103173</v>
      </c>
      <c r="R7">
        <f t="shared" si="12"/>
        <v>98.788225099390857</v>
      </c>
    </row>
    <row r="8" spans="1:18" x14ac:dyDescent="0.4">
      <c r="A8">
        <v>30</v>
      </c>
      <c r="B8">
        <f t="shared" si="0"/>
        <v>4.8</v>
      </c>
      <c r="C8">
        <f t="shared" si="1"/>
        <v>642.59999999999991</v>
      </c>
      <c r="D8">
        <f t="shared" si="2"/>
        <v>8.1999999999999993</v>
      </c>
      <c r="F8">
        <f t="shared" si="3"/>
        <v>1.6025</v>
      </c>
      <c r="G8">
        <f t="shared" si="4"/>
        <v>961.5</v>
      </c>
      <c r="I8">
        <f t="shared" si="5"/>
        <v>1.5</v>
      </c>
      <c r="J8">
        <f t="shared" si="6"/>
        <v>1</v>
      </c>
      <c r="K8">
        <f t="shared" si="7"/>
        <v>3</v>
      </c>
      <c r="L8">
        <f t="shared" si="8"/>
        <v>0.8</v>
      </c>
      <c r="M8">
        <f t="shared" si="9"/>
        <v>6.3</v>
      </c>
      <c r="O8">
        <f t="shared" si="10"/>
        <v>9</v>
      </c>
      <c r="P8">
        <f t="shared" si="11"/>
        <v>0.66666666666666663</v>
      </c>
      <c r="R8">
        <f t="shared" si="12"/>
        <v>152.6</v>
      </c>
    </row>
    <row r="9" spans="1:18" x14ac:dyDescent="0.4">
      <c r="A9">
        <v>35</v>
      </c>
      <c r="B9">
        <f t="shared" si="0"/>
        <v>5.1313708498984756</v>
      </c>
      <c r="C9">
        <f t="shared" si="1"/>
        <v>762.43717164502527</v>
      </c>
      <c r="D9">
        <f t="shared" si="2"/>
        <v>8.1999999999999993</v>
      </c>
      <c r="F9">
        <f t="shared" si="3"/>
        <v>1.6875</v>
      </c>
      <c r="G9">
        <f t="shared" si="4"/>
        <v>1181.25</v>
      </c>
      <c r="I9">
        <f t="shared" si="5"/>
        <v>1.75</v>
      </c>
      <c r="J9">
        <f t="shared" si="6"/>
        <v>1</v>
      </c>
      <c r="K9">
        <f t="shared" si="7"/>
        <v>3</v>
      </c>
      <c r="L9">
        <f t="shared" si="8"/>
        <v>1.131370849898476</v>
      </c>
      <c r="M9">
        <f t="shared" si="9"/>
        <v>6.8813708498984756</v>
      </c>
      <c r="O9">
        <f t="shared" si="10"/>
        <v>12.25</v>
      </c>
      <c r="P9">
        <f t="shared" si="11"/>
        <v>0.94280904158206325</v>
      </c>
      <c r="R9">
        <f t="shared" si="12"/>
        <v>171.57645019878171</v>
      </c>
    </row>
    <row r="10" spans="1:18" x14ac:dyDescent="0.4">
      <c r="A10">
        <v>40</v>
      </c>
      <c r="B10">
        <f t="shared" si="0"/>
        <v>8.6</v>
      </c>
      <c r="C10">
        <f t="shared" si="1"/>
        <v>1062.5999999999999</v>
      </c>
      <c r="D10">
        <f t="shared" si="2"/>
        <v>20.2</v>
      </c>
      <c r="F10">
        <f t="shared" si="3"/>
        <v>2.0499999999999998</v>
      </c>
      <c r="G10">
        <f t="shared" si="4"/>
        <v>1639.9999999999998</v>
      </c>
      <c r="I10">
        <f t="shared" si="5"/>
        <v>2</v>
      </c>
      <c r="J10">
        <f t="shared" si="6"/>
        <v>4</v>
      </c>
      <c r="K10">
        <f t="shared" si="7"/>
        <v>3</v>
      </c>
      <c r="L10">
        <f t="shared" si="8"/>
        <v>1.6</v>
      </c>
      <c r="M10">
        <f t="shared" si="9"/>
        <v>10.6</v>
      </c>
      <c r="O10">
        <f t="shared" si="10"/>
        <v>16</v>
      </c>
      <c r="P10">
        <f t="shared" si="11"/>
        <v>1.3333333333333333</v>
      </c>
      <c r="R10">
        <f t="shared" si="12"/>
        <v>228.2</v>
      </c>
    </row>
    <row r="11" spans="1:18" x14ac:dyDescent="0.4">
      <c r="A11">
        <v>45</v>
      </c>
      <c r="B11">
        <f t="shared" si="0"/>
        <v>9.2627416997969512</v>
      </c>
      <c r="C11">
        <f t="shared" si="1"/>
        <v>1234.5527270872078</v>
      </c>
      <c r="D11">
        <f t="shared" si="2"/>
        <v>20.2</v>
      </c>
      <c r="F11">
        <f t="shared" si="3"/>
        <v>2.3875000000000002</v>
      </c>
      <c r="G11">
        <f t="shared" si="4"/>
        <v>2148.75</v>
      </c>
      <c r="I11">
        <f t="shared" si="5"/>
        <v>2.25</v>
      </c>
      <c r="J11">
        <f t="shared" si="6"/>
        <v>4</v>
      </c>
      <c r="K11">
        <f t="shared" si="7"/>
        <v>3</v>
      </c>
      <c r="L11">
        <f t="shared" si="8"/>
        <v>2.2627416997969521</v>
      </c>
      <c r="M11">
        <f t="shared" si="9"/>
        <v>11.512741699796951</v>
      </c>
      <c r="O11">
        <f t="shared" si="10"/>
        <v>20.25</v>
      </c>
      <c r="P11">
        <f t="shared" si="11"/>
        <v>1.8856180831641265</v>
      </c>
      <c r="R11">
        <f t="shared" si="12"/>
        <v>251.15290039756343</v>
      </c>
    </row>
    <row r="12" spans="1:18" x14ac:dyDescent="0.4">
      <c r="A12">
        <v>50</v>
      </c>
      <c r="B12">
        <f t="shared" si="0"/>
        <v>10.199999999999999</v>
      </c>
      <c r="C12">
        <f t="shared" si="1"/>
        <v>1435</v>
      </c>
      <c r="D12">
        <f t="shared" si="2"/>
        <v>31</v>
      </c>
      <c r="F12">
        <f t="shared" si="3"/>
        <v>2.85</v>
      </c>
      <c r="G12">
        <f t="shared" si="4"/>
        <v>2850</v>
      </c>
      <c r="I12">
        <f t="shared" si="5"/>
        <v>2.5</v>
      </c>
      <c r="J12">
        <f t="shared" si="6"/>
        <v>4</v>
      </c>
      <c r="K12">
        <f t="shared" si="7"/>
        <v>3</v>
      </c>
      <c r="L12">
        <f t="shared" si="8"/>
        <v>3.2</v>
      </c>
      <c r="M12">
        <f t="shared" si="9"/>
        <v>12.7</v>
      </c>
      <c r="O12">
        <f t="shared" si="10"/>
        <v>25</v>
      </c>
      <c r="P12">
        <f t="shared" si="11"/>
        <v>2.6666666666666665</v>
      </c>
      <c r="R12">
        <f t="shared" si="12"/>
        <v>277.39999999999998</v>
      </c>
    </row>
    <row r="13" spans="1:18" x14ac:dyDescent="0.4">
      <c r="A13">
        <v>55</v>
      </c>
      <c r="B13">
        <f t="shared" si="0"/>
        <v>11.525483399593904</v>
      </c>
      <c r="C13">
        <f t="shared" si="1"/>
        <v>1678.4622217687304</v>
      </c>
      <c r="D13">
        <f t="shared" si="2"/>
        <v>31</v>
      </c>
      <c r="F13">
        <f t="shared" si="3"/>
        <v>3.4375</v>
      </c>
      <c r="G13">
        <f t="shared" si="4"/>
        <v>3781.25</v>
      </c>
      <c r="I13">
        <f t="shared" si="5"/>
        <v>2.75</v>
      </c>
      <c r="J13">
        <f t="shared" si="6"/>
        <v>4</v>
      </c>
      <c r="K13">
        <f t="shared" si="7"/>
        <v>3</v>
      </c>
      <c r="L13">
        <f t="shared" si="8"/>
        <v>4.5254833995939041</v>
      </c>
      <c r="M13">
        <f t="shared" si="9"/>
        <v>14.275483399593904</v>
      </c>
      <c r="O13">
        <f t="shared" si="10"/>
        <v>30.25</v>
      </c>
      <c r="P13">
        <f t="shared" si="11"/>
        <v>3.7712361663282539</v>
      </c>
      <c r="R13">
        <f t="shared" si="12"/>
        <v>308.30580079512686</v>
      </c>
    </row>
    <row r="14" spans="1:18" x14ac:dyDescent="0.4">
      <c r="A14">
        <v>60</v>
      </c>
      <c r="B14">
        <f t="shared" si="0"/>
        <v>27.4</v>
      </c>
      <c r="C14">
        <f t="shared" si="1"/>
        <v>3162.6</v>
      </c>
      <c r="D14">
        <f t="shared" si="2"/>
        <v>87.4</v>
      </c>
      <c r="F14">
        <f t="shared" si="3"/>
        <v>4.5999999999999996</v>
      </c>
      <c r="G14">
        <f t="shared" si="4"/>
        <v>5520</v>
      </c>
      <c r="I14">
        <f t="shared" si="5"/>
        <v>3</v>
      </c>
      <c r="J14">
        <f t="shared" si="6"/>
        <v>9</v>
      </c>
      <c r="K14">
        <f t="shared" si="7"/>
        <v>12</v>
      </c>
      <c r="L14">
        <f t="shared" si="8"/>
        <v>6.4</v>
      </c>
      <c r="M14">
        <f t="shared" si="9"/>
        <v>30.4</v>
      </c>
      <c r="O14">
        <f t="shared" si="10"/>
        <v>36</v>
      </c>
      <c r="P14">
        <f t="shared" si="11"/>
        <v>5.333333333333333</v>
      </c>
      <c r="R14">
        <f t="shared" si="12"/>
        <v>513.79999999999995</v>
      </c>
    </row>
    <row r="15" spans="1:18" x14ac:dyDescent="0.4">
      <c r="A15">
        <v>65</v>
      </c>
      <c r="B15">
        <f t="shared" si="0"/>
        <v>30.050966799187805</v>
      </c>
      <c r="C15">
        <f t="shared" si="1"/>
        <v>3665.6379787260898</v>
      </c>
      <c r="D15">
        <f t="shared" si="2"/>
        <v>87.4</v>
      </c>
      <c r="F15">
        <f t="shared" si="3"/>
        <v>5.4375</v>
      </c>
      <c r="G15">
        <f t="shared" si="4"/>
        <v>7068.75</v>
      </c>
      <c r="I15">
        <f t="shared" si="5"/>
        <v>3.25</v>
      </c>
      <c r="J15">
        <f t="shared" si="6"/>
        <v>9</v>
      </c>
      <c r="K15">
        <f t="shared" si="7"/>
        <v>12</v>
      </c>
      <c r="L15">
        <f t="shared" si="8"/>
        <v>9.0509667991878064</v>
      </c>
      <c r="M15">
        <f t="shared" si="9"/>
        <v>33.300966799187805</v>
      </c>
      <c r="O15">
        <f t="shared" si="10"/>
        <v>42.25</v>
      </c>
      <c r="P15">
        <f t="shared" si="11"/>
        <v>7.5424723326565051</v>
      </c>
      <c r="R15">
        <f t="shared" si="12"/>
        <v>560.61160159025371</v>
      </c>
    </row>
    <row r="16" spans="1:18" x14ac:dyDescent="0.4">
      <c r="A16">
        <v>70</v>
      </c>
      <c r="B16">
        <f t="shared" si="0"/>
        <v>33.799999999999997</v>
      </c>
      <c r="C16">
        <f t="shared" si="1"/>
        <v>4313.3999999999996</v>
      </c>
      <c r="D16">
        <f t="shared" si="2"/>
        <v>118.6</v>
      </c>
      <c r="F16">
        <f t="shared" si="3"/>
        <v>6.4</v>
      </c>
      <c r="G16">
        <f t="shared" si="4"/>
        <v>8960</v>
      </c>
      <c r="I16">
        <f t="shared" si="5"/>
        <v>3.5</v>
      </c>
      <c r="J16">
        <f t="shared" si="6"/>
        <v>9</v>
      </c>
      <c r="K16">
        <f t="shared" si="7"/>
        <v>12</v>
      </c>
      <c r="L16">
        <f t="shared" si="8"/>
        <v>12.8</v>
      </c>
      <c r="M16">
        <f t="shared" si="9"/>
        <v>37.299999999999997</v>
      </c>
      <c r="O16">
        <f t="shared" si="10"/>
        <v>49</v>
      </c>
      <c r="P16">
        <f t="shared" si="11"/>
        <v>10.666666666666666</v>
      </c>
      <c r="R16">
        <f t="shared" si="12"/>
        <v>620.59999999999991</v>
      </c>
    </row>
    <row r="17" spans="1:18" x14ac:dyDescent="0.4">
      <c r="A17">
        <v>75</v>
      </c>
      <c r="B17">
        <f t="shared" si="0"/>
        <v>39.101933598375609</v>
      </c>
      <c r="C17">
        <f t="shared" si="1"/>
        <v>5176.7030278294387</v>
      </c>
      <c r="D17">
        <f t="shared" si="2"/>
        <v>118.6</v>
      </c>
      <c r="F17">
        <f t="shared" si="3"/>
        <v>7.4874999999999998</v>
      </c>
      <c r="G17">
        <f t="shared" si="4"/>
        <v>11231.25</v>
      </c>
      <c r="I17">
        <f t="shared" si="5"/>
        <v>3.75</v>
      </c>
      <c r="J17">
        <f t="shared" si="6"/>
        <v>9</v>
      </c>
      <c r="K17">
        <f t="shared" si="7"/>
        <v>12</v>
      </c>
      <c r="L17">
        <f t="shared" si="8"/>
        <v>18.101933598375613</v>
      </c>
      <c r="M17">
        <f t="shared" si="9"/>
        <v>42.851933598375609</v>
      </c>
      <c r="O17">
        <f t="shared" si="10"/>
        <v>56.25</v>
      </c>
      <c r="P17">
        <f t="shared" si="11"/>
        <v>15.08494466531301</v>
      </c>
      <c r="R17">
        <f t="shared" si="12"/>
        <v>699.22320318050731</v>
      </c>
    </row>
    <row r="18" spans="1:18" x14ac:dyDescent="0.4">
      <c r="A18">
        <v>80</v>
      </c>
      <c r="B18">
        <f t="shared" si="0"/>
        <v>53.6</v>
      </c>
      <c r="C18">
        <f t="shared" si="1"/>
        <v>7144.2</v>
      </c>
      <c r="D18">
        <f t="shared" si="2"/>
        <v>193</v>
      </c>
      <c r="F18">
        <f t="shared" si="3"/>
        <v>8.85</v>
      </c>
      <c r="G18">
        <f t="shared" si="4"/>
        <v>14160</v>
      </c>
      <c r="I18">
        <f t="shared" si="5"/>
        <v>4</v>
      </c>
      <c r="J18">
        <f t="shared" si="6"/>
        <v>16</v>
      </c>
      <c r="K18">
        <f t="shared" si="7"/>
        <v>12</v>
      </c>
      <c r="L18">
        <f t="shared" si="8"/>
        <v>25.6</v>
      </c>
      <c r="M18">
        <f t="shared" si="9"/>
        <v>57.6</v>
      </c>
      <c r="O18">
        <f t="shared" si="10"/>
        <v>64</v>
      </c>
      <c r="P18">
        <f t="shared" si="11"/>
        <v>21.333333333333332</v>
      </c>
      <c r="R18">
        <f t="shared" si="12"/>
        <v>888.2</v>
      </c>
    </row>
    <row r="19" spans="1:18" x14ac:dyDescent="0.4">
      <c r="A19">
        <v>85</v>
      </c>
      <c r="B19">
        <f t="shared" si="0"/>
        <v>64.203867196751233</v>
      </c>
      <c r="C19">
        <f t="shared" si="1"/>
        <v>8851.2601964133974</v>
      </c>
      <c r="D19">
        <f t="shared" si="2"/>
        <v>193</v>
      </c>
      <c r="F19">
        <f t="shared" si="3"/>
        <v>10.1875</v>
      </c>
      <c r="G19">
        <f t="shared" si="4"/>
        <v>17318.75</v>
      </c>
      <c r="I19">
        <f t="shared" si="5"/>
        <v>4.25</v>
      </c>
      <c r="J19">
        <f t="shared" si="6"/>
        <v>16</v>
      </c>
      <c r="K19">
        <f t="shared" si="7"/>
        <v>12</v>
      </c>
      <c r="L19">
        <f t="shared" si="8"/>
        <v>36.203867196751233</v>
      </c>
      <c r="M19">
        <f t="shared" si="9"/>
        <v>68.453867196751233</v>
      </c>
      <c r="O19">
        <f t="shared" si="10"/>
        <v>72.25</v>
      </c>
      <c r="P19">
        <f t="shared" si="11"/>
        <v>30.169889330626024</v>
      </c>
      <c r="R19">
        <f t="shared" si="12"/>
        <v>1030.4464063610149</v>
      </c>
    </row>
    <row r="20" spans="1:18" x14ac:dyDescent="0.4">
      <c r="A20">
        <v>90</v>
      </c>
      <c r="B20">
        <f t="shared" si="0"/>
        <v>94.2</v>
      </c>
      <c r="C20">
        <f t="shared" si="1"/>
        <v>13150.199999999999</v>
      </c>
      <c r="D20">
        <f t="shared" si="2"/>
        <v>325</v>
      </c>
      <c r="F20">
        <f t="shared" si="3"/>
        <v>11.95</v>
      </c>
      <c r="G20">
        <f t="shared" si="4"/>
        <v>21510</v>
      </c>
      <c r="I20">
        <f t="shared" si="5"/>
        <v>4.5</v>
      </c>
      <c r="J20">
        <f t="shared" si="6"/>
        <v>16</v>
      </c>
      <c r="K20">
        <f t="shared" si="7"/>
        <v>27</v>
      </c>
      <c r="L20">
        <f t="shared" si="8"/>
        <v>51.2</v>
      </c>
      <c r="M20">
        <f t="shared" si="9"/>
        <v>98.7</v>
      </c>
      <c r="O20">
        <f t="shared" si="10"/>
        <v>81</v>
      </c>
      <c r="P20">
        <f t="shared" si="11"/>
        <v>42.666666666666664</v>
      </c>
      <c r="R20">
        <f t="shared" si="12"/>
        <v>1405.4</v>
      </c>
    </row>
    <row r="21" spans="1:18" x14ac:dyDescent="0.4">
      <c r="A21">
        <v>95</v>
      </c>
      <c r="B21">
        <f t="shared" si="0"/>
        <v>115.40773439350247</v>
      </c>
      <c r="C21">
        <f t="shared" si="1"/>
        <v>16700.228674335827</v>
      </c>
      <c r="D21">
        <f t="shared" si="2"/>
        <v>325</v>
      </c>
      <c r="F21">
        <f t="shared" si="3"/>
        <v>13.5375</v>
      </c>
      <c r="G21">
        <f t="shared" si="4"/>
        <v>25721.25</v>
      </c>
      <c r="I21">
        <f t="shared" si="5"/>
        <v>4.75</v>
      </c>
      <c r="J21">
        <f t="shared" si="6"/>
        <v>16</v>
      </c>
      <c r="K21">
        <f t="shared" si="7"/>
        <v>27</v>
      </c>
      <c r="L21">
        <f t="shared" si="8"/>
        <v>72.407734393502466</v>
      </c>
      <c r="M21">
        <f t="shared" si="9"/>
        <v>120.15773439350247</v>
      </c>
      <c r="O21">
        <f t="shared" si="10"/>
        <v>90.25</v>
      </c>
      <c r="P21">
        <f t="shared" si="11"/>
        <v>60.339778661252048</v>
      </c>
      <c r="R21">
        <f t="shared" si="12"/>
        <v>1674.8928127220297</v>
      </c>
    </row>
    <row r="22" spans="1:18" x14ac:dyDescent="0.4">
      <c r="A22">
        <v>99</v>
      </c>
      <c r="B22">
        <f t="shared" si="0"/>
        <v>138.54257833336908</v>
      </c>
      <c r="C22">
        <f t="shared" si="1"/>
        <v>20609.001357004952</v>
      </c>
      <c r="D22">
        <f t="shared" si="2"/>
        <v>325</v>
      </c>
      <c r="F22">
        <f t="shared" si="3"/>
        <v>14.897499999999999</v>
      </c>
      <c r="G22">
        <f t="shared" si="4"/>
        <v>29497.05</v>
      </c>
      <c r="I22">
        <f t="shared" si="5"/>
        <v>4.95</v>
      </c>
      <c r="J22">
        <f t="shared" si="6"/>
        <v>16</v>
      </c>
      <c r="K22">
        <f>FLOOR(A22/30,1)*FLOOR(A22/30,1)*3</f>
        <v>27</v>
      </c>
      <c r="L22">
        <f t="shared" si="8"/>
        <v>95.542578333369079</v>
      </c>
      <c r="M22">
        <f t="shared" si="9"/>
        <v>143.49257833336907</v>
      </c>
      <c r="O22">
        <f t="shared" si="10"/>
        <v>98.01</v>
      </c>
      <c r="P22">
        <f t="shared" si="11"/>
        <v>79.61881527780757</v>
      </c>
      <c r="R22">
        <f t="shared" si="12"/>
        <v>1964.5109400004289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9C42E-4D03-4797-B846-FB5E09BB39D3}">
  <dimension ref="A1:N20"/>
  <sheetViews>
    <sheetView workbookViewId="0">
      <pane ySplit="1" topLeftCell="A2" activePane="bottomLeft" state="frozen"/>
      <selection pane="bottomLeft" activeCell="K15" sqref="K15"/>
    </sheetView>
  </sheetViews>
  <sheetFormatPr defaultRowHeight="14.6" x14ac:dyDescent="0.4"/>
  <cols>
    <col min="1" max="1" width="11.3828125" bestFit="1" customWidth="1"/>
  </cols>
  <sheetData>
    <row r="1" spans="1:14" x14ac:dyDescent="0.4">
      <c r="A1" t="s">
        <v>17</v>
      </c>
      <c r="B1" t="s">
        <v>1</v>
      </c>
      <c r="C1" t="s">
        <v>3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7</v>
      </c>
      <c r="K1" t="s">
        <v>15</v>
      </c>
      <c r="L1" t="s">
        <v>21</v>
      </c>
      <c r="M1" t="s">
        <v>22</v>
      </c>
      <c r="N1" t="s">
        <v>957</v>
      </c>
    </row>
    <row r="2" spans="1:14" x14ac:dyDescent="0.4">
      <c r="A2" t="s">
        <v>52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1:14" x14ac:dyDescent="0.4">
      <c r="A3" t="s">
        <v>91</v>
      </c>
      <c r="B3">
        <v>100</v>
      </c>
      <c r="C3">
        <v>0</v>
      </c>
      <c r="D3">
        <v>10</v>
      </c>
      <c r="E3">
        <v>10</v>
      </c>
      <c r="F3">
        <v>1000</v>
      </c>
      <c r="G3">
        <v>300</v>
      </c>
      <c r="H3">
        <v>10</v>
      </c>
      <c r="I3">
        <v>10</v>
      </c>
      <c r="J3">
        <v>999</v>
      </c>
      <c r="K3">
        <v>999</v>
      </c>
      <c r="L3">
        <v>0</v>
      </c>
      <c r="M3">
        <v>0</v>
      </c>
      <c r="N3">
        <v>0</v>
      </c>
    </row>
    <row r="4" spans="1:14" x14ac:dyDescent="0.4">
      <c r="A4" t="s">
        <v>587</v>
      </c>
      <c r="B4">
        <v>300</v>
      </c>
      <c r="C4">
        <v>10</v>
      </c>
      <c r="D4">
        <v>50</v>
      </c>
      <c r="E4">
        <v>50</v>
      </c>
      <c r="F4">
        <v>180</v>
      </c>
      <c r="G4">
        <v>150</v>
      </c>
      <c r="H4">
        <v>0</v>
      </c>
      <c r="I4">
        <v>0</v>
      </c>
      <c r="J4">
        <v>400</v>
      </c>
      <c r="K4">
        <v>400</v>
      </c>
      <c r="L4">
        <v>100</v>
      </c>
      <c r="M4">
        <v>120</v>
      </c>
      <c r="N4">
        <v>0</v>
      </c>
    </row>
    <row r="5" spans="1:14" x14ac:dyDescent="0.4">
      <c r="A5" t="s">
        <v>42</v>
      </c>
      <c r="B5">
        <v>100</v>
      </c>
      <c r="C5">
        <v>100</v>
      </c>
      <c r="D5">
        <v>100</v>
      </c>
      <c r="E5">
        <v>100</v>
      </c>
      <c r="F5">
        <v>100</v>
      </c>
      <c r="G5">
        <v>100</v>
      </c>
      <c r="H5">
        <v>100</v>
      </c>
      <c r="I5">
        <v>100</v>
      </c>
      <c r="J5">
        <v>100</v>
      </c>
      <c r="K5">
        <v>100</v>
      </c>
      <c r="L5">
        <v>100</v>
      </c>
      <c r="M5">
        <v>100</v>
      </c>
      <c r="N5">
        <v>1</v>
      </c>
    </row>
    <row r="6" spans="1:14" x14ac:dyDescent="0.4">
      <c r="A6" t="s">
        <v>591</v>
      </c>
      <c r="B6">
        <v>85</v>
      </c>
      <c r="C6">
        <v>80</v>
      </c>
      <c r="D6">
        <v>95</v>
      </c>
      <c r="E6">
        <v>80</v>
      </c>
      <c r="F6">
        <v>100</v>
      </c>
      <c r="G6">
        <v>100</v>
      </c>
      <c r="H6">
        <v>120</v>
      </c>
      <c r="I6">
        <v>100</v>
      </c>
      <c r="J6">
        <v>90</v>
      </c>
      <c r="K6">
        <v>90</v>
      </c>
      <c r="L6">
        <v>85</v>
      </c>
      <c r="M6">
        <v>85</v>
      </c>
      <c r="N6">
        <v>1</v>
      </c>
    </row>
    <row r="7" spans="1:14" x14ac:dyDescent="0.4">
      <c r="A7" t="s">
        <v>40</v>
      </c>
      <c r="B7">
        <v>120</v>
      </c>
      <c r="C7">
        <v>90</v>
      </c>
      <c r="D7">
        <v>70</v>
      </c>
      <c r="E7">
        <v>80</v>
      </c>
      <c r="F7">
        <v>112</v>
      </c>
      <c r="G7">
        <v>100</v>
      </c>
      <c r="H7">
        <v>80</v>
      </c>
      <c r="I7">
        <v>100</v>
      </c>
      <c r="J7">
        <v>120</v>
      </c>
      <c r="K7">
        <v>120</v>
      </c>
      <c r="L7">
        <v>90</v>
      </c>
      <c r="M7">
        <v>90</v>
      </c>
      <c r="N7">
        <v>1</v>
      </c>
    </row>
    <row r="8" spans="1:14" x14ac:dyDescent="0.4">
      <c r="A8" t="s">
        <v>57</v>
      </c>
      <c r="B8">
        <v>80</v>
      </c>
      <c r="C8">
        <v>105</v>
      </c>
      <c r="D8">
        <v>80</v>
      </c>
      <c r="E8">
        <v>130</v>
      </c>
      <c r="F8">
        <v>85</v>
      </c>
      <c r="G8">
        <v>85</v>
      </c>
      <c r="H8">
        <v>120</v>
      </c>
      <c r="I8">
        <v>72</v>
      </c>
      <c r="J8">
        <v>110</v>
      </c>
      <c r="K8">
        <v>90</v>
      </c>
      <c r="L8">
        <v>94</v>
      </c>
      <c r="M8">
        <v>106</v>
      </c>
      <c r="N8">
        <v>1</v>
      </c>
    </row>
    <row r="9" spans="1:14" x14ac:dyDescent="0.4">
      <c r="A9" t="s">
        <v>76</v>
      </c>
      <c r="B9">
        <v>92</v>
      </c>
      <c r="C9">
        <v>110</v>
      </c>
      <c r="D9">
        <v>110</v>
      </c>
      <c r="E9">
        <v>98</v>
      </c>
      <c r="F9">
        <v>90</v>
      </c>
      <c r="G9">
        <v>120</v>
      </c>
      <c r="H9">
        <v>102</v>
      </c>
      <c r="I9">
        <v>95</v>
      </c>
      <c r="J9">
        <v>95</v>
      </c>
      <c r="K9">
        <v>95</v>
      </c>
      <c r="L9">
        <v>105</v>
      </c>
      <c r="M9">
        <v>95</v>
      </c>
      <c r="N9">
        <v>1</v>
      </c>
    </row>
    <row r="10" spans="1:14" x14ac:dyDescent="0.4">
      <c r="A10" t="s">
        <v>596</v>
      </c>
      <c r="B10">
        <v>60</v>
      </c>
      <c r="C10">
        <v>100</v>
      </c>
      <c r="D10">
        <v>60</v>
      </c>
      <c r="E10">
        <v>120</v>
      </c>
      <c r="F10">
        <v>50</v>
      </c>
      <c r="G10">
        <v>150</v>
      </c>
      <c r="H10">
        <v>130</v>
      </c>
      <c r="I10">
        <v>60</v>
      </c>
      <c r="J10">
        <v>50</v>
      </c>
      <c r="K10">
        <v>130</v>
      </c>
      <c r="L10">
        <v>100</v>
      </c>
      <c r="M10">
        <v>100</v>
      </c>
      <c r="N10">
        <v>1</v>
      </c>
    </row>
    <row r="11" spans="1:14" x14ac:dyDescent="0.4">
      <c r="A11" t="s">
        <v>450</v>
      </c>
      <c r="B11">
        <v>140</v>
      </c>
      <c r="C11">
        <v>90</v>
      </c>
      <c r="D11">
        <v>70</v>
      </c>
      <c r="E11">
        <v>90</v>
      </c>
      <c r="F11">
        <v>70</v>
      </c>
      <c r="G11">
        <v>90</v>
      </c>
      <c r="H11">
        <v>100</v>
      </c>
      <c r="I11">
        <v>0</v>
      </c>
      <c r="J11">
        <v>70</v>
      </c>
      <c r="K11">
        <v>70</v>
      </c>
      <c r="L11">
        <v>82</v>
      </c>
      <c r="M11">
        <v>85</v>
      </c>
      <c r="N11">
        <v>1</v>
      </c>
    </row>
    <row r="12" spans="1:14" x14ac:dyDescent="0.4">
      <c r="A12" t="s">
        <v>228</v>
      </c>
      <c r="B12">
        <v>120</v>
      </c>
      <c r="C12">
        <v>120</v>
      </c>
      <c r="D12">
        <v>90</v>
      </c>
      <c r="E12">
        <v>100</v>
      </c>
      <c r="F12">
        <v>110</v>
      </c>
      <c r="G12">
        <v>130</v>
      </c>
      <c r="H12">
        <v>110</v>
      </c>
      <c r="I12">
        <v>130</v>
      </c>
      <c r="J12">
        <v>90</v>
      </c>
      <c r="K12">
        <v>110</v>
      </c>
      <c r="L12">
        <v>105</v>
      </c>
      <c r="M12">
        <v>110</v>
      </c>
      <c r="N12">
        <v>1</v>
      </c>
    </row>
    <row r="13" spans="1:14" x14ac:dyDescent="0.4">
      <c r="A13" t="s">
        <v>588</v>
      </c>
      <c r="B13">
        <v>130</v>
      </c>
      <c r="C13">
        <v>110</v>
      </c>
      <c r="D13">
        <v>130</v>
      </c>
      <c r="E13">
        <v>100</v>
      </c>
      <c r="F13">
        <v>120</v>
      </c>
      <c r="G13">
        <v>70</v>
      </c>
      <c r="H13">
        <v>90</v>
      </c>
      <c r="I13">
        <v>80</v>
      </c>
      <c r="J13">
        <v>80</v>
      </c>
      <c r="K13">
        <v>80</v>
      </c>
      <c r="L13">
        <v>110</v>
      </c>
      <c r="M13">
        <v>90</v>
      </c>
      <c r="N13">
        <v>1</v>
      </c>
    </row>
    <row r="14" spans="1:14" x14ac:dyDescent="0.4">
      <c r="A14" t="s">
        <v>856</v>
      </c>
      <c r="B14">
        <v>150</v>
      </c>
      <c r="C14">
        <v>120</v>
      </c>
      <c r="D14">
        <v>110</v>
      </c>
      <c r="E14">
        <v>70</v>
      </c>
      <c r="F14">
        <v>130</v>
      </c>
      <c r="G14">
        <v>90</v>
      </c>
      <c r="H14">
        <v>90</v>
      </c>
      <c r="I14">
        <v>90</v>
      </c>
      <c r="J14">
        <v>130</v>
      </c>
      <c r="K14">
        <v>110</v>
      </c>
      <c r="L14">
        <v>135</v>
      </c>
      <c r="M14">
        <v>125</v>
      </c>
      <c r="N14">
        <v>1</v>
      </c>
    </row>
    <row r="15" spans="1:14" x14ac:dyDescent="0.4">
      <c r="A15" t="s">
        <v>302</v>
      </c>
      <c r="B15">
        <v>130</v>
      </c>
      <c r="C15">
        <v>110</v>
      </c>
      <c r="D15">
        <v>120</v>
      </c>
      <c r="E15">
        <v>60</v>
      </c>
      <c r="F15">
        <v>150</v>
      </c>
      <c r="G15">
        <v>80</v>
      </c>
      <c r="H15">
        <v>90</v>
      </c>
      <c r="I15">
        <v>90</v>
      </c>
      <c r="J15">
        <v>150</v>
      </c>
      <c r="K15">
        <v>105</v>
      </c>
      <c r="L15">
        <v>125</v>
      </c>
      <c r="M15">
        <v>135</v>
      </c>
      <c r="N15">
        <v>1</v>
      </c>
    </row>
    <row r="16" spans="1:14" x14ac:dyDescent="0.4">
      <c r="A16" t="s">
        <v>826</v>
      </c>
      <c r="B16">
        <v>250</v>
      </c>
      <c r="C16">
        <v>130</v>
      </c>
      <c r="D16">
        <v>110</v>
      </c>
      <c r="E16">
        <v>110</v>
      </c>
      <c r="F16">
        <v>110</v>
      </c>
      <c r="G16">
        <v>110</v>
      </c>
      <c r="H16">
        <v>110</v>
      </c>
      <c r="I16">
        <v>110</v>
      </c>
      <c r="J16">
        <v>110</v>
      </c>
      <c r="K16">
        <v>110</v>
      </c>
      <c r="L16">
        <v>180</v>
      </c>
      <c r="M16">
        <v>180</v>
      </c>
      <c r="N16">
        <v>2</v>
      </c>
    </row>
    <row r="17" spans="1:14" x14ac:dyDescent="0.4">
      <c r="A17" t="s">
        <v>18</v>
      </c>
      <c r="B17">
        <v>350</v>
      </c>
      <c r="C17">
        <v>160</v>
      </c>
      <c r="D17">
        <v>120</v>
      </c>
      <c r="E17">
        <v>120</v>
      </c>
      <c r="F17">
        <v>120</v>
      </c>
      <c r="G17">
        <v>120</v>
      </c>
      <c r="H17">
        <v>120</v>
      </c>
      <c r="I17">
        <v>120</v>
      </c>
      <c r="J17">
        <v>120</v>
      </c>
      <c r="K17">
        <v>120</v>
      </c>
      <c r="L17">
        <v>300</v>
      </c>
      <c r="M17">
        <v>250</v>
      </c>
      <c r="N17">
        <v>2</v>
      </c>
    </row>
    <row r="18" spans="1:14" x14ac:dyDescent="0.4">
      <c r="A18" t="s">
        <v>689</v>
      </c>
      <c r="B18">
        <v>1000</v>
      </c>
      <c r="C18">
        <v>175</v>
      </c>
      <c r="D18">
        <v>130</v>
      </c>
      <c r="E18">
        <v>130</v>
      </c>
      <c r="F18">
        <v>130</v>
      </c>
      <c r="G18">
        <v>130</v>
      </c>
      <c r="H18">
        <v>130</v>
      </c>
      <c r="I18">
        <v>130</v>
      </c>
      <c r="J18">
        <v>130</v>
      </c>
      <c r="K18">
        <v>130</v>
      </c>
      <c r="L18">
        <v>550</v>
      </c>
      <c r="M18">
        <v>450</v>
      </c>
      <c r="N18">
        <v>3</v>
      </c>
    </row>
    <row r="19" spans="1:14" x14ac:dyDescent="0.4">
      <c r="A19" t="s">
        <v>20</v>
      </c>
      <c r="B19">
        <v>2000</v>
      </c>
      <c r="C19">
        <v>200</v>
      </c>
      <c r="D19">
        <v>140</v>
      </c>
      <c r="E19">
        <v>140</v>
      </c>
      <c r="F19">
        <v>140</v>
      </c>
      <c r="G19">
        <v>140</v>
      </c>
      <c r="H19">
        <v>140</v>
      </c>
      <c r="I19">
        <v>140</v>
      </c>
      <c r="J19">
        <v>130</v>
      </c>
      <c r="K19">
        <v>130</v>
      </c>
      <c r="L19">
        <v>1200</v>
      </c>
      <c r="M19">
        <v>1000</v>
      </c>
      <c r="N19">
        <v>4</v>
      </c>
    </row>
    <row r="20" spans="1:14" x14ac:dyDescent="0.4">
      <c r="A20" t="s">
        <v>19</v>
      </c>
      <c r="B20">
        <v>5000</v>
      </c>
      <c r="C20">
        <v>230</v>
      </c>
      <c r="D20">
        <v>180</v>
      </c>
      <c r="E20">
        <v>180</v>
      </c>
      <c r="F20">
        <v>180</v>
      </c>
      <c r="G20">
        <v>180</v>
      </c>
      <c r="H20">
        <v>180</v>
      </c>
      <c r="I20">
        <v>180</v>
      </c>
      <c r="J20">
        <v>140</v>
      </c>
      <c r="K20">
        <v>140</v>
      </c>
      <c r="L20">
        <v>5000</v>
      </c>
      <c r="M20">
        <v>5000</v>
      </c>
      <c r="N20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4841F-7826-4339-9BD4-EFEF313DD4AA}">
  <dimension ref="A1:M41"/>
  <sheetViews>
    <sheetView workbookViewId="0">
      <pane ySplit="1" topLeftCell="A2" activePane="bottomLeft" state="frozen"/>
      <selection pane="bottomLeft" activeCell="C27" sqref="C27"/>
    </sheetView>
  </sheetViews>
  <sheetFormatPr defaultRowHeight="14.6" x14ac:dyDescent="0.4"/>
  <sheetData>
    <row r="1" spans="1:13" x14ac:dyDescent="0.4">
      <c r="A1" t="s">
        <v>17</v>
      </c>
      <c r="B1" t="s">
        <v>1</v>
      </c>
      <c r="C1" t="s">
        <v>3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7</v>
      </c>
      <c r="K1" t="s">
        <v>15</v>
      </c>
      <c r="L1" t="s">
        <v>21</v>
      </c>
      <c r="M1" t="s">
        <v>22</v>
      </c>
    </row>
    <row r="2" spans="1:13" x14ac:dyDescent="0.4">
      <c r="A2" s="2" t="s">
        <v>51</v>
      </c>
      <c r="B2" s="2">
        <v>100</v>
      </c>
      <c r="C2" s="2">
        <v>100</v>
      </c>
      <c r="D2" s="2">
        <v>100</v>
      </c>
      <c r="E2" s="2">
        <v>100</v>
      </c>
      <c r="F2" s="2">
        <v>100</v>
      </c>
      <c r="G2" s="2">
        <v>100</v>
      </c>
      <c r="H2" s="2">
        <v>100</v>
      </c>
      <c r="I2" s="2">
        <v>100</v>
      </c>
      <c r="J2" s="2">
        <v>100</v>
      </c>
      <c r="K2" s="2">
        <v>100</v>
      </c>
      <c r="L2" s="2">
        <v>100</v>
      </c>
      <c r="M2" s="2">
        <v>100</v>
      </c>
    </row>
    <row r="3" spans="1:13" x14ac:dyDescent="0.4">
      <c r="A3" s="2" t="s">
        <v>598</v>
      </c>
      <c r="B3" s="2">
        <v>101</v>
      </c>
      <c r="C3" s="2">
        <v>100</v>
      </c>
      <c r="D3" s="2">
        <v>100</v>
      </c>
      <c r="E3" s="2">
        <v>100</v>
      </c>
      <c r="F3" s="2">
        <v>100</v>
      </c>
      <c r="G3" s="2">
        <v>100</v>
      </c>
      <c r="H3" s="2">
        <v>100</v>
      </c>
      <c r="I3" s="2">
        <v>100</v>
      </c>
      <c r="J3" s="2">
        <v>101</v>
      </c>
      <c r="K3" s="2">
        <v>101</v>
      </c>
      <c r="L3" s="2">
        <v>101</v>
      </c>
      <c r="M3" s="2">
        <v>101</v>
      </c>
    </row>
    <row r="4" spans="1:13" x14ac:dyDescent="0.4">
      <c r="A4" s="2" t="s">
        <v>63</v>
      </c>
      <c r="B4" s="2">
        <v>102</v>
      </c>
      <c r="C4" s="2">
        <v>100</v>
      </c>
      <c r="D4" s="2">
        <v>100</v>
      </c>
      <c r="E4" s="2">
        <v>100</v>
      </c>
      <c r="F4" s="2">
        <v>100</v>
      </c>
      <c r="G4" s="2">
        <v>100</v>
      </c>
      <c r="H4" s="2">
        <v>100</v>
      </c>
      <c r="I4" s="2">
        <v>100</v>
      </c>
      <c r="J4" s="2">
        <v>102</v>
      </c>
      <c r="K4" s="2">
        <v>102</v>
      </c>
      <c r="L4" s="2">
        <v>102</v>
      </c>
      <c r="M4" s="2">
        <v>102</v>
      </c>
    </row>
    <row r="5" spans="1:13" x14ac:dyDescent="0.4">
      <c r="A5" s="2" t="s">
        <v>541</v>
      </c>
      <c r="B5" s="2">
        <v>104</v>
      </c>
      <c r="C5" s="2">
        <v>100</v>
      </c>
      <c r="D5" s="2">
        <v>100</v>
      </c>
      <c r="E5" s="2">
        <v>100</v>
      </c>
      <c r="F5" s="2">
        <v>100</v>
      </c>
      <c r="G5" s="2">
        <v>100</v>
      </c>
      <c r="H5" s="2">
        <v>100</v>
      </c>
      <c r="I5" s="2">
        <v>100</v>
      </c>
      <c r="J5" s="2">
        <v>104</v>
      </c>
      <c r="K5" s="2">
        <v>104</v>
      </c>
      <c r="L5" s="2">
        <v>104</v>
      </c>
      <c r="M5" s="2">
        <v>104</v>
      </c>
    </row>
    <row r="6" spans="1:13" x14ac:dyDescent="0.4">
      <c r="A6" t="s">
        <v>58</v>
      </c>
      <c r="B6">
        <v>102</v>
      </c>
      <c r="C6">
        <v>101</v>
      </c>
      <c r="D6">
        <v>101</v>
      </c>
      <c r="E6">
        <v>98</v>
      </c>
      <c r="F6">
        <v>102</v>
      </c>
      <c r="G6">
        <v>98</v>
      </c>
      <c r="H6">
        <v>98</v>
      </c>
      <c r="I6">
        <v>98</v>
      </c>
      <c r="J6">
        <v>105</v>
      </c>
      <c r="K6">
        <v>95</v>
      </c>
      <c r="L6">
        <v>102</v>
      </c>
      <c r="M6">
        <v>101</v>
      </c>
    </row>
    <row r="7" spans="1:13" x14ac:dyDescent="0.4">
      <c r="A7" t="s">
        <v>204</v>
      </c>
      <c r="B7">
        <v>104</v>
      </c>
      <c r="C7">
        <v>102</v>
      </c>
      <c r="D7">
        <v>102</v>
      </c>
      <c r="E7">
        <v>96</v>
      </c>
      <c r="F7">
        <v>104</v>
      </c>
      <c r="G7">
        <v>96</v>
      </c>
      <c r="H7">
        <v>96</v>
      </c>
      <c r="I7">
        <v>96</v>
      </c>
      <c r="J7">
        <v>110</v>
      </c>
      <c r="K7">
        <v>90</v>
      </c>
      <c r="L7">
        <v>104</v>
      </c>
      <c r="M7">
        <v>102</v>
      </c>
    </row>
    <row r="8" spans="1:13" x14ac:dyDescent="0.4">
      <c r="A8" t="s">
        <v>130</v>
      </c>
      <c r="B8">
        <v>106</v>
      </c>
      <c r="C8">
        <v>103</v>
      </c>
      <c r="D8">
        <v>103</v>
      </c>
      <c r="E8">
        <v>94</v>
      </c>
      <c r="F8">
        <v>106</v>
      </c>
      <c r="G8">
        <v>94</v>
      </c>
      <c r="H8">
        <v>94</v>
      </c>
      <c r="I8">
        <v>94</v>
      </c>
      <c r="J8">
        <v>115</v>
      </c>
      <c r="K8">
        <v>85</v>
      </c>
      <c r="L8">
        <v>106</v>
      </c>
      <c r="M8">
        <v>103</v>
      </c>
    </row>
    <row r="9" spans="1:13" x14ac:dyDescent="0.4">
      <c r="A9" t="s">
        <v>424</v>
      </c>
      <c r="B9">
        <v>110</v>
      </c>
      <c r="C9">
        <v>105</v>
      </c>
      <c r="D9">
        <v>105</v>
      </c>
      <c r="E9">
        <v>90</v>
      </c>
      <c r="F9">
        <v>110</v>
      </c>
      <c r="G9">
        <v>90</v>
      </c>
      <c r="H9">
        <v>90</v>
      </c>
      <c r="I9">
        <v>90</v>
      </c>
      <c r="J9">
        <v>125</v>
      </c>
      <c r="K9">
        <v>80</v>
      </c>
      <c r="L9">
        <v>110</v>
      </c>
      <c r="M9">
        <v>105</v>
      </c>
    </row>
    <row r="10" spans="1:13" x14ac:dyDescent="0.4">
      <c r="A10" s="2" t="s">
        <v>111</v>
      </c>
      <c r="B10" s="2">
        <v>98</v>
      </c>
      <c r="C10" s="2">
        <v>103</v>
      </c>
      <c r="D10" s="2">
        <v>100</v>
      </c>
      <c r="E10" s="2">
        <v>100</v>
      </c>
      <c r="F10" s="2">
        <v>95</v>
      </c>
      <c r="G10" s="2">
        <v>101</v>
      </c>
      <c r="H10" s="2">
        <v>100</v>
      </c>
      <c r="I10" s="2">
        <v>100</v>
      </c>
      <c r="J10" s="2">
        <v>97</v>
      </c>
      <c r="K10" s="2">
        <v>97</v>
      </c>
      <c r="L10" s="2">
        <v>102</v>
      </c>
      <c r="M10" s="2">
        <v>102</v>
      </c>
    </row>
    <row r="11" spans="1:13" x14ac:dyDescent="0.4">
      <c r="A11" s="2" t="s">
        <v>246</v>
      </c>
      <c r="B11" s="2">
        <v>96</v>
      </c>
      <c r="C11" s="2">
        <v>106</v>
      </c>
      <c r="D11" s="2">
        <v>100</v>
      </c>
      <c r="E11" s="2">
        <v>100</v>
      </c>
      <c r="F11" s="2">
        <v>90</v>
      </c>
      <c r="G11" s="2">
        <v>102</v>
      </c>
      <c r="H11" s="2">
        <v>100</v>
      </c>
      <c r="I11" s="2">
        <v>100</v>
      </c>
      <c r="J11" s="2">
        <v>94</v>
      </c>
      <c r="K11" s="2">
        <v>94</v>
      </c>
      <c r="L11" s="2">
        <v>104</v>
      </c>
      <c r="M11" s="2">
        <v>104</v>
      </c>
    </row>
    <row r="12" spans="1:13" x14ac:dyDescent="0.4">
      <c r="A12" s="2" t="s">
        <v>77</v>
      </c>
      <c r="B12" s="2">
        <v>94</v>
      </c>
      <c r="C12" s="2">
        <v>109</v>
      </c>
      <c r="D12" s="2">
        <v>100</v>
      </c>
      <c r="E12" s="2">
        <v>100</v>
      </c>
      <c r="F12" s="2">
        <v>85</v>
      </c>
      <c r="G12" s="2">
        <v>103</v>
      </c>
      <c r="H12" s="2">
        <v>101</v>
      </c>
      <c r="I12" s="2">
        <v>100</v>
      </c>
      <c r="J12" s="2">
        <v>91</v>
      </c>
      <c r="K12" s="2">
        <v>91</v>
      </c>
      <c r="L12" s="2">
        <v>106</v>
      </c>
      <c r="M12" s="2">
        <v>107</v>
      </c>
    </row>
    <row r="13" spans="1:13" x14ac:dyDescent="0.4">
      <c r="A13" s="2" t="s">
        <v>266</v>
      </c>
      <c r="B13" s="2">
        <v>90</v>
      </c>
      <c r="C13" s="2">
        <v>115</v>
      </c>
      <c r="D13" s="2">
        <v>100</v>
      </c>
      <c r="E13" s="2">
        <v>100</v>
      </c>
      <c r="F13" s="2">
        <v>80</v>
      </c>
      <c r="G13" s="2">
        <v>104</v>
      </c>
      <c r="H13" s="2">
        <v>102</v>
      </c>
      <c r="I13" s="2">
        <v>100</v>
      </c>
      <c r="J13" s="2">
        <v>85</v>
      </c>
      <c r="K13" s="2">
        <v>85</v>
      </c>
      <c r="L13" s="2">
        <v>112</v>
      </c>
      <c r="M13" s="2">
        <v>110</v>
      </c>
    </row>
    <row r="14" spans="1:13" x14ac:dyDescent="0.4">
      <c r="A14" t="s">
        <v>41</v>
      </c>
      <c r="B14">
        <v>102</v>
      </c>
      <c r="C14">
        <v>98</v>
      </c>
      <c r="D14">
        <v>98</v>
      </c>
      <c r="E14">
        <v>100</v>
      </c>
      <c r="F14">
        <v>103</v>
      </c>
      <c r="G14">
        <v>104</v>
      </c>
      <c r="H14">
        <v>100</v>
      </c>
      <c r="I14">
        <v>102</v>
      </c>
      <c r="J14">
        <v>100</v>
      </c>
      <c r="K14">
        <v>100</v>
      </c>
      <c r="L14">
        <v>102</v>
      </c>
      <c r="M14">
        <v>101</v>
      </c>
    </row>
    <row r="15" spans="1:13" x14ac:dyDescent="0.4">
      <c r="A15" t="s">
        <v>220</v>
      </c>
      <c r="B15">
        <v>104</v>
      </c>
      <c r="C15">
        <v>96</v>
      </c>
      <c r="D15">
        <v>96</v>
      </c>
      <c r="E15">
        <v>100</v>
      </c>
      <c r="F15">
        <v>106</v>
      </c>
      <c r="G15">
        <v>108</v>
      </c>
      <c r="H15">
        <v>100</v>
      </c>
      <c r="I15">
        <v>104</v>
      </c>
      <c r="J15">
        <v>100</v>
      </c>
      <c r="K15">
        <v>100</v>
      </c>
      <c r="L15">
        <v>104</v>
      </c>
      <c r="M15">
        <v>103</v>
      </c>
    </row>
    <row r="16" spans="1:13" x14ac:dyDescent="0.4">
      <c r="A16" t="s">
        <v>496</v>
      </c>
      <c r="B16">
        <v>106</v>
      </c>
      <c r="C16">
        <v>94</v>
      </c>
      <c r="D16">
        <v>94</v>
      </c>
      <c r="E16">
        <v>100</v>
      </c>
      <c r="F16">
        <v>109</v>
      </c>
      <c r="G16">
        <v>112</v>
      </c>
      <c r="H16">
        <v>101</v>
      </c>
      <c r="I16">
        <v>106</v>
      </c>
      <c r="J16">
        <v>100</v>
      </c>
      <c r="K16">
        <v>100</v>
      </c>
      <c r="L16">
        <v>108</v>
      </c>
      <c r="M16">
        <v>105</v>
      </c>
    </row>
    <row r="17" spans="1:13" x14ac:dyDescent="0.4">
      <c r="A17" t="s">
        <v>599</v>
      </c>
      <c r="B17">
        <v>108</v>
      </c>
      <c r="C17">
        <v>92</v>
      </c>
      <c r="D17">
        <v>92</v>
      </c>
      <c r="E17">
        <v>100</v>
      </c>
      <c r="F17">
        <v>112</v>
      </c>
      <c r="G17">
        <v>120</v>
      </c>
      <c r="H17">
        <v>102</v>
      </c>
      <c r="I17">
        <v>108</v>
      </c>
      <c r="J17">
        <v>100</v>
      </c>
      <c r="K17">
        <v>100</v>
      </c>
      <c r="L17">
        <v>114</v>
      </c>
      <c r="M17">
        <v>108</v>
      </c>
    </row>
    <row r="18" spans="1:13" x14ac:dyDescent="0.4">
      <c r="A18" s="2" t="s">
        <v>81</v>
      </c>
      <c r="B18" s="2">
        <v>99</v>
      </c>
      <c r="C18" s="2">
        <v>100</v>
      </c>
      <c r="D18" s="2">
        <v>99</v>
      </c>
      <c r="E18" s="2">
        <v>103</v>
      </c>
      <c r="F18" s="2">
        <v>99</v>
      </c>
      <c r="G18" s="2">
        <v>103</v>
      </c>
      <c r="H18" s="2">
        <v>99</v>
      </c>
      <c r="I18" s="2">
        <v>100</v>
      </c>
      <c r="J18" s="2">
        <v>100</v>
      </c>
      <c r="K18" s="2">
        <v>100</v>
      </c>
      <c r="L18" s="2">
        <v>101</v>
      </c>
      <c r="M18" s="2">
        <v>102</v>
      </c>
    </row>
    <row r="19" spans="1:13" x14ac:dyDescent="0.4">
      <c r="A19" s="2" t="s">
        <v>191</v>
      </c>
      <c r="B19" s="2">
        <v>98</v>
      </c>
      <c r="C19" s="2">
        <v>102</v>
      </c>
      <c r="D19" s="2">
        <v>98</v>
      </c>
      <c r="E19" s="2">
        <v>106</v>
      </c>
      <c r="F19" s="2">
        <v>97</v>
      </c>
      <c r="G19" s="2">
        <v>106</v>
      </c>
      <c r="H19" s="2">
        <v>98</v>
      </c>
      <c r="I19" s="2">
        <v>102</v>
      </c>
      <c r="J19" s="2">
        <v>100</v>
      </c>
      <c r="K19" s="2">
        <v>100</v>
      </c>
      <c r="L19" s="2">
        <v>103</v>
      </c>
      <c r="M19" s="2">
        <v>104</v>
      </c>
    </row>
    <row r="20" spans="1:13" x14ac:dyDescent="0.4">
      <c r="A20" s="2" t="s">
        <v>600</v>
      </c>
      <c r="B20" s="2">
        <v>97</v>
      </c>
      <c r="C20" s="2">
        <v>104</v>
      </c>
      <c r="D20" s="2">
        <v>97</v>
      </c>
      <c r="E20" s="2">
        <v>110</v>
      </c>
      <c r="F20" s="2">
        <v>94</v>
      </c>
      <c r="G20" s="2">
        <v>110</v>
      </c>
      <c r="H20" s="2">
        <v>97</v>
      </c>
      <c r="I20" s="2">
        <v>104</v>
      </c>
      <c r="J20" s="2">
        <v>100</v>
      </c>
      <c r="K20" s="2">
        <v>100</v>
      </c>
      <c r="L20" s="2">
        <v>105</v>
      </c>
      <c r="M20" s="2">
        <v>108</v>
      </c>
    </row>
    <row r="21" spans="1:13" x14ac:dyDescent="0.4">
      <c r="A21" s="2" t="s">
        <v>373</v>
      </c>
      <c r="B21" s="2">
        <v>96</v>
      </c>
      <c r="C21" s="2">
        <v>106</v>
      </c>
      <c r="D21" s="2">
        <v>96</v>
      </c>
      <c r="E21" s="2">
        <v>114</v>
      </c>
      <c r="F21" s="2">
        <v>90</v>
      </c>
      <c r="G21" s="2">
        <v>114</v>
      </c>
      <c r="H21" s="2">
        <v>96</v>
      </c>
      <c r="I21" s="2">
        <v>106</v>
      </c>
      <c r="J21" s="2">
        <v>100</v>
      </c>
      <c r="K21" s="2">
        <v>100</v>
      </c>
      <c r="L21" s="2">
        <v>108</v>
      </c>
      <c r="M21" s="2">
        <v>114</v>
      </c>
    </row>
    <row r="22" spans="1:13" x14ac:dyDescent="0.4">
      <c r="A22" t="s">
        <v>88</v>
      </c>
      <c r="B22">
        <v>100</v>
      </c>
      <c r="C22">
        <v>100</v>
      </c>
      <c r="D22">
        <v>100</v>
      </c>
      <c r="E22">
        <v>100</v>
      </c>
      <c r="F22">
        <v>100</v>
      </c>
      <c r="G22">
        <v>100</v>
      </c>
      <c r="H22">
        <v>100</v>
      </c>
      <c r="I22">
        <v>98</v>
      </c>
      <c r="J22">
        <v>100</v>
      </c>
      <c r="K22">
        <v>98</v>
      </c>
      <c r="L22">
        <v>100</v>
      </c>
      <c r="M22">
        <v>100</v>
      </c>
    </row>
    <row r="23" spans="1:13" x14ac:dyDescent="0.4">
      <c r="A23" t="s">
        <v>411</v>
      </c>
      <c r="B23">
        <v>100</v>
      </c>
      <c r="C23">
        <v>101</v>
      </c>
      <c r="D23">
        <v>100</v>
      </c>
      <c r="E23">
        <v>100</v>
      </c>
      <c r="F23">
        <v>100</v>
      </c>
      <c r="G23">
        <v>100</v>
      </c>
      <c r="H23">
        <v>100</v>
      </c>
      <c r="I23">
        <v>96</v>
      </c>
      <c r="J23">
        <v>100</v>
      </c>
      <c r="K23">
        <v>96</v>
      </c>
      <c r="L23">
        <v>101</v>
      </c>
      <c r="M23">
        <v>101</v>
      </c>
    </row>
    <row r="24" spans="1:13" x14ac:dyDescent="0.4">
      <c r="A24" t="s">
        <v>601</v>
      </c>
      <c r="B24">
        <v>100</v>
      </c>
      <c r="C24">
        <v>102</v>
      </c>
      <c r="D24">
        <v>100</v>
      </c>
      <c r="E24">
        <v>100</v>
      </c>
      <c r="F24">
        <v>98</v>
      </c>
      <c r="G24">
        <v>100</v>
      </c>
      <c r="H24">
        <v>102</v>
      </c>
      <c r="I24">
        <v>94</v>
      </c>
      <c r="J24">
        <v>98</v>
      </c>
      <c r="K24">
        <v>94</v>
      </c>
      <c r="L24">
        <v>103</v>
      </c>
      <c r="M24">
        <v>103</v>
      </c>
    </row>
    <row r="25" spans="1:13" x14ac:dyDescent="0.4">
      <c r="A25" t="s">
        <v>602</v>
      </c>
      <c r="B25">
        <v>100</v>
      </c>
      <c r="C25">
        <v>103</v>
      </c>
      <c r="D25">
        <v>100</v>
      </c>
      <c r="E25">
        <v>100</v>
      </c>
      <c r="F25">
        <v>96</v>
      </c>
      <c r="G25">
        <v>100</v>
      </c>
      <c r="H25">
        <v>104</v>
      </c>
      <c r="I25">
        <v>92</v>
      </c>
      <c r="J25">
        <v>96</v>
      </c>
      <c r="K25">
        <v>92</v>
      </c>
      <c r="L25">
        <v>105</v>
      </c>
      <c r="M25">
        <v>105</v>
      </c>
    </row>
    <row r="26" spans="1:13" x14ac:dyDescent="0.4">
      <c r="A26" s="2" t="s">
        <v>512</v>
      </c>
      <c r="B26" s="2">
        <v>98</v>
      </c>
      <c r="C26" s="2">
        <v>98</v>
      </c>
      <c r="D26" s="2">
        <v>98</v>
      </c>
      <c r="E26" s="2">
        <v>100</v>
      </c>
      <c r="F26" s="2">
        <v>100</v>
      </c>
      <c r="G26" s="2">
        <v>105</v>
      </c>
      <c r="H26" s="2">
        <v>100</v>
      </c>
      <c r="I26" s="2">
        <v>100</v>
      </c>
      <c r="J26" s="2">
        <v>98</v>
      </c>
      <c r="K26" s="2">
        <v>103</v>
      </c>
      <c r="L26" s="2">
        <v>99</v>
      </c>
      <c r="M26" s="2">
        <v>103</v>
      </c>
    </row>
    <row r="27" spans="1:13" x14ac:dyDescent="0.4">
      <c r="A27" s="2" t="s">
        <v>250</v>
      </c>
      <c r="B27" s="2">
        <v>96</v>
      </c>
      <c r="C27" s="2">
        <v>96</v>
      </c>
      <c r="D27" s="2">
        <v>96</v>
      </c>
      <c r="E27" s="2">
        <v>100</v>
      </c>
      <c r="F27" s="2">
        <v>100</v>
      </c>
      <c r="G27" s="2">
        <v>110</v>
      </c>
      <c r="H27" s="2">
        <v>100</v>
      </c>
      <c r="I27" s="2">
        <v>100</v>
      </c>
      <c r="J27" s="2">
        <v>96</v>
      </c>
      <c r="K27" s="2">
        <v>106</v>
      </c>
      <c r="L27" s="2">
        <v>98</v>
      </c>
      <c r="M27" s="2">
        <v>106</v>
      </c>
    </row>
    <row r="28" spans="1:13" x14ac:dyDescent="0.4">
      <c r="A28" s="2" t="s">
        <v>509</v>
      </c>
      <c r="B28" s="2">
        <v>94</v>
      </c>
      <c r="C28" s="2">
        <v>94</v>
      </c>
      <c r="D28" s="2">
        <v>94</v>
      </c>
      <c r="E28" s="2">
        <v>100</v>
      </c>
      <c r="F28" s="2">
        <v>100</v>
      </c>
      <c r="G28" s="2">
        <v>115</v>
      </c>
      <c r="H28" s="2">
        <v>100</v>
      </c>
      <c r="I28" s="2">
        <v>100</v>
      </c>
      <c r="J28" s="2">
        <v>94</v>
      </c>
      <c r="K28" s="2">
        <v>109</v>
      </c>
      <c r="L28" s="2">
        <v>97</v>
      </c>
      <c r="M28" s="2">
        <v>110</v>
      </c>
    </row>
    <row r="29" spans="1:13" x14ac:dyDescent="0.4">
      <c r="A29" s="2" t="s">
        <v>224</v>
      </c>
      <c r="B29" s="2">
        <v>92</v>
      </c>
      <c r="C29" s="2">
        <v>92</v>
      </c>
      <c r="D29" s="2">
        <v>92</v>
      </c>
      <c r="E29" s="2">
        <v>100</v>
      </c>
      <c r="F29" s="2">
        <v>100</v>
      </c>
      <c r="G29" s="2">
        <v>120</v>
      </c>
      <c r="H29" s="2">
        <v>100</v>
      </c>
      <c r="I29" s="2">
        <v>100</v>
      </c>
      <c r="J29" s="2">
        <v>92</v>
      </c>
      <c r="K29" s="2">
        <v>112</v>
      </c>
      <c r="L29" s="2">
        <v>96</v>
      </c>
      <c r="M29" s="2">
        <v>115</v>
      </c>
    </row>
    <row r="30" spans="1:13" x14ac:dyDescent="0.4">
      <c r="A30" s="3" t="s">
        <v>458</v>
      </c>
      <c r="B30" s="3">
        <v>105</v>
      </c>
      <c r="C30" s="3">
        <v>100</v>
      </c>
      <c r="D30" s="3">
        <v>100</v>
      </c>
      <c r="E30" s="3">
        <v>100</v>
      </c>
      <c r="F30" s="3">
        <v>100</v>
      </c>
      <c r="G30" s="3">
        <v>100</v>
      </c>
      <c r="H30" s="3">
        <v>100</v>
      </c>
      <c r="I30" s="3">
        <v>90</v>
      </c>
      <c r="J30" s="3">
        <v>99</v>
      </c>
      <c r="K30" s="3">
        <v>99</v>
      </c>
      <c r="L30" s="3">
        <v>100</v>
      </c>
      <c r="M30" s="3">
        <v>100</v>
      </c>
    </row>
    <row r="31" spans="1:13" x14ac:dyDescent="0.4">
      <c r="A31" s="3" t="s">
        <v>451</v>
      </c>
      <c r="B31" s="3">
        <v>110</v>
      </c>
      <c r="C31" s="3">
        <v>101</v>
      </c>
      <c r="D31" s="3">
        <v>100</v>
      </c>
      <c r="E31" s="3">
        <v>100</v>
      </c>
      <c r="F31" s="3">
        <v>100</v>
      </c>
      <c r="G31" s="3">
        <v>100</v>
      </c>
      <c r="H31" s="3">
        <v>100</v>
      </c>
      <c r="I31" s="3">
        <v>80</v>
      </c>
      <c r="J31" s="3">
        <v>98</v>
      </c>
      <c r="K31" s="3">
        <v>98</v>
      </c>
      <c r="L31" s="3">
        <v>102</v>
      </c>
      <c r="M31" s="3">
        <v>102</v>
      </c>
    </row>
    <row r="32" spans="1:13" x14ac:dyDescent="0.4">
      <c r="A32" s="3" t="s">
        <v>605</v>
      </c>
      <c r="B32" s="3">
        <v>115</v>
      </c>
      <c r="C32" s="3">
        <v>102</v>
      </c>
      <c r="D32" s="3">
        <v>100</v>
      </c>
      <c r="E32" s="3">
        <v>100</v>
      </c>
      <c r="F32" s="3">
        <v>100</v>
      </c>
      <c r="G32" s="3">
        <v>100</v>
      </c>
      <c r="H32" s="3">
        <v>100</v>
      </c>
      <c r="I32" s="3">
        <v>70</v>
      </c>
      <c r="J32" s="3">
        <v>97</v>
      </c>
      <c r="K32" s="3">
        <v>97</v>
      </c>
      <c r="L32" s="3">
        <v>104</v>
      </c>
      <c r="M32" s="3">
        <v>104</v>
      </c>
    </row>
    <row r="33" spans="1:13" x14ac:dyDescent="0.4">
      <c r="A33" s="3" t="s">
        <v>477</v>
      </c>
      <c r="B33" s="3">
        <v>120</v>
      </c>
      <c r="C33" s="3">
        <v>103</v>
      </c>
      <c r="D33" s="3">
        <v>100</v>
      </c>
      <c r="E33" s="3">
        <v>100</v>
      </c>
      <c r="F33" s="3">
        <v>100</v>
      </c>
      <c r="G33" s="3">
        <v>100</v>
      </c>
      <c r="H33" s="3">
        <v>100</v>
      </c>
      <c r="I33" s="3">
        <v>60</v>
      </c>
      <c r="J33" s="3">
        <v>96</v>
      </c>
      <c r="K33" s="3">
        <v>96</v>
      </c>
      <c r="L33" s="3">
        <v>106</v>
      </c>
      <c r="M33" s="3">
        <v>106</v>
      </c>
    </row>
    <row r="34" spans="1:13" x14ac:dyDescent="0.4">
      <c r="A34" s="2" t="s">
        <v>98</v>
      </c>
      <c r="B34" s="2">
        <v>101</v>
      </c>
      <c r="C34" s="2">
        <v>101</v>
      </c>
      <c r="D34" s="2">
        <v>101</v>
      </c>
      <c r="E34" s="2">
        <v>101</v>
      </c>
      <c r="F34" s="2">
        <v>101</v>
      </c>
      <c r="G34" s="2">
        <v>101</v>
      </c>
      <c r="H34" s="2">
        <v>101</v>
      </c>
      <c r="I34" s="2">
        <v>101</v>
      </c>
      <c r="J34" s="2">
        <v>101</v>
      </c>
      <c r="K34" s="2">
        <v>101</v>
      </c>
      <c r="L34" s="2">
        <v>103</v>
      </c>
      <c r="M34" s="2">
        <v>103</v>
      </c>
    </row>
    <row r="35" spans="1:13" x14ac:dyDescent="0.4">
      <c r="A35" s="2" t="s">
        <v>446</v>
      </c>
      <c r="B35" s="2">
        <v>102</v>
      </c>
      <c r="C35" s="2">
        <v>102</v>
      </c>
      <c r="D35" s="2">
        <v>102</v>
      </c>
      <c r="E35" s="2">
        <v>102</v>
      </c>
      <c r="F35" s="2">
        <v>102</v>
      </c>
      <c r="G35" s="2">
        <v>102</v>
      </c>
      <c r="H35" s="2">
        <v>102</v>
      </c>
      <c r="I35" s="2">
        <v>102</v>
      </c>
      <c r="J35" s="2">
        <v>102</v>
      </c>
      <c r="K35" s="2">
        <v>102</v>
      </c>
      <c r="L35" s="2">
        <v>106</v>
      </c>
      <c r="M35" s="2">
        <v>106</v>
      </c>
    </row>
    <row r="36" spans="1:13" x14ac:dyDescent="0.4">
      <c r="A36" s="2" t="s">
        <v>575</v>
      </c>
      <c r="B36" s="2">
        <v>103</v>
      </c>
      <c r="C36" s="2">
        <v>103</v>
      </c>
      <c r="D36" s="2">
        <v>103</v>
      </c>
      <c r="E36" s="2">
        <v>103</v>
      </c>
      <c r="F36" s="2">
        <v>103</v>
      </c>
      <c r="G36" s="2">
        <v>103</v>
      </c>
      <c r="H36" s="2">
        <v>103</v>
      </c>
      <c r="I36" s="2">
        <v>103</v>
      </c>
      <c r="J36" s="2">
        <v>103</v>
      </c>
      <c r="K36" s="2">
        <v>103</v>
      </c>
      <c r="L36" s="2">
        <v>109</v>
      </c>
      <c r="M36" s="2">
        <v>109</v>
      </c>
    </row>
    <row r="37" spans="1:13" x14ac:dyDescent="0.4">
      <c r="A37" s="2" t="s">
        <v>233</v>
      </c>
      <c r="B37" s="2">
        <v>104</v>
      </c>
      <c r="C37" s="2">
        <v>104</v>
      </c>
      <c r="D37" s="2">
        <v>104</v>
      </c>
      <c r="E37" s="2">
        <v>104</v>
      </c>
      <c r="F37" s="2">
        <v>104</v>
      </c>
      <c r="G37" s="2">
        <v>104</v>
      </c>
      <c r="H37" s="2">
        <v>104</v>
      </c>
      <c r="I37" s="2">
        <v>104</v>
      </c>
      <c r="J37" s="2">
        <v>104</v>
      </c>
      <c r="K37" s="2">
        <v>104</v>
      </c>
      <c r="L37" s="2">
        <v>112</v>
      </c>
      <c r="M37" s="2">
        <v>112</v>
      </c>
    </row>
    <row r="38" spans="1:13" x14ac:dyDescent="0.4">
      <c r="A38" s="3" t="s">
        <v>126</v>
      </c>
      <c r="B38" s="3">
        <v>102</v>
      </c>
      <c r="C38" s="3">
        <v>102</v>
      </c>
      <c r="D38" s="3">
        <v>102</v>
      </c>
      <c r="E38" s="3">
        <v>102</v>
      </c>
      <c r="F38" s="3">
        <v>102</v>
      </c>
      <c r="G38" s="3">
        <v>102</v>
      </c>
      <c r="H38" s="3">
        <v>102</v>
      </c>
      <c r="I38" s="3">
        <v>102</v>
      </c>
      <c r="J38" s="3">
        <v>102</v>
      </c>
      <c r="K38" s="3">
        <v>102</v>
      </c>
      <c r="L38" s="3">
        <v>103</v>
      </c>
      <c r="M38" s="3">
        <v>103</v>
      </c>
    </row>
    <row r="39" spans="1:13" x14ac:dyDescent="0.4">
      <c r="A39" s="3" t="s">
        <v>603</v>
      </c>
      <c r="B39" s="3">
        <v>104</v>
      </c>
      <c r="C39" s="3">
        <v>104</v>
      </c>
      <c r="D39" s="3">
        <v>104</v>
      </c>
      <c r="E39" s="3">
        <v>104</v>
      </c>
      <c r="F39" s="3">
        <v>104</v>
      </c>
      <c r="G39" s="3">
        <v>104</v>
      </c>
      <c r="H39" s="3">
        <v>104</v>
      </c>
      <c r="I39" s="3">
        <v>104</v>
      </c>
      <c r="J39" s="3">
        <v>104</v>
      </c>
      <c r="K39" s="3">
        <v>104</v>
      </c>
      <c r="L39" s="3">
        <v>106</v>
      </c>
      <c r="M39" s="3">
        <v>106</v>
      </c>
    </row>
    <row r="40" spans="1:13" x14ac:dyDescent="0.4">
      <c r="A40" s="3" t="s">
        <v>604</v>
      </c>
      <c r="B40" s="3">
        <v>106</v>
      </c>
      <c r="C40" s="3">
        <v>106</v>
      </c>
      <c r="D40" s="3">
        <v>106</v>
      </c>
      <c r="E40" s="3">
        <v>106</v>
      </c>
      <c r="F40" s="3">
        <v>106</v>
      </c>
      <c r="G40" s="3">
        <v>106</v>
      </c>
      <c r="H40" s="3">
        <v>106</v>
      </c>
      <c r="I40" s="3">
        <v>106</v>
      </c>
      <c r="J40" s="3">
        <v>106</v>
      </c>
      <c r="K40" s="3">
        <v>106</v>
      </c>
      <c r="L40" s="3">
        <v>110</v>
      </c>
      <c r="M40" s="3">
        <v>110</v>
      </c>
    </row>
    <row r="41" spans="1:13" x14ac:dyDescent="0.4">
      <c r="A41" s="3" t="s">
        <v>229</v>
      </c>
      <c r="B41" s="3">
        <v>110</v>
      </c>
      <c r="C41" s="3">
        <v>110</v>
      </c>
      <c r="D41" s="3">
        <v>110</v>
      </c>
      <c r="E41" s="3">
        <v>110</v>
      </c>
      <c r="F41" s="3">
        <v>110</v>
      </c>
      <c r="G41" s="3">
        <v>110</v>
      </c>
      <c r="H41" s="3">
        <v>110</v>
      </c>
      <c r="I41" s="3">
        <v>110</v>
      </c>
      <c r="J41" s="3">
        <v>110</v>
      </c>
      <c r="K41" s="3">
        <v>110</v>
      </c>
      <c r="L41" s="3">
        <v>115</v>
      </c>
      <c r="M41" s="3">
        <v>115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B37B0-33A4-4F0A-A48F-0392C2C74792}">
  <dimension ref="A1:M11"/>
  <sheetViews>
    <sheetView workbookViewId="0">
      <selection activeCell="B7" sqref="B7"/>
    </sheetView>
  </sheetViews>
  <sheetFormatPr defaultRowHeight="14.6" x14ac:dyDescent="0.4"/>
  <cols>
    <col min="1" max="1" width="10.84375" customWidth="1"/>
  </cols>
  <sheetData>
    <row r="1" spans="1:13" x14ac:dyDescent="0.4">
      <c r="A1" t="s">
        <v>17</v>
      </c>
      <c r="B1" t="s">
        <v>1</v>
      </c>
      <c r="C1" t="s">
        <v>3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7</v>
      </c>
      <c r="K1" t="s">
        <v>15</v>
      </c>
      <c r="L1" t="s">
        <v>21</v>
      </c>
      <c r="M1" t="s">
        <v>22</v>
      </c>
    </row>
    <row r="2" spans="1:13" x14ac:dyDescent="0.4">
      <c r="A2" t="s">
        <v>50</v>
      </c>
      <c r="B2">
        <v>100</v>
      </c>
      <c r="C2">
        <v>100</v>
      </c>
      <c r="D2">
        <v>100</v>
      </c>
      <c r="E2">
        <v>100</v>
      </c>
      <c r="F2">
        <v>100</v>
      </c>
      <c r="G2">
        <v>100</v>
      </c>
      <c r="H2">
        <v>100</v>
      </c>
      <c r="I2">
        <v>100</v>
      </c>
      <c r="J2">
        <v>100</v>
      </c>
      <c r="K2">
        <v>100</v>
      </c>
      <c r="L2">
        <v>100</v>
      </c>
      <c r="M2">
        <v>100</v>
      </c>
    </row>
    <row r="3" spans="1:13" x14ac:dyDescent="0.4">
      <c r="A3" t="s">
        <v>172</v>
      </c>
      <c r="B3">
        <v>100</v>
      </c>
      <c r="C3">
        <v>100</v>
      </c>
      <c r="D3">
        <v>100</v>
      </c>
      <c r="E3">
        <v>100</v>
      </c>
      <c r="F3">
        <v>100</v>
      </c>
      <c r="G3">
        <v>100</v>
      </c>
      <c r="H3">
        <v>100</v>
      </c>
      <c r="I3">
        <v>100</v>
      </c>
      <c r="J3">
        <v>100</v>
      </c>
      <c r="K3">
        <v>100</v>
      </c>
      <c r="L3">
        <v>100</v>
      </c>
      <c r="M3">
        <v>100</v>
      </c>
    </row>
    <row r="4" spans="1:13" x14ac:dyDescent="0.4">
      <c r="A4" t="s">
        <v>57</v>
      </c>
      <c r="B4">
        <v>97</v>
      </c>
      <c r="C4">
        <v>100</v>
      </c>
      <c r="D4">
        <v>100</v>
      </c>
      <c r="E4">
        <v>103</v>
      </c>
      <c r="F4">
        <v>100</v>
      </c>
      <c r="G4">
        <v>100</v>
      </c>
      <c r="H4">
        <v>100</v>
      </c>
      <c r="I4">
        <v>100</v>
      </c>
      <c r="J4">
        <v>100</v>
      </c>
      <c r="K4">
        <v>100</v>
      </c>
      <c r="L4">
        <v>100</v>
      </c>
      <c r="M4">
        <v>100</v>
      </c>
    </row>
    <row r="5" spans="1:13" x14ac:dyDescent="0.4">
      <c r="A5" t="s">
        <v>40</v>
      </c>
      <c r="B5">
        <v>103</v>
      </c>
      <c r="C5">
        <v>100</v>
      </c>
      <c r="D5">
        <v>100</v>
      </c>
      <c r="E5">
        <v>100</v>
      </c>
      <c r="F5">
        <v>100</v>
      </c>
      <c r="G5">
        <v>100</v>
      </c>
      <c r="H5">
        <v>100</v>
      </c>
      <c r="I5">
        <v>100</v>
      </c>
      <c r="J5">
        <v>103</v>
      </c>
      <c r="K5">
        <v>103</v>
      </c>
      <c r="L5">
        <v>100</v>
      </c>
      <c r="M5">
        <v>100</v>
      </c>
    </row>
    <row r="6" spans="1:13" x14ac:dyDescent="0.4">
      <c r="A6" t="s">
        <v>62</v>
      </c>
      <c r="B6">
        <v>100</v>
      </c>
      <c r="C6">
        <v>102</v>
      </c>
      <c r="D6">
        <v>100</v>
      </c>
      <c r="E6">
        <v>100</v>
      </c>
      <c r="F6">
        <v>100</v>
      </c>
      <c r="G6">
        <v>100</v>
      </c>
      <c r="H6">
        <v>100</v>
      </c>
      <c r="I6">
        <v>100</v>
      </c>
      <c r="J6">
        <v>100</v>
      </c>
      <c r="K6">
        <v>100</v>
      </c>
      <c r="L6">
        <v>100</v>
      </c>
      <c r="M6">
        <v>100</v>
      </c>
    </row>
    <row r="7" spans="1:13" x14ac:dyDescent="0.4">
      <c r="A7" t="s">
        <v>392</v>
      </c>
      <c r="B7">
        <v>105</v>
      </c>
      <c r="C7">
        <v>100</v>
      </c>
      <c r="D7">
        <v>100</v>
      </c>
      <c r="E7">
        <v>100</v>
      </c>
      <c r="F7">
        <v>100</v>
      </c>
      <c r="G7">
        <v>98</v>
      </c>
      <c r="H7">
        <v>100</v>
      </c>
      <c r="I7">
        <v>100</v>
      </c>
      <c r="J7">
        <v>97</v>
      </c>
      <c r="K7">
        <v>97</v>
      </c>
      <c r="L7">
        <v>100</v>
      </c>
      <c r="M7">
        <v>102</v>
      </c>
    </row>
    <row r="8" spans="1:13" x14ac:dyDescent="0.4">
      <c r="A8" t="s">
        <v>450</v>
      </c>
      <c r="B8">
        <v>105</v>
      </c>
      <c r="C8">
        <v>100</v>
      </c>
      <c r="D8">
        <v>100</v>
      </c>
      <c r="E8">
        <v>100</v>
      </c>
      <c r="F8">
        <v>100</v>
      </c>
      <c r="G8">
        <v>100</v>
      </c>
      <c r="H8">
        <v>100</v>
      </c>
      <c r="I8">
        <v>95</v>
      </c>
      <c r="J8">
        <v>97</v>
      </c>
      <c r="K8">
        <v>97</v>
      </c>
      <c r="L8">
        <v>100</v>
      </c>
      <c r="M8">
        <v>100</v>
      </c>
    </row>
    <row r="9" spans="1:13" x14ac:dyDescent="0.4">
      <c r="A9" t="s">
        <v>354</v>
      </c>
      <c r="B9">
        <v>100</v>
      </c>
      <c r="C9">
        <v>102</v>
      </c>
      <c r="D9">
        <v>100</v>
      </c>
      <c r="E9">
        <v>100</v>
      </c>
      <c r="F9">
        <v>100</v>
      </c>
      <c r="G9">
        <v>100</v>
      </c>
      <c r="H9">
        <v>100</v>
      </c>
      <c r="I9">
        <v>100</v>
      </c>
      <c r="J9">
        <v>100</v>
      </c>
      <c r="K9">
        <v>100</v>
      </c>
      <c r="L9">
        <v>102</v>
      </c>
      <c r="M9">
        <v>102</v>
      </c>
    </row>
    <row r="10" spans="1:13" x14ac:dyDescent="0.4">
      <c r="A10" t="s">
        <v>76</v>
      </c>
      <c r="B10">
        <v>100</v>
      </c>
      <c r="C10">
        <v>103</v>
      </c>
      <c r="D10">
        <v>100</v>
      </c>
      <c r="E10">
        <v>100</v>
      </c>
      <c r="F10">
        <v>100</v>
      </c>
      <c r="G10">
        <v>100</v>
      </c>
      <c r="H10">
        <v>100</v>
      </c>
      <c r="I10">
        <v>100</v>
      </c>
      <c r="J10">
        <v>100</v>
      </c>
      <c r="K10">
        <v>100</v>
      </c>
      <c r="L10">
        <v>103</v>
      </c>
      <c r="M10">
        <v>103</v>
      </c>
    </row>
    <row r="11" spans="1:13" x14ac:dyDescent="0.4">
      <c r="A11" t="s">
        <v>228</v>
      </c>
      <c r="B11">
        <v>100</v>
      </c>
      <c r="C11">
        <v>105</v>
      </c>
      <c r="D11">
        <v>100</v>
      </c>
      <c r="E11">
        <v>100</v>
      </c>
      <c r="F11">
        <v>100</v>
      </c>
      <c r="G11">
        <v>100</v>
      </c>
      <c r="H11">
        <v>100</v>
      </c>
      <c r="I11">
        <v>100</v>
      </c>
      <c r="J11">
        <v>100</v>
      </c>
      <c r="K11">
        <v>100</v>
      </c>
      <c r="L11">
        <v>105</v>
      </c>
      <c r="M11">
        <v>105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7D354-8BFA-4CB0-A7D9-2F2F96892950}">
  <dimension ref="A1:H100"/>
  <sheetViews>
    <sheetView workbookViewId="0">
      <pane xSplit="1" ySplit="1" topLeftCell="B71" activePane="bottomRight" state="frozen"/>
      <selection pane="topRight" activeCell="B1" sqref="B1"/>
      <selection pane="bottomLeft" activeCell="A2" sqref="A2"/>
      <selection pane="bottomRight" activeCell="C100" sqref="C100"/>
    </sheetView>
  </sheetViews>
  <sheetFormatPr defaultRowHeight="14.6" x14ac:dyDescent="0.4"/>
  <cols>
    <col min="2" max="3" width="9.07421875" style="1"/>
    <col min="4" max="4" width="7.23046875" style="1" bestFit="1" customWidth="1"/>
    <col min="5" max="5" width="11.53515625" style="1" bestFit="1" customWidth="1"/>
    <col min="6" max="6" width="9.07421875" style="1"/>
  </cols>
  <sheetData>
    <row r="1" spans="1:8" x14ac:dyDescent="0.4">
      <c r="A1" t="s">
        <v>0</v>
      </c>
      <c r="B1" s="1" t="s">
        <v>2</v>
      </c>
      <c r="C1" s="1" t="s">
        <v>1</v>
      </c>
      <c r="D1" s="1" t="s">
        <v>3</v>
      </c>
      <c r="E1" s="1" t="s">
        <v>45</v>
      </c>
      <c r="F1" s="1" t="s">
        <v>21</v>
      </c>
      <c r="G1" t="s">
        <v>6</v>
      </c>
      <c r="H1" t="s">
        <v>7</v>
      </c>
    </row>
    <row r="2" spans="1:8" x14ac:dyDescent="0.4">
      <c r="A2">
        <v>1</v>
      </c>
      <c r="B2" s="1">
        <f>FLOOR(A2/20,1)*FLOOR(A2/20,1)+FLOOR(A2/30,1)*FLOOR(A2/30,1)*3+POWER(2,A2/10)/10</f>
        <v>0.10717734625362932</v>
      </c>
      <c r="C2" s="1">
        <f>(A2*20+A2*B2*2+30)*0.7</f>
        <v>35.15004828475508</v>
      </c>
      <c r="D2" s="1">
        <f>(5+A2*2.5+10*B2)</f>
        <v>8.5717734625362922</v>
      </c>
      <c r="E2" s="1">
        <f>(1-POWER(1-((A2+1)/100),2))*20</f>
        <v>0.79200000000000159</v>
      </c>
      <c r="F2" s="1">
        <f>VLOOKUP(A2,Exp!A2:B100,2)/E2</f>
        <v>7.5757575757575601</v>
      </c>
      <c r="G2">
        <f>FLOOR(A2*0.8,1)+1</f>
        <v>1</v>
      </c>
      <c r="H2">
        <f>FLOOR(A2/3,1)+1</f>
        <v>1</v>
      </c>
    </row>
    <row r="3" spans="1:8" x14ac:dyDescent="0.4">
      <c r="A3">
        <v>2</v>
      </c>
      <c r="B3" s="1">
        <f t="shared" ref="B3:B66" si="0">FLOOR(A3/20,1)*FLOOR(A3/20,1)+FLOOR(A3/30,1)*FLOOR(A3/30,1)*3+POWER(2,A3/10)/10</f>
        <v>0.1148698354997035</v>
      </c>
      <c r="C3" s="1">
        <f t="shared" ref="C3:C26" si="1">(A3*20+A3*B3*2+30)*0.7</f>
        <v>49.321635539399168</v>
      </c>
      <c r="D3" s="1">
        <f t="shared" ref="D3:D34" si="2">(5+A3*2.5+10*B3)</f>
        <v>11.148698354997036</v>
      </c>
      <c r="E3" s="1">
        <f t="shared" ref="E3:E66" si="3">(1-POWER(1-((A3+1)/100),2))*20</f>
        <v>1.1820000000000008</v>
      </c>
      <c r="F3" s="1">
        <f>VLOOKUP(A3,Exp!A3:B101,2)/E3</f>
        <v>7.614213197969538</v>
      </c>
      <c r="G3">
        <f t="shared" ref="G3:G66" si="4">FLOOR(A3*0.8,1)+1</f>
        <v>2</v>
      </c>
      <c r="H3">
        <f t="shared" ref="H3:H66" si="5">FLOOR(A3/3,1)+1</f>
        <v>1</v>
      </c>
    </row>
    <row r="4" spans="1:8" x14ac:dyDescent="0.4">
      <c r="A4">
        <v>3</v>
      </c>
      <c r="B4" s="1">
        <f t="shared" si="0"/>
        <v>0.12311444133449163</v>
      </c>
      <c r="C4" s="1">
        <f t="shared" si="1"/>
        <v>63.517080653604857</v>
      </c>
      <c r="D4" s="1">
        <f t="shared" si="2"/>
        <v>13.731144413344916</v>
      </c>
      <c r="E4" s="1">
        <f t="shared" si="3"/>
        <v>1.5680000000000005</v>
      </c>
      <c r="F4" s="1">
        <f>VLOOKUP(A4,Exp!A4:B102,2)/E4</f>
        <v>8.9285714285714253</v>
      </c>
      <c r="G4">
        <f t="shared" si="4"/>
        <v>3</v>
      </c>
      <c r="H4">
        <f t="shared" si="5"/>
        <v>2</v>
      </c>
    </row>
    <row r="5" spans="1:8" x14ac:dyDescent="0.4">
      <c r="A5">
        <v>4</v>
      </c>
      <c r="B5" s="1">
        <f t="shared" si="0"/>
        <v>0.13195079107728941</v>
      </c>
      <c r="C5" s="1">
        <f t="shared" si="1"/>
        <v>77.73892443003281</v>
      </c>
      <c r="D5" s="1">
        <f t="shared" si="2"/>
        <v>16.319507910772895</v>
      </c>
      <c r="E5" s="1">
        <f t="shared" si="3"/>
        <v>1.9500000000000006</v>
      </c>
      <c r="F5" s="1">
        <f>VLOOKUP(A5,Exp!A5:B103,2)/E5</f>
        <v>10.769230769230766</v>
      </c>
      <c r="G5">
        <f t="shared" si="4"/>
        <v>4</v>
      </c>
      <c r="H5">
        <f t="shared" si="5"/>
        <v>2</v>
      </c>
    </row>
    <row r="6" spans="1:8" x14ac:dyDescent="0.4">
      <c r="A6">
        <v>5</v>
      </c>
      <c r="B6" s="1">
        <f t="shared" si="0"/>
        <v>0.1414213562373095</v>
      </c>
      <c r="C6" s="1">
        <f t="shared" si="1"/>
        <v>91.989949493661172</v>
      </c>
      <c r="D6" s="1">
        <f t="shared" si="2"/>
        <v>18.914213562373096</v>
      </c>
      <c r="E6" s="1">
        <f t="shared" si="3"/>
        <v>2.3280000000000012</v>
      </c>
      <c r="F6" s="1">
        <f>VLOOKUP(A6,Exp!A6:B104,2)/E6</f>
        <v>12.886597938144323</v>
      </c>
      <c r="G6">
        <f t="shared" si="4"/>
        <v>5</v>
      </c>
      <c r="H6">
        <f t="shared" si="5"/>
        <v>2</v>
      </c>
    </row>
    <row r="7" spans="1:8" x14ac:dyDescent="0.4">
      <c r="A7">
        <v>6</v>
      </c>
      <c r="B7" s="1">
        <f t="shared" si="0"/>
        <v>0.1515716566510398</v>
      </c>
      <c r="C7" s="1">
        <f t="shared" si="1"/>
        <v>106.27320191586873</v>
      </c>
      <c r="D7" s="1">
        <f t="shared" si="2"/>
        <v>21.515716566510399</v>
      </c>
      <c r="E7" s="1">
        <f t="shared" si="3"/>
        <v>2.7020000000000022</v>
      </c>
      <c r="F7" s="1">
        <f>VLOOKUP(A7,Exp!A7:B105,2)/E7</f>
        <v>17.764618800888215</v>
      </c>
      <c r="G7">
        <f t="shared" si="4"/>
        <v>5</v>
      </c>
      <c r="H7">
        <f t="shared" si="5"/>
        <v>3</v>
      </c>
    </row>
    <row r="8" spans="1:8" x14ac:dyDescent="0.4">
      <c r="A8">
        <v>7</v>
      </c>
      <c r="B8" s="1">
        <f t="shared" si="0"/>
        <v>0.16245047927124709</v>
      </c>
      <c r="C8" s="1">
        <f t="shared" si="1"/>
        <v>120.59201469685821</v>
      </c>
      <c r="D8" s="1">
        <f t="shared" si="2"/>
        <v>24.124504792712472</v>
      </c>
      <c r="E8" s="1">
        <f t="shared" si="3"/>
        <v>3.0719999999999992</v>
      </c>
      <c r="F8" s="1">
        <f>VLOOKUP(A8,Exp!A8:B106,2)/E8</f>
        <v>23.763020833333339</v>
      </c>
      <c r="G8">
        <f t="shared" si="4"/>
        <v>6</v>
      </c>
      <c r="H8">
        <f t="shared" si="5"/>
        <v>3</v>
      </c>
    </row>
    <row r="9" spans="1:8" x14ac:dyDescent="0.4">
      <c r="A9">
        <v>8</v>
      </c>
      <c r="B9" s="1">
        <f t="shared" si="0"/>
        <v>0.17411011265922482</v>
      </c>
      <c r="C9" s="1">
        <f t="shared" si="1"/>
        <v>134.95003326178332</v>
      </c>
      <c r="D9" s="1">
        <f t="shared" si="2"/>
        <v>26.741101126592248</v>
      </c>
      <c r="E9" s="1">
        <f t="shared" si="3"/>
        <v>3.4379999999999988</v>
      </c>
      <c r="F9" s="1">
        <f>VLOOKUP(A9,Exp!A9:B107,2)/E9</f>
        <v>31.122745782431657</v>
      </c>
      <c r="G9">
        <f t="shared" si="4"/>
        <v>7</v>
      </c>
      <c r="H9">
        <f t="shared" si="5"/>
        <v>3</v>
      </c>
    </row>
    <row r="10" spans="1:8" x14ac:dyDescent="0.4">
      <c r="A10">
        <v>9</v>
      </c>
      <c r="B10" s="1">
        <f t="shared" si="0"/>
        <v>0.18660659830736148</v>
      </c>
      <c r="C10" s="1">
        <f t="shared" si="1"/>
        <v>149.35124313867274</v>
      </c>
      <c r="D10" s="1">
        <f t="shared" si="2"/>
        <v>29.366065983073614</v>
      </c>
      <c r="E10" s="1">
        <f t="shared" si="3"/>
        <v>3.7999999999999989</v>
      </c>
      <c r="F10" s="1">
        <f>VLOOKUP(A10,Exp!A10:B108,2)/E10</f>
        <v>39.473684210526329</v>
      </c>
      <c r="G10">
        <f t="shared" si="4"/>
        <v>8</v>
      </c>
      <c r="H10">
        <f t="shared" si="5"/>
        <v>4</v>
      </c>
    </row>
    <row r="11" spans="1:8" x14ac:dyDescent="0.4">
      <c r="A11">
        <v>10</v>
      </c>
      <c r="B11" s="1">
        <f t="shared" si="0"/>
        <v>0.2</v>
      </c>
      <c r="C11" s="1">
        <f t="shared" si="1"/>
        <v>163.79999999999998</v>
      </c>
      <c r="D11" s="1">
        <f t="shared" si="2"/>
        <v>32</v>
      </c>
      <c r="E11" s="1">
        <f t="shared" si="3"/>
        <v>4.1579999999999995</v>
      </c>
      <c r="F11" s="1">
        <f>VLOOKUP(A11,Exp!A11:B109,2)/E11</f>
        <v>49.302549302549309</v>
      </c>
      <c r="G11">
        <f t="shared" si="4"/>
        <v>9</v>
      </c>
      <c r="H11">
        <f t="shared" si="5"/>
        <v>4</v>
      </c>
    </row>
    <row r="12" spans="1:8" x14ac:dyDescent="0.4">
      <c r="A12">
        <v>11</v>
      </c>
      <c r="B12" s="1">
        <f t="shared" si="0"/>
        <v>0.21435469250725864</v>
      </c>
      <c r="C12" s="1">
        <f t="shared" si="1"/>
        <v>178.30106226461177</v>
      </c>
      <c r="D12" s="1">
        <f t="shared" si="2"/>
        <v>34.643546925072584</v>
      </c>
      <c r="E12" s="1">
        <f t="shared" si="3"/>
        <v>4.5120000000000005</v>
      </c>
      <c r="F12" s="1">
        <f>VLOOKUP(A12,Exp!A12:B110,2)/E12</f>
        <v>60.062056737588648</v>
      </c>
      <c r="G12">
        <f t="shared" si="4"/>
        <v>9</v>
      </c>
      <c r="H12">
        <f t="shared" si="5"/>
        <v>4</v>
      </c>
    </row>
    <row r="13" spans="1:8" x14ac:dyDescent="0.4">
      <c r="A13">
        <v>12</v>
      </c>
      <c r="B13" s="1">
        <f t="shared" si="0"/>
        <v>0.22973967099940701</v>
      </c>
      <c r="C13" s="1">
        <f t="shared" si="1"/>
        <v>192.85962647279004</v>
      </c>
      <c r="D13" s="1">
        <f t="shared" si="2"/>
        <v>37.297396709994068</v>
      </c>
      <c r="E13" s="1">
        <f t="shared" si="3"/>
        <v>4.8620000000000001</v>
      </c>
      <c r="F13" s="1">
        <f>VLOOKUP(A13,Exp!A13:B111,2)/E13</f>
        <v>71.986836692719038</v>
      </c>
      <c r="G13">
        <f t="shared" si="4"/>
        <v>10</v>
      </c>
      <c r="H13">
        <f t="shared" si="5"/>
        <v>5</v>
      </c>
    </row>
    <row r="14" spans="1:8" x14ac:dyDescent="0.4">
      <c r="A14">
        <v>13</v>
      </c>
      <c r="B14" s="1">
        <f t="shared" si="0"/>
        <v>0.24622888266898327</v>
      </c>
      <c r="C14" s="1">
        <f t="shared" si="1"/>
        <v>207.48136566457546</v>
      </c>
      <c r="D14" s="1">
        <f t="shared" si="2"/>
        <v>39.962288826689836</v>
      </c>
      <c r="E14" s="1">
        <f t="shared" si="3"/>
        <v>5.208000000000002</v>
      </c>
      <c r="F14" s="1">
        <f>VLOOKUP(A14,Exp!A14:B112,2)/E14</f>
        <v>85.253456221198121</v>
      </c>
      <c r="G14">
        <f t="shared" si="4"/>
        <v>11</v>
      </c>
      <c r="H14">
        <f t="shared" si="5"/>
        <v>5</v>
      </c>
    </row>
    <row r="15" spans="1:8" x14ac:dyDescent="0.4">
      <c r="A15">
        <v>14</v>
      </c>
      <c r="B15" s="1">
        <f t="shared" si="0"/>
        <v>0.26390158215457882</v>
      </c>
      <c r="C15" s="1">
        <f t="shared" si="1"/>
        <v>222.17247101022971</v>
      </c>
      <c r="D15" s="1">
        <f t="shared" si="2"/>
        <v>42.63901582154579</v>
      </c>
      <c r="E15" s="1">
        <f t="shared" si="3"/>
        <v>5.5500000000000016</v>
      </c>
      <c r="F15" s="1">
        <f>VLOOKUP(A15,Exp!A15:B113,2)/E15</f>
        <v>99.639639639639611</v>
      </c>
      <c r="G15">
        <f t="shared" si="4"/>
        <v>12</v>
      </c>
      <c r="H15">
        <f t="shared" si="5"/>
        <v>5</v>
      </c>
    </row>
    <row r="16" spans="1:8" x14ac:dyDescent="0.4">
      <c r="A16">
        <v>15</v>
      </c>
      <c r="B16" s="1">
        <f t="shared" si="0"/>
        <v>0.28284271247461901</v>
      </c>
      <c r="C16" s="1">
        <f t="shared" si="1"/>
        <v>236.939696961967</v>
      </c>
      <c r="D16" s="1">
        <f t="shared" si="2"/>
        <v>45.328427124746192</v>
      </c>
      <c r="E16" s="1">
        <f t="shared" si="3"/>
        <v>5.8880000000000017</v>
      </c>
      <c r="F16" s="1">
        <f>VLOOKUP(A16,Exp!A16:B114,2)/E16</f>
        <v>115.48913043478258</v>
      </c>
      <c r="G16">
        <f t="shared" si="4"/>
        <v>13</v>
      </c>
      <c r="H16">
        <f t="shared" si="5"/>
        <v>6</v>
      </c>
    </row>
    <row r="17" spans="1:8" x14ac:dyDescent="0.4">
      <c r="A17">
        <v>16</v>
      </c>
      <c r="B17" s="1">
        <f t="shared" si="0"/>
        <v>0.30314331330207961</v>
      </c>
      <c r="C17" s="1">
        <f t="shared" si="1"/>
        <v>251.79041021796658</v>
      </c>
      <c r="D17" s="1">
        <f t="shared" si="2"/>
        <v>48.031433133020798</v>
      </c>
      <c r="E17" s="1">
        <f t="shared" si="3"/>
        <v>6.2220000000000013</v>
      </c>
      <c r="F17" s="1">
        <f>VLOOKUP(A17,Exp!A17:B115,2)/E17</f>
        <v>132.43330118932818</v>
      </c>
      <c r="G17">
        <f t="shared" si="4"/>
        <v>13</v>
      </c>
      <c r="H17">
        <f t="shared" si="5"/>
        <v>6</v>
      </c>
    </row>
    <row r="18" spans="1:8" x14ac:dyDescent="0.4">
      <c r="A18">
        <v>17</v>
      </c>
      <c r="B18" s="1">
        <f t="shared" si="0"/>
        <v>0.32490095854249418</v>
      </c>
      <c r="C18" s="1">
        <f t="shared" si="1"/>
        <v>266.73264281331137</v>
      </c>
      <c r="D18" s="1">
        <f t="shared" si="2"/>
        <v>50.749009585424943</v>
      </c>
      <c r="E18" s="1">
        <f t="shared" si="3"/>
        <v>6.5519999999999978</v>
      </c>
      <c r="F18" s="1">
        <f>VLOOKUP(A18,Exp!A18:B116,2)/E18</f>
        <v>150.64102564102569</v>
      </c>
      <c r="G18">
        <f t="shared" si="4"/>
        <v>14</v>
      </c>
      <c r="H18">
        <f t="shared" si="5"/>
        <v>6</v>
      </c>
    </row>
    <row r="19" spans="1:8" x14ac:dyDescent="0.4">
      <c r="A19">
        <v>18</v>
      </c>
      <c r="B19" s="1">
        <f t="shared" si="0"/>
        <v>0.34822022531844965</v>
      </c>
      <c r="C19" s="1">
        <f t="shared" si="1"/>
        <v>281.77514967802489</v>
      </c>
      <c r="D19" s="1">
        <f t="shared" si="2"/>
        <v>53.482202253184496</v>
      </c>
      <c r="E19" s="1">
        <f t="shared" si="3"/>
        <v>6.8779999999999974</v>
      </c>
      <c r="F19" s="1">
        <f>VLOOKUP(A19,Exp!A19:B117,2)/E19</f>
        <v>170.25298051759239</v>
      </c>
      <c r="G19">
        <f t="shared" si="4"/>
        <v>15</v>
      </c>
      <c r="H19">
        <f t="shared" si="5"/>
        <v>7</v>
      </c>
    </row>
    <row r="20" spans="1:8" x14ac:dyDescent="0.4">
      <c r="A20">
        <v>19</v>
      </c>
      <c r="B20" s="1">
        <f t="shared" si="0"/>
        <v>0.37321319661472296</v>
      </c>
      <c r="C20" s="1">
        <f t="shared" si="1"/>
        <v>296.92747102995162</v>
      </c>
      <c r="D20" s="1">
        <f t="shared" si="2"/>
        <v>56.232131966147229</v>
      </c>
      <c r="E20" s="1">
        <f t="shared" si="3"/>
        <v>7.1999999999999975</v>
      </c>
      <c r="F20" s="1">
        <f>VLOOKUP(A20,Exp!A20:B118,2)/E20</f>
        <v>191.11111111111117</v>
      </c>
      <c r="G20">
        <f t="shared" si="4"/>
        <v>16</v>
      </c>
      <c r="H20">
        <f t="shared" si="5"/>
        <v>7</v>
      </c>
    </row>
    <row r="21" spans="1:8" x14ac:dyDescent="0.4">
      <c r="A21">
        <v>20</v>
      </c>
      <c r="B21" s="1">
        <f t="shared" si="0"/>
        <v>1.4</v>
      </c>
      <c r="C21" s="1">
        <f t="shared" si="1"/>
        <v>340.2</v>
      </c>
      <c r="D21" s="1">
        <f t="shared" si="2"/>
        <v>69</v>
      </c>
      <c r="E21" s="1">
        <f t="shared" si="3"/>
        <v>7.517999999999998</v>
      </c>
      <c r="F21" s="1">
        <f>VLOOKUP(A21,Exp!A21:B119,2)/E21</f>
        <v>213.48762968874706</v>
      </c>
      <c r="G21">
        <f t="shared" si="4"/>
        <v>17</v>
      </c>
      <c r="H21">
        <f t="shared" si="5"/>
        <v>7</v>
      </c>
    </row>
    <row r="22" spans="1:8" x14ac:dyDescent="0.4">
      <c r="A22">
        <v>21</v>
      </c>
      <c r="B22" s="1">
        <f t="shared" si="0"/>
        <v>1.4287093850145172</v>
      </c>
      <c r="C22" s="1">
        <f t="shared" si="1"/>
        <v>357.00405591942678</v>
      </c>
      <c r="D22" s="1">
        <f>(5+A22*2.5+10*B22)</f>
        <v>71.787093850145169</v>
      </c>
      <c r="E22" s="1">
        <f t="shared" si="3"/>
        <v>7.831999999999999</v>
      </c>
      <c r="F22" s="1">
        <f>VLOOKUP(A22,Exp!A22:B120,2)/E22</f>
        <v>237.10418794688459</v>
      </c>
      <c r="G22">
        <f t="shared" si="4"/>
        <v>17</v>
      </c>
      <c r="H22">
        <f t="shared" si="5"/>
        <v>8</v>
      </c>
    </row>
    <row r="23" spans="1:8" x14ac:dyDescent="0.4">
      <c r="A23">
        <v>22</v>
      </c>
      <c r="B23" s="1">
        <f t="shared" si="0"/>
        <v>1.4594793419988139</v>
      </c>
      <c r="C23" s="1">
        <f t="shared" si="1"/>
        <v>373.9519637335635</v>
      </c>
      <c r="D23" s="1">
        <f t="shared" si="2"/>
        <v>74.594793419988136</v>
      </c>
      <c r="E23" s="1">
        <f t="shared" si="3"/>
        <v>8.1419999999999995</v>
      </c>
      <c r="F23" s="1">
        <f>VLOOKUP(A23,Exp!A23:B121,2)/E23</f>
        <v>262.09776467698356</v>
      </c>
      <c r="G23">
        <f t="shared" si="4"/>
        <v>18</v>
      </c>
      <c r="H23">
        <f t="shared" si="5"/>
        <v>8</v>
      </c>
    </row>
    <row r="24" spans="1:8" x14ac:dyDescent="0.4">
      <c r="A24">
        <v>23</v>
      </c>
      <c r="B24" s="1">
        <f t="shared" si="0"/>
        <v>1.4924577653379665</v>
      </c>
      <c r="C24" s="1">
        <f t="shared" si="1"/>
        <v>391.0571400438825</v>
      </c>
      <c r="D24" s="1">
        <f t="shared" si="2"/>
        <v>77.424577653379657</v>
      </c>
      <c r="E24" s="1">
        <f t="shared" si="3"/>
        <v>8.4480000000000004</v>
      </c>
      <c r="F24" s="1">
        <f>VLOOKUP(A24,Exp!A24:B122,2)/E24</f>
        <v>288.58901515151513</v>
      </c>
      <c r="G24">
        <f t="shared" si="4"/>
        <v>19</v>
      </c>
      <c r="H24">
        <f t="shared" si="5"/>
        <v>8</v>
      </c>
    </row>
    <row r="25" spans="1:8" x14ac:dyDescent="0.4">
      <c r="A25">
        <v>24</v>
      </c>
      <c r="B25" s="1">
        <f t="shared" si="0"/>
        <v>1.5278031643091576</v>
      </c>
      <c r="C25" s="1">
        <f t="shared" si="1"/>
        <v>408.33418632078769</v>
      </c>
      <c r="D25" s="1">
        <f t="shared" si="2"/>
        <v>80.27803164309158</v>
      </c>
      <c r="E25" s="1">
        <f t="shared" si="3"/>
        <v>8.75</v>
      </c>
      <c r="F25" s="1">
        <f>VLOOKUP(A25,Exp!A25:B123,2)/E25</f>
        <v>316.45714285714286</v>
      </c>
      <c r="G25">
        <f t="shared" si="4"/>
        <v>20</v>
      </c>
      <c r="H25">
        <f t="shared" si="5"/>
        <v>9</v>
      </c>
    </row>
    <row r="26" spans="1:8" x14ac:dyDescent="0.4">
      <c r="A26">
        <v>25</v>
      </c>
      <c r="B26" s="1">
        <f t="shared" si="0"/>
        <v>1.565685424949238</v>
      </c>
      <c r="C26" s="1">
        <f t="shared" si="1"/>
        <v>425.79898987322332</v>
      </c>
      <c r="D26" s="1">
        <f t="shared" si="2"/>
        <v>83.156854249492383</v>
      </c>
      <c r="E26" s="1">
        <f t="shared" si="3"/>
        <v>9.048</v>
      </c>
      <c r="F26" s="1">
        <f>VLOOKUP(A26,Exp!A26:B124,2)/E26</f>
        <v>345.93280282935456</v>
      </c>
      <c r="G26">
        <f t="shared" si="4"/>
        <v>21</v>
      </c>
      <c r="H26">
        <f t="shared" si="5"/>
        <v>9</v>
      </c>
    </row>
    <row r="27" spans="1:8" x14ac:dyDescent="0.4">
      <c r="A27">
        <v>26</v>
      </c>
      <c r="B27" s="1">
        <f t="shared" si="0"/>
        <v>1.6062866266041591</v>
      </c>
      <c r="C27" s="1">
        <f t="shared" ref="C27:C90" si="6">(A27*20+A27*B27*2+30)*0.7</f>
        <v>443.46883320839135</v>
      </c>
      <c r="D27" s="1">
        <f t="shared" si="2"/>
        <v>86.062866266041596</v>
      </c>
      <c r="E27" s="1">
        <f t="shared" si="3"/>
        <v>9.3420000000000023</v>
      </c>
      <c r="F27" s="1">
        <f>VLOOKUP(A27,Exp!A27:B125,2)/E27</f>
        <v>376.79297794904721</v>
      </c>
      <c r="G27">
        <f t="shared" si="4"/>
        <v>21</v>
      </c>
      <c r="H27">
        <f t="shared" si="5"/>
        <v>9</v>
      </c>
    </row>
    <row r="28" spans="1:8" x14ac:dyDescent="0.4">
      <c r="A28">
        <v>27</v>
      </c>
      <c r="B28" s="1">
        <f t="shared" si="0"/>
        <v>1.6498019170849885</v>
      </c>
      <c r="C28" s="1">
        <f t="shared" si="6"/>
        <v>461.36251246581253</v>
      </c>
      <c r="D28" s="1">
        <f t="shared" si="2"/>
        <v>88.998019170849886</v>
      </c>
      <c r="E28" s="1">
        <f t="shared" si="3"/>
        <v>9.6320000000000014</v>
      </c>
      <c r="F28" s="1">
        <f>VLOOKUP(A28,Exp!A28:B126,2)/E28</f>
        <v>409.15697674418601</v>
      </c>
      <c r="G28">
        <f t="shared" si="4"/>
        <v>22</v>
      </c>
      <c r="H28">
        <f t="shared" si="5"/>
        <v>10</v>
      </c>
    </row>
    <row r="29" spans="1:8" x14ac:dyDescent="0.4">
      <c r="A29">
        <v>28</v>
      </c>
      <c r="B29" s="1">
        <f t="shared" si="0"/>
        <v>1.6964404506368993</v>
      </c>
      <c r="C29" s="1">
        <f t="shared" si="6"/>
        <v>479.50046566496644</v>
      </c>
      <c r="D29" s="1">
        <f t="shared" si="2"/>
        <v>91.964404506368993</v>
      </c>
      <c r="E29" s="1">
        <f t="shared" si="3"/>
        <v>9.9179999999999993</v>
      </c>
      <c r="F29" s="1">
        <f>VLOOKUP(A29,Exp!A29:B127,2)/E29</f>
        <v>443.13369630973989</v>
      </c>
      <c r="G29">
        <f t="shared" si="4"/>
        <v>23</v>
      </c>
      <c r="H29">
        <f t="shared" si="5"/>
        <v>10</v>
      </c>
    </row>
    <row r="30" spans="1:8" x14ac:dyDescent="0.4">
      <c r="A30">
        <v>29</v>
      </c>
      <c r="B30" s="1">
        <f t="shared" si="0"/>
        <v>1.7464263932294457</v>
      </c>
      <c r="C30" s="1">
        <f t="shared" si="6"/>
        <v>497.90491156511547</v>
      </c>
      <c r="D30" s="1">
        <f t="shared" si="2"/>
        <v>94.964263932294458</v>
      </c>
      <c r="E30" s="1">
        <f t="shared" si="3"/>
        <v>10.199999999999999</v>
      </c>
      <c r="F30" s="1">
        <f>VLOOKUP(A30,Exp!A30:B128,2)/E30</f>
        <v>478.62745098039221</v>
      </c>
      <c r="G30">
        <f t="shared" si="4"/>
        <v>24</v>
      </c>
      <c r="H30">
        <f t="shared" si="5"/>
        <v>10</v>
      </c>
    </row>
    <row r="31" spans="1:8" x14ac:dyDescent="0.4">
      <c r="A31">
        <v>30</v>
      </c>
      <c r="B31" s="1">
        <f t="shared" si="0"/>
        <v>4.8</v>
      </c>
      <c r="C31" s="1">
        <f t="shared" si="6"/>
        <v>642.59999999999991</v>
      </c>
      <c r="D31" s="1">
        <f t="shared" si="2"/>
        <v>128</v>
      </c>
      <c r="E31" s="1">
        <f t="shared" si="3"/>
        <v>10.478000000000002</v>
      </c>
      <c r="F31" s="1">
        <f>VLOOKUP(A31,Exp!A31:B129,2)/E31</f>
        <v>515.84271807596861</v>
      </c>
      <c r="G31">
        <f t="shared" si="4"/>
        <v>25</v>
      </c>
      <c r="H31">
        <f t="shared" si="5"/>
        <v>11</v>
      </c>
    </row>
    <row r="32" spans="1:8" x14ac:dyDescent="0.4">
      <c r="A32">
        <v>31</v>
      </c>
      <c r="B32" s="1">
        <f t="shared" si="0"/>
        <v>4.8574187700290343</v>
      </c>
      <c r="C32" s="1">
        <f t="shared" si="6"/>
        <v>665.81197461926001</v>
      </c>
      <c r="D32" s="1">
        <f t="shared" si="2"/>
        <v>131.07418770029034</v>
      </c>
      <c r="E32" s="1">
        <f t="shared" si="3"/>
        <v>10.752000000000002</v>
      </c>
      <c r="F32" s="1">
        <f>VLOOKUP(A32,Exp!A32:B130,2)/E32</f>
        <v>554.59449404761892</v>
      </c>
      <c r="G32">
        <f t="shared" si="4"/>
        <v>25</v>
      </c>
      <c r="H32">
        <f t="shared" si="5"/>
        <v>11</v>
      </c>
    </row>
    <row r="33" spans="1:8" x14ac:dyDescent="0.4">
      <c r="A33">
        <v>32</v>
      </c>
      <c r="B33" s="1">
        <f t="shared" si="0"/>
        <v>4.9189586839976283</v>
      </c>
      <c r="C33" s="1">
        <f t="shared" si="6"/>
        <v>689.36934904309373</v>
      </c>
      <c r="D33" s="1">
        <f t="shared" si="2"/>
        <v>134.1895868399763</v>
      </c>
      <c r="E33" s="1">
        <f t="shared" si="3"/>
        <v>11.022000000000002</v>
      </c>
      <c r="F33" s="1">
        <f>VLOOKUP(A33,Exp!A33:B131,2)/E33</f>
        <v>594.99183451279248</v>
      </c>
      <c r="G33">
        <f t="shared" si="4"/>
        <v>26</v>
      </c>
      <c r="H33">
        <f t="shared" si="5"/>
        <v>11</v>
      </c>
    </row>
    <row r="34" spans="1:8" x14ac:dyDescent="0.4">
      <c r="A34">
        <v>33</v>
      </c>
      <c r="B34" s="1">
        <f t="shared" si="0"/>
        <v>4.9849155306759325</v>
      </c>
      <c r="C34" s="1">
        <f t="shared" si="6"/>
        <v>713.30309751722803</v>
      </c>
      <c r="D34" s="1">
        <f t="shared" si="2"/>
        <v>137.34915530675931</v>
      </c>
      <c r="E34" s="1">
        <f t="shared" si="3"/>
        <v>11.288000000000002</v>
      </c>
      <c r="F34" s="1">
        <f>VLOOKUP(A34,Exp!A34:B132,2)/E34</f>
        <v>637.13678242381275</v>
      </c>
      <c r="G34">
        <f t="shared" si="4"/>
        <v>27</v>
      </c>
      <c r="H34">
        <f t="shared" si="5"/>
        <v>12</v>
      </c>
    </row>
    <row r="35" spans="1:8" x14ac:dyDescent="0.4">
      <c r="A35">
        <v>34</v>
      </c>
      <c r="B35" s="1">
        <f t="shared" si="0"/>
        <v>5.0556063286183157</v>
      </c>
      <c r="C35" s="1">
        <f t="shared" si="6"/>
        <v>737.64686124223181</v>
      </c>
      <c r="D35" s="1">
        <f t="shared" ref="D35:D66" si="7">(5+A35*2.5+10*B35)*MIN(A35/20*0.4+0.6,1)</f>
        <v>140.55606328618316</v>
      </c>
      <c r="E35" s="1">
        <f t="shared" si="3"/>
        <v>11.549999999999997</v>
      </c>
      <c r="F35" s="1">
        <f>VLOOKUP(A35,Exp!A35:B133,2)/E35</f>
        <v>680.95238095238108</v>
      </c>
      <c r="G35">
        <f t="shared" si="4"/>
        <v>28</v>
      </c>
      <c r="H35">
        <f t="shared" si="5"/>
        <v>12</v>
      </c>
    </row>
    <row r="36" spans="1:8" x14ac:dyDescent="0.4">
      <c r="A36">
        <v>35</v>
      </c>
      <c r="B36" s="1">
        <f t="shared" si="0"/>
        <v>5.1313708498984756</v>
      </c>
      <c r="C36" s="1">
        <f t="shared" si="6"/>
        <v>762.43717164502527</v>
      </c>
      <c r="D36" s="1">
        <f t="shared" si="7"/>
        <v>143.81370849898474</v>
      </c>
      <c r="E36" s="1">
        <f t="shared" si="3"/>
        <v>11.808</v>
      </c>
      <c r="F36" s="1">
        <f>VLOOKUP(A36,Exp!A36:B134,2)/E36</f>
        <v>726.6260162601626</v>
      </c>
      <c r="G36">
        <f t="shared" si="4"/>
        <v>29</v>
      </c>
      <c r="H36">
        <f t="shared" si="5"/>
        <v>12</v>
      </c>
    </row>
    <row r="37" spans="1:8" x14ac:dyDescent="0.4">
      <c r="A37">
        <v>36</v>
      </c>
      <c r="B37" s="1">
        <f t="shared" si="0"/>
        <v>5.2125732532083182</v>
      </c>
      <c r="C37" s="1">
        <f t="shared" si="6"/>
        <v>787.71369196169928</v>
      </c>
      <c r="D37" s="1">
        <f t="shared" si="7"/>
        <v>147.12573253208319</v>
      </c>
      <c r="E37" s="1">
        <f t="shared" si="3"/>
        <v>12.061999999999999</v>
      </c>
      <c r="F37" s="1">
        <f>VLOOKUP(A37,Exp!A37:B135,2)/E37</f>
        <v>774.00099485989062</v>
      </c>
      <c r="G37">
        <f t="shared" si="4"/>
        <v>29</v>
      </c>
      <c r="H37">
        <f t="shared" si="5"/>
        <v>13</v>
      </c>
    </row>
    <row r="38" spans="1:8" x14ac:dyDescent="0.4">
      <c r="A38">
        <v>37</v>
      </c>
      <c r="B38" s="1">
        <f t="shared" si="0"/>
        <v>5.2996038341699769</v>
      </c>
      <c r="C38" s="1">
        <f t="shared" si="6"/>
        <v>813.51947861000474</v>
      </c>
      <c r="D38" s="1">
        <f t="shared" si="7"/>
        <v>150.49603834169977</v>
      </c>
      <c r="E38" s="1">
        <f t="shared" si="3"/>
        <v>12.311999999999998</v>
      </c>
      <c r="F38" s="1">
        <f>VLOOKUP(A38,Exp!A38:B136,2)/E38</f>
        <v>823.18063677712814</v>
      </c>
      <c r="G38">
        <f t="shared" si="4"/>
        <v>30</v>
      </c>
      <c r="H38">
        <f t="shared" si="5"/>
        <v>13</v>
      </c>
    </row>
    <row r="39" spans="1:8" x14ac:dyDescent="0.4">
      <c r="A39">
        <v>38</v>
      </c>
      <c r="B39" s="1">
        <f t="shared" si="0"/>
        <v>5.3928809012737986</v>
      </c>
      <c r="C39" s="1">
        <f t="shared" si="6"/>
        <v>839.9012639477661</v>
      </c>
      <c r="D39" s="1">
        <f t="shared" si="7"/>
        <v>153.92880901273799</v>
      </c>
      <c r="E39" s="1">
        <f t="shared" si="3"/>
        <v>12.558</v>
      </c>
      <c r="F39" s="1">
        <f>VLOOKUP(A39,Exp!A39:B137,2)/E39</f>
        <v>874.26341774167861</v>
      </c>
      <c r="G39">
        <f t="shared" si="4"/>
        <v>31</v>
      </c>
      <c r="H39">
        <f t="shared" si="5"/>
        <v>13</v>
      </c>
    </row>
    <row r="40" spans="1:8" x14ac:dyDescent="0.4">
      <c r="A40">
        <v>39</v>
      </c>
      <c r="B40" s="1">
        <f t="shared" si="0"/>
        <v>5.4928527864588919</v>
      </c>
      <c r="C40" s="1">
        <f t="shared" si="6"/>
        <v>866.9097621406554</v>
      </c>
      <c r="D40" s="1">
        <f t="shared" si="7"/>
        <v>157.42852786458892</v>
      </c>
      <c r="E40" s="1">
        <f t="shared" si="3"/>
        <v>12.8</v>
      </c>
      <c r="F40" s="1">
        <f>VLOOKUP(A40,Exp!A40:B138,2)/E40</f>
        <v>927.1875</v>
      </c>
      <c r="G40">
        <f t="shared" si="4"/>
        <v>32</v>
      </c>
      <c r="H40">
        <f t="shared" si="5"/>
        <v>14</v>
      </c>
    </row>
    <row r="41" spans="1:8" x14ac:dyDescent="0.4">
      <c r="A41">
        <v>40</v>
      </c>
      <c r="B41" s="1">
        <f t="shared" si="0"/>
        <v>8.6</v>
      </c>
      <c r="C41" s="1">
        <f t="shared" si="6"/>
        <v>1062.5999999999999</v>
      </c>
      <c r="D41" s="1">
        <f t="shared" si="7"/>
        <v>191</v>
      </c>
      <c r="E41" s="1">
        <f t="shared" si="3"/>
        <v>13.037999999999998</v>
      </c>
      <c r="F41" s="1">
        <f>VLOOKUP(A41,Exp!A41:B139,2)/E41</f>
        <v>982.12916091425075</v>
      </c>
      <c r="G41">
        <f t="shared" si="4"/>
        <v>33</v>
      </c>
      <c r="H41">
        <f t="shared" si="5"/>
        <v>14</v>
      </c>
    </row>
    <row r="42" spans="1:8" x14ac:dyDescent="0.4">
      <c r="A42">
        <v>41</v>
      </c>
      <c r="B42" s="1">
        <f t="shared" si="0"/>
        <v>8.7148375400580687</v>
      </c>
      <c r="C42" s="1">
        <f t="shared" si="6"/>
        <v>1095.2316747993332</v>
      </c>
      <c r="D42" s="1">
        <f t="shared" si="7"/>
        <v>194.64837540058068</v>
      </c>
      <c r="E42" s="1">
        <f t="shared" si="3"/>
        <v>13.271999999999998</v>
      </c>
      <c r="F42" s="1">
        <f>VLOOKUP(A42,Exp!A42:B140,2)/E42</f>
        <v>1038.954189270645</v>
      </c>
      <c r="G42">
        <f t="shared" si="4"/>
        <v>33</v>
      </c>
      <c r="H42">
        <f t="shared" si="5"/>
        <v>14</v>
      </c>
    </row>
    <row r="43" spans="1:8" x14ac:dyDescent="0.4">
      <c r="A43">
        <v>42</v>
      </c>
      <c r="B43" s="1">
        <f t="shared" si="0"/>
        <v>8.8379173679952565</v>
      </c>
      <c r="C43" s="1">
        <f t="shared" si="6"/>
        <v>1128.6695412381209</v>
      </c>
      <c r="D43" s="1">
        <f t="shared" si="7"/>
        <v>198.37917367995257</v>
      </c>
      <c r="E43" s="1">
        <f t="shared" si="3"/>
        <v>13.501999999999999</v>
      </c>
      <c r="F43" s="1">
        <f>VLOOKUP(A43,Exp!A43:B141,2)/E43</f>
        <v>1097.7632943267665</v>
      </c>
      <c r="G43">
        <f t="shared" si="4"/>
        <v>34</v>
      </c>
      <c r="H43">
        <f t="shared" si="5"/>
        <v>15</v>
      </c>
    </row>
    <row r="44" spans="1:8" x14ac:dyDescent="0.4">
      <c r="A44">
        <v>43</v>
      </c>
      <c r="B44" s="1">
        <f t="shared" si="0"/>
        <v>8.9698310613518668</v>
      </c>
      <c r="C44" s="1">
        <f t="shared" si="6"/>
        <v>1162.9838298933821</v>
      </c>
      <c r="D44" s="1">
        <f t="shared" si="7"/>
        <v>202.19831061351869</v>
      </c>
      <c r="E44" s="1">
        <f t="shared" si="3"/>
        <v>13.727999999999998</v>
      </c>
      <c r="F44" s="1">
        <f>VLOOKUP(A44,Exp!A44:B142,2)/E44</f>
        <v>1158.6538461538464</v>
      </c>
      <c r="G44">
        <f t="shared" si="4"/>
        <v>35</v>
      </c>
      <c r="H44">
        <f t="shared" si="5"/>
        <v>15</v>
      </c>
    </row>
    <row r="45" spans="1:8" x14ac:dyDescent="0.4">
      <c r="A45">
        <v>44</v>
      </c>
      <c r="B45" s="1">
        <f t="shared" si="0"/>
        <v>9.1112126572366314</v>
      </c>
      <c r="C45" s="1">
        <f t="shared" si="6"/>
        <v>1198.2506996857765</v>
      </c>
      <c r="D45" s="1">
        <f t="shared" si="7"/>
        <v>206.11212657236632</v>
      </c>
      <c r="E45" s="1">
        <f t="shared" si="3"/>
        <v>13.95</v>
      </c>
      <c r="F45" s="1">
        <f>VLOOKUP(A45,Exp!A45:B143,2)/E45</f>
        <v>1221.5770609318997</v>
      </c>
      <c r="G45">
        <f t="shared" si="4"/>
        <v>36</v>
      </c>
      <c r="H45">
        <f t="shared" si="5"/>
        <v>15</v>
      </c>
    </row>
    <row r="46" spans="1:8" x14ac:dyDescent="0.4">
      <c r="A46">
        <v>45</v>
      </c>
      <c r="B46" s="1">
        <f t="shared" si="0"/>
        <v>9.2627416997969512</v>
      </c>
      <c r="C46" s="1">
        <f t="shared" si="6"/>
        <v>1234.5527270872078</v>
      </c>
      <c r="D46" s="1">
        <f t="shared" si="7"/>
        <v>210.1274169979695</v>
      </c>
      <c r="E46" s="1">
        <f t="shared" si="3"/>
        <v>14.167999999999999</v>
      </c>
      <c r="F46" s="1">
        <f>VLOOKUP(A46,Exp!A46:B144,2)/E46</f>
        <v>1286.7024280067758</v>
      </c>
      <c r="G46">
        <f t="shared" si="4"/>
        <v>37</v>
      </c>
      <c r="H46">
        <f t="shared" si="5"/>
        <v>16</v>
      </c>
    </row>
    <row r="47" spans="1:8" x14ac:dyDescent="0.4">
      <c r="A47">
        <v>46</v>
      </c>
      <c r="B47" s="1">
        <f t="shared" si="0"/>
        <v>9.4251465064166347</v>
      </c>
      <c r="C47" s="1">
        <f t="shared" si="6"/>
        <v>1271.9794350132313</v>
      </c>
      <c r="D47" s="1">
        <f t="shared" si="7"/>
        <v>214.25146506416635</v>
      </c>
      <c r="E47" s="1">
        <f t="shared" si="3"/>
        <v>14.382</v>
      </c>
      <c r="F47" s="1">
        <f>VLOOKUP(A47,Exp!A47:B145,2)/E47</f>
        <v>1353.9146154915868</v>
      </c>
      <c r="G47">
        <f t="shared" si="4"/>
        <v>37</v>
      </c>
      <c r="H47">
        <f t="shared" si="5"/>
        <v>16</v>
      </c>
    </row>
    <row r="48" spans="1:8" x14ac:dyDescent="0.4">
      <c r="A48">
        <v>47</v>
      </c>
      <c r="B48" s="1">
        <f t="shared" si="0"/>
        <v>9.5992076683399539</v>
      </c>
      <c r="C48" s="1">
        <f t="shared" si="6"/>
        <v>1310.6278645767688</v>
      </c>
      <c r="D48" s="1">
        <f t="shared" si="7"/>
        <v>218.49207668339955</v>
      </c>
      <c r="E48" s="1">
        <f t="shared" si="3"/>
        <v>14.592000000000001</v>
      </c>
      <c r="F48" s="1">
        <f>VLOOKUP(A48,Exp!A48:B146,2)/E48</f>
        <v>1423.3141447368421</v>
      </c>
      <c r="G48">
        <f t="shared" si="4"/>
        <v>38</v>
      </c>
      <c r="H48">
        <f t="shared" si="5"/>
        <v>16</v>
      </c>
    </row>
    <row r="49" spans="1:8" x14ac:dyDescent="0.4">
      <c r="A49">
        <v>48</v>
      </c>
      <c r="B49" s="1">
        <f t="shared" si="0"/>
        <v>9.7857618025475972</v>
      </c>
      <c r="C49" s="1">
        <f t="shared" si="6"/>
        <v>1350.6031931311984</v>
      </c>
      <c r="D49" s="1">
        <f t="shared" si="7"/>
        <v>222.85761802547597</v>
      </c>
      <c r="E49" s="1">
        <f t="shared" si="3"/>
        <v>14.798</v>
      </c>
      <c r="F49" s="1">
        <f>VLOOKUP(A49,Exp!A49:B147,2)/E49</f>
        <v>1494.9993242330045</v>
      </c>
      <c r="G49">
        <f t="shared" si="4"/>
        <v>39</v>
      </c>
      <c r="H49">
        <f t="shared" si="5"/>
        <v>17</v>
      </c>
    </row>
    <row r="50" spans="1:8" x14ac:dyDescent="0.4">
      <c r="A50">
        <v>49</v>
      </c>
      <c r="B50" s="1">
        <f t="shared" si="0"/>
        <v>9.9857055729177837</v>
      </c>
      <c r="C50" s="1">
        <f t="shared" si="6"/>
        <v>1392.01940230216</v>
      </c>
      <c r="D50" s="1">
        <f t="shared" si="7"/>
        <v>227.35705572917783</v>
      </c>
      <c r="E50" s="1">
        <f t="shared" si="3"/>
        <v>15</v>
      </c>
      <c r="F50" s="1">
        <f>VLOOKUP(A50,Exp!A50:B148,2)/E50</f>
        <v>1568.9333333333334</v>
      </c>
      <c r="G50">
        <f t="shared" si="4"/>
        <v>40</v>
      </c>
      <c r="H50">
        <f t="shared" si="5"/>
        <v>17</v>
      </c>
    </row>
    <row r="51" spans="1:8" x14ac:dyDescent="0.4">
      <c r="A51">
        <v>50</v>
      </c>
      <c r="B51" s="1">
        <f t="shared" si="0"/>
        <v>10.199999999999999</v>
      </c>
      <c r="C51" s="1">
        <f t="shared" si="6"/>
        <v>1435</v>
      </c>
      <c r="D51" s="1">
        <f t="shared" si="7"/>
        <v>232</v>
      </c>
      <c r="E51" s="1">
        <f t="shared" si="3"/>
        <v>15.198</v>
      </c>
      <c r="F51" s="1">
        <f>VLOOKUP(A51,Exp!A51:B149,2)/E51</f>
        <v>1645.2822739834189</v>
      </c>
      <c r="G51">
        <f t="shared" si="4"/>
        <v>41</v>
      </c>
      <c r="H51">
        <f t="shared" si="5"/>
        <v>17</v>
      </c>
    </row>
    <row r="52" spans="1:8" x14ac:dyDescent="0.4">
      <c r="A52">
        <v>51</v>
      </c>
      <c r="B52" s="1">
        <f t="shared" si="0"/>
        <v>10.429675080116137</v>
      </c>
      <c r="C52" s="1">
        <f t="shared" si="6"/>
        <v>1479.678800720292</v>
      </c>
      <c r="D52" s="1">
        <f t="shared" si="7"/>
        <v>236.79675080116138</v>
      </c>
      <c r="E52" s="1">
        <f t="shared" si="3"/>
        <v>15.392000000000001</v>
      </c>
      <c r="F52" s="1">
        <f>VLOOKUP(A52,Exp!A52:B150,2)/E52</f>
        <v>1723.9475051975051</v>
      </c>
      <c r="G52">
        <f t="shared" si="4"/>
        <v>41</v>
      </c>
      <c r="H52">
        <f t="shared" si="5"/>
        <v>18</v>
      </c>
    </row>
    <row r="53" spans="1:8" x14ac:dyDescent="0.4">
      <c r="A53">
        <v>52</v>
      </c>
      <c r="B53" s="1">
        <f t="shared" si="0"/>
        <v>10.675834735990513</v>
      </c>
      <c r="C53" s="1">
        <f t="shared" si="6"/>
        <v>1526.2007687801092</v>
      </c>
      <c r="D53" s="1">
        <f t="shared" si="7"/>
        <v>241.75834735990514</v>
      </c>
      <c r="E53" s="1">
        <f t="shared" si="3"/>
        <v>15.582000000000001</v>
      </c>
      <c r="F53" s="1">
        <f>VLOOKUP(A53,Exp!A53:B151,2)/E53</f>
        <v>1805.0314465408803</v>
      </c>
      <c r="G53">
        <f t="shared" si="4"/>
        <v>42</v>
      </c>
      <c r="H53">
        <f t="shared" si="5"/>
        <v>18</v>
      </c>
    </row>
    <row r="54" spans="1:8" x14ac:dyDescent="0.4">
      <c r="A54">
        <v>53</v>
      </c>
      <c r="B54" s="1">
        <f t="shared" si="0"/>
        <v>10.93966212270373</v>
      </c>
      <c r="C54" s="1">
        <f t="shared" si="6"/>
        <v>1574.7229295046166</v>
      </c>
      <c r="D54" s="1">
        <f t="shared" si="7"/>
        <v>246.89662122703731</v>
      </c>
      <c r="E54" s="1">
        <f t="shared" si="3"/>
        <v>15.768000000000001</v>
      </c>
      <c r="F54" s="1">
        <f>VLOOKUP(A54,Exp!A54:B152,2)/E54</f>
        <v>1888.6352105530186</v>
      </c>
      <c r="G54">
        <f t="shared" si="4"/>
        <v>43</v>
      </c>
      <c r="H54">
        <f t="shared" si="5"/>
        <v>18</v>
      </c>
    </row>
    <row r="55" spans="1:8" x14ac:dyDescent="0.4">
      <c r="A55">
        <v>54</v>
      </c>
      <c r="B55" s="1">
        <f t="shared" si="0"/>
        <v>11.222425314473261</v>
      </c>
      <c r="C55" s="1">
        <f t="shared" si="6"/>
        <v>1625.4153537741784</v>
      </c>
      <c r="D55" s="1">
        <f t="shared" si="7"/>
        <v>252.22425314473261</v>
      </c>
      <c r="E55" s="1">
        <f t="shared" si="3"/>
        <v>15.950000000000003</v>
      </c>
      <c r="F55" s="1">
        <f>VLOOKUP(A55,Exp!A55:B153,2)/E55</f>
        <v>1974.7335423197489</v>
      </c>
      <c r="G55">
        <f t="shared" si="4"/>
        <v>44</v>
      </c>
      <c r="H55">
        <f t="shared" si="5"/>
        <v>19</v>
      </c>
    </row>
    <row r="56" spans="1:8" x14ac:dyDescent="0.4">
      <c r="A56">
        <v>55</v>
      </c>
      <c r="B56" s="1">
        <f t="shared" si="0"/>
        <v>11.525483399593904</v>
      </c>
      <c r="C56" s="1">
        <f t="shared" si="6"/>
        <v>1678.4622217687304</v>
      </c>
      <c r="D56" s="1">
        <f t="shared" si="7"/>
        <v>257.75483399593907</v>
      </c>
      <c r="E56" s="1">
        <f t="shared" si="3"/>
        <v>16.128</v>
      </c>
      <c r="F56" s="1">
        <f>VLOOKUP(A56,Exp!A56:B154,2)/E56</f>
        <v>2063.4920634920636</v>
      </c>
      <c r="G56">
        <f t="shared" si="4"/>
        <v>45</v>
      </c>
      <c r="H56">
        <f t="shared" si="5"/>
        <v>19</v>
      </c>
    </row>
    <row r="57" spans="1:8" x14ac:dyDescent="0.4">
      <c r="A57">
        <v>56</v>
      </c>
      <c r="B57" s="1">
        <f t="shared" si="0"/>
        <v>11.850293012833273</v>
      </c>
      <c r="C57" s="1">
        <f t="shared" si="6"/>
        <v>1734.0629722061285</v>
      </c>
      <c r="D57" s="1">
        <f t="shared" si="7"/>
        <v>263.50293012833276</v>
      </c>
      <c r="E57" s="1">
        <f t="shared" si="3"/>
        <v>16.302</v>
      </c>
      <c r="F57" s="1">
        <f>VLOOKUP(A57,Exp!A57:B155,2)/E57</f>
        <v>2154.8276285118391</v>
      </c>
      <c r="G57">
        <f t="shared" si="4"/>
        <v>45</v>
      </c>
      <c r="H57">
        <f t="shared" si="5"/>
        <v>19</v>
      </c>
    </row>
    <row r="58" spans="1:8" x14ac:dyDescent="0.4">
      <c r="A58">
        <v>57</v>
      </c>
      <c r="B58" s="1">
        <f t="shared" si="0"/>
        <v>12.198415336679908</v>
      </c>
      <c r="C58" s="1">
        <f t="shared" si="6"/>
        <v>1792.4335438670566</v>
      </c>
      <c r="D58" s="1">
        <f t="shared" si="7"/>
        <v>269.48415336679909</v>
      </c>
      <c r="E58" s="1">
        <f t="shared" si="3"/>
        <v>16.472000000000001</v>
      </c>
      <c r="F58" s="1">
        <f>VLOOKUP(A58,Exp!A58:B156,2)/E58</f>
        <v>2248.8465274405048</v>
      </c>
      <c r="G58">
        <f t="shared" si="4"/>
        <v>46</v>
      </c>
      <c r="H58">
        <f t="shared" si="5"/>
        <v>20</v>
      </c>
    </row>
    <row r="59" spans="1:8" x14ac:dyDescent="0.4">
      <c r="A59">
        <v>58</v>
      </c>
      <c r="B59" s="1">
        <f t="shared" si="0"/>
        <v>12.571523605095193</v>
      </c>
      <c r="C59" s="1">
        <f t="shared" si="6"/>
        <v>1853.8077167337294</v>
      </c>
      <c r="D59" s="1">
        <f t="shared" si="7"/>
        <v>275.71523605095194</v>
      </c>
      <c r="E59" s="1">
        <f t="shared" si="3"/>
        <v>16.637999999999998</v>
      </c>
      <c r="F59" s="1">
        <f>VLOOKUP(A59,Exp!A59:B157,2)/E59</f>
        <v>2345.6545257843495</v>
      </c>
      <c r="G59">
        <f t="shared" si="4"/>
        <v>47</v>
      </c>
      <c r="H59">
        <f t="shared" si="5"/>
        <v>20</v>
      </c>
    </row>
    <row r="60" spans="1:8" x14ac:dyDescent="0.4">
      <c r="A60">
        <v>59</v>
      </c>
      <c r="B60" s="1">
        <f t="shared" si="0"/>
        <v>12.971411145835571</v>
      </c>
      <c r="C60" s="1">
        <f t="shared" si="6"/>
        <v>1918.4385606460178</v>
      </c>
      <c r="D60" s="1">
        <f t="shared" si="7"/>
        <v>282.21411145835572</v>
      </c>
      <c r="E60" s="1">
        <f t="shared" si="3"/>
        <v>16.8</v>
      </c>
      <c r="F60" s="1">
        <f>VLOOKUP(A60,Exp!A60:B158,2)/E60</f>
        <v>2445.238095238095</v>
      </c>
      <c r="G60">
        <f t="shared" si="4"/>
        <v>48</v>
      </c>
      <c r="H60">
        <f t="shared" si="5"/>
        <v>20</v>
      </c>
    </row>
    <row r="61" spans="1:8" x14ac:dyDescent="0.4">
      <c r="A61">
        <v>60</v>
      </c>
      <c r="B61" s="1">
        <f t="shared" si="0"/>
        <v>27.4</v>
      </c>
      <c r="C61" s="1">
        <f t="shared" si="6"/>
        <v>3162.6</v>
      </c>
      <c r="D61" s="1">
        <f t="shared" si="7"/>
        <v>429</v>
      </c>
      <c r="E61" s="1">
        <f t="shared" si="3"/>
        <v>16.957999999999998</v>
      </c>
      <c r="F61" s="1">
        <f>VLOOKUP(A61,Exp!A61:B159,2)/E61</f>
        <v>2547.7650666352165</v>
      </c>
      <c r="G61">
        <f t="shared" si="4"/>
        <v>49</v>
      </c>
      <c r="H61">
        <f t="shared" si="5"/>
        <v>21</v>
      </c>
    </row>
    <row r="62" spans="1:8" x14ac:dyDescent="0.4">
      <c r="A62">
        <v>61</v>
      </c>
      <c r="B62" s="1">
        <f t="shared" si="0"/>
        <v>27.859350160232275</v>
      </c>
      <c r="C62" s="1">
        <f t="shared" si="6"/>
        <v>3254.1885036838362</v>
      </c>
      <c r="D62" s="1">
        <f t="shared" si="7"/>
        <v>436.09350160232276</v>
      </c>
      <c r="E62" s="1">
        <f t="shared" si="3"/>
        <v>17.112000000000002</v>
      </c>
      <c r="F62" s="1">
        <f>VLOOKUP(A62,Exp!A62:B160,2)/E62</f>
        <v>2653.1673679289383</v>
      </c>
      <c r="G62">
        <f t="shared" si="4"/>
        <v>49</v>
      </c>
      <c r="H62">
        <f t="shared" si="5"/>
        <v>21</v>
      </c>
    </row>
    <row r="63" spans="1:8" x14ac:dyDescent="0.4">
      <c r="A63">
        <v>62</v>
      </c>
      <c r="B63" s="1">
        <f t="shared" si="0"/>
        <v>28.351669471981022</v>
      </c>
      <c r="C63" s="1">
        <f t="shared" si="6"/>
        <v>3349.9249101679529</v>
      </c>
      <c r="D63" s="1">
        <f t="shared" si="7"/>
        <v>443.51669471981023</v>
      </c>
      <c r="E63" s="1">
        <f t="shared" si="3"/>
        <v>17.262</v>
      </c>
      <c r="F63" s="1">
        <f>VLOOKUP(A63,Exp!A63:B161,2)/E63</f>
        <v>2761.5571776155716</v>
      </c>
      <c r="G63">
        <f t="shared" si="4"/>
        <v>50</v>
      </c>
      <c r="H63">
        <f t="shared" si="5"/>
        <v>21</v>
      </c>
    </row>
    <row r="64" spans="1:8" x14ac:dyDescent="0.4">
      <c r="A64">
        <v>63</v>
      </c>
      <c r="B64" s="1">
        <f t="shared" si="0"/>
        <v>28.87932424540746</v>
      </c>
      <c r="C64" s="1">
        <f t="shared" si="6"/>
        <v>3450.1563984449376</v>
      </c>
      <c r="D64" s="1">
        <f t="shared" si="7"/>
        <v>451.29324245407463</v>
      </c>
      <c r="E64" s="1">
        <f t="shared" si="3"/>
        <v>17.408000000000001</v>
      </c>
      <c r="F64" s="1">
        <f>VLOOKUP(A64,Exp!A64:B162,2)/E64</f>
        <v>2873.046875</v>
      </c>
      <c r="G64">
        <f t="shared" si="4"/>
        <v>51</v>
      </c>
      <c r="H64">
        <f t="shared" si="5"/>
        <v>22</v>
      </c>
    </row>
    <row r="65" spans="1:8" x14ac:dyDescent="0.4">
      <c r="A65">
        <v>64</v>
      </c>
      <c r="B65" s="1">
        <f t="shared" si="0"/>
        <v>29.444850628946519</v>
      </c>
      <c r="C65" s="1">
        <f t="shared" si="6"/>
        <v>3555.258616353608</v>
      </c>
      <c r="D65" s="1">
        <f t="shared" si="7"/>
        <v>459.44850628946517</v>
      </c>
      <c r="E65" s="1">
        <f t="shared" si="3"/>
        <v>17.55</v>
      </c>
      <c r="F65" s="1">
        <f>VLOOKUP(A65,Exp!A65:B163,2)/E65</f>
        <v>2987.6353276353275</v>
      </c>
      <c r="G65">
        <f t="shared" si="4"/>
        <v>52</v>
      </c>
      <c r="H65">
        <f t="shared" si="5"/>
        <v>22</v>
      </c>
    </row>
    <row r="66" spans="1:8" x14ac:dyDescent="0.4">
      <c r="A66">
        <v>65</v>
      </c>
      <c r="B66" s="1">
        <f t="shared" si="0"/>
        <v>30.050966799187805</v>
      </c>
      <c r="C66" s="1">
        <f t="shared" si="6"/>
        <v>3665.6379787260898</v>
      </c>
      <c r="D66" s="1">
        <f t="shared" si="7"/>
        <v>468.00966799187802</v>
      </c>
      <c r="E66" s="1">
        <f t="shared" si="3"/>
        <v>17.688000000000002</v>
      </c>
      <c r="F66" s="1">
        <f>VLOOKUP(A66,Exp!A66:B164,2)/E66</f>
        <v>3105.4952510176386</v>
      </c>
      <c r="G66">
        <f t="shared" si="4"/>
        <v>53</v>
      </c>
      <c r="H66">
        <f t="shared" si="5"/>
        <v>22</v>
      </c>
    </row>
    <row r="67" spans="1:8" x14ac:dyDescent="0.4">
      <c r="A67">
        <v>66</v>
      </c>
      <c r="B67" s="1">
        <f t="shared" ref="B67:B100" si="8">FLOOR(A67/20,1)*FLOOR(A67/20,1)+FLOOR(A67/30,1)*FLOOR(A67/30,1)*3+POWER(2,A67/10)/10</f>
        <v>30.700586025666546</v>
      </c>
      <c r="C67" s="1">
        <f t="shared" si="6"/>
        <v>3781.7341487715885</v>
      </c>
      <c r="D67" s="1">
        <f t="shared" ref="D67:D100" si="9">(5+A67*2.5+10*B67)*MIN(A67/20*0.4+0.6,1)</f>
        <v>477.00586025666547</v>
      </c>
      <c r="E67" s="1">
        <f t="shared" ref="E67:E100" si="10">(1-POWER(1-((A67+1)/100),2))*20</f>
        <v>17.821999999999999</v>
      </c>
      <c r="F67" s="1">
        <f>VLOOKUP(A67,Exp!A67:B165,2)/E67</f>
        <v>3226.5738974301426</v>
      </c>
      <c r="G67">
        <f t="shared" ref="G67:G100" si="11">FLOOR(A67*0.8,1)+1</f>
        <v>53</v>
      </c>
      <c r="H67">
        <f t="shared" ref="H67:H100" si="12">FLOOR(A67/3,1)+1</f>
        <v>23</v>
      </c>
    </row>
    <row r="68" spans="1:8" x14ac:dyDescent="0.4">
      <c r="A68">
        <v>67</v>
      </c>
      <c r="B68" s="1">
        <f t="shared" si="8"/>
        <v>31.396830673359812</v>
      </c>
      <c r="C68" s="1">
        <f t="shared" si="6"/>
        <v>3904.02271716115</v>
      </c>
      <c r="D68" s="1">
        <f t="shared" si="9"/>
        <v>486.46830673359813</v>
      </c>
      <c r="E68" s="1">
        <f t="shared" si="10"/>
        <v>17.952000000000002</v>
      </c>
      <c r="F68" s="1">
        <f>VLOOKUP(A68,Exp!A68:B166,2)/E68</f>
        <v>3350.9915329768269</v>
      </c>
      <c r="G68">
        <f t="shared" si="11"/>
        <v>54</v>
      </c>
      <c r="H68">
        <f t="shared" si="12"/>
        <v>23</v>
      </c>
    </row>
    <row r="69" spans="1:8" x14ac:dyDescent="0.4">
      <c r="A69">
        <v>68</v>
      </c>
      <c r="B69" s="1">
        <f t="shared" si="8"/>
        <v>32.143047210190389</v>
      </c>
      <c r="C69" s="1">
        <f t="shared" si="6"/>
        <v>4033.0180944101248</v>
      </c>
      <c r="D69" s="1">
        <f t="shared" si="9"/>
        <v>496.43047210190389</v>
      </c>
      <c r="E69" s="1">
        <f t="shared" si="10"/>
        <v>18.077999999999999</v>
      </c>
      <c r="F69" s="1">
        <f>VLOOKUP(A69,Exp!A69:B167,2)/E69</f>
        <v>3478.8693439539775</v>
      </c>
      <c r="G69">
        <f t="shared" si="11"/>
        <v>55</v>
      </c>
      <c r="H69">
        <f t="shared" si="12"/>
        <v>23</v>
      </c>
    </row>
    <row r="70" spans="1:8" x14ac:dyDescent="0.4">
      <c r="A70">
        <v>69</v>
      </c>
      <c r="B70" s="1">
        <f t="shared" si="8"/>
        <v>32.942822291671135</v>
      </c>
      <c r="C70" s="1">
        <f t="shared" si="6"/>
        <v>4169.2766333754316</v>
      </c>
      <c r="D70" s="1">
        <f t="shared" si="9"/>
        <v>506.92822291671132</v>
      </c>
      <c r="E70" s="1">
        <f t="shared" si="10"/>
        <v>18.2</v>
      </c>
      <c r="F70" s="1">
        <f>VLOOKUP(A70,Exp!A70:B168,2)/E70</f>
        <v>3610.2197802197802</v>
      </c>
      <c r="G70">
        <f t="shared" si="11"/>
        <v>56</v>
      </c>
      <c r="H70">
        <f t="shared" si="12"/>
        <v>24</v>
      </c>
    </row>
    <row r="71" spans="1:8" x14ac:dyDescent="0.4">
      <c r="A71">
        <v>70</v>
      </c>
      <c r="B71" s="1">
        <f t="shared" si="8"/>
        <v>33.799999999999997</v>
      </c>
      <c r="C71" s="1">
        <f t="shared" si="6"/>
        <v>4313.3999999999996</v>
      </c>
      <c r="D71" s="1">
        <f t="shared" si="9"/>
        <v>518</v>
      </c>
      <c r="E71" s="1">
        <f t="shared" si="10"/>
        <v>18.317999999999998</v>
      </c>
      <c r="F71" s="1">
        <f>VLOOKUP(A71,Exp!A71:B169,2)/E71</f>
        <v>3745.2232776503988</v>
      </c>
      <c r="G71">
        <f t="shared" si="11"/>
        <v>57</v>
      </c>
      <c r="H71">
        <f t="shared" si="12"/>
        <v>24</v>
      </c>
    </row>
    <row r="72" spans="1:8" x14ac:dyDescent="0.4">
      <c r="A72">
        <v>71</v>
      </c>
      <c r="B72" s="1">
        <f t="shared" si="8"/>
        <v>34.718700320464549</v>
      </c>
      <c r="C72" s="1">
        <f t="shared" si="6"/>
        <v>4466.0388118541759</v>
      </c>
      <c r="D72" s="1">
        <f t="shared" si="9"/>
        <v>529.68700320464552</v>
      </c>
      <c r="E72" s="1">
        <f t="shared" si="10"/>
        <v>18.431999999999999</v>
      </c>
      <c r="F72" s="1">
        <f>VLOOKUP(A72,Exp!A72:B170,2)/E72</f>
        <v>3883.8433159722226</v>
      </c>
      <c r="G72">
        <f t="shared" si="11"/>
        <v>57</v>
      </c>
      <c r="H72">
        <f t="shared" si="12"/>
        <v>24</v>
      </c>
    </row>
    <row r="73" spans="1:8" x14ac:dyDescent="0.4">
      <c r="A73">
        <v>72</v>
      </c>
      <c r="B73" s="1">
        <f t="shared" si="8"/>
        <v>35.703338943962045</v>
      </c>
      <c r="C73" s="1">
        <f t="shared" si="6"/>
        <v>4627.8965655513739</v>
      </c>
      <c r="D73" s="1">
        <f t="shared" si="9"/>
        <v>542.03338943962046</v>
      </c>
      <c r="E73" s="1">
        <f t="shared" si="10"/>
        <v>18.542000000000002</v>
      </c>
      <c r="F73" s="1">
        <f>VLOOKUP(A73,Exp!A73:B171,2)/E73</f>
        <v>4026.2107647502962</v>
      </c>
      <c r="G73">
        <f t="shared" si="11"/>
        <v>58</v>
      </c>
      <c r="H73">
        <f t="shared" si="12"/>
        <v>25</v>
      </c>
    </row>
    <row r="74" spans="1:8" x14ac:dyDescent="0.4">
      <c r="A74">
        <v>73</v>
      </c>
      <c r="B74" s="1">
        <f t="shared" si="8"/>
        <v>36.758648490814927</v>
      </c>
      <c r="C74" s="1">
        <f t="shared" si="6"/>
        <v>4799.7338757612852</v>
      </c>
      <c r="D74" s="1">
        <f t="shared" si="9"/>
        <v>555.08648490814926</v>
      </c>
      <c r="E74" s="1">
        <f t="shared" si="10"/>
        <v>18.648</v>
      </c>
      <c r="F74" s="1">
        <f>VLOOKUP(A74,Exp!A74:B172,2)/E74</f>
        <v>4172.4581724581722</v>
      </c>
      <c r="G74">
        <f t="shared" si="11"/>
        <v>59</v>
      </c>
      <c r="H74">
        <f t="shared" si="12"/>
        <v>25</v>
      </c>
    </row>
    <row r="75" spans="1:8" x14ac:dyDescent="0.4">
      <c r="A75">
        <v>74</v>
      </c>
      <c r="B75" s="1">
        <f t="shared" si="8"/>
        <v>37.889701257893044</v>
      </c>
      <c r="C75" s="1">
        <f t="shared" si="6"/>
        <v>4982.3730503177194</v>
      </c>
      <c r="D75" s="1">
        <f t="shared" si="9"/>
        <v>568.89701257893046</v>
      </c>
      <c r="E75" s="1">
        <f t="shared" si="10"/>
        <v>18.75</v>
      </c>
      <c r="F75" s="1">
        <f>VLOOKUP(A75,Exp!A75:B173,2)/E75</f>
        <v>4322.6133333333337</v>
      </c>
      <c r="G75">
        <f t="shared" si="11"/>
        <v>60</v>
      </c>
      <c r="H75">
        <f t="shared" si="12"/>
        <v>25</v>
      </c>
    </row>
    <row r="76" spans="1:8" x14ac:dyDescent="0.4">
      <c r="A76">
        <v>75</v>
      </c>
      <c r="B76" s="1">
        <f t="shared" si="8"/>
        <v>39.101933598375609</v>
      </c>
      <c r="C76" s="1">
        <f t="shared" si="6"/>
        <v>5176.7030278294387</v>
      </c>
      <c r="D76" s="1">
        <f t="shared" si="9"/>
        <v>583.51933598375604</v>
      </c>
      <c r="E76" s="1">
        <f t="shared" si="10"/>
        <v>18.847999999999999</v>
      </c>
      <c r="F76" s="1">
        <f>VLOOKUP(A76,Exp!A76:B174,2)/E76</f>
        <v>4476.8675721561976</v>
      </c>
      <c r="G76">
        <f t="shared" si="11"/>
        <v>61</v>
      </c>
      <c r="H76">
        <f t="shared" si="12"/>
        <v>26</v>
      </c>
    </row>
    <row r="77" spans="1:8" x14ac:dyDescent="0.4">
      <c r="A77">
        <v>76</v>
      </c>
      <c r="B77" s="1">
        <f t="shared" si="8"/>
        <v>40.401172051333091</v>
      </c>
      <c r="C77" s="1">
        <f t="shared" si="6"/>
        <v>5383.6847062618408</v>
      </c>
      <c r="D77" s="1">
        <f t="shared" si="9"/>
        <v>599.01172051333094</v>
      </c>
      <c r="E77" s="1">
        <f t="shared" si="10"/>
        <v>18.942</v>
      </c>
      <c r="F77" s="1">
        <f>VLOOKUP(A77,Exp!A77:B175,2)/E77</f>
        <v>4635.2021961778055</v>
      </c>
      <c r="G77">
        <f t="shared" si="11"/>
        <v>61</v>
      </c>
      <c r="H77">
        <f t="shared" si="12"/>
        <v>26</v>
      </c>
    </row>
    <row r="78" spans="1:8" x14ac:dyDescent="0.4">
      <c r="A78">
        <v>77</v>
      </c>
      <c r="B78" s="1">
        <f t="shared" si="8"/>
        <v>41.793661346719624</v>
      </c>
      <c r="C78" s="1">
        <f t="shared" si="6"/>
        <v>5604.3566931763753</v>
      </c>
      <c r="D78" s="1">
        <f t="shared" si="9"/>
        <v>615.43661346719625</v>
      </c>
      <c r="E78" s="1">
        <f t="shared" si="10"/>
        <v>19.032</v>
      </c>
      <c r="F78" s="1">
        <f>VLOOKUP(A78,Exp!A78:B176,2)/E78</f>
        <v>4797.7616645649432</v>
      </c>
      <c r="G78">
        <f t="shared" si="11"/>
        <v>62</v>
      </c>
      <c r="H78">
        <f t="shared" si="12"/>
        <v>26</v>
      </c>
    </row>
    <row r="79" spans="1:8" x14ac:dyDescent="0.4">
      <c r="A79">
        <v>78</v>
      </c>
      <c r="B79" s="1">
        <f t="shared" si="8"/>
        <v>43.286094420380778</v>
      </c>
      <c r="C79" s="1">
        <f t="shared" si="6"/>
        <v>5839.8415107055807</v>
      </c>
      <c r="D79" s="1">
        <f t="shared" si="9"/>
        <v>632.86094420380778</v>
      </c>
      <c r="E79" s="1">
        <f t="shared" si="10"/>
        <v>19.117999999999999</v>
      </c>
      <c r="F79" s="1">
        <f>VLOOKUP(A79,Exp!A79:B177,2)/E79</f>
        <v>4964.6929595145939</v>
      </c>
      <c r="G79">
        <f t="shared" si="11"/>
        <v>63</v>
      </c>
      <c r="H79">
        <f t="shared" si="12"/>
        <v>27</v>
      </c>
    </row>
    <row r="80" spans="1:8" x14ac:dyDescent="0.4">
      <c r="A80">
        <v>79</v>
      </c>
      <c r="B80" s="1">
        <f t="shared" si="8"/>
        <v>44.885644583342263</v>
      </c>
      <c r="C80" s="1">
        <f t="shared" si="6"/>
        <v>6091.3522909176536</v>
      </c>
      <c r="D80" s="1">
        <f t="shared" si="9"/>
        <v>651.35644583342264</v>
      </c>
      <c r="E80" s="1">
        <f t="shared" si="10"/>
        <v>19.2</v>
      </c>
      <c r="F80" s="1">
        <f>VLOOKUP(A80,Exp!A80:B178,2)/E80</f>
        <v>5136.041666666667</v>
      </c>
      <c r="G80">
        <f t="shared" si="11"/>
        <v>64</v>
      </c>
      <c r="H80">
        <f t="shared" si="12"/>
        <v>27</v>
      </c>
    </row>
    <row r="81" spans="1:8" x14ac:dyDescent="0.4">
      <c r="A81">
        <v>80</v>
      </c>
      <c r="B81" s="1">
        <f t="shared" si="8"/>
        <v>53.6</v>
      </c>
      <c r="C81" s="1">
        <f t="shared" si="6"/>
        <v>7144.2</v>
      </c>
      <c r="D81" s="1">
        <f t="shared" si="9"/>
        <v>741</v>
      </c>
      <c r="E81" s="1">
        <f t="shared" si="10"/>
        <v>19.277999999999999</v>
      </c>
      <c r="F81" s="1">
        <f>VLOOKUP(A81,Exp!A81:B179,2)/E81</f>
        <v>5312.0136943666357</v>
      </c>
      <c r="G81">
        <f t="shared" si="11"/>
        <v>65</v>
      </c>
      <c r="H81">
        <f t="shared" si="12"/>
        <v>27</v>
      </c>
    </row>
    <row r="82" spans="1:8" x14ac:dyDescent="0.4">
      <c r="A82">
        <v>81</v>
      </c>
      <c r="B82" s="1">
        <f t="shared" si="8"/>
        <v>55.437400640929098</v>
      </c>
      <c r="C82" s="1">
        <f t="shared" si="6"/>
        <v>7441.6012326813598</v>
      </c>
      <c r="D82" s="1">
        <f t="shared" si="9"/>
        <v>761.87400640929104</v>
      </c>
      <c r="E82" s="1">
        <f t="shared" si="10"/>
        <v>19.352</v>
      </c>
      <c r="F82" s="1">
        <f>VLOOKUP(A82,Exp!A82:B180,2)/E82</f>
        <v>6041.8561389003717</v>
      </c>
      <c r="G82">
        <f t="shared" si="11"/>
        <v>65</v>
      </c>
      <c r="H82">
        <f t="shared" si="12"/>
        <v>28</v>
      </c>
    </row>
    <row r="83" spans="1:8" x14ac:dyDescent="0.4">
      <c r="A83">
        <v>82</v>
      </c>
      <c r="B83" s="1">
        <f t="shared" si="8"/>
        <v>57.406677887924062</v>
      </c>
      <c r="C83" s="1">
        <f t="shared" si="6"/>
        <v>7759.2866215336817</v>
      </c>
      <c r="D83" s="1">
        <f t="shared" si="9"/>
        <v>784.06677887924059</v>
      </c>
      <c r="E83" s="1">
        <f t="shared" si="10"/>
        <v>19.422000000000001</v>
      </c>
      <c r="F83" s="1">
        <f>VLOOKUP(A83,Exp!A83:B181,2)/E83</f>
        <v>6813.5619400679643</v>
      </c>
      <c r="G83">
        <f t="shared" si="11"/>
        <v>66</v>
      </c>
      <c r="H83">
        <f t="shared" si="12"/>
        <v>28</v>
      </c>
    </row>
    <row r="84" spans="1:8" x14ac:dyDescent="0.4">
      <c r="A84">
        <v>83</v>
      </c>
      <c r="B84" s="1">
        <f t="shared" si="8"/>
        <v>59.517296981629883</v>
      </c>
      <c r="C84" s="1">
        <f t="shared" si="6"/>
        <v>8098.9099092653914</v>
      </c>
      <c r="D84" s="1">
        <f t="shared" si="9"/>
        <v>807.67296981629886</v>
      </c>
      <c r="E84" s="1">
        <f t="shared" si="10"/>
        <v>19.488</v>
      </c>
      <c r="F84" s="1">
        <f>VLOOKUP(A84,Exp!A84:B182,2)/E84</f>
        <v>7628.7458949096881</v>
      </c>
      <c r="G84">
        <f t="shared" si="11"/>
        <v>67</v>
      </c>
      <c r="H84">
        <f t="shared" si="12"/>
        <v>28</v>
      </c>
    </row>
    <row r="85" spans="1:8" x14ac:dyDescent="0.4">
      <c r="A85">
        <v>84</v>
      </c>
      <c r="B85" s="1">
        <f t="shared" si="8"/>
        <v>61.779402515786089</v>
      </c>
      <c r="C85" s="1">
        <f t="shared" si="6"/>
        <v>8462.2577358564431</v>
      </c>
      <c r="D85" s="1">
        <f t="shared" si="9"/>
        <v>832.79402515786091</v>
      </c>
      <c r="E85" s="1">
        <f t="shared" si="10"/>
        <v>19.55</v>
      </c>
      <c r="F85" s="1">
        <f>VLOOKUP(A85,Exp!A85:B183,2)/E85</f>
        <v>8489.1048593350388</v>
      </c>
      <c r="G85">
        <f t="shared" si="11"/>
        <v>68</v>
      </c>
      <c r="H85">
        <f t="shared" si="12"/>
        <v>29</v>
      </c>
    </row>
    <row r="86" spans="1:8" x14ac:dyDescent="0.4">
      <c r="A86">
        <v>85</v>
      </c>
      <c r="B86" s="1">
        <f t="shared" si="8"/>
        <v>64.203867196751233</v>
      </c>
      <c r="C86" s="1">
        <f t="shared" si="6"/>
        <v>8851.2601964133974</v>
      </c>
      <c r="D86" s="1">
        <f t="shared" si="9"/>
        <v>859.5386719675123</v>
      </c>
      <c r="E86" s="1">
        <f t="shared" si="10"/>
        <v>19.608000000000001</v>
      </c>
      <c r="F86" s="1">
        <f>VLOOKUP(A86,Exp!A86:B184,2)/E86</f>
        <v>9396.2668298653607</v>
      </c>
      <c r="G86">
        <f t="shared" si="11"/>
        <v>69</v>
      </c>
      <c r="H86">
        <f t="shared" si="12"/>
        <v>29</v>
      </c>
    </row>
    <row r="87" spans="1:8" x14ac:dyDescent="0.4">
      <c r="A87">
        <v>86</v>
      </c>
      <c r="B87" s="1">
        <f t="shared" si="8"/>
        <v>66.802344102666183</v>
      </c>
      <c r="C87" s="1">
        <f t="shared" si="6"/>
        <v>9268.0022299610082</v>
      </c>
      <c r="D87" s="1">
        <f t="shared" si="9"/>
        <v>888.02344102666189</v>
      </c>
      <c r="E87" s="1">
        <f t="shared" si="10"/>
        <v>19.661999999999999</v>
      </c>
      <c r="F87" s="1">
        <f>VLOOKUP(A87,Exp!A87:B185,2)/E87</f>
        <v>10352.049638897366</v>
      </c>
      <c r="G87">
        <f t="shared" si="11"/>
        <v>69</v>
      </c>
      <c r="H87">
        <f t="shared" si="12"/>
        <v>29</v>
      </c>
    </row>
    <row r="88" spans="1:8" x14ac:dyDescent="0.4">
      <c r="A88">
        <v>87</v>
      </c>
      <c r="B88" s="1">
        <f t="shared" si="8"/>
        <v>69.587322693439219</v>
      </c>
      <c r="C88" s="1">
        <f t="shared" si="6"/>
        <v>9714.7359040608953</v>
      </c>
      <c r="D88" s="1">
        <f t="shared" si="9"/>
        <v>918.37322693439216</v>
      </c>
      <c r="E88" s="1">
        <f t="shared" si="10"/>
        <v>19.712</v>
      </c>
      <c r="F88" s="1">
        <f>VLOOKUP(A88,Exp!A88:B186,2)/E88</f>
        <v>11358.36038961039</v>
      </c>
      <c r="G88">
        <f t="shared" si="11"/>
        <v>70</v>
      </c>
      <c r="H88">
        <f t="shared" si="12"/>
        <v>30</v>
      </c>
    </row>
    <row r="89" spans="1:8" x14ac:dyDescent="0.4">
      <c r="A89">
        <v>88</v>
      </c>
      <c r="B89" s="1">
        <f t="shared" si="8"/>
        <v>72.572188840761555</v>
      </c>
      <c r="C89" s="1">
        <f t="shared" si="6"/>
        <v>10193.893665181822</v>
      </c>
      <c r="D89" s="1">
        <f t="shared" si="9"/>
        <v>950.72188840761555</v>
      </c>
      <c r="E89" s="1">
        <f t="shared" si="10"/>
        <v>19.757999999999999</v>
      </c>
      <c r="F89" s="1">
        <f>VLOOKUP(A89,Exp!A89:B187,2)/E89</f>
        <v>12416.945034922564</v>
      </c>
      <c r="G89">
        <f t="shared" si="11"/>
        <v>71</v>
      </c>
      <c r="H89">
        <f t="shared" si="12"/>
        <v>30</v>
      </c>
    </row>
    <row r="90" spans="1:8" x14ac:dyDescent="0.4">
      <c r="A90">
        <v>89</v>
      </c>
      <c r="B90" s="1">
        <f t="shared" si="8"/>
        <v>75.771289166684539</v>
      </c>
      <c r="C90" s="1">
        <f t="shared" si="6"/>
        <v>10708.102630168893</v>
      </c>
      <c r="D90" s="1">
        <f t="shared" si="9"/>
        <v>985.21289166684539</v>
      </c>
      <c r="E90" s="1">
        <f t="shared" si="10"/>
        <v>19.8</v>
      </c>
      <c r="F90" s="1">
        <f>VLOOKUP(A90,Exp!A90:B188,2)/E90</f>
        <v>13529.949494949495</v>
      </c>
      <c r="G90">
        <f t="shared" si="11"/>
        <v>72</v>
      </c>
      <c r="H90">
        <f t="shared" si="12"/>
        <v>30</v>
      </c>
    </row>
    <row r="91" spans="1:8" x14ac:dyDescent="0.4">
      <c r="A91">
        <v>90</v>
      </c>
      <c r="B91" s="1">
        <f t="shared" si="8"/>
        <v>94.2</v>
      </c>
      <c r="C91" s="1">
        <f t="shared" ref="C91:C100" si="13">(A91*20+A91*B91*2+30)*0.7</f>
        <v>13150.199999999999</v>
      </c>
      <c r="D91" s="1">
        <f t="shared" si="9"/>
        <v>1172</v>
      </c>
      <c r="E91" s="1">
        <f t="shared" si="10"/>
        <v>19.838000000000001</v>
      </c>
      <c r="F91" s="1">
        <f>VLOOKUP(A91,Exp!A91:B189,2)/E91</f>
        <v>14699.314447020868</v>
      </c>
      <c r="G91">
        <f t="shared" si="11"/>
        <v>73</v>
      </c>
      <c r="H91">
        <f t="shared" si="12"/>
        <v>31</v>
      </c>
    </row>
    <row r="92" spans="1:8" x14ac:dyDescent="0.4">
      <c r="A92">
        <v>91</v>
      </c>
      <c r="B92" s="1">
        <f t="shared" si="8"/>
        <v>97.874801281858211</v>
      </c>
      <c r="C92" s="1">
        <f t="shared" si="13"/>
        <v>13764.249683308737</v>
      </c>
      <c r="D92" s="1">
        <f t="shared" si="9"/>
        <v>1211.2480128185821</v>
      </c>
      <c r="E92" s="1">
        <f t="shared" si="10"/>
        <v>19.872</v>
      </c>
      <c r="F92" s="1">
        <f>VLOOKUP(A92,Exp!A92:B190,2)/E92</f>
        <v>15927.133655394526</v>
      </c>
      <c r="G92">
        <f t="shared" si="11"/>
        <v>73</v>
      </c>
      <c r="H92">
        <f t="shared" si="12"/>
        <v>31</v>
      </c>
    </row>
    <row r="93" spans="1:8" x14ac:dyDescent="0.4">
      <c r="A93">
        <v>92</v>
      </c>
      <c r="B93" s="1">
        <f t="shared" si="8"/>
        <v>101.81335577584814</v>
      </c>
      <c r="C93" s="1">
        <f t="shared" si="13"/>
        <v>14422.56022392924</v>
      </c>
      <c r="D93" s="1">
        <f t="shared" si="9"/>
        <v>1253.1335577584814</v>
      </c>
      <c r="E93" s="1">
        <f t="shared" si="10"/>
        <v>19.902000000000001</v>
      </c>
      <c r="F93" s="1">
        <f>VLOOKUP(A93,Exp!A93:B191,2)/E93</f>
        <v>17215.706964124209</v>
      </c>
      <c r="G93">
        <f t="shared" si="11"/>
        <v>74</v>
      </c>
      <c r="H93">
        <f t="shared" si="12"/>
        <v>31</v>
      </c>
    </row>
    <row r="94" spans="1:8" x14ac:dyDescent="0.4">
      <c r="A94">
        <v>93</v>
      </c>
      <c r="B94" s="1">
        <f t="shared" si="8"/>
        <v>106.03459396325971</v>
      </c>
      <c r="C94" s="1">
        <f t="shared" si="13"/>
        <v>15128.704134016412</v>
      </c>
      <c r="D94" s="1">
        <f t="shared" si="9"/>
        <v>1297.845939632597</v>
      </c>
      <c r="E94" s="1">
        <f t="shared" si="10"/>
        <v>19.927999999999997</v>
      </c>
      <c r="F94" s="1">
        <f>VLOOKUP(A94,Exp!A94:B192,2)/E94</f>
        <v>18567.292252107589</v>
      </c>
      <c r="G94">
        <f t="shared" si="11"/>
        <v>75</v>
      </c>
      <c r="H94">
        <f t="shared" si="12"/>
        <v>32</v>
      </c>
    </row>
    <row r="95" spans="1:8" x14ac:dyDescent="0.4">
      <c r="A95">
        <v>94</v>
      </c>
      <c r="B95" s="1">
        <f t="shared" si="8"/>
        <v>110.55880503157218</v>
      </c>
      <c r="C95" s="1">
        <f t="shared" si="13"/>
        <v>15886.538742154897</v>
      </c>
      <c r="D95" s="1">
        <f t="shared" si="9"/>
        <v>1345.5880503157218</v>
      </c>
      <c r="E95" s="1">
        <f t="shared" si="10"/>
        <v>19.95</v>
      </c>
      <c r="F95" s="1">
        <f>VLOOKUP(A95,Exp!A95:B193,2)/E95</f>
        <v>19984.21052631579</v>
      </c>
      <c r="G95">
        <f t="shared" si="11"/>
        <v>76</v>
      </c>
      <c r="H95">
        <f t="shared" si="12"/>
        <v>32</v>
      </c>
    </row>
    <row r="96" spans="1:8" x14ac:dyDescent="0.4">
      <c r="A96">
        <v>95</v>
      </c>
      <c r="B96" s="1">
        <f t="shared" si="8"/>
        <v>115.40773439350247</v>
      </c>
      <c r="C96" s="1">
        <f t="shared" si="13"/>
        <v>16700.228674335827</v>
      </c>
      <c r="D96" s="1">
        <f t="shared" si="9"/>
        <v>1396.5773439350246</v>
      </c>
      <c r="E96" s="1">
        <f t="shared" si="10"/>
        <v>19.968</v>
      </c>
      <c r="F96" s="1">
        <f>VLOOKUP(A96,Exp!A96:B194,2)/E96</f>
        <v>21468.95032051282</v>
      </c>
      <c r="G96">
        <f t="shared" si="11"/>
        <v>77</v>
      </c>
      <c r="H96">
        <f t="shared" si="12"/>
        <v>32</v>
      </c>
    </row>
    <row r="97" spans="1:8" x14ac:dyDescent="0.4">
      <c r="A97">
        <v>96</v>
      </c>
      <c r="B97" s="1">
        <f t="shared" si="8"/>
        <v>120.60468820533238</v>
      </c>
      <c r="C97" s="1">
        <f t="shared" si="13"/>
        <v>17574.27009479667</v>
      </c>
      <c r="D97" s="1">
        <f t="shared" si="9"/>
        <v>1451.0468820533238</v>
      </c>
      <c r="E97" s="1">
        <f t="shared" si="10"/>
        <v>19.981999999999999</v>
      </c>
      <c r="F97" s="1">
        <f>VLOOKUP(A97,Exp!A97:B195,2)/E97</f>
        <v>23024.071664498049</v>
      </c>
      <c r="G97">
        <f t="shared" si="11"/>
        <v>77</v>
      </c>
      <c r="H97">
        <f t="shared" si="12"/>
        <v>33</v>
      </c>
    </row>
    <row r="98" spans="1:8" x14ac:dyDescent="0.4">
      <c r="A98">
        <v>97</v>
      </c>
      <c r="B98" s="1">
        <f t="shared" si="8"/>
        <v>126.17464538687844</v>
      </c>
      <c r="C98" s="1">
        <f t="shared" si="13"/>
        <v>18513.516843538091</v>
      </c>
      <c r="D98" s="1">
        <f t="shared" si="9"/>
        <v>1509.2464538687843</v>
      </c>
      <c r="E98" s="1">
        <f t="shared" si="10"/>
        <v>19.992000000000001</v>
      </c>
      <c r="F98" s="1">
        <f>VLOOKUP(A98,Exp!A98:B196,2)/E98</f>
        <v>24652.260904361745</v>
      </c>
      <c r="G98">
        <f t="shared" si="11"/>
        <v>78</v>
      </c>
      <c r="H98">
        <f t="shared" si="12"/>
        <v>33</v>
      </c>
    </row>
    <row r="99" spans="1:8" x14ac:dyDescent="0.4">
      <c r="A99">
        <v>98</v>
      </c>
      <c r="B99" s="1">
        <f t="shared" si="8"/>
        <v>132.14437768152311</v>
      </c>
      <c r="C99" s="1">
        <f t="shared" si="13"/>
        <v>19523.208617904969</v>
      </c>
      <c r="D99" s="1">
        <f t="shared" si="9"/>
        <v>1571.4437768152311</v>
      </c>
      <c r="E99" s="1">
        <f t="shared" si="10"/>
        <v>19.998000000000001</v>
      </c>
      <c r="F99" s="1">
        <f>VLOOKUP(A99,Exp!A99:B197,2)/E99</f>
        <v>26356.235623562356</v>
      </c>
      <c r="G99">
        <f t="shared" si="11"/>
        <v>79</v>
      </c>
      <c r="H99">
        <f t="shared" si="12"/>
        <v>33</v>
      </c>
    </row>
    <row r="100" spans="1:8" x14ac:dyDescent="0.4">
      <c r="A100">
        <v>99</v>
      </c>
      <c r="B100" s="1">
        <f t="shared" si="8"/>
        <v>138.54257833336908</v>
      </c>
      <c r="C100" s="1">
        <f t="shared" si="13"/>
        <v>20609.001357004952</v>
      </c>
      <c r="D100" s="1">
        <f t="shared" si="9"/>
        <v>1637.9257833336908</v>
      </c>
      <c r="E100" s="1">
        <f t="shared" si="10"/>
        <v>20</v>
      </c>
      <c r="F100" s="1">
        <f>VLOOKUP(A100,Exp!A100:B198,2)/E100</f>
        <v>28138.9</v>
      </c>
      <c r="G100">
        <f t="shared" si="11"/>
        <v>80</v>
      </c>
      <c r="H100">
        <f t="shared" si="12"/>
        <v>34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1E2C1-4055-4D2E-B48B-FCFAFC268422}">
  <dimension ref="A1:C11"/>
  <sheetViews>
    <sheetView workbookViewId="0">
      <selection activeCell="D11" sqref="D11"/>
    </sheetView>
  </sheetViews>
  <sheetFormatPr defaultRowHeight="14.6" x14ac:dyDescent="0.4"/>
  <sheetData>
    <row r="1" spans="1:3" x14ac:dyDescent="0.4">
      <c r="A1" t="s">
        <v>692</v>
      </c>
      <c r="B1" t="s">
        <v>691</v>
      </c>
      <c r="C1" t="s">
        <v>694</v>
      </c>
    </row>
    <row r="2" spans="1:3" x14ac:dyDescent="0.4">
      <c r="A2" t="s">
        <v>693</v>
      </c>
      <c r="B2">
        <v>0.1</v>
      </c>
      <c r="C2">
        <v>10</v>
      </c>
    </row>
    <row r="3" spans="1:3" x14ac:dyDescent="0.4">
      <c r="A3" t="s">
        <v>8</v>
      </c>
      <c r="B3">
        <v>0.05</v>
      </c>
      <c r="C3">
        <v>5</v>
      </c>
    </row>
    <row r="4" spans="1:3" x14ac:dyDescent="0.4">
      <c r="A4" t="s">
        <v>11</v>
      </c>
      <c r="B4">
        <v>0.05</v>
      </c>
      <c r="C4">
        <v>5</v>
      </c>
    </row>
    <row r="5" spans="1:3" x14ac:dyDescent="0.4">
      <c r="A5" t="s">
        <v>10</v>
      </c>
      <c r="B5">
        <v>0.08</v>
      </c>
      <c r="C5">
        <v>5</v>
      </c>
    </row>
    <row r="6" spans="1:3" x14ac:dyDescent="0.4">
      <c r="A6" t="s">
        <v>12</v>
      </c>
      <c r="B6">
        <v>0.08</v>
      </c>
      <c r="C6">
        <v>5</v>
      </c>
    </row>
    <row r="7" spans="1:3" x14ac:dyDescent="0.4">
      <c r="A7" t="s">
        <v>9</v>
      </c>
      <c r="B7">
        <v>0.08</v>
      </c>
      <c r="C7">
        <v>5</v>
      </c>
    </row>
    <row r="8" spans="1:3" x14ac:dyDescent="0.4">
      <c r="A8" t="s">
        <v>13</v>
      </c>
      <c r="B8">
        <v>0.05</v>
      </c>
      <c r="C8">
        <v>5</v>
      </c>
    </row>
    <row r="9" spans="1:3" x14ac:dyDescent="0.4">
      <c r="A9" t="s">
        <v>3</v>
      </c>
      <c r="B9">
        <v>0.15</v>
      </c>
      <c r="C9">
        <v>20</v>
      </c>
    </row>
    <row r="10" spans="1:3" x14ac:dyDescent="0.4">
      <c r="A10" t="s">
        <v>7</v>
      </c>
      <c r="B10">
        <v>7.4999999999999997E-2</v>
      </c>
      <c r="C10">
        <v>5</v>
      </c>
    </row>
    <row r="11" spans="1:3" x14ac:dyDescent="0.4">
      <c r="A11" t="s">
        <v>15</v>
      </c>
      <c r="B11">
        <v>7.4999999999999997E-2</v>
      </c>
      <c r="C11">
        <v>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CB73E-E5CD-449F-AA09-CCF4B08E4898}">
  <dimension ref="A1:G100"/>
  <sheetViews>
    <sheetView topLeftCell="A73" workbookViewId="0">
      <selection activeCell="B100" sqref="B100"/>
    </sheetView>
  </sheetViews>
  <sheetFormatPr defaultRowHeight="14.6" x14ac:dyDescent="0.4"/>
  <sheetData>
    <row r="1" spans="1:7" x14ac:dyDescent="0.4">
      <c r="A1" t="s">
        <v>0</v>
      </c>
      <c r="B1" t="s">
        <v>21</v>
      </c>
    </row>
    <row r="2" spans="1:7" x14ac:dyDescent="0.4">
      <c r="A2">
        <v>1</v>
      </c>
      <c r="B2">
        <f>ROUNDDOWN(A2*A2*MAX(1,A2/10 +A2/10)*MAX(1,(A2-70)/10),0)+5</f>
        <v>6</v>
      </c>
      <c r="C2">
        <f>A2/40+0.5</f>
        <v>0.52500000000000002</v>
      </c>
      <c r="D2">
        <f>ROUND(B2/C2,0)</f>
        <v>11</v>
      </c>
      <c r="F2">
        <f>((A2/2)*(A2/2))+A2*ROUND(A2/5,0)+7+A2</f>
        <v>8.25</v>
      </c>
      <c r="G2">
        <f>(A2*A2*A2)/20+40+80*A2</f>
        <v>120.05</v>
      </c>
    </row>
    <row r="3" spans="1:7" x14ac:dyDescent="0.4">
      <c r="A3">
        <v>2</v>
      </c>
      <c r="B3">
        <f t="shared" ref="B3:B66" si="0">ROUNDDOWN(A3*A3*MAX(1,A3/10 +A3/10)*MAX(1,(A3-70)/10),0)+5</f>
        <v>9</v>
      </c>
      <c r="C3">
        <f t="shared" ref="C3:C66" si="1">A3/40+0.5</f>
        <v>0.55000000000000004</v>
      </c>
      <c r="D3">
        <f t="shared" ref="D3:D66" si="2">ROUND(B3/C3,0)</f>
        <v>16</v>
      </c>
      <c r="F3">
        <f t="shared" ref="F3:F66" si="3">((A3/2)*(A3/2))+A3*ROUND(A3/10,0)+7+A3</f>
        <v>10</v>
      </c>
      <c r="G3">
        <f t="shared" ref="G3:G66" si="4">(A3*A3*A3)/20+40+80*A3</f>
        <v>200.4</v>
      </c>
    </row>
    <row r="4" spans="1:7" x14ac:dyDescent="0.4">
      <c r="A4">
        <v>3</v>
      </c>
      <c r="B4">
        <f t="shared" si="0"/>
        <v>14</v>
      </c>
      <c r="C4">
        <f t="shared" si="1"/>
        <v>0.57499999999999996</v>
      </c>
      <c r="D4">
        <f t="shared" si="2"/>
        <v>24</v>
      </c>
      <c r="F4">
        <f t="shared" si="3"/>
        <v>12.25</v>
      </c>
      <c r="G4">
        <f t="shared" si="4"/>
        <v>281.35000000000002</v>
      </c>
    </row>
    <row r="5" spans="1:7" x14ac:dyDescent="0.4">
      <c r="A5">
        <v>4</v>
      </c>
      <c r="B5">
        <f t="shared" si="0"/>
        <v>21</v>
      </c>
      <c r="C5">
        <f t="shared" si="1"/>
        <v>0.6</v>
      </c>
      <c r="D5">
        <f t="shared" si="2"/>
        <v>35</v>
      </c>
      <c r="F5">
        <f t="shared" si="3"/>
        <v>15</v>
      </c>
      <c r="G5">
        <f t="shared" si="4"/>
        <v>363.2</v>
      </c>
    </row>
    <row r="6" spans="1:7" x14ac:dyDescent="0.4">
      <c r="A6">
        <v>5</v>
      </c>
      <c r="B6">
        <f t="shared" si="0"/>
        <v>30</v>
      </c>
      <c r="C6">
        <f t="shared" si="1"/>
        <v>0.625</v>
      </c>
      <c r="D6">
        <f t="shared" si="2"/>
        <v>48</v>
      </c>
      <c r="F6">
        <f t="shared" si="3"/>
        <v>23.25</v>
      </c>
      <c r="G6">
        <f t="shared" si="4"/>
        <v>446.25</v>
      </c>
    </row>
    <row r="7" spans="1:7" x14ac:dyDescent="0.4">
      <c r="A7">
        <v>6</v>
      </c>
      <c r="B7">
        <f t="shared" si="0"/>
        <v>48</v>
      </c>
      <c r="C7">
        <f t="shared" si="1"/>
        <v>0.65</v>
      </c>
      <c r="D7">
        <f t="shared" si="2"/>
        <v>74</v>
      </c>
      <c r="F7">
        <f t="shared" si="3"/>
        <v>28</v>
      </c>
      <c r="G7">
        <f t="shared" si="4"/>
        <v>530.79999999999995</v>
      </c>
    </row>
    <row r="8" spans="1:7" x14ac:dyDescent="0.4">
      <c r="A8">
        <v>7</v>
      </c>
      <c r="B8">
        <f t="shared" si="0"/>
        <v>73</v>
      </c>
      <c r="C8">
        <f t="shared" si="1"/>
        <v>0.67500000000000004</v>
      </c>
      <c r="D8">
        <f t="shared" si="2"/>
        <v>108</v>
      </c>
      <c r="F8">
        <f t="shared" si="3"/>
        <v>33.25</v>
      </c>
      <c r="G8">
        <f t="shared" si="4"/>
        <v>617.15</v>
      </c>
    </row>
    <row r="9" spans="1:7" x14ac:dyDescent="0.4">
      <c r="A9">
        <v>8</v>
      </c>
      <c r="B9">
        <f t="shared" si="0"/>
        <v>107</v>
      </c>
      <c r="C9">
        <f t="shared" si="1"/>
        <v>0.7</v>
      </c>
      <c r="D9">
        <f t="shared" si="2"/>
        <v>153</v>
      </c>
      <c r="F9">
        <f t="shared" si="3"/>
        <v>39</v>
      </c>
      <c r="G9">
        <f t="shared" si="4"/>
        <v>705.6</v>
      </c>
    </row>
    <row r="10" spans="1:7" x14ac:dyDescent="0.4">
      <c r="A10">
        <v>9</v>
      </c>
      <c r="B10">
        <f t="shared" si="0"/>
        <v>150</v>
      </c>
      <c r="C10">
        <f t="shared" si="1"/>
        <v>0.72499999999999998</v>
      </c>
      <c r="D10">
        <f t="shared" si="2"/>
        <v>207</v>
      </c>
      <c r="F10">
        <f t="shared" si="3"/>
        <v>45.25</v>
      </c>
      <c r="G10">
        <f t="shared" si="4"/>
        <v>796.45</v>
      </c>
    </row>
    <row r="11" spans="1:7" x14ac:dyDescent="0.4">
      <c r="A11">
        <v>10</v>
      </c>
      <c r="B11">
        <f t="shared" si="0"/>
        <v>205</v>
      </c>
      <c r="C11">
        <f t="shared" si="1"/>
        <v>0.75</v>
      </c>
      <c r="D11">
        <f t="shared" si="2"/>
        <v>273</v>
      </c>
      <c r="F11">
        <f t="shared" si="3"/>
        <v>52</v>
      </c>
      <c r="G11">
        <f t="shared" si="4"/>
        <v>890</v>
      </c>
    </row>
    <row r="12" spans="1:7" x14ac:dyDescent="0.4">
      <c r="A12">
        <v>11</v>
      </c>
      <c r="B12">
        <f t="shared" si="0"/>
        <v>271</v>
      </c>
      <c r="C12">
        <f t="shared" si="1"/>
        <v>0.77500000000000002</v>
      </c>
      <c r="D12">
        <f t="shared" si="2"/>
        <v>350</v>
      </c>
      <c r="F12">
        <f t="shared" si="3"/>
        <v>59.25</v>
      </c>
      <c r="G12">
        <f t="shared" si="4"/>
        <v>986.55</v>
      </c>
    </row>
    <row r="13" spans="1:7" x14ac:dyDescent="0.4">
      <c r="A13">
        <v>12</v>
      </c>
      <c r="B13">
        <f t="shared" si="0"/>
        <v>350</v>
      </c>
      <c r="C13">
        <f t="shared" si="1"/>
        <v>0.8</v>
      </c>
      <c r="D13">
        <f t="shared" si="2"/>
        <v>438</v>
      </c>
      <c r="F13">
        <f t="shared" si="3"/>
        <v>67</v>
      </c>
      <c r="G13">
        <f t="shared" si="4"/>
        <v>1086.4000000000001</v>
      </c>
    </row>
    <row r="14" spans="1:7" x14ac:dyDescent="0.4">
      <c r="A14">
        <v>13</v>
      </c>
      <c r="B14">
        <f t="shared" si="0"/>
        <v>444</v>
      </c>
      <c r="C14">
        <f t="shared" si="1"/>
        <v>0.82499999999999996</v>
      </c>
      <c r="D14">
        <f t="shared" si="2"/>
        <v>538</v>
      </c>
      <c r="F14">
        <f t="shared" si="3"/>
        <v>75.25</v>
      </c>
      <c r="G14">
        <f t="shared" si="4"/>
        <v>1189.8499999999999</v>
      </c>
    </row>
    <row r="15" spans="1:7" x14ac:dyDescent="0.4">
      <c r="A15">
        <v>14</v>
      </c>
      <c r="B15">
        <f t="shared" si="0"/>
        <v>553</v>
      </c>
      <c r="C15">
        <f t="shared" si="1"/>
        <v>0.85</v>
      </c>
      <c r="D15">
        <f t="shared" si="2"/>
        <v>651</v>
      </c>
      <c r="F15">
        <f t="shared" si="3"/>
        <v>84</v>
      </c>
      <c r="G15">
        <f t="shared" si="4"/>
        <v>1297.2</v>
      </c>
    </row>
    <row r="16" spans="1:7" x14ac:dyDescent="0.4">
      <c r="A16">
        <v>15</v>
      </c>
      <c r="B16">
        <f t="shared" si="0"/>
        <v>680</v>
      </c>
      <c r="C16">
        <f t="shared" si="1"/>
        <v>0.875</v>
      </c>
      <c r="D16">
        <f t="shared" si="2"/>
        <v>777</v>
      </c>
      <c r="F16">
        <f t="shared" si="3"/>
        <v>108.25</v>
      </c>
      <c r="G16">
        <f t="shared" si="4"/>
        <v>1408.75</v>
      </c>
    </row>
    <row r="17" spans="1:7" x14ac:dyDescent="0.4">
      <c r="A17">
        <v>16</v>
      </c>
      <c r="B17">
        <f t="shared" si="0"/>
        <v>824</v>
      </c>
      <c r="C17">
        <f t="shared" si="1"/>
        <v>0.9</v>
      </c>
      <c r="D17">
        <f t="shared" si="2"/>
        <v>916</v>
      </c>
      <c r="F17">
        <f t="shared" si="3"/>
        <v>119</v>
      </c>
      <c r="G17">
        <f t="shared" si="4"/>
        <v>1524.8</v>
      </c>
    </row>
    <row r="18" spans="1:7" x14ac:dyDescent="0.4">
      <c r="A18">
        <v>17</v>
      </c>
      <c r="B18">
        <f t="shared" si="0"/>
        <v>987</v>
      </c>
      <c r="C18">
        <f t="shared" si="1"/>
        <v>0.92500000000000004</v>
      </c>
      <c r="D18">
        <f t="shared" si="2"/>
        <v>1067</v>
      </c>
      <c r="F18">
        <f t="shared" si="3"/>
        <v>130.25</v>
      </c>
      <c r="G18">
        <f t="shared" si="4"/>
        <v>1645.65</v>
      </c>
    </row>
    <row r="19" spans="1:7" x14ac:dyDescent="0.4">
      <c r="A19">
        <v>18</v>
      </c>
      <c r="B19">
        <f t="shared" si="0"/>
        <v>1171</v>
      </c>
      <c r="C19">
        <f t="shared" si="1"/>
        <v>0.95</v>
      </c>
      <c r="D19">
        <f t="shared" si="2"/>
        <v>1233</v>
      </c>
      <c r="F19">
        <f t="shared" si="3"/>
        <v>142</v>
      </c>
      <c r="G19">
        <f t="shared" si="4"/>
        <v>1771.6</v>
      </c>
    </row>
    <row r="20" spans="1:7" x14ac:dyDescent="0.4">
      <c r="A20">
        <v>19</v>
      </c>
      <c r="B20">
        <f t="shared" si="0"/>
        <v>1376</v>
      </c>
      <c r="C20">
        <f t="shared" si="1"/>
        <v>0.97499999999999998</v>
      </c>
      <c r="D20">
        <f t="shared" si="2"/>
        <v>1411</v>
      </c>
      <c r="F20">
        <f t="shared" si="3"/>
        <v>154.25</v>
      </c>
      <c r="G20">
        <f t="shared" si="4"/>
        <v>1902.95</v>
      </c>
    </row>
    <row r="21" spans="1:7" x14ac:dyDescent="0.4">
      <c r="A21">
        <v>20</v>
      </c>
      <c r="B21">
        <f t="shared" si="0"/>
        <v>1605</v>
      </c>
      <c r="C21">
        <f t="shared" si="1"/>
        <v>1</v>
      </c>
      <c r="D21">
        <f t="shared" si="2"/>
        <v>1605</v>
      </c>
      <c r="F21">
        <f t="shared" si="3"/>
        <v>167</v>
      </c>
      <c r="G21">
        <f t="shared" si="4"/>
        <v>2040</v>
      </c>
    </row>
    <row r="22" spans="1:7" x14ac:dyDescent="0.4">
      <c r="A22">
        <v>21</v>
      </c>
      <c r="B22">
        <f t="shared" si="0"/>
        <v>1857</v>
      </c>
      <c r="C22">
        <f t="shared" si="1"/>
        <v>1.0249999999999999</v>
      </c>
      <c r="D22">
        <f t="shared" si="2"/>
        <v>1812</v>
      </c>
      <c r="F22">
        <f t="shared" si="3"/>
        <v>180.25</v>
      </c>
      <c r="G22">
        <f t="shared" si="4"/>
        <v>2183.0500000000002</v>
      </c>
    </row>
    <row r="23" spans="1:7" x14ac:dyDescent="0.4">
      <c r="A23">
        <v>22</v>
      </c>
      <c r="B23">
        <f t="shared" si="0"/>
        <v>2134</v>
      </c>
      <c r="C23">
        <f t="shared" si="1"/>
        <v>1.05</v>
      </c>
      <c r="D23">
        <f t="shared" si="2"/>
        <v>2032</v>
      </c>
      <c r="F23">
        <f t="shared" si="3"/>
        <v>194</v>
      </c>
      <c r="G23">
        <f t="shared" si="4"/>
        <v>2332.4</v>
      </c>
    </row>
    <row r="24" spans="1:7" x14ac:dyDescent="0.4">
      <c r="A24">
        <v>23</v>
      </c>
      <c r="B24">
        <f t="shared" si="0"/>
        <v>2438</v>
      </c>
      <c r="C24">
        <f t="shared" si="1"/>
        <v>1.075</v>
      </c>
      <c r="D24">
        <f t="shared" si="2"/>
        <v>2268</v>
      </c>
      <c r="F24">
        <f>((A24/2)*(A24/2))+A24*ROUND(A24/10,0)+7+A24</f>
        <v>208.25</v>
      </c>
      <c r="G24">
        <f t="shared" si="4"/>
        <v>2488.35</v>
      </c>
    </row>
    <row r="25" spans="1:7" x14ac:dyDescent="0.4">
      <c r="A25">
        <v>24</v>
      </c>
      <c r="B25">
        <f t="shared" si="0"/>
        <v>2769</v>
      </c>
      <c r="C25">
        <f t="shared" si="1"/>
        <v>1.1000000000000001</v>
      </c>
      <c r="D25">
        <f t="shared" si="2"/>
        <v>2517</v>
      </c>
      <c r="F25">
        <f t="shared" si="3"/>
        <v>223</v>
      </c>
      <c r="G25">
        <f t="shared" si="4"/>
        <v>2651.2</v>
      </c>
    </row>
    <row r="26" spans="1:7" x14ac:dyDescent="0.4">
      <c r="A26">
        <v>25</v>
      </c>
      <c r="B26">
        <f t="shared" si="0"/>
        <v>3130</v>
      </c>
      <c r="C26">
        <f t="shared" si="1"/>
        <v>1.125</v>
      </c>
      <c r="D26">
        <f t="shared" si="2"/>
        <v>2782</v>
      </c>
      <c r="F26">
        <f t="shared" si="3"/>
        <v>263.25</v>
      </c>
      <c r="G26">
        <f t="shared" si="4"/>
        <v>2821.25</v>
      </c>
    </row>
    <row r="27" spans="1:7" x14ac:dyDescent="0.4">
      <c r="A27">
        <v>26</v>
      </c>
      <c r="B27">
        <f t="shared" si="0"/>
        <v>3520</v>
      </c>
      <c r="C27">
        <f t="shared" si="1"/>
        <v>1.1499999999999999</v>
      </c>
      <c r="D27">
        <f t="shared" si="2"/>
        <v>3061</v>
      </c>
      <c r="F27">
        <f t="shared" si="3"/>
        <v>280</v>
      </c>
      <c r="G27">
        <f t="shared" si="4"/>
        <v>2998.8</v>
      </c>
    </row>
    <row r="28" spans="1:7" x14ac:dyDescent="0.4">
      <c r="A28">
        <v>27</v>
      </c>
      <c r="B28">
        <f t="shared" si="0"/>
        <v>3941</v>
      </c>
      <c r="C28">
        <f t="shared" si="1"/>
        <v>1.175</v>
      </c>
      <c r="D28">
        <f t="shared" si="2"/>
        <v>3354</v>
      </c>
      <c r="F28">
        <f t="shared" si="3"/>
        <v>297.25</v>
      </c>
      <c r="G28">
        <f t="shared" si="4"/>
        <v>3184.15</v>
      </c>
    </row>
    <row r="29" spans="1:7" x14ac:dyDescent="0.4">
      <c r="A29">
        <v>28</v>
      </c>
      <c r="B29">
        <f t="shared" si="0"/>
        <v>4395</v>
      </c>
      <c r="C29">
        <f t="shared" si="1"/>
        <v>1.2</v>
      </c>
      <c r="D29">
        <f t="shared" si="2"/>
        <v>3663</v>
      </c>
      <c r="F29">
        <f t="shared" si="3"/>
        <v>315</v>
      </c>
      <c r="G29">
        <f t="shared" si="4"/>
        <v>3377.6</v>
      </c>
    </row>
    <row r="30" spans="1:7" x14ac:dyDescent="0.4">
      <c r="A30">
        <v>29</v>
      </c>
      <c r="B30">
        <f t="shared" si="0"/>
        <v>4882</v>
      </c>
      <c r="C30">
        <f t="shared" si="1"/>
        <v>1.2250000000000001</v>
      </c>
      <c r="D30">
        <f t="shared" si="2"/>
        <v>3985</v>
      </c>
      <c r="F30">
        <f t="shared" si="3"/>
        <v>333.25</v>
      </c>
      <c r="G30">
        <f t="shared" si="4"/>
        <v>3579.45</v>
      </c>
    </row>
    <row r="31" spans="1:7" x14ac:dyDescent="0.4">
      <c r="A31">
        <v>30</v>
      </c>
      <c r="B31">
        <f t="shared" si="0"/>
        <v>5405</v>
      </c>
      <c r="C31">
        <f t="shared" si="1"/>
        <v>1.25</v>
      </c>
      <c r="D31">
        <f t="shared" si="2"/>
        <v>4324</v>
      </c>
      <c r="F31">
        <f t="shared" si="3"/>
        <v>352</v>
      </c>
      <c r="G31">
        <f t="shared" si="4"/>
        <v>3790</v>
      </c>
    </row>
    <row r="32" spans="1:7" x14ac:dyDescent="0.4">
      <c r="A32">
        <v>31</v>
      </c>
      <c r="B32">
        <f t="shared" si="0"/>
        <v>5963</v>
      </c>
      <c r="C32">
        <f t="shared" si="1"/>
        <v>1.2749999999999999</v>
      </c>
      <c r="D32">
        <f t="shared" si="2"/>
        <v>4677</v>
      </c>
      <c r="F32">
        <f t="shared" si="3"/>
        <v>371.25</v>
      </c>
      <c r="G32">
        <f t="shared" si="4"/>
        <v>4009.55</v>
      </c>
    </row>
    <row r="33" spans="1:7" x14ac:dyDescent="0.4">
      <c r="A33">
        <v>32</v>
      </c>
      <c r="B33">
        <f t="shared" si="0"/>
        <v>6558</v>
      </c>
      <c r="C33">
        <f t="shared" si="1"/>
        <v>1.3</v>
      </c>
      <c r="D33">
        <f t="shared" si="2"/>
        <v>5045</v>
      </c>
      <c r="F33">
        <f t="shared" si="3"/>
        <v>391</v>
      </c>
      <c r="G33">
        <f t="shared" si="4"/>
        <v>4238.3999999999996</v>
      </c>
    </row>
    <row r="34" spans="1:7" x14ac:dyDescent="0.4">
      <c r="A34">
        <v>33</v>
      </c>
      <c r="B34">
        <f t="shared" si="0"/>
        <v>7192</v>
      </c>
      <c r="C34">
        <f t="shared" si="1"/>
        <v>1.325</v>
      </c>
      <c r="D34">
        <f t="shared" si="2"/>
        <v>5428</v>
      </c>
      <c r="F34">
        <f t="shared" si="3"/>
        <v>411.25</v>
      </c>
      <c r="G34">
        <f t="shared" si="4"/>
        <v>4476.8500000000004</v>
      </c>
    </row>
    <row r="35" spans="1:7" x14ac:dyDescent="0.4">
      <c r="A35">
        <v>34</v>
      </c>
      <c r="B35">
        <f t="shared" si="0"/>
        <v>7865</v>
      </c>
      <c r="C35">
        <f t="shared" si="1"/>
        <v>1.35</v>
      </c>
      <c r="D35">
        <f t="shared" si="2"/>
        <v>5826</v>
      </c>
      <c r="F35">
        <f t="shared" si="3"/>
        <v>432</v>
      </c>
      <c r="G35">
        <f t="shared" si="4"/>
        <v>4725.2</v>
      </c>
    </row>
    <row r="36" spans="1:7" x14ac:dyDescent="0.4">
      <c r="A36">
        <v>35</v>
      </c>
      <c r="B36">
        <f t="shared" si="0"/>
        <v>8580</v>
      </c>
      <c r="C36">
        <f t="shared" si="1"/>
        <v>1.375</v>
      </c>
      <c r="D36">
        <f t="shared" si="2"/>
        <v>6240</v>
      </c>
      <c r="F36">
        <f t="shared" si="3"/>
        <v>488.25</v>
      </c>
      <c r="G36">
        <f t="shared" si="4"/>
        <v>4983.75</v>
      </c>
    </row>
    <row r="37" spans="1:7" x14ac:dyDescent="0.4">
      <c r="A37">
        <v>36</v>
      </c>
      <c r="B37">
        <f t="shared" si="0"/>
        <v>9336</v>
      </c>
      <c r="C37">
        <f t="shared" si="1"/>
        <v>1.4</v>
      </c>
      <c r="D37">
        <f t="shared" si="2"/>
        <v>6669</v>
      </c>
      <c r="F37">
        <f t="shared" si="3"/>
        <v>511</v>
      </c>
      <c r="G37">
        <f t="shared" si="4"/>
        <v>5252.8</v>
      </c>
    </row>
    <row r="38" spans="1:7" x14ac:dyDescent="0.4">
      <c r="A38">
        <v>37</v>
      </c>
      <c r="B38">
        <f t="shared" si="0"/>
        <v>10135</v>
      </c>
      <c r="C38">
        <f t="shared" si="1"/>
        <v>1.425</v>
      </c>
      <c r="D38">
        <f t="shared" si="2"/>
        <v>7112</v>
      </c>
      <c r="F38">
        <f t="shared" si="3"/>
        <v>534.25</v>
      </c>
      <c r="G38">
        <f t="shared" si="4"/>
        <v>5532.65</v>
      </c>
    </row>
    <row r="39" spans="1:7" x14ac:dyDescent="0.4">
      <c r="A39">
        <v>38</v>
      </c>
      <c r="B39">
        <f t="shared" si="0"/>
        <v>10979</v>
      </c>
      <c r="C39">
        <f t="shared" si="1"/>
        <v>1.45</v>
      </c>
      <c r="D39">
        <f t="shared" si="2"/>
        <v>7572</v>
      </c>
      <c r="F39">
        <f t="shared" si="3"/>
        <v>558</v>
      </c>
      <c r="G39">
        <f t="shared" si="4"/>
        <v>5823.6</v>
      </c>
    </row>
    <row r="40" spans="1:7" x14ac:dyDescent="0.4">
      <c r="A40">
        <v>39</v>
      </c>
      <c r="B40">
        <f t="shared" si="0"/>
        <v>11868</v>
      </c>
      <c r="C40">
        <f t="shared" si="1"/>
        <v>1.4750000000000001</v>
      </c>
      <c r="D40">
        <f t="shared" si="2"/>
        <v>8046</v>
      </c>
      <c r="F40">
        <f t="shared" si="3"/>
        <v>582.25</v>
      </c>
      <c r="G40">
        <f t="shared" si="4"/>
        <v>6125.95</v>
      </c>
    </row>
    <row r="41" spans="1:7" x14ac:dyDescent="0.4">
      <c r="A41">
        <v>40</v>
      </c>
      <c r="B41">
        <f t="shared" si="0"/>
        <v>12805</v>
      </c>
      <c r="C41">
        <f t="shared" si="1"/>
        <v>1.5</v>
      </c>
      <c r="D41">
        <f t="shared" si="2"/>
        <v>8537</v>
      </c>
      <c r="F41">
        <f t="shared" si="3"/>
        <v>607</v>
      </c>
      <c r="G41">
        <f t="shared" si="4"/>
        <v>6440</v>
      </c>
    </row>
    <row r="42" spans="1:7" x14ac:dyDescent="0.4">
      <c r="A42">
        <v>41</v>
      </c>
      <c r="B42">
        <f t="shared" si="0"/>
        <v>13789</v>
      </c>
      <c r="C42">
        <f t="shared" si="1"/>
        <v>1.5249999999999999</v>
      </c>
      <c r="D42">
        <f t="shared" si="2"/>
        <v>9042</v>
      </c>
      <c r="F42">
        <f t="shared" si="3"/>
        <v>632.25</v>
      </c>
      <c r="G42">
        <f t="shared" si="4"/>
        <v>6766.05</v>
      </c>
    </row>
    <row r="43" spans="1:7" x14ac:dyDescent="0.4">
      <c r="A43">
        <v>42</v>
      </c>
      <c r="B43">
        <f t="shared" si="0"/>
        <v>14822</v>
      </c>
      <c r="C43">
        <f t="shared" si="1"/>
        <v>1.55</v>
      </c>
      <c r="D43">
        <f t="shared" si="2"/>
        <v>9563</v>
      </c>
      <c r="F43">
        <f t="shared" si="3"/>
        <v>658</v>
      </c>
      <c r="G43">
        <f t="shared" si="4"/>
        <v>7104.4</v>
      </c>
    </row>
    <row r="44" spans="1:7" x14ac:dyDescent="0.4">
      <c r="A44">
        <v>43</v>
      </c>
      <c r="B44">
        <f t="shared" si="0"/>
        <v>15906</v>
      </c>
      <c r="C44">
        <f t="shared" si="1"/>
        <v>1.575</v>
      </c>
      <c r="D44">
        <f t="shared" si="2"/>
        <v>10099</v>
      </c>
      <c r="F44">
        <f t="shared" si="3"/>
        <v>684.25</v>
      </c>
      <c r="G44">
        <f t="shared" si="4"/>
        <v>7455.35</v>
      </c>
    </row>
    <row r="45" spans="1:7" x14ac:dyDescent="0.4">
      <c r="A45">
        <v>44</v>
      </c>
      <c r="B45">
        <f t="shared" si="0"/>
        <v>17041</v>
      </c>
      <c r="C45">
        <f t="shared" si="1"/>
        <v>1.6</v>
      </c>
      <c r="D45">
        <f t="shared" si="2"/>
        <v>10651</v>
      </c>
      <c r="F45">
        <f t="shared" si="3"/>
        <v>711</v>
      </c>
      <c r="G45">
        <f t="shared" si="4"/>
        <v>7819.2</v>
      </c>
    </row>
    <row r="46" spans="1:7" x14ac:dyDescent="0.4">
      <c r="A46">
        <v>45</v>
      </c>
      <c r="B46">
        <f t="shared" si="0"/>
        <v>18230</v>
      </c>
      <c r="C46">
        <f t="shared" si="1"/>
        <v>1.625</v>
      </c>
      <c r="D46">
        <f t="shared" si="2"/>
        <v>11218</v>
      </c>
      <c r="F46">
        <f t="shared" si="3"/>
        <v>783.25</v>
      </c>
      <c r="G46">
        <f t="shared" si="4"/>
        <v>8196.25</v>
      </c>
    </row>
    <row r="47" spans="1:7" x14ac:dyDescent="0.4">
      <c r="A47">
        <v>46</v>
      </c>
      <c r="B47">
        <f t="shared" si="0"/>
        <v>19472</v>
      </c>
      <c r="C47">
        <f t="shared" si="1"/>
        <v>1.65</v>
      </c>
      <c r="D47">
        <f t="shared" si="2"/>
        <v>11801</v>
      </c>
      <c r="F47">
        <f t="shared" si="3"/>
        <v>812</v>
      </c>
      <c r="G47">
        <f t="shared" si="4"/>
        <v>8586.7999999999993</v>
      </c>
    </row>
    <row r="48" spans="1:7" x14ac:dyDescent="0.4">
      <c r="A48">
        <v>47</v>
      </c>
      <c r="B48">
        <f t="shared" si="0"/>
        <v>20769</v>
      </c>
      <c r="C48">
        <f t="shared" si="1"/>
        <v>1.675</v>
      </c>
      <c r="D48">
        <f t="shared" si="2"/>
        <v>12399</v>
      </c>
      <c r="F48">
        <f t="shared" si="3"/>
        <v>841.25</v>
      </c>
      <c r="G48">
        <f t="shared" si="4"/>
        <v>8991.15</v>
      </c>
    </row>
    <row r="49" spans="1:7" x14ac:dyDescent="0.4">
      <c r="A49">
        <v>48</v>
      </c>
      <c r="B49">
        <f t="shared" si="0"/>
        <v>22123</v>
      </c>
      <c r="C49">
        <f t="shared" si="1"/>
        <v>1.7</v>
      </c>
      <c r="D49">
        <f t="shared" si="2"/>
        <v>13014</v>
      </c>
      <c r="F49">
        <f t="shared" si="3"/>
        <v>871</v>
      </c>
      <c r="G49">
        <f t="shared" si="4"/>
        <v>9409.6</v>
      </c>
    </row>
    <row r="50" spans="1:7" x14ac:dyDescent="0.4">
      <c r="A50">
        <v>49</v>
      </c>
      <c r="B50">
        <f t="shared" si="0"/>
        <v>23534</v>
      </c>
      <c r="C50">
        <f t="shared" si="1"/>
        <v>1.7250000000000001</v>
      </c>
      <c r="D50">
        <f t="shared" si="2"/>
        <v>13643</v>
      </c>
      <c r="F50">
        <f t="shared" si="3"/>
        <v>901.25</v>
      </c>
      <c r="G50">
        <f t="shared" si="4"/>
        <v>9842.4500000000007</v>
      </c>
    </row>
    <row r="51" spans="1:7" x14ac:dyDescent="0.4">
      <c r="A51">
        <v>50</v>
      </c>
      <c r="B51">
        <f t="shared" si="0"/>
        <v>25005</v>
      </c>
      <c r="C51">
        <f t="shared" si="1"/>
        <v>1.75</v>
      </c>
      <c r="D51">
        <f t="shared" si="2"/>
        <v>14289</v>
      </c>
      <c r="F51">
        <f t="shared" si="3"/>
        <v>932</v>
      </c>
      <c r="G51">
        <f t="shared" si="4"/>
        <v>10290</v>
      </c>
    </row>
    <row r="52" spans="1:7" x14ac:dyDescent="0.4">
      <c r="A52">
        <v>51</v>
      </c>
      <c r="B52">
        <f t="shared" si="0"/>
        <v>26535</v>
      </c>
      <c r="C52">
        <f t="shared" si="1"/>
        <v>1.7749999999999999</v>
      </c>
      <c r="D52">
        <f t="shared" si="2"/>
        <v>14949</v>
      </c>
      <c r="F52">
        <f t="shared" si="3"/>
        <v>963.25</v>
      </c>
      <c r="G52">
        <f t="shared" si="4"/>
        <v>10752.55</v>
      </c>
    </row>
    <row r="53" spans="1:7" x14ac:dyDescent="0.4">
      <c r="A53">
        <v>52</v>
      </c>
      <c r="B53">
        <f t="shared" si="0"/>
        <v>28126</v>
      </c>
      <c r="C53">
        <f t="shared" si="1"/>
        <v>1.8</v>
      </c>
      <c r="D53">
        <f t="shared" si="2"/>
        <v>15626</v>
      </c>
      <c r="F53">
        <f t="shared" si="3"/>
        <v>995</v>
      </c>
      <c r="G53">
        <f t="shared" si="4"/>
        <v>11230.4</v>
      </c>
    </row>
    <row r="54" spans="1:7" x14ac:dyDescent="0.4">
      <c r="A54">
        <v>53</v>
      </c>
      <c r="B54">
        <f t="shared" si="0"/>
        <v>29780</v>
      </c>
      <c r="C54">
        <f t="shared" si="1"/>
        <v>1.825</v>
      </c>
      <c r="D54">
        <f t="shared" si="2"/>
        <v>16318</v>
      </c>
      <c r="F54">
        <f t="shared" si="3"/>
        <v>1027.25</v>
      </c>
      <c r="G54">
        <f t="shared" si="4"/>
        <v>11723.85</v>
      </c>
    </row>
    <row r="55" spans="1:7" x14ac:dyDescent="0.4">
      <c r="A55">
        <v>54</v>
      </c>
      <c r="B55">
        <f t="shared" si="0"/>
        <v>31497</v>
      </c>
      <c r="C55">
        <f t="shared" si="1"/>
        <v>1.85</v>
      </c>
      <c r="D55">
        <f t="shared" si="2"/>
        <v>17025</v>
      </c>
      <c r="F55">
        <f t="shared" si="3"/>
        <v>1060</v>
      </c>
      <c r="G55">
        <f t="shared" si="4"/>
        <v>12233.2</v>
      </c>
    </row>
    <row r="56" spans="1:7" x14ac:dyDescent="0.4">
      <c r="A56">
        <v>55</v>
      </c>
      <c r="B56">
        <f t="shared" si="0"/>
        <v>33280</v>
      </c>
      <c r="C56">
        <f t="shared" si="1"/>
        <v>1.875</v>
      </c>
      <c r="D56">
        <f t="shared" si="2"/>
        <v>17749</v>
      </c>
      <c r="F56">
        <f t="shared" si="3"/>
        <v>1148.25</v>
      </c>
      <c r="G56">
        <f t="shared" si="4"/>
        <v>12758.75</v>
      </c>
    </row>
    <row r="57" spans="1:7" x14ac:dyDescent="0.4">
      <c r="A57">
        <v>56</v>
      </c>
      <c r="B57">
        <f t="shared" si="0"/>
        <v>35128</v>
      </c>
      <c r="C57">
        <f t="shared" si="1"/>
        <v>1.9</v>
      </c>
      <c r="D57">
        <f t="shared" si="2"/>
        <v>18488</v>
      </c>
      <c r="F57">
        <f t="shared" si="3"/>
        <v>1183</v>
      </c>
      <c r="G57">
        <f t="shared" si="4"/>
        <v>13300.8</v>
      </c>
    </row>
    <row r="58" spans="1:7" x14ac:dyDescent="0.4">
      <c r="A58">
        <v>57</v>
      </c>
      <c r="B58">
        <f t="shared" si="0"/>
        <v>37043</v>
      </c>
      <c r="C58">
        <f t="shared" si="1"/>
        <v>1.925</v>
      </c>
      <c r="D58">
        <f t="shared" si="2"/>
        <v>19243</v>
      </c>
      <c r="F58">
        <f t="shared" si="3"/>
        <v>1218.25</v>
      </c>
      <c r="G58">
        <f t="shared" si="4"/>
        <v>13859.65</v>
      </c>
    </row>
    <row r="59" spans="1:7" x14ac:dyDescent="0.4">
      <c r="A59">
        <v>58</v>
      </c>
      <c r="B59">
        <f t="shared" si="0"/>
        <v>39027</v>
      </c>
      <c r="C59">
        <f t="shared" si="1"/>
        <v>1.95</v>
      </c>
      <c r="D59">
        <f t="shared" si="2"/>
        <v>20014</v>
      </c>
      <c r="F59">
        <f t="shared" si="3"/>
        <v>1254</v>
      </c>
      <c r="G59">
        <f t="shared" si="4"/>
        <v>14435.6</v>
      </c>
    </row>
    <row r="60" spans="1:7" x14ac:dyDescent="0.4">
      <c r="A60">
        <v>59</v>
      </c>
      <c r="B60">
        <f t="shared" si="0"/>
        <v>41080</v>
      </c>
      <c r="C60">
        <f t="shared" si="1"/>
        <v>1.9750000000000001</v>
      </c>
      <c r="D60">
        <f t="shared" si="2"/>
        <v>20800</v>
      </c>
      <c r="F60">
        <f t="shared" si="3"/>
        <v>1290.25</v>
      </c>
      <c r="G60">
        <f t="shared" si="4"/>
        <v>15028.95</v>
      </c>
    </row>
    <row r="61" spans="1:7" x14ac:dyDescent="0.4">
      <c r="A61">
        <v>60</v>
      </c>
      <c r="B61">
        <f t="shared" si="0"/>
        <v>43205</v>
      </c>
      <c r="C61">
        <f t="shared" si="1"/>
        <v>2</v>
      </c>
      <c r="D61">
        <f t="shared" si="2"/>
        <v>21603</v>
      </c>
      <c r="F61">
        <f t="shared" si="3"/>
        <v>1327</v>
      </c>
      <c r="G61">
        <f t="shared" si="4"/>
        <v>15640</v>
      </c>
    </row>
    <row r="62" spans="1:7" x14ac:dyDescent="0.4">
      <c r="A62">
        <v>61</v>
      </c>
      <c r="B62">
        <f t="shared" si="0"/>
        <v>45401</v>
      </c>
      <c r="C62">
        <f t="shared" si="1"/>
        <v>2.0249999999999999</v>
      </c>
      <c r="D62">
        <f t="shared" si="2"/>
        <v>22420</v>
      </c>
      <c r="F62">
        <f t="shared" si="3"/>
        <v>1364.25</v>
      </c>
      <c r="G62">
        <f t="shared" si="4"/>
        <v>16269.05</v>
      </c>
    </row>
    <row r="63" spans="1:7" x14ac:dyDescent="0.4">
      <c r="A63">
        <v>62</v>
      </c>
      <c r="B63">
        <f t="shared" si="0"/>
        <v>47670</v>
      </c>
      <c r="C63">
        <f t="shared" si="1"/>
        <v>2.0499999999999998</v>
      </c>
      <c r="D63">
        <f t="shared" si="2"/>
        <v>23254</v>
      </c>
      <c r="F63">
        <f t="shared" si="3"/>
        <v>1402</v>
      </c>
      <c r="G63">
        <f t="shared" si="4"/>
        <v>16916.400000000001</v>
      </c>
    </row>
    <row r="64" spans="1:7" x14ac:dyDescent="0.4">
      <c r="A64">
        <v>63</v>
      </c>
      <c r="B64">
        <f t="shared" si="0"/>
        <v>50014</v>
      </c>
      <c r="C64">
        <f t="shared" si="1"/>
        <v>2.0750000000000002</v>
      </c>
      <c r="D64">
        <f t="shared" si="2"/>
        <v>24103</v>
      </c>
      <c r="F64">
        <f t="shared" si="3"/>
        <v>1440.25</v>
      </c>
      <c r="G64">
        <f t="shared" si="4"/>
        <v>17582.349999999999</v>
      </c>
    </row>
    <row r="65" spans="1:7" x14ac:dyDescent="0.4">
      <c r="A65">
        <v>64</v>
      </c>
      <c r="B65">
        <f t="shared" si="0"/>
        <v>52433</v>
      </c>
      <c r="C65">
        <f t="shared" si="1"/>
        <v>2.1</v>
      </c>
      <c r="D65">
        <f t="shared" si="2"/>
        <v>24968</v>
      </c>
      <c r="F65">
        <f t="shared" si="3"/>
        <v>1479</v>
      </c>
      <c r="G65">
        <f t="shared" si="4"/>
        <v>18267.2</v>
      </c>
    </row>
    <row r="66" spans="1:7" x14ac:dyDescent="0.4">
      <c r="A66">
        <v>65</v>
      </c>
      <c r="B66">
        <f t="shared" si="0"/>
        <v>54930</v>
      </c>
      <c r="C66">
        <f t="shared" si="1"/>
        <v>2.125</v>
      </c>
      <c r="D66">
        <f t="shared" si="2"/>
        <v>25849</v>
      </c>
      <c r="F66">
        <f t="shared" si="3"/>
        <v>1583.25</v>
      </c>
      <c r="G66">
        <f t="shared" si="4"/>
        <v>18971.25</v>
      </c>
    </row>
    <row r="67" spans="1:7" x14ac:dyDescent="0.4">
      <c r="A67">
        <v>66</v>
      </c>
      <c r="B67">
        <f t="shared" ref="B67:B100" si="5">ROUNDDOWN(A67*A67*MAX(1,A67/10 +A67/10)*MAX(1,(A67-70)/10),0)+5</f>
        <v>57504</v>
      </c>
      <c r="C67">
        <f t="shared" ref="C67:C100" si="6">A67/40+0.5</f>
        <v>2.15</v>
      </c>
      <c r="D67">
        <f t="shared" ref="D67:D100" si="7">ROUND(B67/C67,0)</f>
        <v>26746</v>
      </c>
      <c r="F67">
        <f t="shared" ref="F67:F100" si="8">((A67/2)*(A67/2))+A67*ROUND(A67/10,0)+7+A67</f>
        <v>1624</v>
      </c>
      <c r="G67">
        <f t="shared" ref="G67:G100" si="9">(A67*A67*A67)/20+40+80*A67</f>
        <v>19694.8</v>
      </c>
    </row>
    <row r="68" spans="1:7" x14ac:dyDescent="0.4">
      <c r="A68">
        <v>67</v>
      </c>
      <c r="B68">
        <f t="shared" si="5"/>
        <v>60157</v>
      </c>
      <c r="C68">
        <f t="shared" si="6"/>
        <v>2.1749999999999998</v>
      </c>
      <c r="D68">
        <f t="shared" si="7"/>
        <v>27658</v>
      </c>
      <c r="F68">
        <f t="shared" si="8"/>
        <v>1665.25</v>
      </c>
      <c r="G68">
        <f t="shared" si="9"/>
        <v>20438.150000000001</v>
      </c>
    </row>
    <row r="69" spans="1:7" x14ac:dyDescent="0.4">
      <c r="A69">
        <v>68</v>
      </c>
      <c r="B69">
        <f t="shared" si="5"/>
        <v>62891</v>
      </c>
      <c r="C69">
        <f t="shared" si="6"/>
        <v>2.2000000000000002</v>
      </c>
      <c r="D69">
        <f t="shared" si="7"/>
        <v>28587</v>
      </c>
      <c r="F69">
        <f t="shared" si="8"/>
        <v>1707</v>
      </c>
      <c r="G69">
        <f t="shared" si="9"/>
        <v>21201.599999999999</v>
      </c>
    </row>
    <row r="70" spans="1:7" x14ac:dyDescent="0.4">
      <c r="A70">
        <v>69</v>
      </c>
      <c r="B70">
        <f t="shared" si="5"/>
        <v>65706</v>
      </c>
      <c r="C70">
        <f t="shared" si="6"/>
        <v>2.2250000000000001</v>
      </c>
      <c r="D70">
        <f t="shared" si="7"/>
        <v>29531</v>
      </c>
      <c r="F70">
        <f t="shared" si="8"/>
        <v>1749.25</v>
      </c>
      <c r="G70">
        <f t="shared" si="9"/>
        <v>21985.45</v>
      </c>
    </row>
    <row r="71" spans="1:7" x14ac:dyDescent="0.4">
      <c r="A71">
        <v>70</v>
      </c>
      <c r="B71">
        <f t="shared" si="5"/>
        <v>68605</v>
      </c>
      <c r="C71">
        <f t="shared" si="6"/>
        <v>2.25</v>
      </c>
      <c r="D71">
        <f t="shared" si="7"/>
        <v>30491</v>
      </c>
      <c r="F71">
        <f t="shared" si="8"/>
        <v>1792</v>
      </c>
      <c r="G71">
        <f t="shared" si="9"/>
        <v>22790</v>
      </c>
    </row>
    <row r="72" spans="1:7" x14ac:dyDescent="0.4">
      <c r="A72">
        <v>71</v>
      </c>
      <c r="B72">
        <f t="shared" si="5"/>
        <v>71587</v>
      </c>
      <c r="C72">
        <f t="shared" si="6"/>
        <v>2.2749999999999999</v>
      </c>
      <c r="D72">
        <f t="shared" si="7"/>
        <v>31467</v>
      </c>
      <c r="F72">
        <f t="shared" si="8"/>
        <v>1835.25</v>
      </c>
      <c r="G72">
        <f t="shared" si="9"/>
        <v>23615.55</v>
      </c>
    </row>
    <row r="73" spans="1:7" x14ac:dyDescent="0.4">
      <c r="A73">
        <v>72</v>
      </c>
      <c r="B73">
        <f t="shared" si="5"/>
        <v>74654</v>
      </c>
      <c r="C73">
        <f t="shared" si="6"/>
        <v>2.2999999999999998</v>
      </c>
      <c r="D73">
        <f t="shared" si="7"/>
        <v>32458</v>
      </c>
      <c r="F73">
        <f t="shared" si="8"/>
        <v>1879</v>
      </c>
      <c r="G73">
        <f t="shared" si="9"/>
        <v>24462.400000000001</v>
      </c>
    </row>
    <row r="74" spans="1:7" x14ac:dyDescent="0.4">
      <c r="A74">
        <v>73</v>
      </c>
      <c r="B74">
        <f t="shared" si="5"/>
        <v>77808</v>
      </c>
      <c r="C74">
        <f t="shared" si="6"/>
        <v>2.3250000000000002</v>
      </c>
      <c r="D74">
        <f t="shared" si="7"/>
        <v>33466</v>
      </c>
      <c r="F74">
        <f t="shared" si="8"/>
        <v>1923.25</v>
      </c>
      <c r="G74">
        <f t="shared" si="9"/>
        <v>25330.85</v>
      </c>
    </row>
    <row r="75" spans="1:7" x14ac:dyDescent="0.4">
      <c r="A75">
        <v>74</v>
      </c>
      <c r="B75">
        <f t="shared" si="5"/>
        <v>81049</v>
      </c>
      <c r="C75">
        <f t="shared" si="6"/>
        <v>2.35</v>
      </c>
      <c r="D75">
        <f t="shared" si="7"/>
        <v>34489</v>
      </c>
      <c r="F75">
        <f t="shared" si="8"/>
        <v>1968</v>
      </c>
      <c r="G75">
        <f t="shared" si="9"/>
        <v>26221.200000000001</v>
      </c>
    </row>
    <row r="76" spans="1:7" x14ac:dyDescent="0.4">
      <c r="A76">
        <v>75</v>
      </c>
      <c r="B76">
        <f t="shared" si="5"/>
        <v>84380</v>
      </c>
      <c r="C76">
        <f t="shared" si="6"/>
        <v>2.375</v>
      </c>
      <c r="D76">
        <f t="shared" si="7"/>
        <v>35528</v>
      </c>
      <c r="F76">
        <f t="shared" si="8"/>
        <v>2088.25</v>
      </c>
      <c r="G76">
        <f t="shared" si="9"/>
        <v>27133.75</v>
      </c>
    </row>
    <row r="77" spans="1:7" x14ac:dyDescent="0.4">
      <c r="A77">
        <v>76</v>
      </c>
      <c r="B77">
        <f t="shared" si="5"/>
        <v>87800</v>
      </c>
      <c r="C77">
        <f t="shared" si="6"/>
        <v>2.4</v>
      </c>
      <c r="D77">
        <f t="shared" si="7"/>
        <v>36583</v>
      </c>
      <c r="F77">
        <f t="shared" si="8"/>
        <v>2135</v>
      </c>
      <c r="G77">
        <f t="shared" si="9"/>
        <v>28068.799999999999</v>
      </c>
    </row>
    <row r="78" spans="1:7" x14ac:dyDescent="0.4">
      <c r="A78">
        <v>77</v>
      </c>
      <c r="B78">
        <f t="shared" si="5"/>
        <v>91311</v>
      </c>
      <c r="C78">
        <f t="shared" si="6"/>
        <v>2.4249999999999998</v>
      </c>
      <c r="D78">
        <f t="shared" si="7"/>
        <v>37654</v>
      </c>
      <c r="F78">
        <f t="shared" si="8"/>
        <v>2182.25</v>
      </c>
      <c r="G78">
        <f t="shared" si="9"/>
        <v>29026.65</v>
      </c>
    </row>
    <row r="79" spans="1:7" x14ac:dyDescent="0.4">
      <c r="A79">
        <v>78</v>
      </c>
      <c r="B79">
        <f t="shared" si="5"/>
        <v>94915</v>
      </c>
      <c r="C79">
        <f t="shared" si="6"/>
        <v>2.4500000000000002</v>
      </c>
      <c r="D79">
        <f t="shared" si="7"/>
        <v>38741</v>
      </c>
      <c r="F79">
        <f t="shared" si="8"/>
        <v>2230</v>
      </c>
      <c r="G79">
        <f t="shared" si="9"/>
        <v>30007.599999999999</v>
      </c>
    </row>
    <row r="80" spans="1:7" x14ac:dyDescent="0.4">
      <c r="A80">
        <v>79</v>
      </c>
      <c r="B80">
        <f t="shared" si="5"/>
        <v>98612</v>
      </c>
      <c r="C80">
        <f t="shared" si="6"/>
        <v>2.4750000000000001</v>
      </c>
      <c r="D80">
        <f t="shared" si="7"/>
        <v>39843</v>
      </c>
      <c r="F80">
        <f t="shared" si="8"/>
        <v>2278.25</v>
      </c>
      <c r="G80">
        <f t="shared" si="9"/>
        <v>31011.95</v>
      </c>
    </row>
    <row r="81" spans="1:7" x14ac:dyDescent="0.4">
      <c r="A81">
        <v>80</v>
      </c>
      <c r="B81">
        <f t="shared" si="5"/>
        <v>102405</v>
      </c>
      <c r="C81">
        <f t="shared" si="6"/>
        <v>2.5</v>
      </c>
      <c r="D81">
        <f t="shared" si="7"/>
        <v>40962</v>
      </c>
      <c r="F81">
        <f t="shared" si="8"/>
        <v>2327</v>
      </c>
      <c r="G81">
        <f t="shared" si="9"/>
        <v>32040</v>
      </c>
    </row>
    <row r="82" spans="1:7" x14ac:dyDescent="0.4">
      <c r="A82">
        <v>81</v>
      </c>
      <c r="B82">
        <f t="shared" si="5"/>
        <v>116922</v>
      </c>
      <c r="C82">
        <f t="shared" si="6"/>
        <v>2.5249999999999999</v>
      </c>
      <c r="D82">
        <f t="shared" si="7"/>
        <v>46306</v>
      </c>
      <c r="F82">
        <f t="shared" si="8"/>
        <v>2376.25</v>
      </c>
      <c r="G82">
        <f t="shared" si="9"/>
        <v>33092.050000000003</v>
      </c>
    </row>
    <row r="83" spans="1:7" x14ac:dyDescent="0.4">
      <c r="A83">
        <v>82</v>
      </c>
      <c r="B83">
        <f t="shared" si="5"/>
        <v>132333</v>
      </c>
      <c r="C83">
        <f t="shared" si="6"/>
        <v>2.5499999999999998</v>
      </c>
      <c r="D83">
        <f t="shared" si="7"/>
        <v>51895</v>
      </c>
      <c r="F83">
        <f t="shared" si="8"/>
        <v>2426</v>
      </c>
      <c r="G83">
        <f t="shared" si="9"/>
        <v>34168.400000000001</v>
      </c>
    </row>
    <row r="84" spans="1:7" x14ac:dyDescent="0.4">
      <c r="A84">
        <v>83</v>
      </c>
      <c r="B84">
        <f t="shared" si="5"/>
        <v>148669</v>
      </c>
      <c r="C84">
        <f t="shared" si="6"/>
        <v>2.5750000000000002</v>
      </c>
      <c r="D84">
        <f t="shared" si="7"/>
        <v>57736</v>
      </c>
      <c r="F84">
        <f t="shared" si="8"/>
        <v>2476.25</v>
      </c>
      <c r="G84">
        <f t="shared" si="9"/>
        <v>35269.35</v>
      </c>
    </row>
    <row r="85" spans="1:7" x14ac:dyDescent="0.4">
      <c r="A85">
        <v>84</v>
      </c>
      <c r="B85">
        <f t="shared" si="5"/>
        <v>165962</v>
      </c>
      <c r="C85">
        <f t="shared" si="6"/>
        <v>2.6</v>
      </c>
      <c r="D85">
        <f t="shared" si="7"/>
        <v>63832</v>
      </c>
      <c r="F85">
        <f t="shared" si="8"/>
        <v>2527</v>
      </c>
      <c r="G85">
        <f t="shared" si="9"/>
        <v>36395.199999999997</v>
      </c>
    </row>
    <row r="86" spans="1:7" x14ac:dyDescent="0.4">
      <c r="A86">
        <v>85</v>
      </c>
      <c r="B86">
        <f t="shared" si="5"/>
        <v>184242</v>
      </c>
      <c r="C86">
        <f t="shared" si="6"/>
        <v>2.625</v>
      </c>
      <c r="D86">
        <f t="shared" si="7"/>
        <v>70187</v>
      </c>
      <c r="F86">
        <f t="shared" si="8"/>
        <v>2663.25</v>
      </c>
      <c r="G86">
        <f t="shared" si="9"/>
        <v>37546.25</v>
      </c>
    </row>
    <row r="87" spans="1:7" x14ac:dyDescent="0.4">
      <c r="A87">
        <v>86</v>
      </c>
      <c r="B87">
        <f t="shared" si="5"/>
        <v>203542</v>
      </c>
      <c r="C87">
        <f t="shared" si="6"/>
        <v>2.65</v>
      </c>
      <c r="D87">
        <f t="shared" si="7"/>
        <v>76808</v>
      </c>
      <c r="F87">
        <f t="shared" si="8"/>
        <v>2716</v>
      </c>
      <c r="G87">
        <f t="shared" si="9"/>
        <v>38722.800000000003</v>
      </c>
    </row>
    <row r="88" spans="1:7" x14ac:dyDescent="0.4">
      <c r="A88">
        <v>87</v>
      </c>
      <c r="B88">
        <f t="shared" si="5"/>
        <v>223896</v>
      </c>
      <c r="C88">
        <f t="shared" si="6"/>
        <v>2.6749999999999998</v>
      </c>
      <c r="D88">
        <f t="shared" si="7"/>
        <v>83699</v>
      </c>
      <c r="F88">
        <f t="shared" si="8"/>
        <v>2769.25</v>
      </c>
      <c r="G88">
        <f t="shared" si="9"/>
        <v>39925.15</v>
      </c>
    </row>
    <row r="89" spans="1:7" x14ac:dyDescent="0.4">
      <c r="A89">
        <v>88</v>
      </c>
      <c r="B89">
        <f t="shared" si="5"/>
        <v>245334</v>
      </c>
      <c r="C89">
        <f t="shared" si="6"/>
        <v>2.7</v>
      </c>
      <c r="D89">
        <f t="shared" si="7"/>
        <v>90864</v>
      </c>
      <c r="F89">
        <f t="shared" si="8"/>
        <v>2823</v>
      </c>
      <c r="G89">
        <f t="shared" si="9"/>
        <v>41153.599999999999</v>
      </c>
    </row>
    <row r="90" spans="1:7" x14ac:dyDescent="0.4">
      <c r="A90">
        <v>89</v>
      </c>
      <c r="B90">
        <f t="shared" si="5"/>
        <v>267893</v>
      </c>
      <c r="C90">
        <f t="shared" si="6"/>
        <v>2.7250000000000001</v>
      </c>
      <c r="D90">
        <f t="shared" si="7"/>
        <v>98309</v>
      </c>
      <c r="F90">
        <f t="shared" si="8"/>
        <v>2877.25</v>
      </c>
      <c r="G90">
        <f t="shared" si="9"/>
        <v>42408.45</v>
      </c>
    </row>
    <row r="91" spans="1:7" x14ac:dyDescent="0.4">
      <c r="A91">
        <v>90</v>
      </c>
      <c r="B91">
        <f t="shared" si="5"/>
        <v>291605</v>
      </c>
      <c r="C91">
        <f t="shared" si="6"/>
        <v>2.75</v>
      </c>
      <c r="D91">
        <f t="shared" si="7"/>
        <v>106038</v>
      </c>
      <c r="F91">
        <f t="shared" si="8"/>
        <v>2932</v>
      </c>
      <c r="G91">
        <f t="shared" si="9"/>
        <v>43690</v>
      </c>
    </row>
    <row r="92" spans="1:7" x14ac:dyDescent="0.4">
      <c r="A92">
        <v>91</v>
      </c>
      <c r="B92">
        <f t="shared" si="5"/>
        <v>316504</v>
      </c>
      <c r="C92">
        <f t="shared" si="6"/>
        <v>2.7749999999999999</v>
      </c>
      <c r="D92">
        <f t="shared" si="7"/>
        <v>114055</v>
      </c>
      <c r="F92">
        <f t="shared" si="8"/>
        <v>2987.25</v>
      </c>
      <c r="G92">
        <f t="shared" si="9"/>
        <v>44998.55</v>
      </c>
    </row>
    <row r="93" spans="1:7" x14ac:dyDescent="0.4">
      <c r="A93">
        <v>92</v>
      </c>
      <c r="B93">
        <f t="shared" si="5"/>
        <v>342627</v>
      </c>
      <c r="C93">
        <f t="shared" si="6"/>
        <v>2.8</v>
      </c>
      <c r="D93">
        <f t="shared" si="7"/>
        <v>122367</v>
      </c>
      <c r="F93">
        <f t="shared" si="8"/>
        <v>3043</v>
      </c>
      <c r="G93">
        <f t="shared" si="9"/>
        <v>46334.400000000001</v>
      </c>
    </row>
    <row r="94" spans="1:7" x14ac:dyDescent="0.4">
      <c r="A94">
        <v>93</v>
      </c>
      <c r="B94">
        <f t="shared" si="5"/>
        <v>370009</v>
      </c>
      <c r="C94">
        <f t="shared" si="6"/>
        <v>2.8250000000000002</v>
      </c>
      <c r="D94">
        <f t="shared" si="7"/>
        <v>130977</v>
      </c>
      <c r="F94">
        <f t="shared" si="8"/>
        <v>3099.25</v>
      </c>
      <c r="G94">
        <f t="shared" si="9"/>
        <v>47697.85</v>
      </c>
    </row>
    <row r="95" spans="1:7" x14ac:dyDescent="0.4">
      <c r="A95">
        <v>94</v>
      </c>
      <c r="B95">
        <f t="shared" si="5"/>
        <v>398685</v>
      </c>
      <c r="C95">
        <f t="shared" si="6"/>
        <v>2.85</v>
      </c>
      <c r="D95">
        <f t="shared" si="7"/>
        <v>139889</v>
      </c>
      <c r="F95">
        <f t="shared" si="8"/>
        <v>3156</v>
      </c>
      <c r="G95">
        <f t="shared" si="9"/>
        <v>49089.2</v>
      </c>
    </row>
    <row r="96" spans="1:7" x14ac:dyDescent="0.4">
      <c r="A96">
        <v>95</v>
      </c>
      <c r="B96">
        <f t="shared" si="5"/>
        <v>428692</v>
      </c>
      <c r="C96">
        <f t="shared" si="6"/>
        <v>2.875</v>
      </c>
      <c r="D96">
        <f t="shared" si="7"/>
        <v>149110</v>
      </c>
      <c r="F96">
        <f t="shared" si="8"/>
        <v>3308.25</v>
      </c>
      <c r="G96">
        <f t="shared" si="9"/>
        <v>50508.75</v>
      </c>
    </row>
    <row r="97" spans="1:7" x14ac:dyDescent="0.4">
      <c r="A97">
        <v>96</v>
      </c>
      <c r="B97">
        <f t="shared" si="5"/>
        <v>460067</v>
      </c>
      <c r="C97">
        <f t="shared" si="6"/>
        <v>2.9</v>
      </c>
      <c r="D97">
        <f t="shared" si="7"/>
        <v>158644</v>
      </c>
      <c r="F97">
        <f t="shared" si="8"/>
        <v>3367</v>
      </c>
      <c r="G97">
        <f t="shared" si="9"/>
        <v>51956.800000000003</v>
      </c>
    </row>
    <row r="98" spans="1:7" x14ac:dyDescent="0.4">
      <c r="A98">
        <v>97</v>
      </c>
      <c r="B98">
        <f t="shared" si="5"/>
        <v>492848</v>
      </c>
      <c r="C98">
        <f t="shared" si="6"/>
        <v>2.9249999999999998</v>
      </c>
      <c r="D98">
        <f t="shared" si="7"/>
        <v>168495</v>
      </c>
      <c r="F98">
        <f t="shared" si="8"/>
        <v>3426.25</v>
      </c>
      <c r="G98">
        <f t="shared" si="9"/>
        <v>53433.65</v>
      </c>
    </row>
    <row r="99" spans="1:7" x14ac:dyDescent="0.4">
      <c r="A99">
        <v>98</v>
      </c>
      <c r="B99">
        <f t="shared" si="5"/>
        <v>527072</v>
      </c>
      <c r="C99">
        <f t="shared" si="6"/>
        <v>2.95</v>
      </c>
      <c r="D99">
        <f t="shared" si="7"/>
        <v>178668</v>
      </c>
      <c r="F99">
        <f t="shared" si="8"/>
        <v>3486</v>
      </c>
      <c r="G99">
        <f t="shared" si="9"/>
        <v>54939.6</v>
      </c>
    </row>
    <row r="100" spans="1:7" x14ac:dyDescent="0.4">
      <c r="A100">
        <v>99</v>
      </c>
      <c r="B100">
        <f t="shared" si="5"/>
        <v>562778</v>
      </c>
      <c r="C100">
        <f t="shared" si="6"/>
        <v>2.9750000000000001</v>
      </c>
      <c r="D100">
        <f t="shared" si="7"/>
        <v>189169</v>
      </c>
      <c r="F100">
        <f t="shared" si="8"/>
        <v>3546.25</v>
      </c>
      <c r="G100">
        <f t="shared" si="9"/>
        <v>56474.95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8EA4F-F958-4A77-8261-B519DB554C1A}">
  <dimension ref="A1:S10"/>
  <sheetViews>
    <sheetView workbookViewId="0">
      <selection activeCell="A3" sqref="A3:S10"/>
    </sheetView>
  </sheetViews>
  <sheetFormatPr defaultRowHeight="14.6" x14ac:dyDescent="0.4"/>
  <cols>
    <col min="2" max="2" width="13.3046875" customWidth="1"/>
  </cols>
  <sheetData>
    <row r="1" spans="1:19" x14ac:dyDescent="0.4">
      <c r="G1" s="6" t="s">
        <v>918</v>
      </c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</row>
    <row r="2" spans="1:19" x14ac:dyDescent="0.4">
      <c r="A2" s="5" t="s">
        <v>46</v>
      </c>
      <c r="B2" s="5" t="s">
        <v>17</v>
      </c>
      <c r="C2" s="5" t="s">
        <v>1</v>
      </c>
      <c r="D2" s="5" t="s">
        <v>917</v>
      </c>
      <c r="E2" s="5" t="s">
        <v>923</v>
      </c>
      <c r="F2" s="5" t="s">
        <v>922</v>
      </c>
      <c r="G2" s="4" t="s">
        <v>920</v>
      </c>
      <c r="H2" s="4" t="s">
        <v>905</v>
      </c>
      <c r="I2" s="4" t="s">
        <v>906</v>
      </c>
      <c r="J2" s="4" t="s">
        <v>912</v>
      </c>
      <c r="K2" s="4" t="s">
        <v>907</v>
      </c>
      <c r="L2" s="4" t="s">
        <v>913</v>
      </c>
      <c r="M2" s="4" t="s">
        <v>908</v>
      </c>
      <c r="N2" s="4" t="s">
        <v>914</v>
      </c>
      <c r="O2" s="4" t="s">
        <v>909</v>
      </c>
      <c r="P2" s="4" t="s">
        <v>915</v>
      </c>
      <c r="Q2" s="4" t="s">
        <v>910</v>
      </c>
      <c r="R2" s="4" t="s">
        <v>916</v>
      </c>
      <c r="S2" s="4" t="s">
        <v>911</v>
      </c>
    </row>
    <row r="3" spans="1:19" x14ac:dyDescent="0.4">
      <c r="A3">
        <v>0</v>
      </c>
      <c r="B3" t="s">
        <v>926</v>
      </c>
      <c r="C3">
        <v>1</v>
      </c>
      <c r="D3">
        <v>1</v>
      </c>
      <c r="E3" t="s">
        <v>936</v>
      </c>
      <c r="F3" t="s">
        <v>935</v>
      </c>
      <c r="G3">
        <v>1</v>
      </c>
      <c r="H3">
        <v>1.1000000000000001</v>
      </c>
      <c r="I3">
        <v>1.2</v>
      </c>
      <c r="J3">
        <v>1.4</v>
      </c>
      <c r="K3">
        <v>0</v>
      </c>
      <c r="L3">
        <v>0</v>
      </c>
      <c r="M3">
        <v>1.3</v>
      </c>
      <c r="N3">
        <v>1.5</v>
      </c>
      <c r="O3">
        <v>1.1499999999999999</v>
      </c>
      <c r="P3">
        <v>1.25</v>
      </c>
      <c r="Q3">
        <v>1.2</v>
      </c>
      <c r="R3">
        <v>1.3</v>
      </c>
      <c r="S3">
        <v>0</v>
      </c>
    </row>
    <row r="4" spans="1:19" x14ac:dyDescent="0.4">
      <c r="A4">
        <v>1</v>
      </c>
      <c r="B4" t="s">
        <v>927</v>
      </c>
      <c r="C4">
        <v>1.6</v>
      </c>
      <c r="D4">
        <v>1</v>
      </c>
      <c r="E4" t="s">
        <v>938</v>
      </c>
      <c r="F4" t="s">
        <v>937</v>
      </c>
      <c r="G4">
        <v>1</v>
      </c>
      <c r="H4">
        <v>1.1000000000000001</v>
      </c>
      <c r="I4">
        <v>1.2</v>
      </c>
      <c r="J4">
        <v>1.4</v>
      </c>
      <c r="K4">
        <v>1.35</v>
      </c>
      <c r="L4">
        <v>1.45</v>
      </c>
      <c r="M4">
        <v>1.3</v>
      </c>
      <c r="N4">
        <v>1.5</v>
      </c>
      <c r="O4">
        <v>1.1499999999999999</v>
      </c>
      <c r="P4">
        <v>1.25</v>
      </c>
      <c r="Q4">
        <v>1.2</v>
      </c>
      <c r="R4">
        <v>1.3</v>
      </c>
      <c r="S4">
        <v>0</v>
      </c>
    </row>
    <row r="5" spans="1:19" x14ac:dyDescent="0.4">
      <c r="A5">
        <v>2</v>
      </c>
      <c r="B5" t="s">
        <v>930</v>
      </c>
      <c r="C5">
        <v>1.1499999999999999</v>
      </c>
      <c r="D5">
        <v>1.5</v>
      </c>
      <c r="E5" t="s">
        <v>940</v>
      </c>
      <c r="F5" t="s">
        <v>939</v>
      </c>
      <c r="G5">
        <v>1</v>
      </c>
      <c r="H5">
        <v>1.1000000000000001</v>
      </c>
      <c r="I5">
        <v>1.2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1.45</v>
      </c>
    </row>
    <row r="6" spans="1:19" x14ac:dyDescent="0.4">
      <c r="A6">
        <v>3</v>
      </c>
      <c r="B6" t="s">
        <v>931</v>
      </c>
      <c r="C6">
        <v>1.1000000000000001</v>
      </c>
      <c r="D6">
        <v>1.8</v>
      </c>
      <c r="E6" t="s">
        <v>946</v>
      </c>
      <c r="F6" t="s">
        <v>945</v>
      </c>
      <c r="G6">
        <v>1</v>
      </c>
      <c r="H6">
        <v>1.1000000000000001</v>
      </c>
      <c r="I6">
        <v>1.2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1.2</v>
      </c>
      <c r="R6">
        <v>1.3</v>
      </c>
      <c r="S6">
        <v>0</v>
      </c>
    </row>
    <row r="7" spans="1:19" x14ac:dyDescent="0.4">
      <c r="A7">
        <v>4</v>
      </c>
      <c r="B7" t="s">
        <v>932</v>
      </c>
      <c r="C7">
        <v>1.2</v>
      </c>
      <c r="D7">
        <v>1.6</v>
      </c>
      <c r="E7" t="s">
        <v>943</v>
      </c>
      <c r="F7" t="s">
        <v>944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1.1499999999999999</v>
      </c>
      <c r="P7">
        <v>1.25</v>
      </c>
      <c r="Q7">
        <v>1.2</v>
      </c>
      <c r="R7">
        <v>1.3</v>
      </c>
      <c r="S7">
        <v>0</v>
      </c>
    </row>
    <row r="8" spans="1:19" x14ac:dyDescent="0.4">
      <c r="A8">
        <v>5</v>
      </c>
      <c r="B8" t="s">
        <v>933</v>
      </c>
      <c r="C8">
        <v>1.3</v>
      </c>
      <c r="D8">
        <v>1.3</v>
      </c>
      <c r="E8" t="s">
        <v>942</v>
      </c>
      <c r="F8" t="s">
        <v>941</v>
      </c>
      <c r="G8">
        <v>1</v>
      </c>
      <c r="H8">
        <v>1.05</v>
      </c>
      <c r="I8">
        <v>1.1499999999999999</v>
      </c>
      <c r="J8">
        <v>0</v>
      </c>
      <c r="K8">
        <v>0</v>
      </c>
      <c r="L8">
        <v>0</v>
      </c>
      <c r="M8">
        <v>1.25</v>
      </c>
      <c r="N8">
        <v>1.45</v>
      </c>
      <c r="O8">
        <v>1.1000000000000001</v>
      </c>
      <c r="P8">
        <v>1.2</v>
      </c>
      <c r="Q8">
        <v>0</v>
      </c>
      <c r="R8">
        <v>0</v>
      </c>
      <c r="S8">
        <v>1.4</v>
      </c>
    </row>
    <row r="9" spans="1:19" x14ac:dyDescent="0.4">
      <c r="A9">
        <v>6</v>
      </c>
      <c r="B9" t="s">
        <v>934</v>
      </c>
      <c r="C9">
        <v>1.4</v>
      </c>
      <c r="D9">
        <v>1.4</v>
      </c>
      <c r="E9" t="s">
        <v>948</v>
      </c>
      <c r="F9" t="s">
        <v>947</v>
      </c>
      <c r="G9">
        <v>1</v>
      </c>
      <c r="H9">
        <v>1.1000000000000001</v>
      </c>
      <c r="I9">
        <v>1.2</v>
      </c>
      <c r="J9">
        <v>0</v>
      </c>
      <c r="K9">
        <v>0</v>
      </c>
      <c r="L9">
        <v>0</v>
      </c>
      <c r="M9">
        <v>1.3</v>
      </c>
      <c r="N9">
        <v>1.5</v>
      </c>
      <c r="O9">
        <v>1.1499999999999999</v>
      </c>
      <c r="P9">
        <v>1.25</v>
      </c>
      <c r="Q9">
        <v>0</v>
      </c>
      <c r="R9">
        <v>0</v>
      </c>
      <c r="S9">
        <v>0</v>
      </c>
    </row>
    <row r="10" spans="1:19" x14ac:dyDescent="0.4">
      <c r="A10">
        <v>200</v>
      </c>
      <c r="B10" t="s">
        <v>949</v>
      </c>
      <c r="C10">
        <v>1</v>
      </c>
      <c r="D10">
        <v>1</v>
      </c>
      <c r="E10" t="s">
        <v>951</v>
      </c>
      <c r="F10" t="s">
        <v>950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</row>
  </sheetData>
  <mergeCells count="1">
    <mergeCell ref="G1:S1"/>
  </mergeCells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1355C-CC2D-4DE2-8AA0-57D236A99233}">
  <dimension ref="A1:B14"/>
  <sheetViews>
    <sheetView workbookViewId="0">
      <selection activeCell="B14" sqref="A1:B14"/>
    </sheetView>
  </sheetViews>
  <sheetFormatPr defaultRowHeight="14.6" x14ac:dyDescent="0.4"/>
  <cols>
    <col min="2" max="2" width="12.921875" customWidth="1"/>
  </cols>
  <sheetData>
    <row r="1" spans="1:2" x14ac:dyDescent="0.4">
      <c r="A1" t="s">
        <v>46</v>
      </c>
      <c r="B1" t="s">
        <v>919</v>
      </c>
    </row>
    <row r="2" spans="1:2" x14ac:dyDescent="0.4">
      <c r="A2">
        <v>0</v>
      </c>
      <c r="B2" t="s">
        <v>920</v>
      </c>
    </row>
    <row r="3" spans="1:2" x14ac:dyDescent="0.4">
      <c r="A3">
        <v>1</v>
      </c>
      <c r="B3" t="s">
        <v>905</v>
      </c>
    </row>
    <row r="4" spans="1:2" x14ac:dyDescent="0.4">
      <c r="A4">
        <v>2</v>
      </c>
      <c r="B4" t="s">
        <v>906</v>
      </c>
    </row>
    <row r="5" spans="1:2" x14ac:dyDescent="0.4">
      <c r="A5">
        <v>3</v>
      </c>
      <c r="B5" t="s">
        <v>912</v>
      </c>
    </row>
    <row r="6" spans="1:2" x14ac:dyDescent="0.4">
      <c r="A6">
        <v>4</v>
      </c>
      <c r="B6" t="s">
        <v>907</v>
      </c>
    </row>
    <row r="7" spans="1:2" x14ac:dyDescent="0.4">
      <c r="A7">
        <v>5</v>
      </c>
      <c r="B7" t="s">
        <v>913</v>
      </c>
    </row>
    <row r="8" spans="1:2" x14ac:dyDescent="0.4">
      <c r="A8">
        <v>6</v>
      </c>
      <c r="B8" t="s">
        <v>908</v>
      </c>
    </row>
    <row r="9" spans="1:2" x14ac:dyDescent="0.4">
      <c r="A9">
        <v>7</v>
      </c>
      <c r="B9" t="s">
        <v>914</v>
      </c>
    </row>
    <row r="10" spans="1:2" x14ac:dyDescent="0.4">
      <c r="A10">
        <v>8</v>
      </c>
      <c r="B10" t="s">
        <v>909</v>
      </c>
    </row>
    <row r="11" spans="1:2" x14ac:dyDescent="0.4">
      <c r="A11">
        <v>9</v>
      </c>
      <c r="B11" t="s">
        <v>915</v>
      </c>
    </row>
    <row r="12" spans="1:2" x14ac:dyDescent="0.4">
      <c r="A12">
        <v>10</v>
      </c>
      <c r="B12" t="s">
        <v>910</v>
      </c>
    </row>
    <row r="13" spans="1:2" x14ac:dyDescent="0.4">
      <c r="A13">
        <v>11</v>
      </c>
      <c r="B13" t="s">
        <v>916</v>
      </c>
    </row>
    <row r="14" spans="1:2" x14ac:dyDescent="0.4">
      <c r="A14">
        <v>12</v>
      </c>
      <c r="B14" t="s">
        <v>911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2</vt:i4>
      </vt:variant>
    </vt:vector>
  </HeadingPairs>
  <TitlesOfParts>
    <vt:vector size="13" baseType="lpstr">
      <vt:lpstr>StatDef</vt:lpstr>
      <vt:lpstr>ClassDef</vt:lpstr>
      <vt:lpstr>ElementalDef</vt:lpstr>
      <vt:lpstr>RaceDef</vt:lpstr>
      <vt:lpstr>StatCharts</vt:lpstr>
      <vt:lpstr>StatExpWeight</vt:lpstr>
      <vt:lpstr>Exp</vt:lpstr>
      <vt:lpstr>JobDef</vt:lpstr>
      <vt:lpstr>WeaponClass</vt:lpstr>
      <vt:lpstr>JobWeaponClass</vt:lpstr>
      <vt:lpstr>Sheet1</vt:lpstr>
      <vt:lpstr>BaseMonStatTable</vt:lpstr>
      <vt:lpstr>MonsterStatChart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McNeill</dc:creator>
  <cp:lastModifiedBy>Dan</cp:lastModifiedBy>
  <dcterms:created xsi:type="dcterms:W3CDTF">2021-11-25T13:23:33Z</dcterms:created>
  <dcterms:modified xsi:type="dcterms:W3CDTF">2023-08-29T22:14:19Z</dcterms:modified>
</cp:coreProperties>
</file>