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810BA49F-5F5D-43DD-9A27-DC71B9F75010}" xr6:coauthVersionLast="47" xr6:coauthVersionMax="47" xr10:uidLastSave="{00000000-0000-0000-0000-000000000000}"/>
  <bookViews>
    <workbookView xWindow="3771" yWindow="3771" windowWidth="24686" windowHeight="13055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6" l="1"/>
  <c r="H3" i="6"/>
  <c r="H4" i="6"/>
  <c r="H5" i="6"/>
  <c r="H2" i="6"/>
  <c r="H6" i="6"/>
  <c r="H7" i="6"/>
  <c r="H8" i="6"/>
  <c r="R8" i="6" s="1"/>
  <c r="F8" i="2" s="1"/>
  <c r="H9" i="6"/>
  <c r="R9" i="6" s="1"/>
  <c r="F9" i="2" s="1"/>
  <c r="H10" i="6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H11" i="6"/>
  <c r="R11" i="6" s="1"/>
  <c r="F11" i="2" s="1"/>
  <c r="H12" i="6"/>
  <c r="R12" i="6" s="1"/>
  <c r="F12" i="2" s="1"/>
  <c r="H13" i="6"/>
  <c r="H17" i="6" s="1"/>
  <c r="H21" i="6" s="1"/>
  <c r="H25" i="6" s="1"/>
  <c r="H29" i="6" s="1"/>
  <c r="H33" i="6" s="1"/>
  <c r="H37" i="6" s="1"/>
  <c r="H41" i="6" s="1"/>
  <c r="H45" i="6" s="1"/>
  <c r="H49" i="6" s="1"/>
  <c r="H53" i="6" s="1"/>
  <c r="H57" i="6" s="1"/>
  <c r="H61" i="6" s="1"/>
  <c r="H65" i="6" s="1"/>
  <c r="H69" i="6" s="1"/>
  <c r="H73" i="6" s="1"/>
  <c r="H77" i="6" s="1"/>
  <c r="H81" i="6" s="1"/>
  <c r="H85" i="6" s="1"/>
  <c r="H89" i="6" s="1"/>
  <c r="H93" i="6" s="1"/>
  <c r="H97" i="6" s="1"/>
  <c r="R7" i="6"/>
  <c r="F7" i="2" s="1"/>
  <c r="R5" i="6"/>
  <c r="F5" i="2" s="1"/>
  <c r="F2" i="2"/>
  <c r="E10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2" i="2"/>
  <c r="R3" i="6"/>
  <c r="F3" i="2" s="1"/>
  <c r="R4" i="6"/>
  <c r="F4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2" i="2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H22" i="15"/>
  <c r="G20" i="15"/>
  <c r="C18" i="15"/>
  <c r="B18" i="15"/>
  <c r="H17" i="15"/>
  <c r="G17" i="15"/>
  <c r="H13" i="15"/>
  <c r="G13" i="15"/>
  <c r="D11" i="15"/>
  <c r="C11" i="15"/>
  <c r="B11" i="15"/>
  <c r="H10" i="15"/>
  <c r="B10" i="15"/>
  <c r="D7" i="15"/>
  <c r="C7" i="15"/>
  <c r="B7" i="15"/>
  <c r="H6" i="15"/>
  <c r="G6" i="15"/>
  <c r="H4" i="15"/>
  <c r="G4" i="15"/>
  <c r="G3" i="15"/>
  <c r="D3" i="15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G100" i="2"/>
  <c r="G22" i="15" s="1"/>
  <c r="B100" i="2"/>
  <c r="H99" i="2"/>
  <c r="G99" i="2"/>
  <c r="D99" i="2"/>
  <c r="C99" i="2"/>
  <c r="B99" i="2"/>
  <c r="H98" i="2"/>
  <c r="G98" i="2"/>
  <c r="D98" i="2"/>
  <c r="C98" i="2"/>
  <c r="B98" i="2"/>
  <c r="H97" i="2"/>
  <c r="G97" i="2"/>
  <c r="B97" i="2"/>
  <c r="D97" i="2" s="1"/>
  <c r="H96" i="2"/>
  <c r="H21" i="15" s="1"/>
  <c r="G96" i="2"/>
  <c r="G21" i="15" s="1"/>
  <c r="B96" i="2"/>
  <c r="B21" i="15" s="1"/>
  <c r="H95" i="2"/>
  <c r="G95" i="2"/>
  <c r="D95" i="2"/>
  <c r="B95" i="2"/>
  <c r="C95" i="2" s="1"/>
  <c r="H94" i="2"/>
  <c r="G94" i="2"/>
  <c r="D94" i="2"/>
  <c r="C94" i="2"/>
  <c r="B94" i="2"/>
  <c r="H93" i="2"/>
  <c r="G93" i="2"/>
  <c r="B93" i="2"/>
  <c r="D93" i="2" s="1"/>
  <c r="H92" i="2"/>
  <c r="G92" i="2"/>
  <c r="B92" i="2"/>
  <c r="D92" i="2" s="1"/>
  <c r="H91" i="2"/>
  <c r="H20" i="15" s="1"/>
  <c r="G91" i="2"/>
  <c r="D91" i="2"/>
  <c r="D20" i="15" s="1"/>
  <c r="B91" i="2"/>
  <c r="B20" i="15" s="1"/>
  <c r="H90" i="2"/>
  <c r="G90" i="2"/>
  <c r="B90" i="2"/>
  <c r="C90" i="2" s="1"/>
  <c r="H89" i="2"/>
  <c r="G89" i="2"/>
  <c r="C89" i="2"/>
  <c r="B89" i="2"/>
  <c r="D89" i="2" s="1"/>
  <c r="H88" i="2"/>
  <c r="G88" i="2"/>
  <c r="B88" i="2"/>
  <c r="D88" i="2" s="1"/>
  <c r="H87" i="2"/>
  <c r="G87" i="2"/>
  <c r="B87" i="2"/>
  <c r="D87" i="2" s="1"/>
  <c r="H86" i="2"/>
  <c r="H19" i="15" s="1"/>
  <c r="G86" i="2"/>
  <c r="G19" i="15" s="1"/>
  <c r="D86" i="2"/>
  <c r="D19" i="15" s="1"/>
  <c r="C86" i="2"/>
  <c r="C19" i="15" s="1"/>
  <c r="B86" i="2"/>
  <c r="B19" i="15" s="1"/>
  <c r="H85" i="2"/>
  <c r="G85" i="2"/>
  <c r="B85" i="2"/>
  <c r="D85" i="2" s="1"/>
  <c r="H84" i="2"/>
  <c r="G84" i="2"/>
  <c r="C84" i="2"/>
  <c r="B84" i="2"/>
  <c r="D84" i="2" s="1"/>
  <c r="H83" i="2"/>
  <c r="G83" i="2"/>
  <c r="B83" i="2"/>
  <c r="D83" i="2" s="1"/>
  <c r="H82" i="2"/>
  <c r="G82" i="2"/>
  <c r="D82" i="2"/>
  <c r="C82" i="2"/>
  <c r="B82" i="2"/>
  <c r="H81" i="2"/>
  <c r="H18" i="15" s="1"/>
  <c r="G81" i="2"/>
  <c r="G18" i="15" s="1"/>
  <c r="C81" i="2"/>
  <c r="B81" i="2"/>
  <c r="D81" i="2" s="1"/>
  <c r="D18" i="15" s="1"/>
  <c r="H80" i="2"/>
  <c r="G80" i="2"/>
  <c r="B80" i="2"/>
  <c r="D80" i="2" s="1"/>
  <c r="H79" i="2"/>
  <c r="G79" i="2"/>
  <c r="B79" i="2"/>
  <c r="D79" i="2" s="1"/>
  <c r="H78" i="2"/>
  <c r="G78" i="2"/>
  <c r="D78" i="2"/>
  <c r="C78" i="2"/>
  <c r="B78" i="2"/>
  <c r="H77" i="2"/>
  <c r="G77" i="2"/>
  <c r="B77" i="2"/>
  <c r="D77" i="2" s="1"/>
  <c r="H76" i="2"/>
  <c r="G76" i="2"/>
  <c r="B76" i="2"/>
  <c r="H75" i="2"/>
  <c r="G75" i="2"/>
  <c r="B75" i="2"/>
  <c r="D75" i="2" s="1"/>
  <c r="H74" i="2"/>
  <c r="G74" i="2"/>
  <c r="D74" i="2"/>
  <c r="C74" i="2"/>
  <c r="B74" i="2"/>
  <c r="H73" i="2"/>
  <c r="G73" i="2"/>
  <c r="B73" i="2"/>
  <c r="D73" i="2" s="1"/>
  <c r="H72" i="2"/>
  <c r="G72" i="2"/>
  <c r="B72" i="2"/>
  <c r="D72" i="2" s="1"/>
  <c r="H71" i="2"/>
  <c r="H16" i="15" s="1"/>
  <c r="G71" i="2"/>
  <c r="G16" i="15" s="1"/>
  <c r="D71" i="2"/>
  <c r="D16" i="15" s="1"/>
  <c r="B71" i="2"/>
  <c r="B16" i="15" s="1"/>
  <c r="H70" i="2"/>
  <c r="G70" i="2"/>
  <c r="D70" i="2"/>
  <c r="C70" i="2"/>
  <c r="B70" i="2"/>
  <c r="H69" i="2"/>
  <c r="G69" i="2"/>
  <c r="D69" i="2"/>
  <c r="B69" i="2"/>
  <c r="C69" i="2" s="1"/>
  <c r="H68" i="2"/>
  <c r="G68" i="2"/>
  <c r="B68" i="2"/>
  <c r="C68" i="2" s="1"/>
  <c r="H67" i="2"/>
  <c r="G67" i="2"/>
  <c r="D67" i="2"/>
  <c r="B67" i="2"/>
  <c r="C67" i="2" s="1"/>
  <c r="H66" i="2"/>
  <c r="H15" i="15" s="1"/>
  <c r="G66" i="2"/>
  <c r="G15" i="15" s="1"/>
  <c r="B66" i="2"/>
  <c r="D66" i="2" s="1"/>
  <c r="D15" i="15" s="1"/>
  <c r="H65" i="2"/>
  <c r="G65" i="2"/>
  <c r="D65" i="2"/>
  <c r="C65" i="2"/>
  <c r="B65" i="2"/>
  <c r="H64" i="2"/>
  <c r="G64" i="2"/>
  <c r="B64" i="2"/>
  <c r="D64" i="2" s="1"/>
  <c r="H63" i="2"/>
  <c r="G63" i="2"/>
  <c r="B63" i="2"/>
  <c r="D63" i="2" s="1"/>
  <c r="H62" i="2"/>
  <c r="G62" i="2"/>
  <c r="D62" i="2"/>
  <c r="B62" i="2"/>
  <c r="C62" i="2" s="1"/>
  <c r="H61" i="2"/>
  <c r="H14" i="15" s="1"/>
  <c r="G61" i="2"/>
  <c r="G14" i="15" s="1"/>
  <c r="D61" i="2"/>
  <c r="D14" i="15" s="1"/>
  <c r="C61" i="2"/>
  <c r="C14" i="15" s="1"/>
  <c r="B61" i="2"/>
  <c r="B14" i="15" s="1"/>
  <c r="H60" i="2"/>
  <c r="G60" i="2"/>
  <c r="C60" i="2"/>
  <c r="B60" i="2"/>
  <c r="D60" i="2" s="1"/>
  <c r="H59" i="2"/>
  <c r="G59" i="2"/>
  <c r="B59" i="2"/>
  <c r="D59" i="2" s="1"/>
  <c r="H58" i="2"/>
  <c r="G58" i="2"/>
  <c r="C58" i="2"/>
  <c r="B58" i="2"/>
  <c r="D58" i="2" s="1"/>
  <c r="H57" i="2"/>
  <c r="G57" i="2"/>
  <c r="B57" i="2"/>
  <c r="C57" i="2" s="1"/>
  <c r="H56" i="2"/>
  <c r="G56" i="2"/>
  <c r="B56" i="2"/>
  <c r="D56" i="2" s="1"/>
  <c r="D13" i="15" s="1"/>
  <c r="H55" i="2"/>
  <c r="G55" i="2"/>
  <c r="B55" i="2"/>
  <c r="D55" i="2" s="1"/>
  <c r="H54" i="2"/>
  <c r="G54" i="2"/>
  <c r="D54" i="2"/>
  <c r="C54" i="2"/>
  <c r="B54" i="2"/>
  <c r="H53" i="2"/>
  <c r="G53" i="2"/>
  <c r="D53" i="2"/>
  <c r="B53" i="2"/>
  <c r="C53" i="2" s="1"/>
  <c r="H52" i="2"/>
  <c r="G52" i="2"/>
  <c r="B52" i="2"/>
  <c r="H51" i="2"/>
  <c r="H12" i="15" s="1"/>
  <c r="G51" i="2"/>
  <c r="G12" i="15" s="1"/>
  <c r="C51" i="2"/>
  <c r="C12" i="15" s="1"/>
  <c r="B51" i="2"/>
  <c r="B12" i="15" s="1"/>
  <c r="H50" i="2"/>
  <c r="G50" i="2"/>
  <c r="D50" i="2"/>
  <c r="C50" i="2"/>
  <c r="B50" i="2"/>
  <c r="H49" i="2"/>
  <c r="G49" i="2"/>
  <c r="B49" i="2"/>
  <c r="C49" i="2" s="1"/>
  <c r="H48" i="2"/>
  <c r="G48" i="2"/>
  <c r="D48" i="2"/>
  <c r="C48" i="2"/>
  <c r="B48" i="2"/>
  <c r="H47" i="2"/>
  <c r="G47" i="2"/>
  <c r="D47" i="2"/>
  <c r="B47" i="2"/>
  <c r="C47" i="2" s="1"/>
  <c r="H46" i="2"/>
  <c r="H11" i="15" s="1"/>
  <c r="G46" i="2"/>
  <c r="G11" i="15" s="1"/>
  <c r="D46" i="2"/>
  <c r="C46" i="2"/>
  <c r="B46" i="2"/>
  <c r="H45" i="2"/>
  <c r="G45" i="2"/>
  <c r="B45" i="2"/>
  <c r="D45" i="2" s="1"/>
  <c r="H44" i="2"/>
  <c r="G44" i="2"/>
  <c r="D44" i="2"/>
  <c r="C44" i="2"/>
  <c r="B44" i="2"/>
  <c r="H43" i="2"/>
  <c r="G43" i="2"/>
  <c r="D43" i="2"/>
  <c r="B43" i="2"/>
  <c r="C43" i="2" s="1"/>
  <c r="H42" i="2"/>
  <c r="G42" i="2"/>
  <c r="B42" i="2"/>
  <c r="D42" i="2" s="1"/>
  <c r="H41" i="2"/>
  <c r="G41" i="2"/>
  <c r="G10" i="15" s="1"/>
  <c r="D41" i="2"/>
  <c r="D10" i="15" s="1"/>
  <c r="B41" i="2"/>
  <c r="C41" i="2" s="1"/>
  <c r="C10" i="15" s="1"/>
  <c r="H40" i="2"/>
  <c r="G40" i="2"/>
  <c r="B40" i="2"/>
  <c r="D40" i="2" s="1"/>
  <c r="H39" i="2"/>
  <c r="G39" i="2"/>
  <c r="B39" i="2"/>
  <c r="D39" i="2" s="1"/>
  <c r="H38" i="2"/>
  <c r="G38" i="2"/>
  <c r="C38" i="2"/>
  <c r="B38" i="2"/>
  <c r="D38" i="2" s="1"/>
  <c r="H37" i="2"/>
  <c r="G37" i="2"/>
  <c r="D37" i="2"/>
  <c r="C37" i="2"/>
  <c r="B37" i="2"/>
  <c r="H36" i="2"/>
  <c r="H9" i="15" s="1"/>
  <c r="G36" i="2"/>
  <c r="G9" i="15" s="1"/>
  <c r="C36" i="2"/>
  <c r="C9" i="15" s="1"/>
  <c r="B36" i="2"/>
  <c r="B9" i="15" s="1"/>
  <c r="H35" i="2"/>
  <c r="G35" i="2"/>
  <c r="B35" i="2"/>
  <c r="D35" i="2" s="1"/>
  <c r="H34" i="2"/>
  <c r="G34" i="2"/>
  <c r="B34" i="2"/>
  <c r="D34" i="2" s="1"/>
  <c r="H33" i="2"/>
  <c r="G33" i="2"/>
  <c r="B33" i="2"/>
  <c r="D33" i="2" s="1"/>
  <c r="H32" i="2"/>
  <c r="G32" i="2"/>
  <c r="B32" i="2"/>
  <c r="C32" i="2" s="1"/>
  <c r="H31" i="2"/>
  <c r="H8" i="15" s="1"/>
  <c r="G31" i="2"/>
  <c r="G8" i="15" s="1"/>
  <c r="B31" i="2"/>
  <c r="B8" i="15" s="1"/>
  <c r="H30" i="2"/>
  <c r="G30" i="2"/>
  <c r="D30" i="2"/>
  <c r="C30" i="2"/>
  <c r="B30" i="2"/>
  <c r="H29" i="2"/>
  <c r="G29" i="2"/>
  <c r="D29" i="2"/>
  <c r="B29" i="2"/>
  <c r="C29" i="2" s="1"/>
  <c r="H28" i="2"/>
  <c r="G28" i="2"/>
  <c r="B28" i="2"/>
  <c r="H27" i="2"/>
  <c r="G27" i="2"/>
  <c r="D27" i="2"/>
  <c r="C27" i="2"/>
  <c r="B27" i="2"/>
  <c r="H26" i="2"/>
  <c r="H7" i="15" s="1"/>
  <c r="G26" i="2"/>
  <c r="G7" i="15" s="1"/>
  <c r="D26" i="2"/>
  <c r="C26" i="2"/>
  <c r="B26" i="2"/>
  <c r="H25" i="2"/>
  <c r="G25" i="2"/>
  <c r="B25" i="2"/>
  <c r="D25" i="2" s="1"/>
  <c r="H24" i="2"/>
  <c r="G24" i="2"/>
  <c r="D24" i="2"/>
  <c r="C24" i="2"/>
  <c r="B24" i="2"/>
  <c r="H23" i="2"/>
  <c r="G23" i="2"/>
  <c r="D23" i="2"/>
  <c r="B23" i="2"/>
  <c r="C23" i="2" s="1"/>
  <c r="H22" i="2"/>
  <c r="G22" i="2"/>
  <c r="D22" i="2"/>
  <c r="C22" i="2"/>
  <c r="B22" i="2"/>
  <c r="H21" i="2"/>
  <c r="G21" i="2"/>
  <c r="B21" i="2"/>
  <c r="B6" i="15" s="1"/>
  <c r="H20" i="2"/>
  <c r="G20" i="2"/>
  <c r="D20" i="2"/>
  <c r="C20" i="2"/>
  <c r="B20" i="2"/>
  <c r="H19" i="2"/>
  <c r="G19" i="2"/>
  <c r="D19" i="2"/>
  <c r="B19" i="2"/>
  <c r="C19" i="2" s="1"/>
  <c r="H18" i="2"/>
  <c r="G18" i="2"/>
  <c r="B18" i="2"/>
  <c r="C18" i="2" s="1"/>
  <c r="H17" i="2"/>
  <c r="G17" i="2"/>
  <c r="C17" i="2"/>
  <c r="B17" i="2"/>
  <c r="D17" i="2" s="1"/>
  <c r="H16" i="2"/>
  <c r="H5" i="15" s="1"/>
  <c r="G16" i="2"/>
  <c r="G5" i="15" s="1"/>
  <c r="B16" i="2"/>
  <c r="B5" i="15" s="1"/>
  <c r="H15" i="2"/>
  <c r="G15" i="2"/>
  <c r="B15" i="2"/>
  <c r="D15" i="2" s="1"/>
  <c r="H14" i="2"/>
  <c r="G14" i="2"/>
  <c r="B14" i="2"/>
  <c r="C14" i="2" s="1"/>
  <c r="H13" i="2"/>
  <c r="G13" i="2"/>
  <c r="D13" i="2"/>
  <c r="C13" i="2"/>
  <c r="B13" i="2"/>
  <c r="H12" i="2"/>
  <c r="G12" i="2"/>
  <c r="C12" i="2"/>
  <c r="B12" i="2"/>
  <c r="D12" i="2" s="1"/>
  <c r="H11" i="2"/>
  <c r="G11" i="2"/>
  <c r="B11" i="2"/>
  <c r="H10" i="2"/>
  <c r="G10" i="2"/>
  <c r="D10" i="2"/>
  <c r="C10" i="2"/>
  <c r="B10" i="2"/>
  <c r="H9" i="2"/>
  <c r="G9" i="2"/>
  <c r="B9" i="2"/>
  <c r="D9" i="2" s="1"/>
  <c r="H8" i="2"/>
  <c r="G8" i="2"/>
  <c r="B8" i="2"/>
  <c r="D8" i="2" s="1"/>
  <c r="H7" i="2"/>
  <c r="G7" i="2"/>
  <c r="B7" i="2"/>
  <c r="D7" i="2" s="1"/>
  <c r="H6" i="2"/>
  <c r="H3" i="15" s="1"/>
  <c r="G6" i="2"/>
  <c r="D6" i="2"/>
  <c r="C6" i="2"/>
  <c r="C3" i="15" s="1"/>
  <c r="B6" i="2"/>
  <c r="B3" i="15" s="1"/>
  <c r="H5" i="2"/>
  <c r="G5" i="2"/>
  <c r="D5" i="2"/>
  <c r="B5" i="2"/>
  <c r="C5" i="2" s="1"/>
  <c r="H4" i="2"/>
  <c r="G4" i="2"/>
  <c r="B4" i="2"/>
  <c r="D4" i="2" s="1"/>
  <c r="H3" i="2"/>
  <c r="G3" i="2"/>
  <c r="B3" i="2"/>
  <c r="D3" i="2" s="1"/>
  <c r="H2" i="2"/>
  <c r="H2" i="15" s="1"/>
  <c r="G2" i="2"/>
  <c r="G2" i="15" s="1"/>
  <c r="D2" i="2"/>
  <c r="D2" i="15" s="1"/>
  <c r="C2" i="2"/>
  <c r="C2" i="15" s="1"/>
  <c r="B2" i="2"/>
  <c r="B2" i="15" s="1"/>
  <c r="H16" i="6" l="1"/>
  <c r="H20" i="6" s="1"/>
  <c r="H24" i="6" s="1"/>
  <c r="H28" i="6" s="1"/>
  <c r="H32" i="6" s="1"/>
  <c r="H36" i="6" s="1"/>
  <c r="H40" i="6" s="1"/>
  <c r="H44" i="6" s="1"/>
  <c r="H48" i="6" s="1"/>
  <c r="H52" i="6" s="1"/>
  <c r="H56" i="6" s="1"/>
  <c r="H60" i="6" s="1"/>
  <c r="H64" i="6" s="1"/>
  <c r="H68" i="6" s="1"/>
  <c r="H72" i="6" s="1"/>
  <c r="H76" i="6" s="1"/>
  <c r="H80" i="6" s="1"/>
  <c r="H84" i="6" s="1"/>
  <c r="H88" i="6" s="1"/>
  <c r="H92" i="6" s="1"/>
  <c r="H96" i="6" s="1"/>
  <c r="H100" i="6" s="1"/>
  <c r="H15" i="6"/>
  <c r="H19" i="6" s="1"/>
  <c r="H23" i="6" s="1"/>
  <c r="H27" i="6" s="1"/>
  <c r="H31" i="6" s="1"/>
  <c r="H35" i="6" s="1"/>
  <c r="H39" i="6" s="1"/>
  <c r="H43" i="6" s="1"/>
  <c r="H47" i="6" s="1"/>
  <c r="H51" i="6" s="1"/>
  <c r="H55" i="6" s="1"/>
  <c r="H59" i="6" s="1"/>
  <c r="H63" i="6" s="1"/>
  <c r="H67" i="6" s="1"/>
  <c r="H71" i="6" s="1"/>
  <c r="H75" i="6" s="1"/>
  <c r="H79" i="6" s="1"/>
  <c r="H83" i="6" s="1"/>
  <c r="H87" i="6" s="1"/>
  <c r="H91" i="6" s="1"/>
  <c r="H95" i="6" s="1"/>
  <c r="H99" i="6" s="1"/>
  <c r="R13" i="6"/>
  <c r="F13" i="2"/>
  <c r="E3" i="15"/>
  <c r="D4" i="6"/>
  <c r="F4" i="6" s="1"/>
  <c r="N4" i="6" s="1"/>
  <c r="D3" i="6"/>
  <c r="D2" i="6"/>
  <c r="D27" i="6"/>
  <c r="F27" i="6" s="1"/>
  <c r="N27" i="6" s="1"/>
  <c r="G89" i="6"/>
  <c r="G100" i="6"/>
  <c r="G13" i="6"/>
  <c r="G50" i="6"/>
  <c r="G14" i="6"/>
  <c r="G97" i="6"/>
  <c r="G73" i="6"/>
  <c r="G49" i="6"/>
  <c r="G26" i="6"/>
  <c r="D76" i="6"/>
  <c r="F76" i="6" s="1"/>
  <c r="F3" i="6"/>
  <c r="N3" i="6" s="1"/>
  <c r="D28" i="6"/>
  <c r="F28" i="6" s="1"/>
  <c r="N28" i="6" s="1"/>
  <c r="G4" i="6"/>
  <c r="E20" i="15"/>
  <c r="E18" i="15"/>
  <c r="E16" i="15"/>
  <c r="E5" i="15"/>
  <c r="E8" i="15"/>
  <c r="E10" i="15"/>
  <c r="E19" i="15"/>
  <c r="E4" i="15"/>
  <c r="E11" i="15"/>
  <c r="E7" i="15"/>
  <c r="E13" i="15"/>
  <c r="E17" i="15"/>
  <c r="E12" i="15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F2" i="6"/>
  <c r="N2" i="6" s="1"/>
  <c r="F2" i="15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D14" i="2"/>
  <c r="D31" i="2"/>
  <c r="D8" i="15" s="1"/>
  <c r="D11" i="2"/>
  <c r="D4" i="15" s="1"/>
  <c r="C11" i="2"/>
  <c r="C4" i="15" s="1"/>
  <c r="D28" i="2"/>
  <c r="C28" i="2"/>
  <c r="D39" i="6"/>
  <c r="F39" i="6" s="1"/>
  <c r="N39" i="6" s="1"/>
  <c r="C3" i="2"/>
  <c r="C7" i="2"/>
  <c r="C93" i="2"/>
  <c r="C7" i="1"/>
  <c r="C9" i="1"/>
  <c r="D68" i="2"/>
  <c r="C72" i="2"/>
  <c r="C85" i="2"/>
  <c r="M9" i="1"/>
  <c r="C20" i="1"/>
  <c r="E14" i="15"/>
  <c r="C21" i="2"/>
  <c r="C6" i="15" s="1"/>
  <c r="C55" i="2"/>
  <c r="D77" i="6"/>
  <c r="F77" i="6" s="1"/>
  <c r="N77" i="6" s="1"/>
  <c r="D87" i="6"/>
  <c r="F87" i="6" s="1"/>
  <c r="N87" i="6" s="1"/>
  <c r="D21" i="2"/>
  <c r="D6" i="15" s="1"/>
  <c r="C4" i="2"/>
  <c r="C34" i="2"/>
  <c r="D51" i="2"/>
  <c r="D12" i="15" s="1"/>
  <c r="C76" i="2"/>
  <c r="C17" i="15" s="1"/>
  <c r="D76" i="2"/>
  <c r="D17" i="15" s="1"/>
  <c r="D15" i="6"/>
  <c r="F15" i="6" s="1"/>
  <c r="N15" i="6" s="1"/>
  <c r="M20" i="1"/>
  <c r="B17" i="15"/>
  <c r="D10" i="6"/>
  <c r="F10" i="6" s="1"/>
  <c r="D52" i="2"/>
  <c r="C52" i="2"/>
  <c r="D5" i="6"/>
  <c r="F5" i="6" s="1"/>
  <c r="N5" i="6" s="1"/>
  <c r="D63" i="6"/>
  <c r="F63" i="6" s="1"/>
  <c r="N63" i="6" s="1"/>
  <c r="C31" i="2"/>
  <c r="C8" i="15" s="1"/>
  <c r="B22" i="15"/>
  <c r="C100" i="2"/>
  <c r="C22" i="15" s="1"/>
  <c r="D100" i="2"/>
  <c r="D22" i="15" s="1"/>
  <c r="D53" i="6"/>
  <c r="F53" i="6" s="1"/>
  <c r="N53" i="6" s="1"/>
  <c r="C4" i="1"/>
  <c r="R4" i="1"/>
  <c r="C92" i="2"/>
  <c r="C96" i="2"/>
  <c r="C21" i="15" s="1"/>
  <c r="C79" i="2"/>
  <c r="D96" i="2"/>
  <c r="D21" i="15" s="1"/>
  <c r="B4" i="15"/>
  <c r="C2" i="1"/>
  <c r="E21" i="15"/>
  <c r="C45" i="2"/>
  <c r="C75" i="2"/>
  <c r="C15" i="1"/>
  <c r="C83" i="2"/>
  <c r="C6" i="1"/>
  <c r="D36" i="2"/>
  <c r="D9" i="15" s="1"/>
  <c r="C91" i="2"/>
  <c r="C20" i="15" s="1"/>
  <c r="E2" i="15"/>
  <c r="E9" i="15"/>
  <c r="B13" i="15"/>
  <c r="C9" i="2"/>
  <c r="D57" i="2"/>
  <c r="R17" i="1"/>
  <c r="C33" i="2"/>
  <c r="C16" i="2"/>
  <c r="C5" i="15" s="1"/>
  <c r="C40" i="2"/>
  <c r="C64" i="2"/>
  <c r="C88" i="2"/>
  <c r="D16" i="2"/>
  <c r="D5" i="15" s="1"/>
  <c r="C71" i="2"/>
  <c r="C16" i="15" s="1"/>
  <c r="E6" i="15"/>
  <c r="C35" i="2"/>
  <c r="C59" i="2"/>
  <c r="C42" i="2"/>
  <c r="D18" i="2"/>
  <c r="C25" i="2"/>
  <c r="C73" i="2"/>
  <c r="D90" i="2"/>
  <c r="C97" i="2"/>
  <c r="C8" i="2"/>
  <c r="D49" i="2"/>
  <c r="C56" i="2"/>
  <c r="C13" i="15" s="1"/>
  <c r="C80" i="2"/>
  <c r="E15" i="15"/>
  <c r="C15" i="2"/>
  <c r="D32" i="2"/>
  <c r="C39" i="2"/>
  <c r="C63" i="2"/>
  <c r="C87" i="2"/>
  <c r="E22" i="15"/>
  <c r="B15" i="15"/>
  <c r="C66" i="2"/>
  <c r="C15" i="15" s="1"/>
  <c r="C77" i="2"/>
  <c r="R15" i="6" l="1"/>
  <c r="F15" i="2" s="1"/>
  <c r="R16" i="6"/>
  <c r="F16" i="2" s="1"/>
  <c r="F5" i="15" s="1"/>
  <c r="R17" i="6"/>
  <c r="F17" i="2" s="1"/>
  <c r="G75" i="6"/>
  <c r="G54" i="6"/>
  <c r="G98" i="6"/>
  <c r="G5" i="6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R6" i="6" s="1"/>
  <c r="F6" i="2" s="1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G19" i="6"/>
  <c r="G31" i="6"/>
  <c r="G65" i="6"/>
  <c r="G16" i="6"/>
  <c r="G61" i="6"/>
  <c r="N61" i="6"/>
  <c r="G44" i="6"/>
  <c r="G68" i="6"/>
  <c r="G78" i="6"/>
  <c r="G77" i="6"/>
  <c r="G9" i="6"/>
  <c r="N9" i="6"/>
  <c r="G24" i="6"/>
  <c r="G79" i="6"/>
  <c r="G93" i="6"/>
  <c r="G11" i="6"/>
  <c r="N11" i="6"/>
  <c r="F4" i="15" s="1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G48" i="6"/>
  <c r="G64" i="6"/>
  <c r="G18" i="6"/>
  <c r="R19" i="6" l="1"/>
  <c r="F19" i="2" s="1"/>
  <c r="R21" i="6"/>
  <c r="F21" i="2" s="1"/>
  <c r="F6" i="15" s="1"/>
  <c r="R20" i="6"/>
  <c r="F20" i="2" s="1"/>
  <c r="F3" i="15"/>
  <c r="R24" i="6" l="1"/>
  <c r="F24" i="2" s="1"/>
  <c r="R25" i="6"/>
  <c r="F25" i="2" s="1"/>
  <c r="R23" i="6"/>
  <c r="F23" i="2" s="1"/>
  <c r="R10" i="6"/>
  <c r="F10" i="2" s="1"/>
  <c r="R27" i="6" l="1"/>
  <c r="F27" i="2" s="1"/>
  <c r="R29" i="6"/>
  <c r="F29" i="2" s="1"/>
  <c r="R28" i="6"/>
  <c r="F28" i="2" s="1"/>
  <c r="R14" i="6"/>
  <c r="F14" i="2" s="1"/>
  <c r="R31" i="6" l="1"/>
  <c r="F31" i="2" s="1"/>
  <c r="F8" i="15" s="1"/>
  <c r="R32" i="6"/>
  <c r="F32" i="2" s="1"/>
  <c r="R33" i="6"/>
  <c r="F33" i="2" s="1"/>
  <c r="R18" i="6"/>
  <c r="F18" i="2" s="1"/>
  <c r="R37" i="6" l="1"/>
  <c r="F37" i="2" s="1"/>
  <c r="R36" i="6"/>
  <c r="F36" i="2" s="1"/>
  <c r="F9" i="15" s="1"/>
  <c r="R35" i="6"/>
  <c r="F35" i="2" s="1"/>
  <c r="R22" i="6"/>
  <c r="F22" i="2" s="1"/>
  <c r="R39" i="6" l="1"/>
  <c r="F39" i="2" s="1"/>
  <c r="R40" i="6"/>
  <c r="F40" i="2" s="1"/>
  <c r="R41" i="6"/>
  <c r="F41" i="2" s="1"/>
  <c r="F10" i="15" s="1"/>
  <c r="R26" i="6"/>
  <c r="F26" i="2" s="1"/>
  <c r="F7" i="15" s="1"/>
  <c r="R45" i="6" l="1"/>
  <c r="F45" i="2" s="1"/>
  <c r="R43" i="6"/>
  <c r="F43" i="2" s="1"/>
  <c r="R44" i="6"/>
  <c r="F44" i="2" s="1"/>
  <c r="R30" i="6"/>
  <c r="F30" i="2" s="1"/>
  <c r="R48" i="6" l="1"/>
  <c r="F48" i="2" s="1"/>
  <c r="R47" i="6"/>
  <c r="F47" i="2" s="1"/>
  <c r="R49" i="6"/>
  <c r="F49" i="2" s="1"/>
  <c r="R34" i="6"/>
  <c r="F34" i="2" s="1"/>
  <c r="R52" i="6" l="1"/>
  <c r="F52" i="2" s="1"/>
  <c r="R53" i="6"/>
  <c r="F53" i="2" s="1"/>
  <c r="R51" i="6"/>
  <c r="F51" i="2" s="1"/>
  <c r="F12" i="15" s="1"/>
  <c r="R38" i="6"/>
  <c r="F38" i="2" s="1"/>
  <c r="R57" i="6" l="1"/>
  <c r="F57" i="2" s="1"/>
  <c r="R55" i="6"/>
  <c r="F55" i="2" s="1"/>
  <c r="R56" i="6"/>
  <c r="F56" i="2" s="1"/>
  <c r="F13" i="15" s="1"/>
  <c r="R42" i="6"/>
  <c r="F42" i="2" s="1"/>
  <c r="R60" i="6" l="1"/>
  <c r="F60" i="2" s="1"/>
  <c r="R59" i="6"/>
  <c r="F59" i="2" s="1"/>
  <c r="R61" i="6"/>
  <c r="F61" i="2" s="1"/>
  <c r="F14" i="15" s="1"/>
  <c r="R46" i="6"/>
  <c r="F46" i="2" s="1"/>
  <c r="F11" i="15" s="1"/>
  <c r="R65" i="6" l="1"/>
  <c r="F65" i="2" s="1"/>
  <c r="R63" i="6"/>
  <c r="F63" i="2" s="1"/>
  <c r="R64" i="6"/>
  <c r="F64" i="2" s="1"/>
  <c r="R50" i="6"/>
  <c r="F50" i="2" s="1"/>
  <c r="R69" i="6" l="1"/>
  <c r="F69" i="2" s="1"/>
  <c r="R68" i="6"/>
  <c r="F68" i="2" s="1"/>
  <c r="R67" i="6"/>
  <c r="F67" i="2" s="1"/>
  <c r="R54" i="6"/>
  <c r="F54" i="2" s="1"/>
  <c r="R71" i="6" l="1"/>
  <c r="F71" i="2" s="1"/>
  <c r="F16" i="15" s="1"/>
  <c r="R72" i="6"/>
  <c r="F72" i="2" s="1"/>
  <c r="R73" i="6"/>
  <c r="F73" i="2" s="1"/>
  <c r="R58" i="6"/>
  <c r="F58" i="2" s="1"/>
  <c r="R77" i="6" l="1"/>
  <c r="F77" i="2" s="1"/>
  <c r="R76" i="6"/>
  <c r="F76" i="2" s="1"/>
  <c r="F17" i="15" s="1"/>
  <c r="R75" i="6"/>
  <c r="F75" i="2" s="1"/>
  <c r="R62" i="6"/>
  <c r="F62" i="2" s="1"/>
  <c r="R79" i="6" l="1"/>
  <c r="F79" i="2" s="1"/>
  <c r="R80" i="6"/>
  <c r="F80" i="2" s="1"/>
  <c r="R81" i="6"/>
  <c r="F81" i="2" s="1"/>
  <c r="F18" i="15" s="1"/>
  <c r="R66" i="6"/>
  <c r="F66" i="2" s="1"/>
  <c r="F15" i="15" s="1"/>
  <c r="R85" i="6" l="1"/>
  <c r="F85" i="2" s="1"/>
  <c r="R84" i="6"/>
  <c r="F84" i="2" s="1"/>
  <c r="R83" i="6"/>
  <c r="F83" i="2" s="1"/>
  <c r="R70" i="6"/>
  <c r="F70" i="2" s="1"/>
  <c r="R89" i="6" l="1"/>
  <c r="F89" i="2" s="1"/>
  <c r="R87" i="6"/>
  <c r="F87" i="2" s="1"/>
  <c r="R88" i="6"/>
  <c r="F88" i="2" s="1"/>
  <c r="R74" i="6"/>
  <c r="F74" i="2" s="1"/>
  <c r="R92" i="6" l="1"/>
  <c r="F92" i="2" s="1"/>
  <c r="R91" i="6"/>
  <c r="F91" i="2" s="1"/>
  <c r="F20" i="15" s="1"/>
  <c r="R93" i="6"/>
  <c r="F93" i="2" s="1"/>
  <c r="R97" i="6"/>
  <c r="F97" i="2" s="1"/>
  <c r="R78" i="6"/>
  <c r="F78" i="2" s="1"/>
  <c r="R99" i="6" l="1"/>
  <c r="F99" i="2" s="1"/>
  <c r="R95" i="6"/>
  <c r="F95" i="2" s="1"/>
  <c r="R100" i="6"/>
  <c r="F100" i="2" s="1"/>
  <c r="F22" i="15" s="1"/>
  <c r="R96" i="6"/>
  <c r="F96" i="2" s="1"/>
  <c r="F21" i="15" s="1"/>
  <c r="R82" i="6"/>
  <c r="F82" i="2" s="1"/>
  <c r="R86" i="6" l="1"/>
  <c r="F86" i="2" s="1"/>
  <c r="F19" i="15" s="1"/>
  <c r="R90" i="6" l="1"/>
  <c r="F90" i="2" s="1"/>
  <c r="R98" i="6" l="1"/>
  <c r="F98" i="2" s="1"/>
  <c r="R94" i="6"/>
  <c r="F94" i="2" s="1"/>
</calcChain>
</file>

<file path=xl/sharedStrings.xml><?xml version="1.0" encoding="utf-8"?>
<sst xmlns="http://schemas.openxmlformats.org/spreadsheetml/2006/main" count="2976" uniqueCount="1109">
  <si>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</si>
  <si>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</si>
  <si>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</si>
  <si>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</si>
  <si>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</si>
  <si>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</si>
  <si>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</si>
  <si>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</si>
  <si>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</si>
  <si>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</si>
  <si>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</si>
  <si>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</si>
  <si>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</si>
  <si>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</si>
  <si>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</si>
  <si>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</si>
  <si>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</si>
  <si>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</si>
  <si>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</si>
  <si>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</si>
  <si>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</si>
  <si>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</si>
  <si>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</si>
  <si>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</si>
  <si>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</si>
  <si>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</si>
  <si>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</si>
  <si>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</si>
  <si>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</si>
  <si>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</si>
  <si>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</si>
  <si>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</si>
  <si>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</si>
  <si>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</si>
  <si>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</si>
  <si>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</si>
  <si>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</si>
  <si>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</si>
  <si>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</si>
  <si>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</si>
  <si>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</si>
  <si>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</si>
  <si>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</si>
  <si>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</si>
  <si>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</si>
  <si>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</si>
  <si>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</si>
  <si>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</si>
  <si>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</si>
  <si>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</si>
  <si>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</si>
  <si>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</si>
  <si>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</si>
  <si>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</si>
  <si>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</si>
  <si>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</si>
  <si>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</si>
  <si>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</si>
  <si>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</si>
  <si>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</si>
  <si>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</si>
  <si>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</si>
  <si>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</si>
  <si>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</si>
  <si>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</si>
  <si>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</si>
  <si>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</si>
  <si>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</si>
  <si>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</si>
  <si>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</si>
  <si>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</si>
  <si>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</si>
  <si>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</si>
  <si>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</si>
  <si>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</si>
  <si>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</si>
  <si>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</si>
  <si>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</si>
  <si>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</si>
  <si>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</si>
  <si>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</si>
  <si>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</si>
  <si>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</si>
  <si>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</si>
  <si>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</si>
  <si>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</si>
  <si>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</si>
  <si>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</si>
  <si>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</si>
  <si>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</si>
  <si>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</si>
  <si>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</si>
  <si>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</si>
  <si>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</si>
  <si>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</si>
  <si>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</si>
  <si>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</si>
  <si>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</si>
  <si>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</si>
  <si>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</si>
  <si>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</si>
  <si>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</si>
  <si>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</si>
  <si>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</si>
  <si>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</si>
  <si>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</si>
  <si>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</si>
  <si>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</si>
  <si>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</si>
  <si>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</si>
  <si>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</si>
  <si>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</si>
  <si>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</si>
  <si>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</si>
  <si>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</si>
  <si>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</si>
  <si>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</si>
  <si>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</si>
  <si>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</si>
  <si>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</si>
  <si>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</si>
  <si>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</si>
  <si>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</si>
  <si>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</si>
  <si>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</si>
  <si>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</si>
  <si>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</si>
  <si>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</si>
  <si>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</si>
  <si>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</si>
  <si>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</si>
  <si>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</si>
  <si>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</si>
  <si>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</si>
  <si>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</si>
  <si>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</si>
  <si>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</si>
  <si>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</si>
  <si>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</si>
  <si>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</si>
  <si>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</si>
  <si>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</si>
  <si>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</si>
  <si>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</si>
  <si>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</si>
  <si>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</si>
  <si>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</si>
  <si>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</si>
  <si>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</si>
  <si>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</si>
  <si>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</si>
  <si>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</si>
  <si>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</si>
  <si>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</si>
  <si>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</si>
  <si>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</si>
  <si>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</si>
  <si>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</si>
  <si>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</si>
  <si>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</si>
  <si>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</si>
  <si>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</si>
  <si>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</si>
  <si>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</si>
  <si>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</si>
  <si>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</si>
  <si>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</si>
  <si>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</si>
  <si>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</si>
  <si>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</si>
  <si>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</si>
  <si>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</si>
  <si>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</si>
  <si>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</si>
  <si>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</si>
  <si>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</si>
  <si>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</si>
  <si>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</si>
  <si>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</si>
  <si>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</si>
  <si>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</si>
  <si>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</si>
  <si>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</si>
  <si>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</si>
  <si>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</si>
  <si>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</si>
  <si>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</si>
  <si>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</si>
  <si>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</si>
  <si>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</si>
  <si>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</si>
  <si>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</si>
  <si>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</si>
  <si>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</si>
  <si>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</si>
  <si>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</si>
  <si>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</si>
  <si>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</si>
  <si>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</si>
  <si>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</si>
  <si>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</si>
  <si>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</si>
  <si>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</si>
  <si>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</si>
  <si>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</si>
  <si>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</si>
  <si>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</si>
  <si>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</si>
  <si>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</si>
  <si>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</si>
  <si>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</si>
  <si>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</si>
  <si>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</si>
  <si>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</si>
  <si>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</si>
  <si>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</si>
  <si>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</si>
  <si>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</si>
  <si>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</si>
  <si>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</si>
  <si>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</si>
  <si>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</si>
  <si>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</si>
  <si>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</si>
  <si>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</si>
  <si>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</si>
  <si>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</si>
  <si>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</si>
  <si>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</si>
  <si>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</si>
  <si>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</si>
  <si>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</si>
  <si>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</si>
  <si>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</si>
  <si>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</si>
  <si>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</si>
  <si>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</si>
  <si>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</si>
  <si>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</si>
  <si>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</si>
  <si>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</si>
  <si>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</si>
  <si>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</si>
  <si>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</si>
  <si>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</si>
  <si>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</si>
  <si>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</si>
  <si>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</si>
  <si>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</si>
  <si>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</si>
  <si>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</si>
  <si>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</si>
  <si>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</si>
  <si>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</si>
  <si>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</si>
  <si>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</si>
  <si>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</si>
  <si>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</si>
  <si>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</si>
  <si>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</si>
  <si>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</si>
  <si>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</si>
  <si>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</si>
  <si>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</si>
  <si>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</si>
  <si>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</si>
  <si>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</si>
  <si>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</si>
  <si>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</si>
  <si>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</si>
  <si>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</si>
  <si>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</si>
  <si>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</si>
  <si>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</si>
  <si>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</si>
  <si>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</si>
  <si>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</si>
  <si>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</si>
  <si>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</si>
  <si>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</si>
  <si>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</si>
  <si>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</si>
  <si>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</si>
  <si>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</si>
  <si>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</si>
  <si>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</si>
  <si>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</si>
  <si>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</si>
  <si>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</si>
  <si>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</si>
  <si>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</si>
  <si>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</si>
  <si>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</si>
  <si>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</si>
  <si>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</si>
  <si>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</si>
  <si>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</si>
  <si>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</si>
  <si>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</si>
  <si>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</si>
  <si>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</si>
  <si>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</si>
  <si>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</si>
  <si>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</si>
  <si>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</si>
  <si>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</si>
  <si>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</si>
  <si>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</si>
  <si>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</si>
  <si>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</si>
  <si>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</si>
  <si>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</si>
  <si>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</si>
  <si>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</si>
  <si>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</si>
  <si>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</si>
  <si>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</si>
  <si>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</si>
  <si>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</si>
  <si>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</si>
  <si>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</si>
  <si>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</si>
  <si>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</si>
  <si>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</si>
  <si>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</si>
  <si>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Insect,Elite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</si>
  <si>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</si>
  <si>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</si>
  <si>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</si>
  <si>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</si>
  <si>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</si>
  <si>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</si>
  <si>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</si>
  <si>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</si>
  <si>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</si>
  <si>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</si>
  <si>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</si>
  <si>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</si>
  <si>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</si>
  <si>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</si>
  <si>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</si>
  <si>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</si>
  <si>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</si>
  <si>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</si>
  <si>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</si>
  <si>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</si>
  <si>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</si>
  <si>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</si>
  <si>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</si>
  <si>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</si>
  <si>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</si>
  <si>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</si>
  <si>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</si>
  <si>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</si>
  <si>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</si>
  <si>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</si>
  <si>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</si>
  <si>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</si>
  <si>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</si>
  <si>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</si>
  <si>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</si>
  <si>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</si>
  <si>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</si>
  <si>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</si>
  <si>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</si>
  <si>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</si>
  <si>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</si>
  <si>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</si>
  <si>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</si>
  <si>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</si>
  <si>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</si>
  <si>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</si>
  <si>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</si>
  <si>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</si>
  <si>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</si>
  <si>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</si>
  <si>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</si>
  <si>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</si>
  <si>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</si>
  <si>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</si>
  <si>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</si>
  <si>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</si>
  <si>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</si>
  <si>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</si>
  <si>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</si>
  <si>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</si>
  <si>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</si>
  <si>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</si>
  <si>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</si>
  <si>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</si>
  <si>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</si>
  <si>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</si>
  <si>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</si>
  <si>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</si>
  <si>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</si>
  <si>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</si>
  <si>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</si>
  <si>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</si>
  <si>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</si>
  <si>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</si>
  <si>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</si>
  <si>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</si>
  <si>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</si>
  <si>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</si>
  <si>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</si>
  <si>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</si>
  <si>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</si>
  <si>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</si>
  <si>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</si>
  <si>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</si>
  <si>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</si>
  <si>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</si>
  <si>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</si>
  <si>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</si>
  <si>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</si>
  <si>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</si>
  <si>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</si>
  <si>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</si>
  <si>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</si>
  <si>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</si>
  <si>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</si>
  <si>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</si>
  <si>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</si>
  <si>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</si>
  <si>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</si>
  <si>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</si>
  <si>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</si>
  <si>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</si>
  <si>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</si>
  <si>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</si>
  <si>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</si>
  <si>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</si>
  <si>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</si>
  <si>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</si>
  <si>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</si>
  <si>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</si>
  <si>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</si>
  <si>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</si>
  <si>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</si>
  <si>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</si>
  <si>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</si>
  <si>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</si>
  <si>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</si>
  <si>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</si>
  <si>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</si>
  <si>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</si>
  <si>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</si>
  <si>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</si>
  <si>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</si>
  <si>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</si>
  <si>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</si>
  <si>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</si>
  <si>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</si>
  <si>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</si>
  <si>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</si>
  <si>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</si>
  <si>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</si>
  <si>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</si>
  <si>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</si>
  <si>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</si>
  <si>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</si>
  <si>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</si>
  <si>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</si>
  <si>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</si>
  <si>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</si>
  <si>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</si>
  <si>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</si>
  <si>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</si>
  <si>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</si>
  <si>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</si>
  <si>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</si>
  <si>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</si>
  <si>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</si>
  <si>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</si>
  <si>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</si>
  <si>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</si>
  <si>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</si>
  <si>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</si>
  <si>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</si>
  <si>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</si>
  <si>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</si>
  <si>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</si>
  <si>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</si>
  <si>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</si>
  <si>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</si>
  <si>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</si>
  <si>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</si>
  <si>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</si>
  <si>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</si>
  <si>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</si>
  <si>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</si>
  <si>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</si>
  <si>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</si>
  <si>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</si>
  <si>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</si>
  <si>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</si>
  <si>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</si>
  <si>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</si>
  <si>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</si>
  <si>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</si>
  <si>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</si>
  <si>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</si>
  <si>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</si>
  <si>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</si>
  <si>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</si>
  <si>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</si>
  <si>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</si>
  <si>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</si>
  <si>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</si>
  <si>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</si>
  <si>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</si>
  <si>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</si>
  <si>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</si>
  <si>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</si>
  <si>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</si>
  <si>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</si>
  <si>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</si>
  <si>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</si>
  <si>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</si>
  <si>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</si>
  <si>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</si>
  <si>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</si>
  <si>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</si>
  <si>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</si>
  <si>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</si>
  <si>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</si>
  <si>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</si>
  <si>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</si>
  <si>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</si>
  <si>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</si>
  <si>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</si>
  <si>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</si>
  <si>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</si>
  <si>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</si>
  <si>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</si>
  <si>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</si>
  <si>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</si>
  <si>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</si>
  <si>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</si>
  <si>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</si>
  <si>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</si>
  <si>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</si>
  <si>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</si>
  <si>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</si>
  <si>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</si>
  <si>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</si>
  <si>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</si>
  <si>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</si>
  <si>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</si>
  <si>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</si>
  <si>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</si>
  <si>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</si>
  <si>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</si>
  <si>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</si>
  <si>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</si>
  <si>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</si>
  <si>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</si>
  <si>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</si>
  <si>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</si>
  <si>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</si>
  <si>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</si>
  <si>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</si>
  <si>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</si>
  <si>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</si>
  <si>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</si>
  <si>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</si>
  <si>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</si>
  <si>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</si>
  <si>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</si>
  <si>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</si>
  <si>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</si>
  <si>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</si>
  <si>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</si>
  <si>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</si>
  <si>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</si>
  <si>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</si>
  <si>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</si>
  <si>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</si>
  <si>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</si>
  <si>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</si>
  <si>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</si>
  <si>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</si>
  <si>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</si>
  <si>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</si>
  <si>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</si>
  <si>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</si>
  <si>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</si>
  <si>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</si>
  <si>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</si>
  <si>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</si>
  <si>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</si>
  <si>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</si>
  <si>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</si>
  <si>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</si>
  <si>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</si>
  <si>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</si>
  <si>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</si>
  <si>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</si>
  <si>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</si>
  <si>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</si>
  <si>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</si>
  <si>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</si>
  <si>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</si>
  <si>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</si>
  <si>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</si>
  <si>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</si>
  <si>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</si>
  <si>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</si>
  <si>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</si>
  <si>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</si>
  <si>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</si>
  <si>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</si>
  <si>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</si>
  <si>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</si>
  <si>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</si>
  <si>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</si>
  <si>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</si>
  <si>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</si>
  <si>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</si>
  <si>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</si>
  <si>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</si>
  <si>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</si>
  <si>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</si>
  <si>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</si>
  <si>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</si>
  <si>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</si>
  <si>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</si>
  <si>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</si>
  <si>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</si>
  <si>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</si>
  <si>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</si>
  <si>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</si>
  <si>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</si>
  <si>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</si>
  <si>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</si>
  <si>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</si>
  <si>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</si>
  <si>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</si>
  <si>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</si>
  <si>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</si>
  <si>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</si>
  <si>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</si>
  <si>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</si>
  <si>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</si>
  <si>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</si>
  <si>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</si>
  <si>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</si>
  <si>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</si>
  <si>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</si>
  <si>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</si>
  <si>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</si>
  <si>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</si>
  <si>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</si>
  <si>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</si>
  <si>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</si>
  <si>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</si>
  <si>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</si>
  <si>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</si>
  <si>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</si>
  <si>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</si>
  <si>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</si>
  <si>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</si>
  <si>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</si>
  <si>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</si>
  <si>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</si>
  <si>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</si>
  <si>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</si>
  <si>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Undead,Elite2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</si>
  <si>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</si>
  <si>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</si>
  <si>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</si>
  <si>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</si>
  <si>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</si>
  <si>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</si>
  <si>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</si>
  <si>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</si>
  <si>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</si>
  <si>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</si>
  <si>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</si>
  <si>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</si>
  <si>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</si>
  <si>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</si>
  <si>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</si>
  <si>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</si>
  <si>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</si>
  <si>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</si>
  <si>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</si>
  <si>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</si>
  <si>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</si>
  <si>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</si>
  <si>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</si>
  <si>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</si>
  <si>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</si>
  <si>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</si>
  <si>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</si>
  <si>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</si>
  <si>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</si>
  <si>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</si>
  <si>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</si>
  <si>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</si>
  <si>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</si>
  <si>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</si>
  <si>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</si>
  <si>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</si>
  <si>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</si>
  <si>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</si>
  <si>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</si>
  <si>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</si>
  <si>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</si>
  <si>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</si>
  <si>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</si>
  <si>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</si>
  <si>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</si>
  <si>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</si>
  <si>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</si>
  <si>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</si>
  <si>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</si>
  <si>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</si>
  <si>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</si>
  <si>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</si>
  <si>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</si>
  <si>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</si>
  <si>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</si>
  <si>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</si>
  <si>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</si>
  <si>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</si>
  <si>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</si>
  <si>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</si>
  <si>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</si>
  <si>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</si>
  <si>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</si>
  <si>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</si>
  <si>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</si>
  <si>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</si>
  <si>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</si>
  <si>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</si>
  <si>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</si>
  <si>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</si>
  <si>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</si>
  <si>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</si>
  <si>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</si>
  <si>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</si>
  <si>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</si>
  <si>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</si>
  <si>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</si>
  <si>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Strong,Ranged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</si>
  <si>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</si>
  <si>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</si>
  <si>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</si>
  <si>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</si>
  <si>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</si>
  <si>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</si>
  <si>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</si>
  <si>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Strong,Undead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</si>
  <si>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</si>
  <si>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</si>
  <si>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</si>
  <si>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</si>
  <si>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</si>
  <si>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</si>
  <si>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</si>
  <si>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</si>
  <si>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</si>
  <si>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</si>
  <si>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</si>
  <si>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</si>
  <si>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</si>
  <si>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</si>
  <si>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</si>
  <si>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</si>
  <si>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</si>
  <si>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</si>
  <si>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</si>
  <si>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</si>
  <si>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</si>
  <si>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</si>
  <si>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</si>
  <si>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</si>
  <si>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</si>
  <si>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</si>
  <si>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</si>
  <si>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</si>
  <si>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</si>
  <si>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</si>
  <si>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</si>
  <si>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</si>
  <si>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</si>
  <si>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</si>
  <si>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</si>
  <si>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</si>
  <si>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</si>
  <si>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</si>
  <si>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</si>
  <si>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</si>
  <si>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</si>
  <si>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</si>
  <si>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</si>
  <si>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</si>
  <si>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</si>
  <si>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</si>
  <si>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</si>
  <si>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</si>
  <si>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</si>
  <si>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</si>
  <si>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</si>
  <si>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</si>
  <si>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</si>
  <si>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</si>
  <si>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</si>
  <si>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</si>
  <si>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</si>
  <si>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Strong,Demon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</si>
  <si>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</si>
  <si>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</si>
  <si>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</si>
  <si>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</si>
  <si>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</si>
  <si>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</si>
  <si>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</si>
  <si>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</si>
  <si>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</si>
  <si>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</si>
  <si>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</si>
  <si>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</si>
  <si>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</si>
  <si>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</si>
  <si>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</si>
  <si>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</si>
  <si>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</si>
  <si>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</si>
  <si>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</si>
  <si>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</si>
  <si>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</si>
  <si>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</si>
  <si>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</si>
  <si>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</si>
  <si>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</si>
  <si>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</si>
  <si>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</si>
  <si>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</si>
  <si>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</si>
  <si>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</si>
  <si>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</si>
  <si>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</si>
  <si>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</si>
  <si>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</si>
  <si>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</si>
  <si>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</si>
  <si>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</si>
  <si>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</si>
  <si>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</si>
  <si>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</si>
  <si>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</si>
  <si>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</si>
  <si>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</si>
  <si>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</si>
  <si>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</si>
  <si>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</si>
  <si>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</si>
  <si>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</si>
  <si>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</si>
  <si>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</si>
  <si>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</si>
  <si>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</si>
  <si>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</si>
  <si>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</si>
  <si>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</si>
  <si>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</si>
  <si>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</si>
  <si>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</si>
  <si>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</si>
  <si>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</si>
  <si>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</si>
  <si>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</si>
  <si>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</si>
  <si>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</si>
  <si>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</si>
  <si>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</si>
  <si>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</si>
  <si>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</si>
  <si>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</si>
  <si>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</si>
  <si>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</si>
  <si>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</si>
  <si>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</si>
  <si>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</si>
  <si>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</si>
  <si>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</si>
  <si>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</si>
  <si>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</si>
  <si>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</si>
  <si>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</si>
  <si>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</si>
  <si>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</si>
  <si>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</si>
  <si>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</si>
  <si>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</si>
  <si>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</si>
  <si>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</si>
  <si>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</si>
  <si>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</si>
  <si>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</si>
  <si>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</si>
  <si>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</si>
  <si>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</si>
  <si>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</si>
  <si>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</si>
  <si>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</si>
  <si>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</si>
  <si>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</si>
  <si>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</si>
  <si>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</si>
  <si>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</si>
  <si>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</si>
  <si>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</si>
  <si>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Normal,Elite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</si>
  <si>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</si>
  <si>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</si>
  <si>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</si>
  <si>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</si>
  <si>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</si>
  <si>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</si>
  <si>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</si>
  <si>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</si>
  <si>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</si>
  <si>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</si>
  <si>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</si>
  <si>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</si>
  <si>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</si>
  <si>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</si>
  <si>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</si>
  <si>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</si>
  <si>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</si>
  <si>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</si>
  <si>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</si>
  <si>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</si>
  <si>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</si>
  <si>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</si>
  <si>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</si>
  <si>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</si>
  <si>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</si>
  <si>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</si>
  <si>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</si>
  <si>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</si>
  <si>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</si>
  <si>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</si>
  <si>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</si>
  <si>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</si>
  <si>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</si>
  <si>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</si>
  <si>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</si>
  <si>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</si>
  <si>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</si>
  <si>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</si>
  <si>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</si>
  <si>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</si>
  <si>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</si>
  <si>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</si>
  <si>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</si>
  <si>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</si>
  <si>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</si>
  <si>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</si>
  <si>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</si>
  <si>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</si>
  <si>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</si>
  <si>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</si>
  <si>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</si>
  <si>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</si>
  <si>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</si>
  <si>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</si>
  <si>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</si>
  <si>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</si>
  <si>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</si>
  <si>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</si>
  <si>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</si>
  <si>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</si>
  <si>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</si>
  <si>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</si>
  <si>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</si>
  <si>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</si>
  <si>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</si>
  <si>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</si>
  <si>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</si>
  <si>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</si>
  <si>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</si>
  <si>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</si>
  <si>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</si>
  <si>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</si>
  <si>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</si>
  <si>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</si>
  <si>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</si>
  <si>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</si>
  <si>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</si>
  <si>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</si>
  <si>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</si>
  <si>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</si>
  <si>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</si>
  <si>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Angel,WorldBoss</t>
  </si>
  <si>
    <t>randgris.spr</t>
  </si>
  <si>
    <t>VALKYRIE</t>
  </si>
  <si>
    <t>Valkyrie</t>
  </si>
  <si>
    <t>Angel,Elite2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</si>
  <si>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</si>
  <si>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</si>
  <si>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</si>
  <si>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</si>
  <si>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</si>
  <si>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</si>
  <si>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</si>
  <si>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</si>
  <si>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</si>
  <si>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</si>
  <si>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</si>
  <si>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</si>
  <si>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</si>
  <si>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</si>
  <si>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</si>
  <si>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</si>
  <si>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</si>
  <si>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</si>
  <si>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</si>
  <si>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</si>
  <si>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</si>
  <si>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</si>
  <si>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</si>
  <si>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</si>
  <si>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</si>
  <si>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</si>
  <si>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Ittan-Momen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</si>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</sst>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1" totalsRowShown="0">
  <autoFilter ref="A1:AJ411" xr:uid="{5AE4419D-5DB5-4D1B-9713-9E17C7E1903B}"/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01"/>
  <sheetViews>
    <sheetView tabSelected="1" zoomScale="85" zoomScaleNormal="85" workbookViewId="0">
      <pane xSplit="3" ySplit="1" topLeftCell="D145" activePane="bottomRight" state="frozen"/>
      <selection pane="topRight" activeCell="D1" sqref="D1"/>
      <selection pane="bottomLeft" activeCell="A2" sqref="A2"/>
      <selection pane="bottomRight" activeCell="N161" sqref="N161"/>
    </sheetView>
  </sheetViews>
  <sheetFormatPr defaultRowHeight="14.6" x14ac:dyDescent="0.4"/>
  <cols>
    <col min="1" max="1" width="5.07421875" bestFit="1" customWidth="1"/>
    <col min="2" max="2" width="17.84375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10.4609375" bestFit="1" customWidth="1"/>
    <col min="20" max="20" width="11.69140625" bestFit="1" customWidth="1"/>
    <col min="21" max="21" width="7.765625" bestFit="1" customWidth="1"/>
    <col min="22" max="22" width="11" bestFit="1" customWidth="1"/>
    <col min="23" max="23" width="10.3046875" bestFit="1" customWidth="1"/>
    <col min="24" max="24" width="15.07421875" bestFit="1" customWidth="1"/>
    <col min="25" max="25" width="9.921875" bestFit="1" customWidth="1"/>
    <col min="26" max="26" width="12.921875" bestFit="1" customWidth="1"/>
    <col min="27" max="27" width="13.23046875" bestFit="1" customWidth="1"/>
    <col min="28" max="28" width="9.15234375" bestFit="1" customWidth="1"/>
    <col min="29" max="29" width="22.4609375" bestFit="1" customWidth="1"/>
    <col min="30" max="30" width="19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13.8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4000</v>
      </c>
      <c r="B2" t="s">
        <v>36</v>
      </c>
      <c r="C2" t="s">
        <v>37</v>
      </c>
      <c r="D2">
        <v>1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5000</v>
      </c>
      <c r="B3" t="s">
        <v>44</v>
      </c>
      <c r="C3" t="s">
        <v>37</v>
      </c>
      <c r="D3">
        <v>50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100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42</v>
      </c>
      <c r="AE3">
        <v>288</v>
      </c>
      <c r="AF3" t="s">
        <v>43</v>
      </c>
      <c r="AG3">
        <v>0</v>
      </c>
      <c r="AH3">
        <v>0.5</v>
      </c>
      <c r="AI3">
        <v>1.1000000000000001</v>
      </c>
    </row>
    <row r="4" spans="1:36" x14ac:dyDescent="0.4">
      <c r="A4">
        <v>4001</v>
      </c>
      <c r="B4" t="s">
        <v>45</v>
      </c>
      <c r="C4" t="s">
        <v>46</v>
      </c>
      <c r="D4">
        <v>2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E4">
        <v>192</v>
      </c>
      <c r="AF4" t="s">
        <v>50</v>
      </c>
      <c r="AG4">
        <v>0</v>
      </c>
      <c r="AH4">
        <v>0.5</v>
      </c>
      <c r="AI4">
        <v>1</v>
      </c>
    </row>
    <row r="5" spans="1:36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</v>
      </c>
      <c r="N5">
        <v>1</v>
      </c>
      <c r="O5">
        <v>100</v>
      </c>
      <c r="P5">
        <v>100</v>
      </c>
      <c r="Q5">
        <v>130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E5">
        <v>264</v>
      </c>
      <c r="AF5" t="s">
        <v>55</v>
      </c>
      <c r="AG5">
        <v>0</v>
      </c>
      <c r="AH5">
        <v>0.5</v>
      </c>
      <c r="AI5">
        <v>1</v>
      </c>
    </row>
    <row r="6" spans="1:36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80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150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E6">
        <v>768</v>
      </c>
      <c r="AF6" t="s">
        <v>60</v>
      </c>
      <c r="AG6">
        <v>0</v>
      </c>
      <c r="AH6">
        <v>-1</v>
      </c>
      <c r="AI6">
        <v>1</v>
      </c>
    </row>
    <row r="7" spans="1:36" x14ac:dyDescent="0.4">
      <c r="A7">
        <v>4004</v>
      </c>
      <c r="B7" t="s">
        <v>61</v>
      </c>
      <c r="C7" t="s">
        <v>62</v>
      </c>
      <c r="D7">
        <v>16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</v>
      </c>
      <c r="N7">
        <v>1</v>
      </c>
      <c r="O7">
        <v>100</v>
      </c>
      <c r="P7">
        <v>100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>
        <v>432</v>
      </c>
      <c r="AF7" t="s">
        <v>64</v>
      </c>
      <c r="AG7">
        <v>0</v>
      </c>
      <c r="AH7">
        <v>0.5</v>
      </c>
      <c r="AI7">
        <v>1</v>
      </c>
    </row>
    <row r="8" spans="1:36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E8">
        <v>576</v>
      </c>
      <c r="AF8" t="s">
        <v>67</v>
      </c>
      <c r="AG8">
        <v>0</v>
      </c>
      <c r="AH8">
        <v>0.5</v>
      </c>
      <c r="AI8">
        <v>1</v>
      </c>
    </row>
    <row r="9" spans="1:36" x14ac:dyDescent="0.4">
      <c r="A9">
        <v>4006</v>
      </c>
      <c r="B9" t="s">
        <v>68</v>
      </c>
      <c r="C9" t="s">
        <v>69</v>
      </c>
      <c r="D9">
        <v>14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42</v>
      </c>
      <c r="AE9">
        <v>288</v>
      </c>
      <c r="AF9" t="s">
        <v>71</v>
      </c>
      <c r="AG9">
        <v>0</v>
      </c>
      <c r="AH9">
        <v>0.5</v>
      </c>
      <c r="AI9">
        <v>1</v>
      </c>
    </row>
    <row r="10" spans="1:36" x14ac:dyDescent="0.4">
      <c r="A10">
        <v>4007</v>
      </c>
      <c r="B10" t="s">
        <v>72</v>
      </c>
      <c r="C10" t="s">
        <v>73</v>
      </c>
      <c r="D10">
        <v>11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90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74</v>
      </c>
      <c r="AE10">
        <v>480</v>
      </c>
      <c r="AF10" t="s">
        <v>75</v>
      </c>
      <c r="AG10">
        <v>0</v>
      </c>
      <c r="AH10">
        <v>0.5</v>
      </c>
      <c r="AI10">
        <v>1</v>
      </c>
    </row>
    <row r="11" spans="1:36" x14ac:dyDescent="0.4">
      <c r="A11">
        <v>4008</v>
      </c>
      <c r="B11" t="s">
        <v>76</v>
      </c>
      <c r="C11" t="s">
        <v>77</v>
      </c>
      <c r="D11">
        <v>10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1102</v>
      </c>
      <c r="AD11" t="s">
        <v>59</v>
      </c>
      <c r="AE11">
        <v>288</v>
      </c>
      <c r="AF11" t="s">
        <v>79</v>
      </c>
      <c r="AG11">
        <v>0</v>
      </c>
      <c r="AH11">
        <v>-1</v>
      </c>
      <c r="AI11">
        <v>1</v>
      </c>
    </row>
    <row r="12" spans="1:36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>
        <v>576</v>
      </c>
      <c r="AF12" t="s">
        <v>82</v>
      </c>
      <c r="AG12">
        <v>0</v>
      </c>
      <c r="AH12">
        <v>0.5</v>
      </c>
      <c r="AI12">
        <v>1</v>
      </c>
    </row>
    <row r="13" spans="1:36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E13">
        <v>166</v>
      </c>
      <c r="AF13" t="s">
        <v>86</v>
      </c>
      <c r="AG13">
        <v>0</v>
      </c>
      <c r="AH13">
        <v>-1</v>
      </c>
      <c r="AI13">
        <v>1</v>
      </c>
    </row>
    <row r="14" spans="1:36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0</v>
      </c>
      <c r="AF14" t="s">
        <v>89</v>
      </c>
      <c r="AG14">
        <v>0</v>
      </c>
      <c r="AH14">
        <v>-1</v>
      </c>
      <c r="AI14">
        <v>1</v>
      </c>
    </row>
    <row r="15" spans="1:36" x14ac:dyDescent="0.4">
      <c r="A15">
        <v>4012</v>
      </c>
      <c r="B15" t="s">
        <v>90</v>
      </c>
      <c r="C15" t="s">
        <v>91</v>
      </c>
      <c r="D15">
        <v>3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42</v>
      </c>
      <c r="AE15">
        <v>288</v>
      </c>
      <c r="AF15" t="s">
        <v>93</v>
      </c>
      <c r="AG15">
        <v>0</v>
      </c>
      <c r="AH15">
        <v>0.5</v>
      </c>
      <c r="AI15">
        <v>1</v>
      </c>
    </row>
    <row r="16" spans="1:36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E16">
        <v>166</v>
      </c>
      <c r="AF16" t="s">
        <v>96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>
        <v>360</v>
      </c>
      <c r="AF17" t="s">
        <v>100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101</v>
      </c>
      <c r="C18" t="s">
        <v>102</v>
      </c>
      <c r="D18">
        <v>11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42</v>
      </c>
      <c r="AE18">
        <v>252</v>
      </c>
      <c r="AF18" t="s">
        <v>103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99</v>
      </c>
      <c r="AE19">
        <v>576</v>
      </c>
      <c r="AF19" t="s">
        <v>67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E20">
        <v>182</v>
      </c>
      <c r="AF20" t="s">
        <v>110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111</v>
      </c>
      <c r="C21" t="s">
        <v>112</v>
      </c>
      <c r="D21">
        <v>12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100</v>
      </c>
      <c r="M21">
        <v>10</v>
      </c>
      <c r="N21">
        <v>4</v>
      </c>
      <c r="O21">
        <v>100</v>
      </c>
      <c r="P21">
        <v>100</v>
      </c>
      <c r="Q21">
        <v>100</v>
      </c>
      <c r="R21">
        <v>100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E21">
        <v>384</v>
      </c>
      <c r="AF21" t="s">
        <v>116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99</v>
      </c>
      <c r="AE22">
        <v>264</v>
      </c>
      <c r="AF22" t="s">
        <v>121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122</v>
      </c>
      <c r="C23" t="s">
        <v>123</v>
      </c>
      <c r="D23">
        <v>21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74</v>
      </c>
      <c r="AE23">
        <v>360</v>
      </c>
      <c r="AF23" t="s">
        <v>124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125</v>
      </c>
      <c r="C24" t="s">
        <v>126</v>
      </c>
      <c r="D24">
        <v>18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42</v>
      </c>
      <c r="AE24">
        <v>432</v>
      </c>
      <c r="AF24" t="s">
        <v>127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128</v>
      </c>
      <c r="C25" t="s">
        <v>129</v>
      </c>
      <c r="D25">
        <v>43</v>
      </c>
      <c r="E25">
        <v>100</v>
      </c>
      <c r="F25">
        <v>100</v>
      </c>
      <c r="G25">
        <v>70</v>
      </c>
      <c r="H25">
        <v>80</v>
      </c>
      <c r="I25">
        <v>100</v>
      </c>
      <c r="J25">
        <v>110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130</v>
      </c>
      <c r="AD25" t="s">
        <v>99</v>
      </c>
      <c r="AE25">
        <v>360</v>
      </c>
      <c r="AF25" t="s">
        <v>131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132</v>
      </c>
      <c r="C26" t="s">
        <v>133</v>
      </c>
      <c r="D26">
        <v>7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E26">
        <v>312</v>
      </c>
      <c r="AF26" t="s">
        <v>134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135</v>
      </c>
      <c r="C27" t="s">
        <v>136</v>
      </c>
      <c r="D27">
        <v>9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E27">
        <v>252</v>
      </c>
      <c r="AF27" t="s">
        <v>137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138</v>
      </c>
      <c r="C28" t="s">
        <v>139</v>
      </c>
      <c r="D28">
        <v>10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E28">
        <v>672</v>
      </c>
      <c r="AF28" t="s">
        <v>141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1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E29">
        <v>480</v>
      </c>
      <c r="AF29" t="s">
        <v>145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146</v>
      </c>
      <c r="C30" t="s">
        <v>147</v>
      </c>
      <c r="D30">
        <v>5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>
        <v>360</v>
      </c>
      <c r="AF30" t="s">
        <v>148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149</v>
      </c>
      <c r="C31" t="s">
        <v>150</v>
      </c>
      <c r="D31">
        <v>3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E31">
        <v>144</v>
      </c>
      <c r="AF31" t="s">
        <v>151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152</v>
      </c>
      <c r="C32" t="s">
        <v>153</v>
      </c>
      <c r="D32">
        <v>4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110</v>
      </c>
      <c r="M32">
        <v>10</v>
      </c>
      <c r="N32">
        <v>1</v>
      </c>
      <c r="O32">
        <v>140</v>
      </c>
      <c r="P32">
        <v>130</v>
      </c>
      <c r="Q32">
        <v>120</v>
      </c>
      <c r="R32">
        <v>110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96</v>
      </c>
      <c r="AF32" t="s">
        <v>154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>
        <v>0</v>
      </c>
      <c r="AF33" t="s">
        <v>157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158</v>
      </c>
      <c r="C34" t="s">
        <v>159</v>
      </c>
      <c r="D34">
        <v>25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160</v>
      </c>
      <c r="K34">
        <v>100</v>
      </c>
      <c r="L34">
        <v>110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99</v>
      </c>
      <c r="AE34">
        <v>384</v>
      </c>
      <c r="AF34" t="s">
        <v>161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160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108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99</v>
      </c>
      <c r="AE35">
        <v>384</v>
      </c>
      <c r="AF35" t="s">
        <v>164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165</v>
      </c>
      <c r="C36" t="s">
        <v>166</v>
      </c>
      <c r="D36">
        <v>24</v>
      </c>
      <c r="E36">
        <v>100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140</v>
      </c>
      <c r="M36">
        <v>10</v>
      </c>
      <c r="N36">
        <v>1</v>
      </c>
      <c r="O36">
        <v>100</v>
      </c>
      <c r="P36">
        <v>100</v>
      </c>
      <c r="Q36">
        <v>112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99</v>
      </c>
      <c r="AE36">
        <v>384</v>
      </c>
      <c r="AF36" t="s">
        <v>167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168</v>
      </c>
      <c r="C37" t="s">
        <v>169</v>
      </c>
      <c r="D37">
        <v>23</v>
      </c>
      <c r="E37">
        <v>140</v>
      </c>
      <c r="F37">
        <v>100</v>
      </c>
      <c r="G37">
        <v>100</v>
      </c>
      <c r="H37">
        <v>160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110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99</v>
      </c>
      <c r="AE37">
        <v>384</v>
      </c>
      <c r="AF37" t="s">
        <v>170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171</v>
      </c>
      <c r="C38" t="s">
        <v>172</v>
      </c>
      <c r="D38">
        <v>22</v>
      </c>
      <c r="E38">
        <v>110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110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99</v>
      </c>
      <c r="AE38">
        <v>384</v>
      </c>
      <c r="AF38" t="s">
        <v>173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174</v>
      </c>
      <c r="C39" t="s">
        <v>175</v>
      </c>
      <c r="D39">
        <v>24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>
        <v>528</v>
      </c>
      <c r="AF39" t="s">
        <v>177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178</v>
      </c>
      <c r="C40" t="s">
        <v>179</v>
      </c>
      <c r="D40">
        <v>34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181</v>
      </c>
      <c r="AD40" t="s">
        <v>99</v>
      </c>
      <c r="AE40">
        <v>324</v>
      </c>
      <c r="AF40" t="s">
        <v>182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99</v>
      </c>
      <c r="AE41">
        <v>324</v>
      </c>
      <c r="AF41" t="s">
        <v>185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186</v>
      </c>
      <c r="C42" t="s">
        <v>187</v>
      </c>
      <c r="D42">
        <v>25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42</v>
      </c>
      <c r="AE42">
        <v>1008</v>
      </c>
      <c r="AF42" t="s">
        <v>189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190</v>
      </c>
      <c r="C43" t="s">
        <v>191</v>
      </c>
      <c r="D43">
        <v>38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99</v>
      </c>
      <c r="AE43">
        <v>603</v>
      </c>
      <c r="AF43" t="s">
        <v>193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E44">
        <v>166</v>
      </c>
      <c r="AF44" t="s">
        <v>196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197</v>
      </c>
      <c r="C45" t="s">
        <v>198</v>
      </c>
      <c r="D45">
        <v>26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90</v>
      </c>
      <c r="M45">
        <v>10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42</v>
      </c>
      <c r="AE45">
        <v>192</v>
      </c>
      <c r="AF45" t="s">
        <v>200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201</v>
      </c>
      <c r="C46" t="s">
        <v>202</v>
      </c>
      <c r="D46">
        <v>4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115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E46">
        <v>288</v>
      </c>
      <c r="AF46" t="s">
        <v>203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204</v>
      </c>
      <c r="C47" t="s">
        <v>205</v>
      </c>
      <c r="D47">
        <v>16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</v>
      </c>
      <c r="N47">
        <v>1</v>
      </c>
      <c r="O47">
        <v>100</v>
      </c>
      <c r="P47">
        <v>100</v>
      </c>
      <c r="Q47">
        <v>100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528</v>
      </c>
      <c r="AF47" t="s">
        <v>206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E48">
        <v>288</v>
      </c>
      <c r="AF48" t="s">
        <v>209</v>
      </c>
      <c r="AG48">
        <v>0</v>
      </c>
      <c r="AH48">
        <v>-1</v>
      </c>
      <c r="AI48">
        <v>1</v>
      </c>
    </row>
    <row r="49" spans="1:35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110</v>
      </c>
      <c r="M49">
        <v>10</v>
      </c>
      <c r="N49">
        <v>1</v>
      </c>
      <c r="O49">
        <v>90</v>
      </c>
      <c r="P49">
        <v>90</v>
      </c>
      <c r="Q49">
        <v>100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E49">
        <v>216</v>
      </c>
      <c r="AF49" t="s">
        <v>212</v>
      </c>
      <c r="AG49">
        <v>0</v>
      </c>
      <c r="AH49">
        <v>0.5</v>
      </c>
      <c r="AI49">
        <v>1</v>
      </c>
    </row>
    <row r="50" spans="1:35" x14ac:dyDescent="0.4">
      <c r="A50">
        <v>4047</v>
      </c>
      <c r="B50" t="s">
        <v>213</v>
      </c>
      <c r="C50" t="s">
        <v>214</v>
      </c>
      <c r="D50">
        <v>15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42</v>
      </c>
      <c r="AE50">
        <v>288</v>
      </c>
      <c r="AF50" t="s">
        <v>216</v>
      </c>
      <c r="AG50">
        <v>0</v>
      </c>
      <c r="AH50">
        <v>0.5</v>
      </c>
      <c r="AI50">
        <v>1</v>
      </c>
    </row>
    <row r="51" spans="1:35" x14ac:dyDescent="0.4">
      <c r="A51">
        <v>4048</v>
      </c>
      <c r="B51" t="s">
        <v>217</v>
      </c>
      <c r="C51" t="s">
        <v>218</v>
      </c>
      <c r="D51">
        <v>33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99</v>
      </c>
      <c r="AE51">
        <v>336</v>
      </c>
      <c r="AF51" t="s">
        <v>222</v>
      </c>
      <c r="AG51">
        <v>0</v>
      </c>
      <c r="AH51">
        <v>0.5</v>
      </c>
      <c r="AI51">
        <v>1</v>
      </c>
    </row>
    <row r="52" spans="1:35" x14ac:dyDescent="0.4">
      <c r="A52">
        <v>4049</v>
      </c>
      <c r="B52" t="s">
        <v>223</v>
      </c>
      <c r="C52" t="s">
        <v>224</v>
      </c>
      <c r="D52">
        <v>10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99</v>
      </c>
      <c r="AE52">
        <v>288</v>
      </c>
      <c r="AF52" t="s">
        <v>226</v>
      </c>
      <c r="AG52">
        <v>0</v>
      </c>
      <c r="AH52">
        <v>0.75</v>
      </c>
      <c r="AI52">
        <v>1</v>
      </c>
    </row>
    <row r="53" spans="1:35" x14ac:dyDescent="0.4">
      <c r="A53">
        <v>4050</v>
      </c>
      <c r="B53" t="s">
        <v>227</v>
      </c>
      <c r="C53" t="s">
        <v>228</v>
      </c>
      <c r="D53">
        <v>35</v>
      </c>
      <c r="E53">
        <v>100</v>
      </c>
      <c r="F53">
        <v>100</v>
      </c>
      <c r="G53">
        <v>180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99</v>
      </c>
      <c r="AE53">
        <v>312</v>
      </c>
      <c r="AF53" t="s">
        <v>232</v>
      </c>
      <c r="AG53">
        <v>0</v>
      </c>
      <c r="AH53">
        <v>0.5</v>
      </c>
      <c r="AI53">
        <v>1</v>
      </c>
    </row>
    <row r="54" spans="1:35" x14ac:dyDescent="0.4">
      <c r="A54">
        <v>4051</v>
      </c>
      <c r="B54" t="s">
        <v>233</v>
      </c>
      <c r="C54" t="s">
        <v>234</v>
      </c>
      <c r="D54">
        <v>46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99</v>
      </c>
      <c r="AE54">
        <v>672</v>
      </c>
      <c r="AF54" t="s">
        <v>237</v>
      </c>
      <c r="AG54">
        <v>0</v>
      </c>
      <c r="AH54">
        <v>0.5</v>
      </c>
      <c r="AI54">
        <v>1</v>
      </c>
    </row>
    <row r="55" spans="1:35" x14ac:dyDescent="0.4">
      <c r="A55">
        <v>4052</v>
      </c>
      <c r="B55" t="s">
        <v>238</v>
      </c>
      <c r="C55" t="s">
        <v>239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48</v>
      </c>
      <c r="AD55" t="s">
        <v>99</v>
      </c>
      <c r="AE55">
        <v>360</v>
      </c>
      <c r="AF55" t="s">
        <v>240</v>
      </c>
      <c r="AG55">
        <v>0</v>
      </c>
      <c r="AH55">
        <v>0.5</v>
      </c>
      <c r="AI55">
        <v>1</v>
      </c>
    </row>
    <row r="56" spans="1:35" x14ac:dyDescent="0.4">
      <c r="A56">
        <v>4053</v>
      </c>
      <c r="B56" t="s">
        <v>241</v>
      </c>
      <c r="C56" t="s">
        <v>242</v>
      </c>
      <c r="D56">
        <v>19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1</v>
      </c>
      <c r="O56">
        <v>100</v>
      </c>
      <c r="P56">
        <v>100</v>
      </c>
      <c r="Q56">
        <v>100</v>
      </c>
      <c r="R56">
        <v>100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>
        <v>528</v>
      </c>
      <c r="AF56" t="s">
        <v>243</v>
      </c>
      <c r="AG56">
        <v>0</v>
      </c>
      <c r="AH56">
        <v>0.5</v>
      </c>
      <c r="AI56">
        <v>1</v>
      </c>
    </row>
    <row r="57" spans="1:35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120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42</v>
      </c>
      <c r="AE57">
        <v>288</v>
      </c>
      <c r="AF57" t="s">
        <v>246</v>
      </c>
      <c r="AG57">
        <v>0</v>
      </c>
      <c r="AH57">
        <v>0.5</v>
      </c>
      <c r="AI57">
        <v>1</v>
      </c>
    </row>
    <row r="58" spans="1:35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130</v>
      </c>
      <c r="H58">
        <v>50</v>
      </c>
      <c r="I58">
        <v>100</v>
      </c>
      <c r="J58">
        <v>90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110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99</v>
      </c>
      <c r="AE58">
        <v>288</v>
      </c>
      <c r="AF58" t="s">
        <v>250</v>
      </c>
      <c r="AG58">
        <v>0</v>
      </c>
      <c r="AH58">
        <v>0.5</v>
      </c>
      <c r="AI58">
        <v>1</v>
      </c>
    </row>
    <row r="59" spans="1:35" x14ac:dyDescent="0.4">
      <c r="A59">
        <v>4056</v>
      </c>
      <c r="B59" t="s">
        <v>251</v>
      </c>
      <c r="C59" t="s">
        <v>252</v>
      </c>
      <c r="D59">
        <v>24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548</v>
      </c>
      <c r="AD59" t="s">
        <v>42</v>
      </c>
      <c r="AE59">
        <v>480</v>
      </c>
      <c r="AF59" t="s">
        <v>254</v>
      </c>
      <c r="AG59">
        <v>0</v>
      </c>
      <c r="AH59">
        <v>0.5</v>
      </c>
      <c r="AI59">
        <v>1</v>
      </c>
    </row>
    <row r="60" spans="1:35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275</v>
      </c>
      <c r="AD60" t="s">
        <v>42</v>
      </c>
      <c r="AE60">
        <v>840</v>
      </c>
      <c r="AF60" t="s">
        <v>257</v>
      </c>
      <c r="AG60">
        <v>0</v>
      </c>
      <c r="AH60">
        <v>0.5</v>
      </c>
      <c r="AI60">
        <v>1</v>
      </c>
    </row>
    <row r="61" spans="1:35" x14ac:dyDescent="0.4">
      <c r="A61">
        <v>4058</v>
      </c>
      <c r="B61" t="s">
        <v>258</v>
      </c>
      <c r="C61" t="s">
        <v>259</v>
      </c>
      <c r="D61">
        <v>33</v>
      </c>
      <c r="E61">
        <v>110</v>
      </c>
      <c r="F61">
        <v>100</v>
      </c>
      <c r="G61">
        <v>100</v>
      </c>
      <c r="H61">
        <v>105</v>
      </c>
      <c r="I61">
        <v>90</v>
      </c>
      <c r="J61">
        <v>90</v>
      </c>
      <c r="K61">
        <v>100</v>
      </c>
      <c r="L61">
        <v>100</v>
      </c>
      <c r="M61">
        <v>10</v>
      </c>
      <c r="N61">
        <v>1</v>
      </c>
      <c r="O61">
        <v>100</v>
      </c>
      <c r="P61">
        <v>90</v>
      </c>
      <c r="Q61">
        <v>105</v>
      </c>
      <c r="R61">
        <v>100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42</v>
      </c>
      <c r="AE61">
        <v>324</v>
      </c>
      <c r="AF61" t="s">
        <v>260</v>
      </c>
      <c r="AG61">
        <v>0</v>
      </c>
      <c r="AH61">
        <v>0.5</v>
      </c>
      <c r="AI61">
        <v>1</v>
      </c>
    </row>
    <row r="62" spans="1:35" x14ac:dyDescent="0.4">
      <c r="A62">
        <v>4059</v>
      </c>
      <c r="B62" t="s">
        <v>261</v>
      </c>
      <c r="C62" t="s">
        <v>262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140</v>
      </c>
      <c r="J62">
        <v>150</v>
      </c>
      <c r="K62">
        <v>130</v>
      </c>
      <c r="L62">
        <v>120</v>
      </c>
      <c r="M62">
        <v>10</v>
      </c>
      <c r="N62">
        <v>2</v>
      </c>
      <c r="O62">
        <v>60</v>
      </c>
      <c r="P62">
        <v>60</v>
      </c>
      <c r="Q62">
        <v>130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99</v>
      </c>
      <c r="AE62">
        <v>336</v>
      </c>
      <c r="AF62" t="s">
        <v>264</v>
      </c>
      <c r="AG62">
        <v>0</v>
      </c>
      <c r="AH62">
        <v>0.5</v>
      </c>
      <c r="AI62">
        <v>1</v>
      </c>
    </row>
    <row r="63" spans="1:35" x14ac:dyDescent="0.4">
      <c r="A63">
        <v>4060</v>
      </c>
      <c r="B63" t="s">
        <v>265</v>
      </c>
      <c r="C63" t="s">
        <v>266</v>
      </c>
      <c r="D63">
        <v>40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E63">
        <v>816</v>
      </c>
      <c r="AF63" t="s">
        <v>267</v>
      </c>
      <c r="AG63">
        <v>0</v>
      </c>
      <c r="AH63">
        <v>-1</v>
      </c>
      <c r="AI63">
        <v>1</v>
      </c>
    </row>
    <row r="64" spans="1:35" x14ac:dyDescent="0.4">
      <c r="A64">
        <v>4061</v>
      </c>
      <c r="B64" t="s">
        <v>268</v>
      </c>
      <c r="C64" t="s">
        <v>269</v>
      </c>
      <c r="D64">
        <v>34</v>
      </c>
      <c r="E64">
        <v>60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99</v>
      </c>
      <c r="AE64">
        <v>552</v>
      </c>
      <c r="AF64" t="s">
        <v>271</v>
      </c>
      <c r="AG64">
        <v>0</v>
      </c>
      <c r="AH64">
        <v>0.5</v>
      </c>
      <c r="AI64">
        <v>1</v>
      </c>
    </row>
    <row r="65" spans="1:35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275</v>
      </c>
      <c r="AD65" t="s">
        <v>99</v>
      </c>
      <c r="AE65">
        <v>360</v>
      </c>
      <c r="AF65" t="s">
        <v>276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99</v>
      </c>
      <c r="AE66">
        <v>408</v>
      </c>
      <c r="AF66" t="s">
        <v>280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281</v>
      </c>
      <c r="C67" t="s">
        <v>282</v>
      </c>
      <c r="D67">
        <v>20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74</v>
      </c>
      <c r="AE67">
        <v>480</v>
      </c>
      <c r="AF67" t="s">
        <v>283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284</v>
      </c>
      <c r="C68" t="s">
        <v>285</v>
      </c>
      <c r="D68">
        <v>29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1101</v>
      </c>
      <c r="AD68" t="s">
        <v>99</v>
      </c>
      <c r="AE68">
        <v>504</v>
      </c>
      <c r="AF68" t="s">
        <v>287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288</v>
      </c>
      <c r="C69" t="s">
        <v>289</v>
      </c>
      <c r="D69">
        <v>35</v>
      </c>
      <c r="E69">
        <v>300</v>
      </c>
      <c r="F69">
        <v>100</v>
      </c>
      <c r="G69">
        <v>100</v>
      </c>
      <c r="H69">
        <v>200</v>
      </c>
      <c r="I69">
        <v>130</v>
      </c>
      <c r="J69">
        <v>100</v>
      </c>
      <c r="K69">
        <v>100</v>
      </c>
      <c r="L69">
        <v>150</v>
      </c>
      <c r="M69">
        <v>10</v>
      </c>
      <c r="N69">
        <v>1</v>
      </c>
      <c r="O69">
        <v>200</v>
      </c>
      <c r="P69">
        <v>100</v>
      </c>
      <c r="Q69">
        <v>150</v>
      </c>
      <c r="R69">
        <v>140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42</v>
      </c>
      <c r="AE69">
        <v>720</v>
      </c>
      <c r="AF69" t="s">
        <v>291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99</v>
      </c>
      <c r="AE70">
        <v>216</v>
      </c>
      <c r="AF70" t="s">
        <v>294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10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99</v>
      </c>
      <c r="AE71">
        <v>384</v>
      </c>
      <c r="AF71" t="s">
        <v>297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298</v>
      </c>
      <c r="C72" t="s">
        <v>299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74</v>
      </c>
      <c r="AE72">
        <v>432</v>
      </c>
      <c r="AF72" t="s">
        <v>300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301</v>
      </c>
      <c r="C73" t="s">
        <v>302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42</v>
      </c>
      <c r="AE73">
        <v>192</v>
      </c>
      <c r="AF73" t="s">
        <v>303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304</v>
      </c>
      <c r="C74" t="s">
        <v>305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74</v>
      </c>
      <c r="AE74">
        <v>180</v>
      </c>
      <c r="AF74" t="s">
        <v>306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307</v>
      </c>
      <c r="C75" t="s">
        <v>308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74</v>
      </c>
      <c r="AE75">
        <v>144</v>
      </c>
      <c r="AF75" t="s">
        <v>309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310</v>
      </c>
      <c r="C76" t="s">
        <v>311</v>
      </c>
      <c r="D76">
        <v>18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74</v>
      </c>
      <c r="AE76">
        <v>144</v>
      </c>
      <c r="AF76" t="s">
        <v>312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313</v>
      </c>
      <c r="C77" t="s">
        <v>314</v>
      </c>
      <c r="D77">
        <v>20</v>
      </c>
      <c r="E77">
        <v>130</v>
      </c>
      <c r="F77">
        <v>60</v>
      </c>
      <c r="G77">
        <v>140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95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48</v>
      </c>
      <c r="AD77" t="s">
        <v>42</v>
      </c>
      <c r="AE77">
        <v>576</v>
      </c>
      <c r="AF77" t="s">
        <v>315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316</v>
      </c>
      <c r="C78" t="s">
        <v>317</v>
      </c>
      <c r="D78">
        <v>33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42</v>
      </c>
      <c r="AE78">
        <v>480</v>
      </c>
      <c r="AF78" t="s">
        <v>318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319</v>
      </c>
      <c r="C79" t="s">
        <v>320</v>
      </c>
      <c r="D79">
        <v>81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99</v>
      </c>
      <c r="AE79">
        <v>624</v>
      </c>
      <c r="AF79" t="s">
        <v>322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323</v>
      </c>
      <c r="C80" t="s">
        <v>324</v>
      </c>
      <c r="D80">
        <v>81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325</v>
      </c>
      <c r="AD80" t="s">
        <v>99</v>
      </c>
      <c r="AE80">
        <v>624</v>
      </c>
      <c r="AF80" t="s">
        <v>326</v>
      </c>
      <c r="AG80">
        <v>0</v>
      </c>
      <c r="AH80">
        <v>0.5</v>
      </c>
      <c r="AI80">
        <v>1</v>
      </c>
    </row>
    <row r="81" spans="1:35" x14ac:dyDescent="0.4">
      <c r="A81">
        <v>4078</v>
      </c>
      <c r="B81" t="s">
        <v>327</v>
      </c>
      <c r="C81" t="s">
        <v>328</v>
      </c>
      <c r="D81">
        <v>25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328</v>
      </c>
      <c r="AD81" t="s">
        <v>42</v>
      </c>
      <c r="AE81">
        <v>576</v>
      </c>
      <c r="AF81" t="s">
        <v>329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330</v>
      </c>
      <c r="C82" t="s">
        <v>331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E82">
        <v>480</v>
      </c>
      <c r="AF82" t="s">
        <v>332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333</v>
      </c>
      <c r="C83" t="s">
        <v>334</v>
      </c>
      <c r="D83">
        <v>14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>
        <v>672</v>
      </c>
      <c r="AF83" t="s">
        <v>335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336</v>
      </c>
      <c r="C84" t="s">
        <v>337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42</v>
      </c>
      <c r="AE84">
        <v>288</v>
      </c>
      <c r="AF84" t="s">
        <v>338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339</v>
      </c>
      <c r="C85" t="s">
        <v>340</v>
      </c>
      <c r="D85">
        <v>30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E85">
        <v>324</v>
      </c>
      <c r="AF85" t="s">
        <v>341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342</v>
      </c>
      <c r="C86" t="s">
        <v>343</v>
      </c>
      <c r="D86">
        <v>27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99</v>
      </c>
      <c r="AE86">
        <v>180</v>
      </c>
      <c r="AF86" t="s">
        <v>344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345</v>
      </c>
      <c r="C87" t="s">
        <v>346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99</v>
      </c>
      <c r="AE87">
        <v>288</v>
      </c>
      <c r="AF87" t="s">
        <v>347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348</v>
      </c>
      <c r="C88" t="s">
        <v>349</v>
      </c>
      <c r="D88">
        <v>26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E88">
        <v>288</v>
      </c>
      <c r="AF88" t="s">
        <v>350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351</v>
      </c>
      <c r="C89" t="s">
        <v>352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99</v>
      </c>
      <c r="AE89">
        <v>324</v>
      </c>
      <c r="AF89" t="s">
        <v>353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354</v>
      </c>
      <c r="C90" t="s">
        <v>355</v>
      </c>
      <c r="D90">
        <v>34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E90">
        <v>432</v>
      </c>
      <c r="AF90" t="s">
        <v>356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357</v>
      </c>
      <c r="C91" t="s">
        <v>358</v>
      </c>
      <c r="D91">
        <v>17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74</v>
      </c>
      <c r="AE91">
        <v>288</v>
      </c>
      <c r="AF91" t="s">
        <v>359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360</v>
      </c>
      <c r="C92" t="s">
        <v>361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99</v>
      </c>
      <c r="AE92">
        <v>288</v>
      </c>
      <c r="AF92" t="s">
        <v>362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363</v>
      </c>
      <c r="C93" t="s">
        <v>364</v>
      </c>
      <c r="D93">
        <v>42</v>
      </c>
      <c r="E93">
        <v>100</v>
      </c>
      <c r="F93">
        <v>100</v>
      </c>
      <c r="G93">
        <v>100</v>
      </c>
      <c r="H93">
        <v>100</v>
      </c>
      <c r="I93">
        <v>130</v>
      </c>
      <c r="J93">
        <v>100</v>
      </c>
      <c r="K93">
        <v>100</v>
      </c>
      <c r="L93">
        <v>100</v>
      </c>
      <c r="M93">
        <v>10</v>
      </c>
      <c r="N93">
        <v>1</v>
      </c>
      <c r="O93">
        <v>100</v>
      </c>
      <c r="P93">
        <v>100</v>
      </c>
      <c r="Q93">
        <v>100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48</v>
      </c>
      <c r="AD93" t="s">
        <v>99</v>
      </c>
      <c r="AE93">
        <v>288</v>
      </c>
      <c r="AF93" t="s">
        <v>365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366</v>
      </c>
      <c r="C94" t="s">
        <v>367</v>
      </c>
      <c r="D94">
        <v>4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>
        <v>288</v>
      </c>
      <c r="AF94" t="s">
        <v>368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369</v>
      </c>
      <c r="C95" t="s">
        <v>370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42</v>
      </c>
      <c r="AE95">
        <v>216</v>
      </c>
      <c r="AF95" t="s">
        <v>371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372</v>
      </c>
      <c r="C96" t="s">
        <v>373</v>
      </c>
      <c r="D96">
        <v>18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42</v>
      </c>
      <c r="AE96">
        <v>336</v>
      </c>
      <c r="AF96" t="s">
        <v>374</v>
      </c>
      <c r="AG96">
        <v>0</v>
      </c>
      <c r="AH96">
        <v>0.5</v>
      </c>
      <c r="AI96">
        <v>1</v>
      </c>
    </row>
    <row r="97" spans="1:35" x14ac:dyDescent="0.4">
      <c r="A97">
        <v>4094</v>
      </c>
      <c r="B97" t="s">
        <v>375</v>
      </c>
      <c r="C97" t="s">
        <v>376</v>
      </c>
      <c r="D97">
        <v>16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42</v>
      </c>
      <c r="AE97">
        <v>720</v>
      </c>
      <c r="AF97" t="s">
        <v>377</v>
      </c>
      <c r="AG97">
        <v>0</v>
      </c>
      <c r="AH97">
        <v>0.5</v>
      </c>
      <c r="AI97">
        <v>1</v>
      </c>
    </row>
    <row r="98" spans="1:35" x14ac:dyDescent="0.4">
      <c r="A98">
        <v>4095</v>
      </c>
      <c r="B98" t="s">
        <v>378</v>
      </c>
      <c r="C98" t="s">
        <v>379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38</v>
      </c>
      <c r="V98" t="s">
        <v>380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380</v>
      </c>
      <c r="AD98" t="s">
        <v>99</v>
      </c>
      <c r="AE98">
        <v>336</v>
      </c>
      <c r="AF98" t="s">
        <v>381</v>
      </c>
      <c r="AG98">
        <v>0</v>
      </c>
      <c r="AH98">
        <v>0.5</v>
      </c>
      <c r="AI98">
        <v>1</v>
      </c>
    </row>
    <row r="99" spans="1:35" x14ac:dyDescent="0.4">
      <c r="A99">
        <v>4096</v>
      </c>
      <c r="B99" t="s">
        <v>382</v>
      </c>
      <c r="C99" t="s">
        <v>383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380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380</v>
      </c>
      <c r="AD99" t="s">
        <v>99</v>
      </c>
      <c r="AE99">
        <v>336</v>
      </c>
      <c r="AF99" t="s">
        <v>384</v>
      </c>
      <c r="AG99">
        <v>0</v>
      </c>
      <c r="AH99">
        <v>0.5</v>
      </c>
      <c r="AI99">
        <v>1</v>
      </c>
    </row>
    <row r="100" spans="1:35" x14ac:dyDescent="0.4">
      <c r="A100">
        <v>4097</v>
      </c>
      <c r="B100" t="s">
        <v>385</v>
      </c>
      <c r="C100" t="s">
        <v>386</v>
      </c>
      <c r="D100">
        <v>26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39</v>
      </c>
      <c r="AD100" t="s">
        <v>115</v>
      </c>
      <c r="AE100">
        <v>180</v>
      </c>
      <c r="AF100" t="s">
        <v>387</v>
      </c>
      <c r="AG100">
        <v>0</v>
      </c>
      <c r="AH100">
        <v>-1</v>
      </c>
      <c r="AI100">
        <v>1</v>
      </c>
    </row>
    <row r="101" spans="1:35" x14ac:dyDescent="0.4">
      <c r="A101">
        <v>4098</v>
      </c>
      <c r="B101" t="s">
        <v>388</v>
      </c>
      <c r="C101" t="s">
        <v>389</v>
      </c>
      <c r="D101">
        <v>26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99</v>
      </c>
      <c r="AE101">
        <v>336</v>
      </c>
      <c r="AF101" t="s">
        <v>390</v>
      </c>
      <c r="AG101">
        <v>0</v>
      </c>
      <c r="AH101">
        <v>0.5</v>
      </c>
      <c r="AI101">
        <v>1</v>
      </c>
    </row>
    <row r="102" spans="1:35" x14ac:dyDescent="0.4">
      <c r="A102">
        <v>4099</v>
      </c>
      <c r="B102" t="s">
        <v>391</v>
      </c>
      <c r="C102" t="s">
        <v>392</v>
      </c>
      <c r="D102">
        <v>25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99</v>
      </c>
      <c r="AE102">
        <v>216</v>
      </c>
      <c r="AF102" t="s">
        <v>393</v>
      </c>
      <c r="AG102">
        <v>0</v>
      </c>
      <c r="AH102">
        <v>0.5</v>
      </c>
      <c r="AI102">
        <v>1</v>
      </c>
    </row>
    <row r="103" spans="1:35" x14ac:dyDescent="0.4">
      <c r="A103">
        <v>4100</v>
      </c>
      <c r="B103" t="s">
        <v>394</v>
      </c>
      <c r="C103" t="s">
        <v>395</v>
      </c>
      <c r="D103">
        <v>41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396</v>
      </c>
      <c r="AD103" t="s">
        <v>99</v>
      </c>
      <c r="AE103">
        <v>576</v>
      </c>
      <c r="AF103" t="s">
        <v>397</v>
      </c>
      <c r="AG103">
        <v>0</v>
      </c>
      <c r="AH103">
        <v>-1</v>
      </c>
      <c r="AI103">
        <v>1</v>
      </c>
    </row>
    <row r="104" spans="1:35" x14ac:dyDescent="0.4">
      <c r="A104">
        <v>4101</v>
      </c>
      <c r="B104" t="s">
        <v>398</v>
      </c>
      <c r="C104" t="s">
        <v>399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400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99</v>
      </c>
      <c r="AE104">
        <v>288</v>
      </c>
      <c r="AF104" t="s">
        <v>401</v>
      </c>
      <c r="AG104">
        <v>0</v>
      </c>
      <c r="AH104">
        <v>0.5</v>
      </c>
      <c r="AI104">
        <v>1</v>
      </c>
    </row>
    <row r="105" spans="1:35" x14ac:dyDescent="0.4">
      <c r="A105">
        <v>4102</v>
      </c>
      <c r="B105" t="s">
        <v>402</v>
      </c>
      <c r="C105" t="s">
        <v>403</v>
      </c>
      <c r="D105">
        <v>13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42</v>
      </c>
      <c r="AE105">
        <v>312</v>
      </c>
      <c r="AF105" t="s">
        <v>404</v>
      </c>
      <c r="AG105">
        <v>0</v>
      </c>
      <c r="AH105">
        <v>0.5</v>
      </c>
      <c r="AI105">
        <v>1</v>
      </c>
    </row>
    <row r="106" spans="1:35" x14ac:dyDescent="0.4">
      <c r="A106">
        <v>4103</v>
      </c>
      <c r="B106" t="s">
        <v>405</v>
      </c>
      <c r="C106" t="s">
        <v>406</v>
      </c>
      <c r="D106">
        <v>40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99</v>
      </c>
      <c r="AE106">
        <v>288</v>
      </c>
      <c r="AF106" t="s">
        <v>407</v>
      </c>
      <c r="AG106">
        <v>0</v>
      </c>
      <c r="AH106">
        <v>0.5</v>
      </c>
      <c r="AI106">
        <v>1</v>
      </c>
    </row>
    <row r="107" spans="1:35" x14ac:dyDescent="0.4">
      <c r="A107">
        <v>4104</v>
      </c>
      <c r="B107" t="s">
        <v>408</v>
      </c>
      <c r="C107" t="s">
        <v>409</v>
      </c>
      <c r="D107">
        <v>21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42</v>
      </c>
      <c r="AE107">
        <v>252</v>
      </c>
      <c r="AF107" t="s">
        <v>410</v>
      </c>
      <c r="AG107">
        <v>0</v>
      </c>
      <c r="AH107">
        <v>0.5</v>
      </c>
      <c r="AI107">
        <v>1</v>
      </c>
    </row>
    <row r="108" spans="1:35" x14ac:dyDescent="0.4">
      <c r="A108">
        <v>4105</v>
      </c>
      <c r="B108" t="s">
        <v>411</v>
      </c>
      <c r="C108" t="s">
        <v>412</v>
      </c>
      <c r="D108">
        <v>17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42</v>
      </c>
      <c r="AE108">
        <v>504</v>
      </c>
      <c r="AF108" t="s">
        <v>413</v>
      </c>
      <c r="AG108">
        <v>0</v>
      </c>
      <c r="AH108">
        <v>0.5</v>
      </c>
      <c r="AI108">
        <v>1</v>
      </c>
    </row>
    <row r="109" spans="1:35" x14ac:dyDescent="0.4">
      <c r="A109">
        <v>4106</v>
      </c>
      <c r="B109" t="s">
        <v>414</v>
      </c>
      <c r="C109" t="s">
        <v>415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E109">
        <v>166</v>
      </c>
      <c r="AF109" t="s">
        <v>416</v>
      </c>
      <c r="AG109">
        <v>0</v>
      </c>
      <c r="AH109">
        <v>-1</v>
      </c>
      <c r="AI109">
        <v>1</v>
      </c>
    </row>
    <row r="110" spans="1:35" x14ac:dyDescent="0.4">
      <c r="A110">
        <v>4107</v>
      </c>
      <c r="B110" t="s">
        <v>417</v>
      </c>
      <c r="C110" t="s">
        <v>418</v>
      </c>
      <c r="D110">
        <v>5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419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E110">
        <v>336</v>
      </c>
      <c r="AF110" t="s">
        <v>420</v>
      </c>
      <c r="AG110">
        <v>0</v>
      </c>
      <c r="AH110">
        <v>0.5</v>
      </c>
      <c r="AI110">
        <v>1</v>
      </c>
    </row>
    <row r="111" spans="1:35" x14ac:dyDescent="0.4">
      <c r="A111">
        <v>4108</v>
      </c>
      <c r="B111" t="s">
        <v>421</v>
      </c>
      <c r="C111" t="s">
        <v>422</v>
      </c>
      <c r="D111">
        <v>22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419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423</v>
      </c>
      <c r="AG111">
        <v>0</v>
      </c>
      <c r="AH111">
        <v>0.5</v>
      </c>
      <c r="AI111">
        <v>1</v>
      </c>
    </row>
    <row r="112" spans="1:35" x14ac:dyDescent="0.4">
      <c r="A112">
        <v>4109</v>
      </c>
      <c r="B112" t="s">
        <v>424</v>
      </c>
      <c r="C112" t="s">
        <v>425</v>
      </c>
      <c r="D112">
        <v>24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419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99</v>
      </c>
      <c r="AE112">
        <v>168</v>
      </c>
      <c r="AF112" t="s">
        <v>426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427</v>
      </c>
      <c r="C113" t="s">
        <v>428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42</v>
      </c>
      <c r="AE113">
        <v>562</v>
      </c>
      <c r="AF113" t="s">
        <v>429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430</v>
      </c>
      <c r="C114" t="s">
        <v>431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>
        <v>504</v>
      </c>
      <c r="AF114" t="s">
        <v>432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433</v>
      </c>
      <c r="C115" t="s">
        <v>434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90</v>
      </c>
      <c r="J115">
        <v>200</v>
      </c>
      <c r="K115">
        <v>100</v>
      </c>
      <c r="L115">
        <v>110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99</v>
      </c>
      <c r="AE115">
        <v>240</v>
      </c>
      <c r="AF115" t="s">
        <v>435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436</v>
      </c>
      <c r="C116" t="s">
        <v>437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438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99</v>
      </c>
      <c r="AE116">
        <v>240</v>
      </c>
      <c r="AF116" t="s">
        <v>439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440</v>
      </c>
      <c r="C117" t="s">
        <v>441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200</v>
      </c>
      <c r="J117">
        <v>90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99</v>
      </c>
      <c r="AE117">
        <v>240</v>
      </c>
      <c r="AF117" t="s">
        <v>442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443</v>
      </c>
      <c r="C118" t="s">
        <v>444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99</v>
      </c>
      <c r="AE118">
        <v>240</v>
      </c>
      <c r="AF118" t="s">
        <v>445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446</v>
      </c>
      <c r="C119" t="s">
        <v>447</v>
      </c>
      <c r="D119">
        <v>24</v>
      </c>
      <c r="E119">
        <v>100</v>
      </c>
      <c r="F119">
        <v>100</v>
      </c>
      <c r="G119">
        <v>100</v>
      </c>
      <c r="H119">
        <v>130</v>
      </c>
      <c r="I119">
        <v>100</v>
      </c>
      <c r="J119">
        <v>100</v>
      </c>
      <c r="K119">
        <v>100</v>
      </c>
      <c r="L119">
        <v>110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>
        <v>576</v>
      </c>
      <c r="AF119" t="s">
        <v>448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449</v>
      </c>
      <c r="C120" t="s">
        <v>450</v>
      </c>
      <c r="D120">
        <v>74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99</v>
      </c>
      <c r="AE120">
        <v>624</v>
      </c>
      <c r="AF120" t="s">
        <v>451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452</v>
      </c>
      <c r="C121" t="s">
        <v>453</v>
      </c>
      <c r="D121">
        <v>31</v>
      </c>
      <c r="E121">
        <v>100</v>
      </c>
      <c r="F121">
        <v>100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99</v>
      </c>
      <c r="AE121">
        <v>540</v>
      </c>
      <c r="AF121" t="s">
        <v>454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455</v>
      </c>
      <c r="C122" t="s">
        <v>456</v>
      </c>
      <c r="D122">
        <v>21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457</v>
      </c>
      <c r="AD122" t="s">
        <v>99</v>
      </c>
      <c r="AE122">
        <v>504</v>
      </c>
      <c r="AF122" t="s">
        <v>458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459</v>
      </c>
      <c r="C123" t="s">
        <v>460</v>
      </c>
      <c r="D123">
        <v>77</v>
      </c>
      <c r="E123">
        <v>100</v>
      </c>
      <c r="F123">
        <v>100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99</v>
      </c>
      <c r="AE123">
        <v>480</v>
      </c>
      <c r="AF123" t="s">
        <v>461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462</v>
      </c>
      <c r="C124" t="s">
        <v>463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188</v>
      </c>
      <c r="AD124" t="s">
        <v>99</v>
      </c>
      <c r="AE124">
        <v>864</v>
      </c>
      <c r="AF124" t="s">
        <v>464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465</v>
      </c>
      <c r="C125" t="s">
        <v>466</v>
      </c>
      <c r="D125">
        <v>52</v>
      </c>
      <c r="E125">
        <v>100</v>
      </c>
      <c r="F125">
        <v>120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457</v>
      </c>
      <c r="AD125" t="s">
        <v>99</v>
      </c>
      <c r="AE125">
        <v>192</v>
      </c>
      <c r="AF125" t="s">
        <v>467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468</v>
      </c>
      <c r="C126" t="s">
        <v>469</v>
      </c>
      <c r="D126">
        <v>28</v>
      </c>
      <c r="E126">
        <v>110</v>
      </c>
      <c r="F126">
        <v>110</v>
      </c>
      <c r="G126">
        <v>50</v>
      </c>
      <c r="H126">
        <v>80</v>
      </c>
      <c r="I126">
        <v>95</v>
      </c>
      <c r="J126">
        <v>100</v>
      </c>
      <c r="K126">
        <v>100</v>
      </c>
      <c r="L126">
        <v>120</v>
      </c>
      <c r="M126">
        <v>10</v>
      </c>
      <c r="N126">
        <v>1</v>
      </c>
      <c r="O126">
        <v>30</v>
      </c>
      <c r="P126">
        <v>30</v>
      </c>
      <c r="Q126">
        <v>99</v>
      </c>
      <c r="R126">
        <v>98</v>
      </c>
      <c r="S126">
        <v>10</v>
      </c>
      <c r="T126">
        <v>12</v>
      </c>
      <c r="U126" t="s">
        <v>38</v>
      </c>
      <c r="V126" t="s">
        <v>470</v>
      </c>
      <c r="W126" t="s">
        <v>471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470</v>
      </c>
      <c r="AD126" t="s">
        <v>99</v>
      </c>
      <c r="AE126">
        <v>288</v>
      </c>
      <c r="AF126" t="s">
        <v>472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473</v>
      </c>
      <c r="C127" t="s">
        <v>474</v>
      </c>
      <c r="D127">
        <v>24</v>
      </c>
      <c r="E127">
        <v>100</v>
      </c>
      <c r="F127">
        <v>100</v>
      </c>
      <c r="G127">
        <v>60</v>
      </c>
      <c r="H127">
        <v>90</v>
      </c>
      <c r="I127">
        <v>100</v>
      </c>
      <c r="J127">
        <v>100</v>
      </c>
      <c r="K127">
        <v>100</v>
      </c>
      <c r="L127">
        <v>95</v>
      </c>
      <c r="M127">
        <v>10</v>
      </c>
      <c r="N127">
        <v>1</v>
      </c>
      <c r="O127">
        <v>80</v>
      </c>
      <c r="P127">
        <v>70</v>
      </c>
      <c r="Q127">
        <v>96</v>
      </c>
      <c r="R127">
        <v>94</v>
      </c>
      <c r="S127">
        <v>10</v>
      </c>
      <c r="T127">
        <v>12</v>
      </c>
      <c r="U127" t="s">
        <v>38</v>
      </c>
      <c r="V127" t="s">
        <v>470</v>
      </c>
      <c r="W127" t="s">
        <v>471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470</v>
      </c>
      <c r="AD127" t="s">
        <v>99</v>
      </c>
      <c r="AE127">
        <v>768</v>
      </c>
      <c r="AF127" t="s">
        <v>475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476</v>
      </c>
      <c r="C128" t="s">
        <v>477</v>
      </c>
      <c r="D128">
        <v>31</v>
      </c>
      <c r="E128">
        <v>130</v>
      </c>
      <c r="F128">
        <v>100</v>
      </c>
      <c r="G128">
        <v>100</v>
      </c>
      <c r="H128">
        <v>70</v>
      </c>
      <c r="I128">
        <v>90</v>
      </c>
      <c r="J128">
        <v>100</v>
      </c>
      <c r="K128">
        <v>80</v>
      </c>
      <c r="L128">
        <v>95</v>
      </c>
      <c r="M128">
        <v>10</v>
      </c>
      <c r="N128">
        <v>1</v>
      </c>
      <c r="O128">
        <v>70</v>
      </c>
      <c r="P128">
        <v>80</v>
      </c>
      <c r="Q128">
        <v>106</v>
      </c>
      <c r="R128">
        <v>104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470</v>
      </c>
      <c r="AD128" t="s">
        <v>42</v>
      </c>
      <c r="AE128">
        <v>288</v>
      </c>
      <c r="AF128" t="s">
        <v>478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479</v>
      </c>
      <c r="C129" t="s">
        <v>480</v>
      </c>
      <c r="D129">
        <v>24</v>
      </c>
      <c r="E129">
        <v>100</v>
      </c>
      <c r="F129">
        <v>100</v>
      </c>
      <c r="G129">
        <v>100</v>
      </c>
      <c r="H129">
        <v>50</v>
      </c>
      <c r="I129">
        <v>110</v>
      </c>
      <c r="J129">
        <v>110</v>
      </c>
      <c r="K129">
        <v>40</v>
      </c>
      <c r="L129">
        <v>100</v>
      </c>
      <c r="M129">
        <v>10</v>
      </c>
      <c r="N129">
        <v>1</v>
      </c>
      <c r="O129">
        <v>80</v>
      </c>
      <c r="P129">
        <v>80</v>
      </c>
      <c r="Q129">
        <v>105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481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99</v>
      </c>
      <c r="AE129">
        <v>288</v>
      </c>
      <c r="AF129" t="s">
        <v>482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483</v>
      </c>
      <c r="C130" t="s">
        <v>484</v>
      </c>
      <c r="D130">
        <v>37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</v>
      </c>
      <c r="N130">
        <v>1</v>
      </c>
      <c r="O130">
        <v>100</v>
      </c>
      <c r="P130">
        <v>100</v>
      </c>
      <c r="Q130">
        <v>100</v>
      </c>
      <c r="R130">
        <v>100</v>
      </c>
      <c r="S130">
        <v>10</v>
      </c>
      <c r="T130">
        <v>12</v>
      </c>
      <c r="U130" t="s">
        <v>38</v>
      </c>
      <c r="V130" t="s">
        <v>470</v>
      </c>
      <c r="W130" t="s">
        <v>485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470</v>
      </c>
      <c r="AD130" t="s">
        <v>99</v>
      </c>
      <c r="AE130">
        <v>288</v>
      </c>
      <c r="AF130" t="s">
        <v>486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487</v>
      </c>
      <c r="C131" t="s">
        <v>488</v>
      </c>
      <c r="D131">
        <v>47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219</v>
      </c>
      <c r="AD131" t="s">
        <v>99</v>
      </c>
      <c r="AE131">
        <v>480</v>
      </c>
      <c r="AF131" t="s">
        <v>489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490</v>
      </c>
      <c r="C132" t="s">
        <v>491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38</v>
      </c>
      <c r="V132" t="s">
        <v>470</v>
      </c>
      <c r="W132" t="s">
        <v>471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470</v>
      </c>
      <c r="AD132" t="s">
        <v>99</v>
      </c>
      <c r="AE132">
        <v>216</v>
      </c>
      <c r="AF132" t="s">
        <v>492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493</v>
      </c>
      <c r="C133" t="s">
        <v>494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470</v>
      </c>
      <c r="W133" t="s">
        <v>471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495</v>
      </c>
      <c r="AD133" t="s">
        <v>99</v>
      </c>
      <c r="AE133">
        <v>672</v>
      </c>
      <c r="AF133" t="s">
        <v>496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497</v>
      </c>
      <c r="C134" t="s">
        <v>498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140</v>
      </c>
      <c r="J134">
        <v>180</v>
      </c>
      <c r="K134">
        <v>130</v>
      </c>
      <c r="L134">
        <v>130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99</v>
      </c>
      <c r="AE134">
        <v>480</v>
      </c>
      <c r="AF134" t="s">
        <v>499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500</v>
      </c>
      <c r="C135" t="s">
        <v>501</v>
      </c>
      <c r="D135">
        <v>31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</v>
      </c>
      <c r="N135">
        <v>1</v>
      </c>
      <c r="O135">
        <v>100</v>
      </c>
      <c r="P135">
        <v>100</v>
      </c>
      <c r="Q135">
        <v>100</v>
      </c>
      <c r="R135">
        <v>100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99</v>
      </c>
      <c r="AE135">
        <v>144</v>
      </c>
      <c r="AF135" t="s">
        <v>502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503</v>
      </c>
      <c r="C136" t="s">
        <v>504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470</v>
      </c>
      <c r="W136" t="s">
        <v>471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470</v>
      </c>
      <c r="AD136" t="s">
        <v>42</v>
      </c>
      <c r="AE136">
        <v>480</v>
      </c>
      <c r="AF136" t="s">
        <v>505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506</v>
      </c>
      <c r="C137" t="s">
        <v>507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470</v>
      </c>
      <c r="W137" t="s">
        <v>485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508</v>
      </c>
      <c r="AD137" t="s">
        <v>99</v>
      </c>
      <c r="AE137">
        <v>288</v>
      </c>
      <c r="AF137" t="s">
        <v>509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510</v>
      </c>
      <c r="C138" t="s">
        <v>511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470</v>
      </c>
      <c r="W138" t="s">
        <v>512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513</v>
      </c>
      <c r="AD138" t="s">
        <v>99</v>
      </c>
      <c r="AE138">
        <v>192</v>
      </c>
      <c r="AF138" t="s">
        <v>514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515</v>
      </c>
      <c r="C139" t="s">
        <v>516</v>
      </c>
      <c r="D139">
        <v>52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517</v>
      </c>
      <c r="AD139" t="s">
        <v>99</v>
      </c>
      <c r="AE139">
        <v>576</v>
      </c>
      <c r="AF139" t="s">
        <v>518</v>
      </c>
      <c r="AG139">
        <v>0</v>
      </c>
      <c r="AH139">
        <v>1</v>
      </c>
      <c r="AI139">
        <v>1</v>
      </c>
    </row>
    <row r="140" spans="1:35" x14ac:dyDescent="0.4">
      <c r="A140">
        <v>4137</v>
      </c>
      <c r="B140" t="s">
        <v>519</v>
      </c>
      <c r="C140" t="s">
        <v>520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99</v>
      </c>
      <c r="AE140">
        <v>480</v>
      </c>
      <c r="AF140" t="s">
        <v>521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522</v>
      </c>
      <c r="C141" t="s">
        <v>523</v>
      </c>
      <c r="D141">
        <v>88</v>
      </c>
      <c r="E141">
        <v>105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100</v>
      </c>
      <c r="M141">
        <v>10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E141">
        <v>720</v>
      </c>
      <c r="AF141" t="s">
        <v>524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525</v>
      </c>
      <c r="C142" t="s">
        <v>526</v>
      </c>
      <c r="D142">
        <v>15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</v>
      </c>
      <c r="N142">
        <v>1</v>
      </c>
      <c r="O142">
        <v>100</v>
      </c>
      <c r="P142">
        <v>100</v>
      </c>
      <c r="Q142">
        <v>100</v>
      </c>
      <c r="R142">
        <v>100</v>
      </c>
      <c r="S142">
        <v>10</v>
      </c>
      <c r="T142">
        <v>12</v>
      </c>
      <c r="U142" t="s">
        <v>38</v>
      </c>
      <c r="V142" t="s">
        <v>470</v>
      </c>
      <c r="W142" t="s">
        <v>471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470</v>
      </c>
      <c r="AD142" t="s">
        <v>99</v>
      </c>
      <c r="AE142">
        <v>816</v>
      </c>
      <c r="AF142" t="s">
        <v>527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528</v>
      </c>
      <c r="C143" t="s">
        <v>529</v>
      </c>
      <c r="D143">
        <v>10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470</v>
      </c>
      <c r="W143" t="s">
        <v>471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470</v>
      </c>
      <c r="AD143" t="s">
        <v>42</v>
      </c>
      <c r="AE143">
        <v>336</v>
      </c>
      <c r="AF143" t="s">
        <v>530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531</v>
      </c>
      <c r="C144" t="s">
        <v>532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533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534</v>
      </c>
      <c r="AD144" t="s">
        <v>99</v>
      </c>
      <c r="AE144">
        <v>600</v>
      </c>
      <c r="AF144" t="s">
        <v>535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536</v>
      </c>
      <c r="C145" t="s">
        <v>537</v>
      </c>
      <c r="D145">
        <v>32</v>
      </c>
      <c r="E145">
        <v>120</v>
      </c>
      <c r="F145">
        <v>120</v>
      </c>
      <c r="G145">
        <v>80</v>
      </c>
      <c r="H145">
        <v>110</v>
      </c>
      <c r="I145">
        <v>110</v>
      </c>
      <c r="J145">
        <v>100</v>
      </c>
      <c r="K145">
        <v>100</v>
      </c>
      <c r="L145">
        <v>120</v>
      </c>
      <c r="M145">
        <v>15</v>
      </c>
      <c r="N145">
        <v>1</v>
      </c>
      <c r="O145">
        <v>110</v>
      </c>
      <c r="P145">
        <v>90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470</v>
      </c>
      <c r="W145" t="s">
        <v>471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470</v>
      </c>
      <c r="AD145" t="s">
        <v>99</v>
      </c>
      <c r="AE145">
        <v>672</v>
      </c>
      <c r="AF145" t="s">
        <v>538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539</v>
      </c>
      <c r="C146" t="s">
        <v>540</v>
      </c>
      <c r="D146">
        <v>14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E146">
        <v>336</v>
      </c>
      <c r="AF146" t="s">
        <v>541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542</v>
      </c>
      <c r="C147" t="s">
        <v>543</v>
      </c>
      <c r="D147">
        <v>30</v>
      </c>
      <c r="E147">
        <v>100</v>
      </c>
      <c r="F147">
        <v>100</v>
      </c>
      <c r="G147">
        <v>90</v>
      </c>
      <c r="H147">
        <v>90</v>
      </c>
      <c r="I147">
        <v>100</v>
      </c>
      <c r="J147">
        <v>100</v>
      </c>
      <c r="K147">
        <v>100</v>
      </c>
      <c r="L147">
        <v>100</v>
      </c>
      <c r="M147">
        <v>10</v>
      </c>
      <c r="N147">
        <v>1</v>
      </c>
      <c r="O147">
        <v>90</v>
      </c>
      <c r="P147">
        <v>110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470</v>
      </c>
      <c r="W147" t="s">
        <v>471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470</v>
      </c>
      <c r="AD147" t="s">
        <v>99</v>
      </c>
      <c r="AE147">
        <v>480</v>
      </c>
      <c r="AF147" t="s">
        <v>544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545</v>
      </c>
      <c r="C148" t="s">
        <v>546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547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548</v>
      </c>
      <c r="AD148" t="s">
        <v>99</v>
      </c>
      <c r="AE148">
        <v>720</v>
      </c>
      <c r="AF148" t="s">
        <v>549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550</v>
      </c>
      <c r="C149" t="s">
        <v>546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470</v>
      </c>
      <c r="W149" t="s">
        <v>551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548</v>
      </c>
      <c r="AD149" t="s">
        <v>59</v>
      </c>
      <c r="AE149">
        <v>720</v>
      </c>
      <c r="AF149" t="s">
        <v>549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552</v>
      </c>
      <c r="C150" t="s">
        <v>546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548</v>
      </c>
      <c r="AD150" t="s">
        <v>42</v>
      </c>
      <c r="AE150">
        <v>1152</v>
      </c>
      <c r="AF150" t="s">
        <v>553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554</v>
      </c>
      <c r="C151" t="s">
        <v>555</v>
      </c>
      <c r="D151">
        <v>33</v>
      </c>
      <c r="E151">
        <v>100</v>
      </c>
      <c r="F151">
        <v>130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42</v>
      </c>
      <c r="AE151">
        <v>288</v>
      </c>
      <c r="AF151" t="s">
        <v>556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557</v>
      </c>
      <c r="C152" t="s">
        <v>558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559</v>
      </c>
      <c r="AD152" t="s">
        <v>99</v>
      </c>
      <c r="AE152">
        <v>288</v>
      </c>
      <c r="AF152" t="s">
        <v>560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561</v>
      </c>
      <c r="C153" t="s">
        <v>562</v>
      </c>
      <c r="D153">
        <v>76</v>
      </c>
      <c r="E153">
        <v>88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130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104</v>
      </c>
      <c r="R153">
        <v>96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563</v>
      </c>
      <c r="AD153" t="s">
        <v>99</v>
      </c>
      <c r="AE153">
        <v>120</v>
      </c>
      <c r="AF153" t="s">
        <v>564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565</v>
      </c>
      <c r="C154" t="s">
        <v>566</v>
      </c>
      <c r="D154">
        <v>67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100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567</v>
      </c>
      <c r="AD154" t="s">
        <v>99</v>
      </c>
      <c r="AE154">
        <v>180</v>
      </c>
      <c r="AF154" t="s">
        <v>568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569</v>
      </c>
      <c r="C155" t="s">
        <v>570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470</v>
      </c>
      <c r="W155" t="s">
        <v>471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508</v>
      </c>
      <c r="AD155" t="s">
        <v>99</v>
      </c>
      <c r="AE155">
        <v>216</v>
      </c>
      <c r="AF155" t="s">
        <v>571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572</v>
      </c>
      <c r="C156" t="s">
        <v>573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E156">
        <v>166</v>
      </c>
      <c r="AF156" t="s">
        <v>574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575</v>
      </c>
      <c r="C157" t="s">
        <v>576</v>
      </c>
      <c r="D157">
        <v>43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99</v>
      </c>
      <c r="AE157">
        <v>900</v>
      </c>
      <c r="AF157" t="s">
        <v>577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578</v>
      </c>
      <c r="C158" t="s">
        <v>579</v>
      </c>
      <c r="D158">
        <v>59</v>
      </c>
      <c r="E158">
        <v>85</v>
      </c>
      <c r="F158">
        <v>100</v>
      </c>
      <c r="G158">
        <v>100</v>
      </c>
      <c r="H158">
        <v>100</v>
      </c>
      <c r="I158">
        <v>130</v>
      </c>
      <c r="J158">
        <v>100</v>
      </c>
      <c r="K158">
        <v>110</v>
      </c>
      <c r="L158">
        <v>105</v>
      </c>
      <c r="M158">
        <v>10</v>
      </c>
      <c r="N158">
        <v>1</v>
      </c>
      <c r="O158">
        <v>90</v>
      </c>
      <c r="P158">
        <v>90</v>
      </c>
      <c r="Q158">
        <v>102</v>
      </c>
      <c r="R158">
        <v>105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99</v>
      </c>
      <c r="AE158">
        <v>468</v>
      </c>
      <c r="AF158" t="s">
        <v>580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581</v>
      </c>
      <c r="C159" t="s">
        <v>582</v>
      </c>
      <c r="D159">
        <v>44</v>
      </c>
      <c r="E159">
        <v>90</v>
      </c>
      <c r="F159">
        <v>100</v>
      </c>
      <c r="G159">
        <v>110</v>
      </c>
      <c r="H159">
        <v>80</v>
      </c>
      <c r="I159">
        <v>100</v>
      </c>
      <c r="J159">
        <v>100</v>
      </c>
      <c r="K159">
        <v>110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99</v>
      </c>
      <c r="AE159">
        <v>288</v>
      </c>
      <c r="AF159" t="s">
        <v>583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584</v>
      </c>
      <c r="C160" t="s">
        <v>585</v>
      </c>
      <c r="D160">
        <v>63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</v>
      </c>
      <c r="N160">
        <v>3</v>
      </c>
      <c r="O160">
        <v>100</v>
      </c>
      <c r="P160">
        <v>100</v>
      </c>
      <c r="Q160">
        <v>100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586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42</v>
      </c>
      <c r="AE160">
        <v>384</v>
      </c>
      <c r="AF160" t="s">
        <v>587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588</v>
      </c>
      <c r="C161" t="s">
        <v>589</v>
      </c>
      <c r="D161">
        <v>64</v>
      </c>
      <c r="E161">
        <v>90</v>
      </c>
      <c r="F161">
        <v>100</v>
      </c>
      <c r="G161">
        <v>180</v>
      </c>
      <c r="H161">
        <v>90</v>
      </c>
      <c r="I161">
        <v>110</v>
      </c>
      <c r="J161">
        <v>80</v>
      </c>
      <c r="K161">
        <v>100</v>
      </c>
      <c r="L161">
        <v>90</v>
      </c>
      <c r="M161">
        <v>10</v>
      </c>
      <c r="N161">
        <v>3</v>
      </c>
      <c r="O161">
        <v>100</v>
      </c>
      <c r="P161">
        <v>110</v>
      </c>
      <c r="Q161">
        <v>100</v>
      </c>
      <c r="R161">
        <v>110</v>
      </c>
      <c r="S161">
        <v>10</v>
      </c>
      <c r="T161">
        <v>12</v>
      </c>
      <c r="U161" t="s">
        <v>144</v>
      </c>
      <c r="V161" t="s">
        <v>160</v>
      </c>
      <c r="W161" t="s">
        <v>586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E161">
        <v>720</v>
      </c>
      <c r="AF161" t="s">
        <v>590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591</v>
      </c>
      <c r="C162" t="s">
        <v>592</v>
      </c>
      <c r="D162">
        <v>58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130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99</v>
      </c>
      <c r="AE162">
        <v>540</v>
      </c>
      <c r="AF162" t="s">
        <v>593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594</v>
      </c>
      <c r="C163" t="s">
        <v>595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559</v>
      </c>
      <c r="AD163" t="s">
        <v>99</v>
      </c>
      <c r="AE163">
        <v>768</v>
      </c>
      <c r="AF163" t="s">
        <v>596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597</v>
      </c>
      <c r="C164" t="s">
        <v>598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559</v>
      </c>
      <c r="AD164" t="s">
        <v>99</v>
      </c>
      <c r="AE164">
        <v>768</v>
      </c>
      <c r="AF164" t="s">
        <v>599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600</v>
      </c>
      <c r="C165" t="s">
        <v>601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481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99</v>
      </c>
      <c r="AE165">
        <v>480</v>
      </c>
      <c r="AF165" t="s">
        <v>602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603</v>
      </c>
      <c r="C166" t="s">
        <v>604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80</v>
      </c>
      <c r="J166">
        <v>80</v>
      </c>
      <c r="K166">
        <v>100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41</v>
      </c>
      <c r="AD166" t="s">
        <v>42</v>
      </c>
      <c r="AE166">
        <v>432</v>
      </c>
      <c r="AF166" t="s">
        <v>605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606</v>
      </c>
      <c r="C167" t="s">
        <v>607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438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1096</v>
      </c>
      <c r="AD167" t="s">
        <v>99</v>
      </c>
      <c r="AE167">
        <v>620</v>
      </c>
      <c r="AF167" t="s">
        <v>608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609</v>
      </c>
      <c r="C168" t="s">
        <v>610</v>
      </c>
      <c r="D168">
        <v>57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150</v>
      </c>
      <c r="K168">
        <v>400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400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99</v>
      </c>
      <c r="AE168">
        <v>312</v>
      </c>
      <c r="AF168" t="s">
        <v>611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612</v>
      </c>
      <c r="C169" t="s">
        <v>613</v>
      </c>
      <c r="D169">
        <v>57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</v>
      </c>
      <c r="N169">
        <v>7</v>
      </c>
      <c r="O169">
        <v>100</v>
      </c>
      <c r="P169">
        <v>100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419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99</v>
      </c>
      <c r="AE169">
        <v>336</v>
      </c>
      <c r="AF169" t="s">
        <v>614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615</v>
      </c>
      <c r="C170" t="s">
        <v>616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99</v>
      </c>
      <c r="AE170">
        <v>768</v>
      </c>
      <c r="AF170" t="s">
        <v>617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618</v>
      </c>
      <c r="C171" t="s">
        <v>619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620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99</v>
      </c>
      <c r="AE171">
        <v>576</v>
      </c>
      <c r="AF171" t="s">
        <v>621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622</v>
      </c>
      <c r="C172" t="s">
        <v>623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99</v>
      </c>
      <c r="AE172">
        <v>720</v>
      </c>
      <c r="AF172" t="s">
        <v>624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625</v>
      </c>
      <c r="C173" t="s">
        <v>626</v>
      </c>
      <c r="D173">
        <v>28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E173">
        <v>192</v>
      </c>
      <c r="AF173" t="s">
        <v>627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628</v>
      </c>
      <c r="C174" t="s">
        <v>629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99</v>
      </c>
      <c r="AE174">
        <v>840</v>
      </c>
      <c r="AF174" t="s">
        <v>630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631</v>
      </c>
      <c r="C175" t="s">
        <v>632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99</v>
      </c>
      <c r="AE175">
        <v>1080</v>
      </c>
      <c r="AF175" t="s">
        <v>633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634</v>
      </c>
      <c r="C176" t="s">
        <v>635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99</v>
      </c>
      <c r="AE176">
        <v>240</v>
      </c>
      <c r="AF176" t="s">
        <v>636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637</v>
      </c>
      <c r="C177" t="s">
        <v>638</v>
      </c>
      <c r="D177">
        <v>81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130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620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567</v>
      </c>
      <c r="AD177" t="s">
        <v>99</v>
      </c>
      <c r="AE177">
        <v>384</v>
      </c>
      <c r="AF177" t="s">
        <v>639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640</v>
      </c>
      <c r="C178" t="s">
        <v>641</v>
      </c>
      <c r="D178">
        <v>50</v>
      </c>
      <c r="E178">
        <v>80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642</v>
      </c>
      <c r="AD178" t="s">
        <v>99</v>
      </c>
      <c r="AE178">
        <v>216</v>
      </c>
      <c r="AF178" t="s">
        <v>643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644</v>
      </c>
      <c r="C179" t="s">
        <v>645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144</v>
      </c>
      <c r="V179" t="s">
        <v>219</v>
      </c>
      <c r="W179" t="s">
        <v>547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99</v>
      </c>
      <c r="AE179">
        <v>720</v>
      </c>
      <c r="AF179" t="s">
        <v>646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647</v>
      </c>
      <c r="C180" t="s">
        <v>648</v>
      </c>
      <c r="D180">
        <v>40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470</v>
      </c>
      <c r="W180" t="s">
        <v>485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470</v>
      </c>
      <c r="AD180" t="s">
        <v>99</v>
      </c>
      <c r="AE180">
        <v>408</v>
      </c>
      <c r="AF180" t="s">
        <v>649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650</v>
      </c>
      <c r="C181" t="s">
        <v>651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99</v>
      </c>
      <c r="AE181">
        <v>192</v>
      </c>
      <c r="AF181" t="s">
        <v>652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653</v>
      </c>
      <c r="C182" t="s">
        <v>654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567</v>
      </c>
      <c r="AD182" t="s">
        <v>99</v>
      </c>
      <c r="AE182">
        <v>780</v>
      </c>
      <c r="AF182" t="s">
        <v>655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656</v>
      </c>
      <c r="C183" t="s">
        <v>657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47</v>
      </c>
      <c r="V183" t="s">
        <v>219</v>
      </c>
      <c r="W183" t="s">
        <v>547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41</v>
      </c>
      <c r="AD183" t="s">
        <v>99</v>
      </c>
      <c r="AE183">
        <v>240</v>
      </c>
      <c r="AF183" t="s">
        <v>658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659</v>
      </c>
      <c r="C184" t="s">
        <v>660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41</v>
      </c>
      <c r="AD184" t="s">
        <v>99</v>
      </c>
      <c r="AE184">
        <v>288</v>
      </c>
      <c r="AF184" t="s">
        <v>661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662</v>
      </c>
      <c r="C185" t="s">
        <v>663</v>
      </c>
      <c r="D185">
        <v>62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20</v>
      </c>
      <c r="N185">
        <v>1</v>
      </c>
      <c r="O185">
        <v>120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620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567</v>
      </c>
      <c r="AD185" t="s">
        <v>99</v>
      </c>
      <c r="AE185">
        <v>192</v>
      </c>
      <c r="AF185" t="s">
        <v>664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665</v>
      </c>
      <c r="C186" t="s">
        <v>666</v>
      </c>
      <c r="D186">
        <v>70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485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667</v>
      </c>
      <c r="AD186" t="s">
        <v>99</v>
      </c>
      <c r="AE186">
        <v>480</v>
      </c>
      <c r="AF186" t="s">
        <v>668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669</v>
      </c>
      <c r="C187" t="s">
        <v>670</v>
      </c>
      <c r="D187">
        <v>39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E187">
        <v>432</v>
      </c>
      <c r="AF187" t="s">
        <v>671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672</v>
      </c>
      <c r="C188" t="s">
        <v>673</v>
      </c>
      <c r="D188">
        <v>28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E188">
        <v>720</v>
      </c>
      <c r="AF188" t="s">
        <v>674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675</v>
      </c>
      <c r="C189" t="s">
        <v>676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457</v>
      </c>
      <c r="AD189" t="s">
        <v>99</v>
      </c>
      <c r="AE189">
        <v>288</v>
      </c>
      <c r="AF189" t="s">
        <v>677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678</v>
      </c>
      <c r="C190" t="s">
        <v>679</v>
      </c>
      <c r="D190">
        <v>44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41</v>
      </c>
      <c r="AD190" t="s">
        <v>99</v>
      </c>
      <c r="AE190">
        <v>432</v>
      </c>
      <c r="AF190" t="s">
        <v>680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681</v>
      </c>
      <c r="C191" t="s">
        <v>682</v>
      </c>
      <c r="D191">
        <v>79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620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683</v>
      </c>
      <c r="AD191" t="s">
        <v>99</v>
      </c>
      <c r="AE191">
        <v>576</v>
      </c>
      <c r="AF191" t="s">
        <v>684</v>
      </c>
      <c r="AG191">
        <v>0</v>
      </c>
      <c r="AH191">
        <v>0.5</v>
      </c>
      <c r="AI191">
        <v>1</v>
      </c>
    </row>
    <row r="192" spans="1:35" x14ac:dyDescent="0.4">
      <c r="A192">
        <v>4189</v>
      </c>
      <c r="B192" t="s">
        <v>685</v>
      </c>
      <c r="C192" t="s">
        <v>686</v>
      </c>
      <c r="D192">
        <v>10</v>
      </c>
      <c r="E192">
        <v>100</v>
      </c>
      <c r="F192">
        <v>100</v>
      </c>
      <c r="G192">
        <v>100</v>
      </c>
      <c r="H192">
        <v>30</v>
      </c>
      <c r="I192">
        <v>80</v>
      </c>
      <c r="J192">
        <v>80</v>
      </c>
      <c r="K192">
        <v>100</v>
      </c>
      <c r="L192">
        <v>100</v>
      </c>
      <c r="M192">
        <v>5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533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E192">
        <v>576</v>
      </c>
      <c r="AF192" t="s">
        <v>687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688</v>
      </c>
      <c r="C193" t="s">
        <v>689</v>
      </c>
      <c r="D193">
        <v>21</v>
      </c>
      <c r="E193">
        <v>100</v>
      </c>
      <c r="F193">
        <v>100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100</v>
      </c>
      <c r="M193">
        <v>5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E193">
        <v>720</v>
      </c>
      <c r="AF193" t="s">
        <v>690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691</v>
      </c>
      <c r="C194" t="s">
        <v>692</v>
      </c>
      <c r="D194">
        <v>11</v>
      </c>
      <c r="E194">
        <v>100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419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42</v>
      </c>
      <c r="AE194">
        <v>480</v>
      </c>
      <c r="AF194" t="s">
        <v>693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694</v>
      </c>
      <c r="C195" t="s">
        <v>695</v>
      </c>
      <c r="D195">
        <v>19</v>
      </c>
      <c r="E195">
        <v>100</v>
      </c>
      <c r="F195">
        <v>100</v>
      </c>
      <c r="G195">
        <v>100</v>
      </c>
      <c r="H195">
        <v>100</v>
      </c>
      <c r="I195">
        <v>100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419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42</v>
      </c>
      <c r="AE195">
        <v>420</v>
      </c>
      <c r="AF195" t="s">
        <v>696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697</v>
      </c>
      <c r="C196" t="s">
        <v>698</v>
      </c>
      <c r="D196">
        <v>23</v>
      </c>
      <c r="E196">
        <v>100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419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42</v>
      </c>
      <c r="AE196">
        <v>192</v>
      </c>
      <c r="AF196" t="s">
        <v>699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700</v>
      </c>
      <c r="C197" t="s">
        <v>701</v>
      </c>
      <c r="D197">
        <v>31</v>
      </c>
      <c r="E197">
        <v>100</v>
      </c>
      <c r="F197">
        <v>100</v>
      </c>
      <c r="G197">
        <v>100</v>
      </c>
      <c r="H197">
        <v>100</v>
      </c>
      <c r="I197">
        <v>100</v>
      </c>
      <c r="J197">
        <v>100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419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42</v>
      </c>
      <c r="AE197">
        <v>468</v>
      </c>
      <c r="AF197" t="s">
        <v>702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703</v>
      </c>
      <c r="C198" t="s">
        <v>704</v>
      </c>
      <c r="D198">
        <v>31</v>
      </c>
      <c r="E198">
        <v>100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419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99</v>
      </c>
      <c r="AE198">
        <v>384</v>
      </c>
      <c r="AF198" t="s">
        <v>705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706</v>
      </c>
      <c r="C199" t="s">
        <v>707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160</v>
      </c>
      <c r="W199" t="s">
        <v>533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41</v>
      </c>
      <c r="AD199" t="s">
        <v>99</v>
      </c>
      <c r="AE199">
        <v>384</v>
      </c>
      <c r="AF199" t="s">
        <v>708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709</v>
      </c>
      <c r="C200" t="s">
        <v>710</v>
      </c>
      <c r="D200">
        <v>26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5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419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42</v>
      </c>
      <c r="AE200">
        <v>432</v>
      </c>
      <c r="AF200" t="s">
        <v>711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712</v>
      </c>
      <c r="C201" t="s">
        <v>713</v>
      </c>
      <c r="D201">
        <v>28</v>
      </c>
      <c r="E201">
        <v>150</v>
      </c>
      <c r="F201">
        <v>100</v>
      </c>
      <c r="G201">
        <v>100</v>
      </c>
      <c r="H201">
        <v>30</v>
      </c>
      <c r="I201">
        <v>30</v>
      </c>
      <c r="J201">
        <v>30</v>
      </c>
      <c r="K201">
        <v>100</v>
      </c>
      <c r="L201">
        <v>30</v>
      </c>
      <c r="M201">
        <v>5</v>
      </c>
      <c r="N201">
        <v>1</v>
      </c>
      <c r="O201">
        <v>50</v>
      </c>
      <c r="P201">
        <v>50</v>
      </c>
      <c r="Q201">
        <v>100</v>
      </c>
      <c r="R201">
        <v>100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E201">
        <v>240</v>
      </c>
      <c r="AF201" t="s">
        <v>714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715</v>
      </c>
      <c r="C202" t="s">
        <v>716</v>
      </c>
      <c r="D202">
        <v>36</v>
      </c>
      <c r="E202">
        <v>100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5</v>
      </c>
      <c r="N202">
        <v>1</v>
      </c>
      <c r="O202">
        <v>100</v>
      </c>
      <c r="P202">
        <v>100</v>
      </c>
      <c r="Q202">
        <v>100</v>
      </c>
      <c r="R202">
        <v>100</v>
      </c>
      <c r="S202">
        <v>10</v>
      </c>
      <c r="T202">
        <v>12</v>
      </c>
      <c r="U202" t="s">
        <v>38</v>
      </c>
      <c r="V202" t="s">
        <v>419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E202">
        <v>216</v>
      </c>
      <c r="AF202" t="s">
        <v>717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718</v>
      </c>
      <c r="C203" t="s">
        <v>719</v>
      </c>
      <c r="D203">
        <v>30</v>
      </c>
      <c r="E203">
        <v>100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419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E203">
        <v>192</v>
      </c>
      <c r="AF203" t="s">
        <v>720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721</v>
      </c>
      <c r="C204" t="s">
        <v>722</v>
      </c>
      <c r="D204">
        <v>48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419</v>
      </c>
      <c r="W204" t="s">
        <v>533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457</v>
      </c>
      <c r="AD204" t="s">
        <v>99</v>
      </c>
      <c r="AE204">
        <v>108</v>
      </c>
      <c r="AF204" t="s">
        <v>723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724</v>
      </c>
      <c r="C205" t="s">
        <v>725</v>
      </c>
      <c r="D205">
        <v>47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38</v>
      </c>
      <c r="V205" t="s">
        <v>419</v>
      </c>
      <c r="W205" t="s">
        <v>726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42</v>
      </c>
      <c r="AE205">
        <v>288</v>
      </c>
      <c r="AF205" t="s">
        <v>727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728</v>
      </c>
      <c r="C206" t="s">
        <v>729</v>
      </c>
      <c r="D206">
        <v>43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42</v>
      </c>
      <c r="AE206">
        <v>504</v>
      </c>
      <c r="AF206" t="s">
        <v>730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731</v>
      </c>
      <c r="C207" t="s">
        <v>732</v>
      </c>
      <c r="D207">
        <v>51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99</v>
      </c>
      <c r="AE207">
        <v>576</v>
      </c>
      <c r="AF207" t="s">
        <v>733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734</v>
      </c>
      <c r="C208" t="s">
        <v>735</v>
      </c>
      <c r="D208">
        <v>59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140</v>
      </c>
      <c r="M208">
        <v>5</v>
      </c>
      <c r="N208">
        <v>1</v>
      </c>
      <c r="O208">
        <v>100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620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457</v>
      </c>
      <c r="AD208" t="s">
        <v>99</v>
      </c>
      <c r="AE208">
        <v>360</v>
      </c>
      <c r="AF208" t="s">
        <v>736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737</v>
      </c>
      <c r="C209" t="s">
        <v>738</v>
      </c>
      <c r="D209">
        <v>62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41</v>
      </c>
      <c r="AD209" t="s">
        <v>42</v>
      </c>
      <c r="AE209">
        <v>2112</v>
      </c>
      <c r="AF209" t="s">
        <v>739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740</v>
      </c>
      <c r="C210" t="s">
        <v>741</v>
      </c>
      <c r="D210">
        <v>52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110</v>
      </c>
      <c r="M210">
        <v>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481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457</v>
      </c>
      <c r="AD210" t="s">
        <v>99</v>
      </c>
      <c r="AE210">
        <v>384</v>
      </c>
      <c r="AF210" t="s">
        <v>742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743</v>
      </c>
      <c r="C211" t="s">
        <v>744</v>
      </c>
      <c r="D211">
        <v>52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38</v>
      </c>
      <c r="V211" t="s">
        <v>219</v>
      </c>
      <c r="W211" t="s">
        <v>481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745</v>
      </c>
      <c r="AD211" t="s">
        <v>99</v>
      </c>
      <c r="AE211">
        <v>972</v>
      </c>
      <c r="AF211" t="s">
        <v>746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747</v>
      </c>
      <c r="C212" t="s">
        <v>748</v>
      </c>
      <c r="D212">
        <v>70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5</v>
      </c>
      <c r="N212">
        <v>1</v>
      </c>
      <c r="O212">
        <v>100</v>
      </c>
      <c r="P212">
        <v>100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749</v>
      </c>
      <c r="AD212" t="s">
        <v>99</v>
      </c>
      <c r="AE212">
        <v>384</v>
      </c>
      <c r="AF212" t="s">
        <v>750</v>
      </c>
      <c r="AG212">
        <v>0</v>
      </c>
      <c r="AH212">
        <v>1</v>
      </c>
      <c r="AI212">
        <v>1</v>
      </c>
    </row>
    <row r="213" spans="1:35" x14ac:dyDescent="0.4">
      <c r="A213">
        <v>4210</v>
      </c>
      <c r="B213" t="s">
        <v>751</v>
      </c>
      <c r="C213" t="s">
        <v>752</v>
      </c>
      <c r="D213">
        <v>58</v>
      </c>
      <c r="E213">
        <v>100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470</v>
      </c>
      <c r="W213" t="s">
        <v>512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753</v>
      </c>
      <c r="AD213" t="s">
        <v>99</v>
      </c>
      <c r="AE213">
        <v>168</v>
      </c>
      <c r="AF213" t="s">
        <v>754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755</v>
      </c>
      <c r="C214" t="s">
        <v>756</v>
      </c>
      <c r="D214">
        <v>79</v>
      </c>
      <c r="E214">
        <v>100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150</v>
      </c>
      <c r="M214">
        <v>5</v>
      </c>
      <c r="N214">
        <v>1</v>
      </c>
      <c r="O214">
        <v>130</v>
      </c>
      <c r="P214">
        <v>100</v>
      </c>
      <c r="Q214">
        <v>130</v>
      </c>
      <c r="R214">
        <v>105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757</v>
      </c>
      <c r="AD214" t="s">
        <v>99</v>
      </c>
      <c r="AE214">
        <v>720</v>
      </c>
      <c r="AF214" t="s">
        <v>758</v>
      </c>
      <c r="AG214">
        <v>0</v>
      </c>
      <c r="AH214">
        <v>1</v>
      </c>
      <c r="AI214">
        <v>1</v>
      </c>
    </row>
    <row r="215" spans="1:35" x14ac:dyDescent="0.4">
      <c r="A215">
        <v>4212</v>
      </c>
      <c r="B215" t="s">
        <v>759</v>
      </c>
      <c r="C215" t="s">
        <v>760</v>
      </c>
      <c r="D215">
        <v>63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120</v>
      </c>
      <c r="M215">
        <v>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470</v>
      </c>
      <c r="W215" t="s">
        <v>471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508</v>
      </c>
      <c r="AD215" t="s">
        <v>99</v>
      </c>
      <c r="AE215">
        <v>240</v>
      </c>
      <c r="AF215" t="s">
        <v>761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762</v>
      </c>
      <c r="C216" t="s">
        <v>763</v>
      </c>
      <c r="D216">
        <v>53</v>
      </c>
      <c r="E216">
        <v>90</v>
      </c>
      <c r="F216">
        <v>100</v>
      </c>
      <c r="G216">
        <v>100</v>
      </c>
      <c r="H216">
        <v>100</v>
      </c>
      <c r="I216">
        <v>100</v>
      </c>
      <c r="J216">
        <v>110</v>
      </c>
      <c r="K216">
        <v>100</v>
      </c>
      <c r="L216">
        <v>100</v>
      </c>
      <c r="M216">
        <v>5</v>
      </c>
      <c r="N216">
        <v>1</v>
      </c>
      <c r="O216">
        <v>100</v>
      </c>
      <c r="P216">
        <v>110</v>
      </c>
      <c r="Q216">
        <v>100</v>
      </c>
      <c r="R216">
        <v>100</v>
      </c>
      <c r="S216">
        <v>10</v>
      </c>
      <c r="T216">
        <v>12</v>
      </c>
      <c r="U216" t="s">
        <v>144</v>
      </c>
      <c r="V216" t="s">
        <v>470</v>
      </c>
      <c r="W216" t="s">
        <v>512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470</v>
      </c>
      <c r="AD216" t="s">
        <v>99</v>
      </c>
      <c r="AE216">
        <v>384</v>
      </c>
      <c r="AF216" t="s">
        <v>764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765</v>
      </c>
      <c r="C217" t="s">
        <v>766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5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512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767</v>
      </c>
      <c r="AD217" t="s">
        <v>99</v>
      </c>
      <c r="AE217">
        <v>269</v>
      </c>
      <c r="AF217" t="s">
        <v>768</v>
      </c>
      <c r="AG217">
        <v>0</v>
      </c>
      <c r="AH217">
        <v>1</v>
      </c>
      <c r="AI217">
        <v>1</v>
      </c>
    </row>
    <row r="218" spans="1:35" x14ac:dyDescent="0.4">
      <c r="A218">
        <v>4215</v>
      </c>
      <c r="B218" t="s">
        <v>769</v>
      </c>
      <c r="C218" t="s">
        <v>770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512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513</v>
      </c>
      <c r="AD218" t="s">
        <v>99</v>
      </c>
      <c r="AE218">
        <v>408</v>
      </c>
      <c r="AF218" t="s">
        <v>771</v>
      </c>
      <c r="AG218">
        <v>0</v>
      </c>
      <c r="AH218">
        <v>1</v>
      </c>
      <c r="AI218">
        <v>1</v>
      </c>
    </row>
    <row r="219" spans="1:35" x14ac:dyDescent="0.4">
      <c r="A219">
        <v>4216</v>
      </c>
      <c r="B219" t="s">
        <v>772</v>
      </c>
      <c r="C219" t="s">
        <v>773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38</v>
      </c>
      <c r="V219" t="s">
        <v>470</v>
      </c>
      <c r="W219" t="s">
        <v>774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470</v>
      </c>
      <c r="AD219" t="s">
        <v>99</v>
      </c>
      <c r="AE219">
        <v>864</v>
      </c>
      <c r="AF219" t="s">
        <v>775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776</v>
      </c>
      <c r="C220" t="s">
        <v>777</v>
      </c>
      <c r="D220">
        <v>53</v>
      </c>
      <c r="E220">
        <v>120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5</v>
      </c>
      <c r="N220">
        <v>1</v>
      </c>
      <c r="O220">
        <v>95</v>
      </c>
      <c r="P220">
        <v>95</v>
      </c>
      <c r="Q220">
        <v>110</v>
      </c>
      <c r="R220">
        <v>100</v>
      </c>
      <c r="S220">
        <v>10</v>
      </c>
      <c r="T220">
        <v>12</v>
      </c>
      <c r="U220" t="s">
        <v>38</v>
      </c>
      <c r="V220" t="s">
        <v>470</v>
      </c>
      <c r="W220" t="s">
        <v>774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470</v>
      </c>
      <c r="AD220" t="s">
        <v>99</v>
      </c>
      <c r="AE220">
        <v>480</v>
      </c>
      <c r="AF220" t="s">
        <v>778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779</v>
      </c>
      <c r="C221" t="s">
        <v>780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110</v>
      </c>
      <c r="J221">
        <v>70</v>
      </c>
      <c r="K221">
        <v>100</v>
      </c>
      <c r="L221">
        <v>110</v>
      </c>
      <c r="M221">
        <v>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457</v>
      </c>
      <c r="AD221" t="s">
        <v>99</v>
      </c>
      <c r="AE221">
        <v>336</v>
      </c>
      <c r="AF221" t="s">
        <v>781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782</v>
      </c>
      <c r="C222" t="s">
        <v>783</v>
      </c>
      <c r="D222">
        <v>66</v>
      </c>
      <c r="E222">
        <v>100</v>
      </c>
      <c r="F222">
        <v>100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784</v>
      </c>
      <c r="AD222" t="s">
        <v>99</v>
      </c>
      <c r="AE222">
        <v>660</v>
      </c>
      <c r="AF222" t="s">
        <v>785</v>
      </c>
      <c r="AG222">
        <v>0</v>
      </c>
      <c r="AH222">
        <v>1</v>
      </c>
      <c r="AI222">
        <v>1</v>
      </c>
    </row>
    <row r="223" spans="1:35" x14ac:dyDescent="0.4">
      <c r="A223">
        <v>4220</v>
      </c>
      <c r="B223" t="s">
        <v>786</v>
      </c>
      <c r="C223" t="s">
        <v>787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38</v>
      </c>
      <c r="V223" t="s">
        <v>219</v>
      </c>
      <c r="W223" t="s">
        <v>788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176</v>
      </c>
      <c r="AD223" t="s">
        <v>99</v>
      </c>
      <c r="AE223">
        <v>600</v>
      </c>
      <c r="AF223" t="s">
        <v>789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790</v>
      </c>
      <c r="C224" t="s">
        <v>791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99</v>
      </c>
      <c r="AE224">
        <v>288</v>
      </c>
      <c r="AF224" t="s">
        <v>792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793</v>
      </c>
      <c r="C225" t="s">
        <v>794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1</v>
      </c>
      <c r="O225">
        <v>100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470</v>
      </c>
      <c r="W225" t="s">
        <v>481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41</v>
      </c>
      <c r="AD225" t="s">
        <v>99</v>
      </c>
      <c r="AE225">
        <v>540</v>
      </c>
      <c r="AF225" t="s">
        <v>795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796</v>
      </c>
      <c r="C226" t="s">
        <v>797</v>
      </c>
      <c r="D226">
        <v>71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144</v>
      </c>
      <c r="V226" t="s">
        <v>219</v>
      </c>
      <c r="W226" t="s">
        <v>798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457</v>
      </c>
      <c r="AD226" t="s">
        <v>99</v>
      </c>
      <c r="AE226">
        <v>900</v>
      </c>
      <c r="AF226" t="s">
        <v>799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800</v>
      </c>
      <c r="C227" t="s">
        <v>801</v>
      </c>
      <c r="D227">
        <v>63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2112</v>
      </c>
      <c r="AA227">
        <v>200</v>
      </c>
      <c r="AB227" t="s">
        <v>41</v>
      </c>
      <c r="AC227" t="s">
        <v>192</v>
      </c>
      <c r="AD227" t="s">
        <v>99</v>
      </c>
      <c r="AE227">
        <v>1920</v>
      </c>
      <c r="AF227" t="s">
        <v>802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803</v>
      </c>
      <c r="C228" t="s">
        <v>804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100</v>
      </c>
      <c r="L228">
        <v>100</v>
      </c>
      <c r="M228">
        <v>5</v>
      </c>
      <c r="N228">
        <v>2</v>
      </c>
      <c r="O228">
        <v>120</v>
      </c>
      <c r="P228">
        <v>120</v>
      </c>
      <c r="Q228">
        <v>110</v>
      </c>
      <c r="R228">
        <v>100</v>
      </c>
      <c r="S228">
        <v>10</v>
      </c>
      <c r="T228">
        <v>12</v>
      </c>
      <c r="U228" t="s">
        <v>144</v>
      </c>
      <c r="V228" t="s">
        <v>160</v>
      </c>
      <c r="W228" t="s">
        <v>798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181</v>
      </c>
      <c r="AD228" t="s">
        <v>99</v>
      </c>
      <c r="AE228">
        <v>960</v>
      </c>
      <c r="AF228" t="s">
        <v>805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806</v>
      </c>
      <c r="C229" t="s">
        <v>807</v>
      </c>
      <c r="D229">
        <v>61</v>
      </c>
      <c r="E229">
        <v>130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110</v>
      </c>
      <c r="M229">
        <v>5</v>
      </c>
      <c r="N229">
        <v>1</v>
      </c>
      <c r="O229">
        <v>90</v>
      </c>
      <c r="P229">
        <v>90</v>
      </c>
      <c r="Q229">
        <v>115</v>
      </c>
      <c r="R229">
        <v>106</v>
      </c>
      <c r="S229">
        <v>10</v>
      </c>
      <c r="T229">
        <v>12</v>
      </c>
      <c r="U229" t="s">
        <v>38</v>
      </c>
      <c r="V229" t="s">
        <v>419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99</v>
      </c>
      <c r="AE229">
        <v>660</v>
      </c>
      <c r="AF229" t="s">
        <v>808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809</v>
      </c>
      <c r="C230" t="s">
        <v>810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788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811</v>
      </c>
      <c r="AD230" t="s">
        <v>99</v>
      </c>
      <c r="AE230">
        <v>720</v>
      </c>
      <c r="AF230" t="s">
        <v>812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813</v>
      </c>
      <c r="C231" t="s">
        <v>814</v>
      </c>
      <c r="D231">
        <v>40</v>
      </c>
      <c r="E231">
        <v>100</v>
      </c>
      <c r="F231">
        <v>100</v>
      </c>
      <c r="G231">
        <v>100</v>
      </c>
      <c r="H231">
        <v>100</v>
      </c>
      <c r="I231">
        <v>90</v>
      </c>
      <c r="J231">
        <v>100</v>
      </c>
      <c r="K231">
        <v>100</v>
      </c>
      <c r="L231">
        <v>130</v>
      </c>
      <c r="M231">
        <v>5</v>
      </c>
      <c r="N231">
        <v>1</v>
      </c>
      <c r="O231">
        <v>100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470</v>
      </c>
      <c r="W231" t="s">
        <v>471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1097</v>
      </c>
      <c r="AD231" t="s">
        <v>99</v>
      </c>
      <c r="AE231">
        <v>432</v>
      </c>
      <c r="AF231" t="s">
        <v>815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816</v>
      </c>
      <c r="C232" t="s">
        <v>817</v>
      </c>
      <c r="D232">
        <v>48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99</v>
      </c>
      <c r="AE232">
        <v>336</v>
      </c>
      <c r="AF232" t="s">
        <v>818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819</v>
      </c>
      <c r="C233" t="s">
        <v>820</v>
      </c>
      <c r="D233">
        <v>25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470</v>
      </c>
      <c r="W233" t="s">
        <v>471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470</v>
      </c>
      <c r="AD233" t="s">
        <v>99</v>
      </c>
      <c r="AE233">
        <v>360</v>
      </c>
      <c r="AF233" t="s">
        <v>821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822</v>
      </c>
      <c r="C234" t="s">
        <v>823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470</v>
      </c>
      <c r="W234" t="s">
        <v>471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513</v>
      </c>
      <c r="AD234" t="s">
        <v>99</v>
      </c>
      <c r="AE234">
        <v>108</v>
      </c>
      <c r="AF234" t="s">
        <v>824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825</v>
      </c>
      <c r="C235" t="s">
        <v>826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48</v>
      </c>
      <c r="AD235" t="s">
        <v>42</v>
      </c>
      <c r="AE235">
        <v>756</v>
      </c>
      <c r="AF235" t="s">
        <v>827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828</v>
      </c>
      <c r="C236" t="s">
        <v>829</v>
      </c>
      <c r="D236">
        <v>40</v>
      </c>
      <c r="E236">
        <v>80</v>
      </c>
      <c r="F236">
        <v>100</v>
      </c>
      <c r="G236">
        <v>100</v>
      </c>
      <c r="H236">
        <v>100</v>
      </c>
      <c r="I236">
        <v>120</v>
      </c>
      <c r="J236">
        <v>130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481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41</v>
      </c>
      <c r="AD236" t="s">
        <v>99</v>
      </c>
      <c r="AE236">
        <v>396</v>
      </c>
      <c r="AF236" t="s">
        <v>830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831</v>
      </c>
      <c r="C237" t="s">
        <v>832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798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833</v>
      </c>
      <c r="AD237" t="s">
        <v>42</v>
      </c>
      <c r="AE237">
        <v>720</v>
      </c>
      <c r="AF237" t="s">
        <v>834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835</v>
      </c>
      <c r="C238" t="s">
        <v>836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833</v>
      </c>
      <c r="AD238" t="s">
        <v>42</v>
      </c>
      <c r="AE238">
        <v>1248</v>
      </c>
      <c r="AF238" t="s">
        <v>837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838</v>
      </c>
      <c r="C239" t="s">
        <v>839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833</v>
      </c>
      <c r="AD239" t="s">
        <v>99</v>
      </c>
      <c r="AE239">
        <v>522</v>
      </c>
      <c r="AF239" t="s">
        <v>840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841</v>
      </c>
      <c r="C240" t="s">
        <v>842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833</v>
      </c>
      <c r="AD240" t="s">
        <v>99</v>
      </c>
      <c r="AE240">
        <v>1200</v>
      </c>
      <c r="AF240" t="s">
        <v>843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844</v>
      </c>
      <c r="C241" t="s">
        <v>845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846</v>
      </c>
      <c r="AD241" t="s">
        <v>99</v>
      </c>
      <c r="AE241">
        <v>540</v>
      </c>
      <c r="AF241" t="s">
        <v>847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848</v>
      </c>
      <c r="C242" t="s">
        <v>849</v>
      </c>
      <c r="D242">
        <v>87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5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850</v>
      </c>
      <c r="AD242" t="s">
        <v>99</v>
      </c>
      <c r="AE242">
        <v>624</v>
      </c>
      <c r="AF242" t="s">
        <v>851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852</v>
      </c>
      <c r="C243" t="s">
        <v>853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E243">
        <v>432</v>
      </c>
      <c r="AF243" t="s">
        <v>854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855</v>
      </c>
      <c r="C244" t="s">
        <v>856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E244">
        <v>240</v>
      </c>
      <c r="AF244" t="s">
        <v>857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858</v>
      </c>
      <c r="C245" t="s">
        <v>859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38</v>
      </c>
      <c r="V245" t="s">
        <v>380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380</v>
      </c>
      <c r="AD245" t="s">
        <v>99</v>
      </c>
      <c r="AE245">
        <v>336</v>
      </c>
      <c r="AF245" t="s">
        <v>860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861</v>
      </c>
      <c r="C246" t="s">
        <v>859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380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380</v>
      </c>
      <c r="AD246" t="s">
        <v>99</v>
      </c>
      <c r="AE246">
        <v>336</v>
      </c>
      <c r="AF246" t="s">
        <v>862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863</v>
      </c>
      <c r="C247" t="s">
        <v>864</v>
      </c>
      <c r="D247">
        <v>56</v>
      </c>
      <c r="E247">
        <v>95</v>
      </c>
      <c r="F247">
        <v>100</v>
      </c>
      <c r="G247">
        <v>160</v>
      </c>
      <c r="H247">
        <v>120</v>
      </c>
      <c r="I247">
        <v>100</v>
      </c>
      <c r="J247">
        <v>100</v>
      </c>
      <c r="K247">
        <v>80</v>
      </c>
      <c r="L247">
        <v>100</v>
      </c>
      <c r="M247">
        <v>10</v>
      </c>
      <c r="N247">
        <v>3</v>
      </c>
      <c r="O247">
        <v>110</v>
      </c>
      <c r="P247">
        <v>110</v>
      </c>
      <c r="Q247">
        <v>120</v>
      </c>
      <c r="R247">
        <v>115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1108</v>
      </c>
      <c r="AD247" t="s">
        <v>115</v>
      </c>
      <c r="AE247">
        <v>480</v>
      </c>
      <c r="AF247" t="s">
        <v>865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866</v>
      </c>
      <c r="C248" t="s">
        <v>867</v>
      </c>
      <c r="D248">
        <v>17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E248">
        <v>432</v>
      </c>
      <c r="AF248" t="s">
        <v>868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869</v>
      </c>
      <c r="C249" t="s">
        <v>870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871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E249">
        <v>312</v>
      </c>
      <c r="AF249" t="s">
        <v>872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873</v>
      </c>
      <c r="C250" t="s">
        <v>874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E250">
        <v>720</v>
      </c>
      <c r="AF250" t="s">
        <v>875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876</v>
      </c>
      <c r="C251" t="s">
        <v>877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E251">
        <v>720</v>
      </c>
      <c r="AF251" t="s">
        <v>878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879</v>
      </c>
      <c r="C252" t="s">
        <v>880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47</v>
      </c>
      <c r="V252" t="s">
        <v>219</v>
      </c>
      <c r="W252" t="s">
        <v>881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E252">
        <v>672</v>
      </c>
      <c r="AF252" t="s">
        <v>882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883</v>
      </c>
      <c r="C253" t="s">
        <v>884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275</v>
      </c>
      <c r="AD253" t="s">
        <v>99</v>
      </c>
      <c r="AE253">
        <v>540</v>
      </c>
      <c r="AF253" t="s">
        <v>885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886</v>
      </c>
      <c r="C254" t="s">
        <v>887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219</v>
      </c>
      <c r="W254" t="s">
        <v>788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41</v>
      </c>
      <c r="AD254" t="s">
        <v>99</v>
      </c>
      <c r="AE254">
        <v>384</v>
      </c>
      <c r="AF254" t="s">
        <v>888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889</v>
      </c>
      <c r="C255" t="s">
        <v>890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2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38</v>
      </c>
      <c r="V255" t="s">
        <v>140</v>
      </c>
      <c r="W255" t="s">
        <v>798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41</v>
      </c>
      <c r="AD255" t="s">
        <v>99</v>
      </c>
      <c r="AE255">
        <v>420</v>
      </c>
      <c r="AF255" t="s">
        <v>891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892</v>
      </c>
      <c r="C256" t="s">
        <v>890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41</v>
      </c>
      <c r="AD256" t="s">
        <v>99</v>
      </c>
      <c r="AE256">
        <v>420</v>
      </c>
      <c r="AF256" t="s">
        <v>893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894</v>
      </c>
      <c r="C257" t="s">
        <v>890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41</v>
      </c>
      <c r="AD257" t="s">
        <v>99</v>
      </c>
      <c r="AE257">
        <v>420</v>
      </c>
      <c r="AF257" t="s">
        <v>895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896</v>
      </c>
      <c r="C258" t="s">
        <v>890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41</v>
      </c>
      <c r="AD258" t="s">
        <v>99</v>
      </c>
      <c r="AE258">
        <v>420</v>
      </c>
      <c r="AF258" t="s">
        <v>897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898</v>
      </c>
      <c r="C259" t="s">
        <v>899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42</v>
      </c>
      <c r="AE259">
        <v>108</v>
      </c>
      <c r="AF259" t="s">
        <v>900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901</v>
      </c>
      <c r="C260" t="s">
        <v>899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902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42</v>
      </c>
      <c r="AE260">
        <v>336</v>
      </c>
      <c r="AF260" t="s">
        <v>903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904</v>
      </c>
      <c r="C261" t="s">
        <v>905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E261">
        <v>1224</v>
      </c>
      <c r="AF261" t="s">
        <v>906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907</v>
      </c>
      <c r="C262" t="s">
        <v>908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99</v>
      </c>
      <c r="AE262">
        <v>336</v>
      </c>
      <c r="AF262" t="s">
        <v>909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910</v>
      </c>
      <c r="C263" t="s">
        <v>911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99</v>
      </c>
      <c r="AE263">
        <v>384</v>
      </c>
      <c r="AF263" t="s">
        <v>912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913</v>
      </c>
      <c r="C264" t="s">
        <v>914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726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915</v>
      </c>
      <c r="AD264" t="s">
        <v>99</v>
      </c>
      <c r="AE264">
        <v>312</v>
      </c>
      <c r="AF264" t="s">
        <v>916</v>
      </c>
      <c r="AG264">
        <v>0</v>
      </c>
      <c r="AH264">
        <v>1</v>
      </c>
      <c r="AI264">
        <v>1</v>
      </c>
    </row>
    <row r="265" spans="1:35" x14ac:dyDescent="0.4">
      <c r="A265">
        <v>4262</v>
      </c>
      <c r="B265" t="s">
        <v>917</v>
      </c>
      <c r="C265" t="s">
        <v>918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457</v>
      </c>
      <c r="AD265" t="s">
        <v>99</v>
      </c>
      <c r="AE265">
        <v>288</v>
      </c>
      <c r="AF265" t="s">
        <v>919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920</v>
      </c>
      <c r="C266" t="s">
        <v>921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400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279</v>
      </c>
      <c r="AD266" t="s">
        <v>99</v>
      </c>
      <c r="AE266">
        <v>252</v>
      </c>
      <c r="AF266" t="s">
        <v>922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923</v>
      </c>
      <c r="C267" t="s">
        <v>924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42</v>
      </c>
      <c r="AE267">
        <v>432</v>
      </c>
      <c r="AF267" t="s">
        <v>925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926</v>
      </c>
      <c r="C268" t="s">
        <v>927</v>
      </c>
      <c r="D268">
        <v>74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2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144</v>
      </c>
      <c r="V268" t="s">
        <v>470</v>
      </c>
      <c r="W268" t="s">
        <v>512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928</v>
      </c>
      <c r="AD268" t="s">
        <v>99</v>
      </c>
      <c r="AE268">
        <v>720</v>
      </c>
      <c r="AF268" t="s">
        <v>929</v>
      </c>
      <c r="AG268">
        <v>0</v>
      </c>
      <c r="AH268">
        <v>0.5</v>
      </c>
      <c r="AI268">
        <v>1</v>
      </c>
    </row>
    <row r="269" spans="1:35" x14ac:dyDescent="0.4">
      <c r="A269">
        <v>4266</v>
      </c>
      <c r="B269" t="s">
        <v>930</v>
      </c>
      <c r="C269" t="s">
        <v>931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419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42</v>
      </c>
      <c r="AE269">
        <v>468</v>
      </c>
      <c r="AF269" t="s">
        <v>932</v>
      </c>
      <c r="AG269">
        <v>0</v>
      </c>
      <c r="AH269">
        <v>-1</v>
      </c>
      <c r="AI269">
        <v>1</v>
      </c>
    </row>
    <row r="270" spans="1:35" x14ac:dyDescent="0.4">
      <c r="A270">
        <v>4267</v>
      </c>
      <c r="B270" t="s">
        <v>933</v>
      </c>
      <c r="C270" t="s">
        <v>934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275</v>
      </c>
      <c r="AD270" t="s">
        <v>42</v>
      </c>
      <c r="AE270">
        <v>540</v>
      </c>
      <c r="AF270" t="s">
        <v>935</v>
      </c>
      <c r="AG270">
        <v>0</v>
      </c>
      <c r="AH270">
        <v>0.5</v>
      </c>
      <c r="AI270">
        <v>1</v>
      </c>
    </row>
    <row r="271" spans="1:35" x14ac:dyDescent="0.4">
      <c r="A271">
        <v>4268</v>
      </c>
      <c r="B271" t="s">
        <v>936</v>
      </c>
      <c r="C271" t="s">
        <v>937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419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42</v>
      </c>
      <c r="AE271">
        <v>336</v>
      </c>
      <c r="AF271" t="s">
        <v>938</v>
      </c>
      <c r="AG271">
        <v>0</v>
      </c>
      <c r="AH271">
        <v>0.5</v>
      </c>
      <c r="AI271">
        <v>1</v>
      </c>
    </row>
    <row r="272" spans="1:35" x14ac:dyDescent="0.4">
      <c r="A272">
        <v>4269</v>
      </c>
      <c r="B272" t="s">
        <v>939</v>
      </c>
      <c r="C272" t="s">
        <v>940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419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E272">
        <v>288</v>
      </c>
      <c r="AF272" t="s">
        <v>941</v>
      </c>
      <c r="AG272">
        <v>0</v>
      </c>
      <c r="AH272">
        <v>0.5</v>
      </c>
      <c r="AI272">
        <v>1</v>
      </c>
    </row>
    <row r="273" spans="1:36" x14ac:dyDescent="0.4">
      <c r="A273">
        <v>4270</v>
      </c>
      <c r="B273" t="s">
        <v>942</v>
      </c>
      <c r="C273" t="s">
        <v>943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99</v>
      </c>
      <c r="AE273">
        <v>252</v>
      </c>
      <c r="AF273" t="s">
        <v>944</v>
      </c>
      <c r="AG273">
        <v>0</v>
      </c>
      <c r="AH273">
        <v>0.5</v>
      </c>
      <c r="AI273">
        <v>1</v>
      </c>
    </row>
    <row r="274" spans="1:36" x14ac:dyDescent="0.4">
      <c r="A274">
        <v>4271</v>
      </c>
      <c r="B274" t="s">
        <v>945</v>
      </c>
      <c r="C274" t="s">
        <v>946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947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99</v>
      </c>
      <c r="AE274">
        <v>576</v>
      </c>
      <c r="AF274" t="s">
        <v>948</v>
      </c>
      <c r="AG274">
        <v>0</v>
      </c>
      <c r="AH274">
        <v>0.5</v>
      </c>
      <c r="AI274">
        <v>1</v>
      </c>
    </row>
    <row r="275" spans="1:36" x14ac:dyDescent="0.4">
      <c r="A275">
        <v>4272</v>
      </c>
      <c r="B275" t="s">
        <v>949</v>
      </c>
      <c r="C275" t="s">
        <v>950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517</v>
      </c>
      <c r="AD275" t="s">
        <v>99</v>
      </c>
      <c r="AE275">
        <v>576</v>
      </c>
      <c r="AF275" t="s">
        <v>951</v>
      </c>
      <c r="AG275">
        <v>0</v>
      </c>
      <c r="AH275">
        <v>0.5</v>
      </c>
      <c r="AI275">
        <v>1</v>
      </c>
    </row>
    <row r="276" spans="1:36" x14ac:dyDescent="0.4">
      <c r="A276">
        <v>4273</v>
      </c>
      <c r="B276" t="s">
        <v>952</v>
      </c>
      <c r="C276" t="s">
        <v>953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42</v>
      </c>
      <c r="AE276">
        <v>480</v>
      </c>
      <c r="AF276" t="s">
        <v>954</v>
      </c>
      <c r="AG276">
        <v>0</v>
      </c>
      <c r="AH276">
        <v>0.5</v>
      </c>
      <c r="AI276">
        <v>1</v>
      </c>
    </row>
    <row r="277" spans="1:36" x14ac:dyDescent="0.4">
      <c r="A277">
        <v>4274</v>
      </c>
      <c r="B277" t="s">
        <v>955</v>
      </c>
      <c r="C277" t="s">
        <v>956</v>
      </c>
      <c r="D277">
        <v>65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380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749</v>
      </c>
      <c r="AD277" t="s">
        <v>42</v>
      </c>
      <c r="AE277">
        <v>900</v>
      </c>
      <c r="AF277" t="s">
        <v>957</v>
      </c>
      <c r="AG277">
        <v>0</v>
      </c>
      <c r="AH277">
        <v>0.5</v>
      </c>
      <c r="AI277">
        <v>1</v>
      </c>
    </row>
    <row r="278" spans="1:36" x14ac:dyDescent="0.4">
      <c r="A278">
        <v>4275</v>
      </c>
      <c r="B278" t="s">
        <v>958</v>
      </c>
      <c r="C278" t="s">
        <v>959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38</v>
      </c>
      <c r="V278" t="s">
        <v>53</v>
      </c>
      <c r="W278" t="s">
        <v>533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517</v>
      </c>
      <c r="AD278" t="s">
        <v>99</v>
      </c>
      <c r="AE278">
        <v>432</v>
      </c>
      <c r="AF278" t="s">
        <v>960</v>
      </c>
      <c r="AG278">
        <v>0</v>
      </c>
      <c r="AH278">
        <v>0.5</v>
      </c>
      <c r="AI278">
        <v>1</v>
      </c>
    </row>
    <row r="279" spans="1:36" x14ac:dyDescent="0.4">
      <c r="A279">
        <v>4276</v>
      </c>
      <c r="B279" t="s">
        <v>961</v>
      </c>
      <c r="C279" t="s">
        <v>962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144</v>
      </c>
      <c r="V279" t="s">
        <v>53</v>
      </c>
      <c r="W279" t="s">
        <v>400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749</v>
      </c>
      <c r="AD279" t="s">
        <v>99</v>
      </c>
      <c r="AE279">
        <v>288</v>
      </c>
      <c r="AF279" t="s">
        <v>963</v>
      </c>
      <c r="AG279">
        <v>0</v>
      </c>
      <c r="AH279">
        <v>0.5</v>
      </c>
      <c r="AI279">
        <v>1</v>
      </c>
    </row>
    <row r="280" spans="1:36" x14ac:dyDescent="0.4">
      <c r="A280">
        <v>4277</v>
      </c>
      <c r="B280" t="s">
        <v>964</v>
      </c>
      <c r="C280" t="s">
        <v>965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798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966</v>
      </c>
      <c r="AD280" t="s">
        <v>99</v>
      </c>
      <c r="AE280">
        <v>1080</v>
      </c>
      <c r="AF280" t="s">
        <v>967</v>
      </c>
      <c r="AG280">
        <v>0</v>
      </c>
      <c r="AH280">
        <v>0.5</v>
      </c>
      <c r="AI280">
        <v>1</v>
      </c>
    </row>
    <row r="281" spans="1:36" x14ac:dyDescent="0.4">
      <c r="A281">
        <v>4278</v>
      </c>
      <c r="B281" t="s">
        <v>968</v>
      </c>
      <c r="C281" t="s">
        <v>969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99</v>
      </c>
      <c r="AE281">
        <v>384</v>
      </c>
      <c r="AF281" t="s">
        <v>970</v>
      </c>
      <c r="AG281">
        <v>0</v>
      </c>
      <c r="AH281">
        <v>0.5</v>
      </c>
      <c r="AI281">
        <v>1</v>
      </c>
    </row>
    <row r="282" spans="1:36" x14ac:dyDescent="0.4">
      <c r="A282">
        <v>4279</v>
      </c>
      <c r="B282" t="s">
        <v>971</v>
      </c>
      <c r="C282" t="s">
        <v>972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42</v>
      </c>
      <c r="AE282">
        <v>540</v>
      </c>
      <c r="AF282" t="s">
        <v>973</v>
      </c>
      <c r="AG282">
        <v>0</v>
      </c>
      <c r="AH282">
        <v>0.5</v>
      </c>
      <c r="AI282">
        <v>1</v>
      </c>
    </row>
    <row r="283" spans="1:36" x14ac:dyDescent="0.4">
      <c r="A283">
        <v>4280</v>
      </c>
      <c r="B283" t="s">
        <v>974</v>
      </c>
      <c r="C283" t="s">
        <v>975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144</v>
      </c>
      <c r="V283" t="s">
        <v>140</v>
      </c>
      <c r="W283" t="s">
        <v>586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328</v>
      </c>
      <c r="AD283" t="s">
        <v>42</v>
      </c>
      <c r="AE283">
        <v>720</v>
      </c>
      <c r="AF283" t="s">
        <v>976</v>
      </c>
      <c r="AG283">
        <v>0</v>
      </c>
      <c r="AH283">
        <v>1</v>
      </c>
      <c r="AI283">
        <v>1</v>
      </c>
    </row>
    <row r="284" spans="1:36" x14ac:dyDescent="0.4">
      <c r="A284">
        <v>4281</v>
      </c>
      <c r="B284" t="s">
        <v>977</v>
      </c>
      <c r="C284" t="s">
        <v>978</v>
      </c>
      <c r="D284">
        <v>24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470</v>
      </c>
      <c r="W284" t="s">
        <v>471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470</v>
      </c>
      <c r="AD284" t="s">
        <v>42</v>
      </c>
      <c r="AE284">
        <v>696</v>
      </c>
      <c r="AF284" t="s">
        <v>979</v>
      </c>
      <c r="AG284">
        <v>0</v>
      </c>
      <c r="AH284">
        <v>0.5</v>
      </c>
      <c r="AI284">
        <v>1</v>
      </c>
    </row>
    <row r="285" spans="1:36" x14ac:dyDescent="0.4">
      <c r="A285">
        <v>4282</v>
      </c>
      <c r="B285" t="s">
        <v>980</v>
      </c>
      <c r="C285" t="s">
        <v>981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586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1105</v>
      </c>
      <c r="AD285" t="s">
        <v>115</v>
      </c>
      <c r="AE285">
        <v>936</v>
      </c>
      <c r="AF285" t="s">
        <v>982</v>
      </c>
      <c r="AG285">
        <v>0</v>
      </c>
      <c r="AH285">
        <v>-1</v>
      </c>
      <c r="AI285">
        <v>1</v>
      </c>
    </row>
    <row r="286" spans="1:36" x14ac:dyDescent="0.4">
      <c r="A286">
        <v>4283</v>
      </c>
      <c r="B286" t="s">
        <v>983</v>
      </c>
      <c r="C286" t="s">
        <v>984</v>
      </c>
      <c r="D286">
        <v>70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985</v>
      </c>
      <c r="AD286" t="s">
        <v>99</v>
      </c>
      <c r="AE286">
        <v>384</v>
      </c>
      <c r="AF286" t="s">
        <v>986</v>
      </c>
      <c r="AG286">
        <v>0</v>
      </c>
      <c r="AH286">
        <v>0.5</v>
      </c>
      <c r="AI286">
        <v>1</v>
      </c>
    </row>
    <row r="287" spans="1:36" x14ac:dyDescent="0.4">
      <c r="A287">
        <v>4284</v>
      </c>
      <c r="B287" t="s">
        <v>987</v>
      </c>
      <c r="C287" t="s">
        <v>988</v>
      </c>
      <c r="D287">
        <v>50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47</v>
      </c>
      <c r="V287" t="s">
        <v>140</v>
      </c>
      <c r="W287" t="s">
        <v>586</v>
      </c>
      <c r="X287">
        <v>1001</v>
      </c>
      <c r="Y287">
        <v>1</v>
      </c>
      <c r="Z287">
        <v>1000</v>
      </c>
      <c r="AA287">
        <v>-1</v>
      </c>
      <c r="AB287" t="s">
        <v>41</v>
      </c>
      <c r="AC287" t="s">
        <v>58</v>
      </c>
      <c r="AD287" t="s">
        <v>59</v>
      </c>
      <c r="AE287">
        <v>0</v>
      </c>
      <c r="AF287" t="s">
        <v>989</v>
      </c>
      <c r="AG287">
        <v>0</v>
      </c>
      <c r="AH287">
        <v>-1</v>
      </c>
      <c r="AI287">
        <v>1</v>
      </c>
      <c r="AJ287" t="s">
        <v>990</v>
      </c>
    </row>
    <row r="288" spans="1:36" x14ac:dyDescent="0.4">
      <c r="A288">
        <v>4285</v>
      </c>
      <c r="B288" t="s">
        <v>991</v>
      </c>
      <c r="C288" t="s">
        <v>992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620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993</v>
      </c>
      <c r="AE288">
        <v>216</v>
      </c>
      <c r="AF288" t="s">
        <v>994</v>
      </c>
      <c r="AG288">
        <v>0</v>
      </c>
      <c r="AH288">
        <v>0.5</v>
      </c>
      <c r="AI288">
        <v>1</v>
      </c>
      <c r="AJ288" t="s">
        <v>990</v>
      </c>
    </row>
    <row r="289" spans="1:36" x14ac:dyDescent="0.4">
      <c r="A289">
        <v>4286</v>
      </c>
      <c r="B289" t="s">
        <v>995</v>
      </c>
      <c r="C289" t="s">
        <v>996</v>
      </c>
      <c r="D289">
        <v>99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</v>
      </c>
      <c r="N289">
        <v>3</v>
      </c>
      <c r="O289">
        <v>100</v>
      </c>
      <c r="P289">
        <v>100</v>
      </c>
      <c r="Q289">
        <v>100</v>
      </c>
      <c r="R289">
        <v>100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997</v>
      </c>
      <c r="AD289" t="s">
        <v>99</v>
      </c>
      <c r="AE289">
        <v>504</v>
      </c>
      <c r="AF289" t="s">
        <v>998</v>
      </c>
      <c r="AG289">
        <v>0</v>
      </c>
      <c r="AH289">
        <v>0.5</v>
      </c>
      <c r="AI289">
        <v>1</v>
      </c>
    </row>
    <row r="290" spans="1:36" x14ac:dyDescent="0.4">
      <c r="A290">
        <v>4287</v>
      </c>
      <c r="B290" t="s">
        <v>999</v>
      </c>
      <c r="C290" t="s">
        <v>1000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90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1001</v>
      </c>
      <c r="AD290" t="s">
        <v>99</v>
      </c>
      <c r="AE290">
        <v>504</v>
      </c>
      <c r="AF290" t="s">
        <v>1002</v>
      </c>
      <c r="AG290">
        <v>0</v>
      </c>
      <c r="AH290">
        <v>0.5</v>
      </c>
      <c r="AI290">
        <v>1</v>
      </c>
    </row>
    <row r="291" spans="1:36" x14ac:dyDescent="0.4">
      <c r="A291">
        <v>4288</v>
      </c>
      <c r="B291" t="s">
        <v>1003</v>
      </c>
      <c r="C291" t="s">
        <v>1004</v>
      </c>
      <c r="D291">
        <v>43</v>
      </c>
      <c r="E291">
        <v>100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100</v>
      </c>
      <c r="M291">
        <v>10</v>
      </c>
      <c r="N291">
        <v>1</v>
      </c>
      <c r="O291">
        <v>100</v>
      </c>
      <c r="P291">
        <v>100</v>
      </c>
      <c r="Q291">
        <v>100</v>
      </c>
      <c r="R291">
        <v>100</v>
      </c>
      <c r="S291">
        <v>10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42</v>
      </c>
      <c r="AE291">
        <v>384</v>
      </c>
      <c r="AF291" t="s">
        <v>1005</v>
      </c>
      <c r="AG291">
        <v>0</v>
      </c>
      <c r="AH291">
        <v>0.5</v>
      </c>
      <c r="AI291">
        <v>1</v>
      </c>
    </row>
    <row r="292" spans="1:36" x14ac:dyDescent="0.4">
      <c r="A292">
        <v>4289</v>
      </c>
      <c r="B292" t="s">
        <v>1006</v>
      </c>
      <c r="C292" t="s">
        <v>1007</v>
      </c>
      <c r="D292">
        <v>69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</v>
      </c>
      <c r="N292">
        <v>2</v>
      </c>
      <c r="O292">
        <v>100</v>
      </c>
      <c r="P292">
        <v>100</v>
      </c>
      <c r="Q292">
        <v>100</v>
      </c>
      <c r="R292">
        <v>100</v>
      </c>
      <c r="S292">
        <v>10</v>
      </c>
      <c r="T292">
        <v>12</v>
      </c>
      <c r="U292" t="s">
        <v>38</v>
      </c>
      <c r="V292" t="s">
        <v>160</v>
      </c>
      <c r="W292" t="s">
        <v>620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E292">
        <v>480</v>
      </c>
      <c r="AF292" t="s">
        <v>1008</v>
      </c>
      <c r="AG292">
        <v>0</v>
      </c>
      <c r="AH292">
        <v>0.5</v>
      </c>
      <c r="AI292">
        <v>1</v>
      </c>
    </row>
    <row r="293" spans="1:36" x14ac:dyDescent="0.4">
      <c r="A293">
        <v>4290</v>
      </c>
      <c r="B293" t="s">
        <v>1009</v>
      </c>
      <c r="C293" t="s">
        <v>1010</v>
      </c>
      <c r="D293">
        <v>41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3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419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E293">
        <v>576</v>
      </c>
      <c r="AF293" t="s">
        <v>1011</v>
      </c>
      <c r="AG293">
        <v>0</v>
      </c>
      <c r="AH293">
        <v>0.5</v>
      </c>
      <c r="AI293">
        <v>1</v>
      </c>
    </row>
    <row r="294" spans="1:36" x14ac:dyDescent="0.4">
      <c r="A294">
        <v>4291</v>
      </c>
      <c r="B294" t="s">
        <v>1012</v>
      </c>
      <c r="C294" t="s">
        <v>1013</v>
      </c>
      <c r="D294">
        <v>30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E294">
        <v>432</v>
      </c>
      <c r="AF294" t="s">
        <v>1014</v>
      </c>
      <c r="AG294">
        <v>0</v>
      </c>
      <c r="AH294">
        <v>0.5</v>
      </c>
      <c r="AI294">
        <v>1</v>
      </c>
    </row>
    <row r="295" spans="1:36" x14ac:dyDescent="0.4">
      <c r="A295">
        <v>4292</v>
      </c>
      <c r="B295" t="s">
        <v>1015</v>
      </c>
      <c r="C295" t="s">
        <v>1016</v>
      </c>
      <c r="D295">
        <v>65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2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E295">
        <v>624</v>
      </c>
      <c r="AF295" t="s">
        <v>1017</v>
      </c>
      <c r="AG295">
        <v>0</v>
      </c>
      <c r="AH295">
        <v>0.5</v>
      </c>
      <c r="AI295">
        <v>1</v>
      </c>
    </row>
    <row r="296" spans="1:36" x14ac:dyDescent="0.4">
      <c r="A296">
        <v>4293</v>
      </c>
      <c r="B296" t="s">
        <v>1018</v>
      </c>
      <c r="C296" t="s">
        <v>1019</v>
      </c>
      <c r="D296">
        <v>47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130</v>
      </c>
      <c r="R296">
        <v>130</v>
      </c>
      <c r="S296">
        <v>10</v>
      </c>
      <c r="T296">
        <v>12</v>
      </c>
      <c r="U296" t="s">
        <v>38</v>
      </c>
      <c r="V296" t="s">
        <v>470</v>
      </c>
      <c r="W296" t="s">
        <v>485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495</v>
      </c>
      <c r="AD296" t="s">
        <v>99</v>
      </c>
      <c r="AE296">
        <v>480</v>
      </c>
      <c r="AF296" t="s">
        <v>1020</v>
      </c>
      <c r="AG296">
        <v>0</v>
      </c>
      <c r="AH296">
        <v>0.5</v>
      </c>
      <c r="AI296">
        <v>1</v>
      </c>
    </row>
    <row r="297" spans="1:36" x14ac:dyDescent="0.4">
      <c r="A297">
        <v>4294</v>
      </c>
      <c r="B297" t="s">
        <v>1021</v>
      </c>
      <c r="C297" t="s">
        <v>1022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</v>
      </c>
      <c r="N297">
        <v>3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620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E297">
        <v>425</v>
      </c>
      <c r="AF297" t="s">
        <v>1023</v>
      </c>
      <c r="AG297">
        <v>0</v>
      </c>
      <c r="AH297">
        <v>0.5</v>
      </c>
      <c r="AI297">
        <v>1</v>
      </c>
    </row>
    <row r="298" spans="1:36" x14ac:dyDescent="0.4">
      <c r="A298">
        <v>4295</v>
      </c>
      <c r="B298" t="s">
        <v>1024</v>
      </c>
      <c r="C298" t="s">
        <v>1025</v>
      </c>
      <c r="D298">
        <v>33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1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42</v>
      </c>
      <c r="AE298">
        <v>672</v>
      </c>
      <c r="AF298" t="s">
        <v>1026</v>
      </c>
      <c r="AG298">
        <v>0</v>
      </c>
      <c r="AH298">
        <v>0.5</v>
      </c>
      <c r="AI298">
        <v>1</v>
      </c>
    </row>
    <row r="299" spans="1:36" x14ac:dyDescent="0.4">
      <c r="A299">
        <v>4296</v>
      </c>
      <c r="B299" t="s">
        <v>1027</v>
      </c>
      <c r="C299" t="s">
        <v>1028</v>
      </c>
      <c r="D299">
        <v>56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41</v>
      </c>
      <c r="AD299" t="s">
        <v>99</v>
      </c>
      <c r="AE299">
        <v>540</v>
      </c>
      <c r="AF299" t="s">
        <v>1029</v>
      </c>
      <c r="AG299">
        <v>0</v>
      </c>
      <c r="AH299">
        <v>0.5</v>
      </c>
      <c r="AI299">
        <v>1</v>
      </c>
    </row>
    <row r="300" spans="1:36" x14ac:dyDescent="0.4">
      <c r="A300">
        <v>4297</v>
      </c>
      <c r="B300" t="s">
        <v>1030</v>
      </c>
      <c r="C300" t="s">
        <v>1031</v>
      </c>
      <c r="D300">
        <v>46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3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438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41</v>
      </c>
      <c r="AD300" t="s">
        <v>42</v>
      </c>
      <c r="AE300">
        <v>624</v>
      </c>
      <c r="AF300" t="s">
        <v>1032</v>
      </c>
      <c r="AG300">
        <v>0</v>
      </c>
      <c r="AH300">
        <v>0.5</v>
      </c>
      <c r="AI300">
        <v>1</v>
      </c>
    </row>
    <row r="301" spans="1:36" x14ac:dyDescent="0.4">
      <c r="A301">
        <v>4298</v>
      </c>
      <c r="B301" t="s">
        <v>1106</v>
      </c>
      <c r="C301" t="s">
        <v>566</v>
      </c>
      <c r="D301">
        <v>67</v>
      </c>
      <c r="E301">
        <v>15</v>
      </c>
      <c r="F301">
        <v>100</v>
      </c>
      <c r="G301">
        <v>80</v>
      </c>
      <c r="H301">
        <v>100</v>
      </c>
      <c r="I301">
        <v>100</v>
      </c>
      <c r="J301">
        <v>100</v>
      </c>
      <c r="K301">
        <v>130</v>
      </c>
      <c r="L301">
        <v>80</v>
      </c>
      <c r="M301">
        <v>10</v>
      </c>
      <c r="N301">
        <v>1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38</v>
      </c>
      <c r="V301" t="s">
        <v>219</v>
      </c>
      <c r="W301" t="s">
        <v>274</v>
      </c>
      <c r="X301">
        <v>1276</v>
      </c>
      <c r="Y301">
        <v>288</v>
      </c>
      <c r="Z301">
        <v>576</v>
      </c>
      <c r="AA301">
        <v>150</v>
      </c>
      <c r="AB301" t="s">
        <v>119</v>
      </c>
      <c r="AC301" t="s">
        <v>567</v>
      </c>
      <c r="AD301" t="s">
        <v>99</v>
      </c>
      <c r="AE301">
        <v>180</v>
      </c>
      <c r="AF301" t="s">
        <v>568</v>
      </c>
      <c r="AG301">
        <v>0</v>
      </c>
      <c r="AH301">
        <v>0.5</v>
      </c>
      <c r="AI301">
        <v>1</v>
      </c>
      <c r="AJ301" t="s">
        <v>1107</v>
      </c>
    </row>
  </sheetData>
  <sortState xmlns:xlrd2="http://schemas.microsoft.com/office/spreadsheetml/2017/richdata2" ref="A2:AI179">
    <sortCondition ref="D2:D179"/>
  </sortState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1034</v>
      </c>
      <c r="B1" t="s">
        <v>28</v>
      </c>
      <c r="C1" t="s">
        <v>1088</v>
      </c>
      <c r="D1" t="s">
        <v>1089</v>
      </c>
      <c r="E1" t="s">
        <v>1048</v>
      </c>
      <c r="F1" t="s">
        <v>1049</v>
      </c>
    </row>
    <row r="2" spans="1:6" x14ac:dyDescent="0.4">
      <c r="A2" t="s">
        <v>1063</v>
      </c>
      <c r="B2" t="s">
        <v>1050</v>
      </c>
      <c r="C2">
        <v>0</v>
      </c>
      <c r="D2">
        <v>1</v>
      </c>
    </row>
    <row r="3" spans="1:6" x14ac:dyDescent="0.4">
      <c r="A3" t="s">
        <v>1063</v>
      </c>
      <c r="B3" t="s">
        <v>1051</v>
      </c>
      <c r="C3">
        <v>0</v>
      </c>
      <c r="D3">
        <v>2</v>
      </c>
      <c r="E3" t="s">
        <v>1090</v>
      </c>
      <c r="F3" t="s">
        <v>1091</v>
      </c>
    </row>
    <row r="4" spans="1:6" x14ac:dyDescent="0.4">
      <c r="A4" t="s">
        <v>1063</v>
      </c>
      <c r="B4" t="s">
        <v>1052</v>
      </c>
      <c r="C4">
        <v>0</v>
      </c>
      <c r="D4">
        <v>2</v>
      </c>
      <c r="E4" t="s">
        <v>1092</v>
      </c>
      <c r="F4" t="s">
        <v>1093</v>
      </c>
    </row>
    <row r="5" spans="1:6" x14ac:dyDescent="0.4">
      <c r="A5" t="s">
        <v>1066</v>
      </c>
      <c r="B5" t="s">
        <v>1050</v>
      </c>
      <c r="C5">
        <v>0</v>
      </c>
      <c r="D5">
        <v>1</v>
      </c>
    </row>
    <row r="6" spans="1:6" x14ac:dyDescent="0.4">
      <c r="A6" t="s">
        <v>1066</v>
      </c>
      <c r="B6" t="s">
        <v>1051</v>
      </c>
      <c r="C6">
        <v>0</v>
      </c>
      <c r="D6">
        <v>2</v>
      </c>
      <c r="E6" t="s">
        <v>1094</v>
      </c>
      <c r="F6" t="s">
        <v>1095</v>
      </c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1039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1039</v>
      </c>
      <c r="C1" s="7" t="s">
        <v>4</v>
      </c>
      <c r="D1" s="7" t="s">
        <v>11</v>
      </c>
      <c r="E1" s="7" t="s">
        <v>1040</v>
      </c>
      <c r="F1" s="7" t="s">
        <v>16</v>
      </c>
      <c r="G1" s="6" t="s">
        <v>1041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8.5717734625362922</v>
      </c>
      <c r="E2" s="1">
        <f ca="1">OFFSET(StatCharts!E$2,Sheet2!$A2-1,0)</f>
        <v>0.79200000000000159</v>
      </c>
      <c r="F2" s="1">
        <f ca="1">OFFSET(StatCharts!F$2,Sheet2!$A2-1,0)</f>
        <v>5.0505050505050404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18.914213562373096</v>
      </c>
      <c r="E3" s="1">
        <f ca="1">OFFSET(StatCharts!E$2,Sheet2!$A3-1,0)</f>
        <v>2.3280000000000012</v>
      </c>
      <c r="F3" s="1">
        <f ca="1">OFFSET(StatCharts!F$2,Sheet2!$A3-1,0)</f>
        <v>6.0137457044673512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32</v>
      </c>
      <c r="E4" s="1">
        <f ca="1">OFFSET(StatCharts!E$2,Sheet2!$A4-1,0)</f>
        <v>4.1579999999999995</v>
      </c>
      <c r="F4" s="1">
        <f ca="1">OFFSET(StatCharts!F$2,Sheet2!$A4-1,0)</f>
        <v>23.809523809523814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45.328427124746192</v>
      </c>
      <c r="E5" s="1">
        <f ca="1">OFFSET(StatCharts!E$2,Sheet2!$A5-1,0)</f>
        <v>5.8880000000000017</v>
      </c>
      <c r="F5" s="1">
        <f ca="1">OFFSET(StatCharts!F$2,Sheet2!$A5-1,0)</f>
        <v>67.255434782608674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1.4</v>
      </c>
      <c r="C6" s="1">
        <f ca="1">OFFSET(StatCharts!C$2,Sheet2!$A6-1,0)</f>
        <v>340.2</v>
      </c>
      <c r="D6" s="1">
        <f ca="1">OFFSET(StatCharts!D$2,Sheet2!$A6-1,0)</f>
        <v>69</v>
      </c>
      <c r="E6" s="1">
        <f ca="1">OFFSET(StatCharts!E$2,Sheet2!$A6-1,0)</f>
        <v>7.517999999999998</v>
      </c>
      <c r="F6" s="1">
        <f ca="1">OFFSET(StatCharts!F$2,Sheet2!$A6-1,0)</f>
        <v>167.19872306464489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1.565685424949238</v>
      </c>
      <c r="C7" s="1">
        <f ca="1">OFFSET(StatCharts!C$2,Sheet2!$A7-1,0)</f>
        <v>425.79898987322332</v>
      </c>
      <c r="D7" s="1">
        <f ca="1">OFFSET(StatCharts!D$2,Sheet2!$A7-1,0)</f>
        <v>83.156854249492383</v>
      </c>
      <c r="E7" s="1">
        <f ca="1">OFFSET(StatCharts!E$2,Sheet2!$A7-1,0)</f>
        <v>9.048</v>
      </c>
      <c r="F7" s="1">
        <f ca="1">OFFSET(StatCharts!F$2,Sheet2!$A7-1,0)</f>
        <v>330.4597701149425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4.8</v>
      </c>
      <c r="C8" s="1">
        <f ca="1">OFFSET(StatCharts!C$2,Sheet2!$A8-1,0)</f>
        <v>642.59999999999991</v>
      </c>
      <c r="D8" s="1">
        <f ca="1">OFFSET(StatCharts!D$2,Sheet2!$A8-1,0)</f>
        <v>128</v>
      </c>
      <c r="E8" s="1">
        <f ca="1">OFFSET(StatCharts!E$2,Sheet2!$A8-1,0)</f>
        <v>10.478000000000002</v>
      </c>
      <c r="F8" s="1">
        <f ca="1">OFFSET(StatCharts!F$2,Sheet2!$A8-1,0)</f>
        <v>644.58866195838891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5.1313708498984756</v>
      </c>
      <c r="C9" s="1">
        <f ca="1">OFFSET(StatCharts!C$2,Sheet2!$A9-1,0)</f>
        <v>762.43717164502527</v>
      </c>
      <c r="D9" s="1">
        <f ca="1">OFFSET(StatCharts!D$2,Sheet2!$A9-1,0)</f>
        <v>143.81370849898474</v>
      </c>
      <c r="E9" s="1">
        <f ca="1">OFFSET(StatCharts!E$2,Sheet2!$A9-1,0)</f>
        <v>13.474666666666666</v>
      </c>
      <c r="F9" s="1">
        <f ca="1">OFFSET(StatCharts!F$2,Sheet2!$A9-1,0)</f>
        <v>954.68038788838317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8.6</v>
      </c>
      <c r="C10" s="1">
        <f ca="1">OFFSET(StatCharts!C$2,Sheet2!$A10-1,0)</f>
        <v>1062.5999999999999</v>
      </c>
      <c r="D10" s="1">
        <f ca="1">OFFSET(StatCharts!D$2,Sheet2!$A10-1,0)</f>
        <v>191</v>
      </c>
      <c r="E10" s="1">
        <f ca="1">OFFSET(StatCharts!E$2,Sheet2!$A10-1,0)</f>
        <v>16.371333333333332</v>
      </c>
      <c r="F10" s="1">
        <f ca="1">OFFSET(StatCharts!F$2,Sheet2!$A10-1,0)</f>
        <v>1489.3716659201043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9.2627416997969512</v>
      </c>
      <c r="C11" s="1">
        <f ca="1">OFFSET(StatCharts!C$2,Sheet2!$A11-1,0)</f>
        <v>1234.5527270872078</v>
      </c>
      <c r="D11" s="1">
        <f ca="1">OFFSET(StatCharts!D$2,Sheet2!$A11-1,0)</f>
        <v>210.1274169979695</v>
      </c>
      <c r="E11" s="1">
        <f ca="1">OFFSET(StatCharts!E$2,Sheet2!$A11-1,0)</f>
        <v>19.167999999999999</v>
      </c>
      <c r="F11" s="1">
        <f ca="1">OFFSET(StatCharts!F$2,Sheet2!$A11-1,0)</f>
        <v>2134.2341402337229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10.199999999999999</v>
      </c>
      <c r="C12" s="1">
        <f ca="1">OFFSET(StatCharts!C$2,Sheet2!$A12-1,0)</f>
        <v>1435</v>
      </c>
      <c r="D12" s="1">
        <f ca="1">OFFSET(StatCharts!D$2,Sheet2!$A12-1,0)</f>
        <v>232</v>
      </c>
      <c r="E12" s="1">
        <f ca="1">OFFSET(StatCharts!E$2,Sheet2!$A12-1,0)</f>
        <v>21.864666666666668</v>
      </c>
      <c r="F12" s="1">
        <f ca="1">OFFSET(StatCharts!F$2,Sheet2!$A12-1,0)</f>
        <v>3176.5405372442601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11.525483399593904</v>
      </c>
      <c r="C13" s="1">
        <f ca="1">OFFSET(StatCharts!C$2,Sheet2!$A13-1,0)</f>
        <v>1678.4622217687304</v>
      </c>
      <c r="D13" s="1">
        <f ca="1">OFFSET(StatCharts!D$2,Sheet2!$A13-1,0)</f>
        <v>257.75483399593907</v>
      </c>
      <c r="E13" s="1">
        <f ca="1">OFFSET(StatCharts!E$2,Sheet2!$A13-1,0)</f>
        <v>24.461333333333336</v>
      </c>
      <c r="F13" s="1">
        <f ca="1">OFFSET(StatCharts!F$2,Sheet2!$A13-1,0)</f>
        <v>4380.0964787964676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27.4</v>
      </c>
      <c r="C14" s="1">
        <f ca="1">OFFSET(StatCharts!C$2,Sheet2!$A14-1,0)</f>
        <v>3162.6</v>
      </c>
      <c r="D14" s="1">
        <f ca="1">OFFSET(StatCharts!D$2,Sheet2!$A14-1,0)</f>
        <v>429</v>
      </c>
      <c r="E14" s="1">
        <f ca="1">OFFSET(StatCharts!E$2,Sheet2!$A14-1,0)</f>
        <v>26.957999999999998</v>
      </c>
      <c r="F14" s="1">
        <f ca="1">OFFSET(StatCharts!F$2,Sheet2!$A14-1,0)</f>
        <v>6246.1235996735668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30.050966799187805</v>
      </c>
      <c r="C15" s="1">
        <f ca="1">OFFSET(StatCharts!C$2,Sheet2!$A15-1,0)</f>
        <v>3665.6379787260898</v>
      </c>
      <c r="D15" s="1">
        <f ca="1">OFFSET(StatCharts!D$2,Sheet2!$A15-1,0)</f>
        <v>468.00966799187802</v>
      </c>
      <c r="E15" s="1">
        <f ca="1">OFFSET(StatCharts!E$2,Sheet2!$A15-1,0)</f>
        <v>29.354666666666667</v>
      </c>
      <c r="F15" s="1">
        <f ca="1">OFFSET(StatCharts!F$2,Sheet2!$A15-1,0)</f>
        <v>8329.7147529069771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33.799999999999997</v>
      </c>
      <c r="C16" s="1">
        <f ca="1">OFFSET(StatCharts!C$2,Sheet2!$A16-1,0)</f>
        <v>4313.3999999999996</v>
      </c>
      <c r="D16" s="1">
        <f ca="1">OFFSET(StatCharts!D$2,Sheet2!$A16-1,0)</f>
        <v>518</v>
      </c>
      <c r="E16" s="1">
        <f ca="1">OFFSET(StatCharts!E$2,Sheet2!$A16-1,0)</f>
        <v>31.651333333333334</v>
      </c>
      <c r="F16" s="1">
        <f ca="1">OFFSET(StatCharts!F$2,Sheet2!$A16-1,0)</f>
        <v>11460.433473050109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39.101933598375609</v>
      </c>
      <c r="C17" s="1">
        <f ca="1">OFFSET(StatCharts!C$2,Sheet2!$A17-1,0)</f>
        <v>5176.7030278294387</v>
      </c>
      <c r="D17" s="1">
        <f ca="1">OFFSET(StatCharts!D$2,Sheet2!$A17-1,0)</f>
        <v>583.51933598375604</v>
      </c>
      <c r="E17" s="1">
        <f ca="1">OFFSET(StatCharts!E$2,Sheet2!$A17-1,0)</f>
        <v>33.847999999999999</v>
      </c>
      <c r="F17" s="1">
        <f ca="1">OFFSET(StatCharts!F$2,Sheet2!$A17-1,0)</f>
        <v>14865.368707161428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53.6</v>
      </c>
      <c r="C18" s="1">
        <f ca="1">OFFSET(StatCharts!C$2,Sheet2!$A18-1,0)</f>
        <v>7144.2</v>
      </c>
      <c r="D18" s="1">
        <f ca="1">OFFSET(StatCharts!D$2,Sheet2!$A18-1,0)</f>
        <v>741</v>
      </c>
      <c r="E18" s="1">
        <f ca="1">OFFSET(StatCharts!E$2,Sheet2!$A18-1,0)</f>
        <v>35.944666666666663</v>
      </c>
      <c r="F18" s="1">
        <f ca="1">OFFSET(StatCharts!F$2,Sheet2!$A18-1,0)</f>
        <v>19855.546488120632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64.203867196751233</v>
      </c>
      <c r="C19" s="1">
        <f ca="1">OFFSET(StatCharts!C$2,Sheet2!$A19-1,0)</f>
        <v>8851.2601964133974</v>
      </c>
      <c r="D19" s="1">
        <f ca="1">OFFSET(StatCharts!D$2,Sheet2!$A19-1,0)</f>
        <v>859.5386719675123</v>
      </c>
      <c r="E19" s="1">
        <f ca="1">OFFSET(StatCharts!E$2,Sheet2!$A19-1,0)</f>
        <v>37.941333333333333</v>
      </c>
      <c r="F19" s="1">
        <f ca="1">OFFSET(StatCharts!F$2,Sheet2!$A19-1,0)</f>
        <v>28394.073306156875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94.2</v>
      </c>
      <c r="C20" s="1">
        <f ca="1">OFFSET(StatCharts!C$2,Sheet2!$A20-1,0)</f>
        <v>13150.199999999999</v>
      </c>
      <c r="D20" s="1">
        <f ca="1">OFFSET(StatCharts!D$2,Sheet2!$A20-1,0)</f>
        <v>1172</v>
      </c>
      <c r="E20" s="1">
        <f ca="1">OFFSET(StatCharts!E$2,Sheet2!$A20-1,0)</f>
        <v>39.838000000000001</v>
      </c>
      <c r="F20" s="1">
        <f ca="1">OFFSET(StatCharts!F$2,Sheet2!$A20-1,0)</f>
        <v>44230.985491239517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115.40773439350247</v>
      </c>
      <c r="C21" s="1">
        <f ca="1">OFFSET(StatCharts!C$2,Sheet2!$A21-1,0)</f>
        <v>16700.228674335827</v>
      </c>
      <c r="D21" s="1">
        <f ca="1">OFFSET(StatCharts!D$2,Sheet2!$A21-1,0)</f>
        <v>1396.5773439350246</v>
      </c>
      <c r="E21" s="1">
        <f ca="1">OFFSET(StatCharts!E$2,Sheet2!$A21-1,0)</f>
        <v>41.634666666666668</v>
      </c>
      <c r="F21" s="1">
        <f ca="1">OFFSET(StatCharts!F$2,Sheet2!$A21-1,0)</f>
        <v>66029.686799461982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138.54257833336908</v>
      </c>
      <c r="C22" s="1">
        <f ca="1">OFFSET(StatCharts!C$2,Sheet2!$A22-1,0)</f>
        <v>20609.001357004952</v>
      </c>
      <c r="D22" s="1">
        <f ca="1">OFFSET(StatCharts!D$2,Sheet2!$A22-1,0)</f>
        <v>1637.9257833336908</v>
      </c>
      <c r="E22" s="1">
        <f ca="1">OFFSET(StatCharts!E$2,Sheet2!$A22-1,0)</f>
        <v>43</v>
      </c>
      <c r="F22" s="1">
        <f ca="1">OFFSET(StatCharts!F$2,Sheet2!$A22-1,0)</f>
        <v>89747.441860465115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4"/>
  <sheetViews>
    <sheetView workbookViewId="0">
      <pane ySplit="1" topLeftCell="A2" activePane="bottomLeft" state="frozen"/>
      <selection pane="bottomLeft" activeCell="B5" sqref="B5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1033</v>
      </c>
      <c r="L1" t="s">
        <v>16</v>
      </c>
      <c r="M1" t="s">
        <v>1034</v>
      </c>
      <c r="N1" t="s">
        <v>1035</v>
      </c>
    </row>
    <row r="2" spans="1:14" x14ac:dyDescent="0.4">
      <c r="A2" t="s">
        <v>1036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85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</v>
      </c>
      <c r="B4">
        <v>220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41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47</v>
      </c>
      <c r="B6">
        <v>70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70</v>
      </c>
      <c r="M6">
        <v>70</v>
      </c>
      <c r="N6">
        <v>1</v>
      </c>
    </row>
    <row r="7" spans="1:14" x14ac:dyDescent="0.4">
      <c r="A7" t="s">
        <v>1037</v>
      </c>
      <c r="B7">
        <v>100</v>
      </c>
      <c r="C7">
        <v>110</v>
      </c>
      <c r="D7">
        <v>100</v>
      </c>
      <c r="E7">
        <v>75</v>
      </c>
      <c r="F7">
        <v>110</v>
      </c>
      <c r="G7">
        <v>100</v>
      </c>
      <c r="H7">
        <v>85</v>
      </c>
      <c r="I7">
        <v>110</v>
      </c>
      <c r="J7">
        <v>100</v>
      </c>
      <c r="K7">
        <v>100</v>
      </c>
      <c r="L7">
        <v>93</v>
      </c>
      <c r="M7">
        <v>93</v>
      </c>
      <c r="N7">
        <v>1</v>
      </c>
    </row>
    <row r="8" spans="1:14" x14ac:dyDescent="0.4">
      <c r="A8" t="s">
        <v>176</v>
      </c>
      <c r="B8">
        <v>85</v>
      </c>
      <c r="C8">
        <v>80</v>
      </c>
      <c r="D8">
        <v>95</v>
      </c>
      <c r="E8">
        <v>80</v>
      </c>
      <c r="F8">
        <v>100</v>
      </c>
      <c r="G8">
        <v>100</v>
      </c>
      <c r="H8">
        <v>120</v>
      </c>
      <c r="I8">
        <v>100</v>
      </c>
      <c r="J8">
        <v>90</v>
      </c>
      <c r="K8">
        <v>90</v>
      </c>
      <c r="L8">
        <v>85</v>
      </c>
      <c r="M8">
        <v>85</v>
      </c>
      <c r="N8">
        <v>1</v>
      </c>
    </row>
    <row r="9" spans="1:14" x14ac:dyDescent="0.4">
      <c r="A9" t="s">
        <v>39</v>
      </c>
      <c r="B9">
        <v>120</v>
      </c>
      <c r="C9">
        <v>90</v>
      </c>
      <c r="D9">
        <v>70</v>
      </c>
      <c r="E9">
        <v>80</v>
      </c>
      <c r="F9">
        <v>112</v>
      </c>
      <c r="G9">
        <v>100</v>
      </c>
      <c r="H9">
        <v>80</v>
      </c>
      <c r="I9">
        <v>100</v>
      </c>
      <c r="J9">
        <v>120</v>
      </c>
      <c r="K9">
        <v>120</v>
      </c>
      <c r="L9">
        <v>90</v>
      </c>
      <c r="M9">
        <v>90</v>
      </c>
      <c r="N9">
        <v>1</v>
      </c>
    </row>
    <row r="10" spans="1:14" x14ac:dyDescent="0.4">
      <c r="A10" t="s">
        <v>48</v>
      </c>
      <c r="B10">
        <v>80</v>
      </c>
      <c r="C10">
        <v>105</v>
      </c>
      <c r="D10">
        <v>80</v>
      </c>
      <c r="E10">
        <v>130</v>
      </c>
      <c r="F10">
        <v>85</v>
      </c>
      <c r="G10">
        <v>85</v>
      </c>
      <c r="H10">
        <v>120</v>
      </c>
      <c r="I10">
        <v>72</v>
      </c>
      <c r="J10">
        <v>110</v>
      </c>
      <c r="K10">
        <v>90</v>
      </c>
      <c r="L10">
        <v>94</v>
      </c>
      <c r="M10">
        <v>106</v>
      </c>
      <c r="N10">
        <v>1</v>
      </c>
    </row>
    <row r="11" spans="1:14" x14ac:dyDescent="0.4">
      <c r="A11" t="s">
        <v>219</v>
      </c>
      <c r="B11">
        <v>92</v>
      </c>
      <c r="C11">
        <v>110</v>
      </c>
      <c r="D11">
        <v>110</v>
      </c>
      <c r="E11">
        <v>98</v>
      </c>
      <c r="F11">
        <v>90</v>
      </c>
      <c r="G11">
        <v>120</v>
      </c>
      <c r="H11">
        <v>102</v>
      </c>
      <c r="I11">
        <v>95</v>
      </c>
      <c r="J11">
        <v>95</v>
      </c>
      <c r="K11">
        <v>95</v>
      </c>
      <c r="L11">
        <v>105</v>
      </c>
      <c r="M11">
        <v>95</v>
      </c>
      <c r="N11">
        <v>1</v>
      </c>
    </row>
    <row r="12" spans="1:14" x14ac:dyDescent="0.4">
      <c r="A12" t="s">
        <v>548</v>
      </c>
      <c r="B12">
        <v>60</v>
      </c>
      <c r="C12">
        <v>100</v>
      </c>
      <c r="D12">
        <v>60</v>
      </c>
      <c r="E12">
        <v>120</v>
      </c>
      <c r="F12">
        <v>50</v>
      </c>
      <c r="G12">
        <v>150</v>
      </c>
      <c r="H12">
        <v>130</v>
      </c>
      <c r="I12">
        <v>60</v>
      </c>
      <c r="J12">
        <v>50</v>
      </c>
      <c r="K12">
        <v>130</v>
      </c>
      <c r="L12">
        <v>100</v>
      </c>
      <c r="M12">
        <v>100</v>
      </c>
      <c r="N12">
        <v>1</v>
      </c>
    </row>
    <row r="13" spans="1:14" x14ac:dyDescent="0.4">
      <c r="A13" t="s">
        <v>470</v>
      </c>
      <c r="B13">
        <v>140</v>
      </c>
      <c r="C13">
        <v>90</v>
      </c>
      <c r="D13">
        <v>70</v>
      </c>
      <c r="E13">
        <v>90</v>
      </c>
      <c r="F13">
        <v>70</v>
      </c>
      <c r="G13">
        <v>90</v>
      </c>
      <c r="H13">
        <v>100</v>
      </c>
      <c r="I13">
        <v>0</v>
      </c>
      <c r="J13">
        <v>70</v>
      </c>
      <c r="K13">
        <v>70</v>
      </c>
      <c r="L13">
        <v>82</v>
      </c>
      <c r="M13">
        <v>85</v>
      </c>
      <c r="N13">
        <v>1</v>
      </c>
    </row>
    <row r="14" spans="1:14" x14ac:dyDescent="0.4">
      <c r="A14" t="s">
        <v>229</v>
      </c>
      <c r="B14">
        <v>120</v>
      </c>
      <c r="C14">
        <v>120</v>
      </c>
      <c r="D14">
        <v>90</v>
      </c>
      <c r="E14">
        <v>100</v>
      </c>
      <c r="F14">
        <v>110</v>
      </c>
      <c r="G14">
        <v>130</v>
      </c>
      <c r="H14">
        <v>110</v>
      </c>
      <c r="I14">
        <v>130</v>
      </c>
      <c r="J14">
        <v>90</v>
      </c>
      <c r="K14">
        <v>110</v>
      </c>
      <c r="L14">
        <v>105</v>
      </c>
      <c r="M14">
        <v>110</v>
      </c>
      <c r="N14">
        <v>1</v>
      </c>
    </row>
    <row r="15" spans="1:14" x14ac:dyDescent="0.4">
      <c r="A15" t="s">
        <v>275</v>
      </c>
      <c r="B15">
        <v>130</v>
      </c>
      <c r="C15">
        <v>110</v>
      </c>
      <c r="D15">
        <v>130</v>
      </c>
      <c r="E15">
        <v>100</v>
      </c>
      <c r="F15">
        <v>120</v>
      </c>
      <c r="G15">
        <v>70</v>
      </c>
      <c r="H15">
        <v>90</v>
      </c>
      <c r="I15">
        <v>80</v>
      </c>
      <c r="J15">
        <v>80</v>
      </c>
      <c r="K15">
        <v>80</v>
      </c>
      <c r="L15">
        <v>110</v>
      </c>
      <c r="M15">
        <v>90</v>
      </c>
      <c r="N15">
        <v>1</v>
      </c>
    </row>
    <row r="16" spans="1:14" x14ac:dyDescent="0.4">
      <c r="A16" t="s">
        <v>380</v>
      </c>
      <c r="B16">
        <v>125</v>
      </c>
      <c r="C16">
        <v>120</v>
      </c>
      <c r="D16">
        <v>120</v>
      </c>
      <c r="E16">
        <v>110</v>
      </c>
      <c r="F16">
        <v>110</v>
      </c>
      <c r="G16">
        <v>90</v>
      </c>
      <c r="H16">
        <v>100</v>
      </c>
      <c r="I16">
        <v>100</v>
      </c>
      <c r="J16">
        <v>100</v>
      </c>
      <c r="K16">
        <v>100</v>
      </c>
      <c r="L16">
        <v>115</v>
      </c>
      <c r="M16">
        <v>105</v>
      </c>
      <c r="N16">
        <v>1</v>
      </c>
    </row>
    <row r="17" spans="1:14" x14ac:dyDescent="0.4">
      <c r="A17" t="s">
        <v>833</v>
      </c>
      <c r="B17">
        <v>150</v>
      </c>
      <c r="C17">
        <v>120</v>
      </c>
      <c r="D17">
        <v>110</v>
      </c>
      <c r="E17">
        <v>70</v>
      </c>
      <c r="F17">
        <v>130</v>
      </c>
      <c r="G17">
        <v>90</v>
      </c>
      <c r="H17">
        <v>90</v>
      </c>
      <c r="I17">
        <v>90</v>
      </c>
      <c r="J17">
        <v>130</v>
      </c>
      <c r="K17">
        <v>110</v>
      </c>
      <c r="L17">
        <v>135</v>
      </c>
      <c r="M17">
        <v>125</v>
      </c>
      <c r="N17">
        <v>1</v>
      </c>
    </row>
    <row r="18" spans="1:14" x14ac:dyDescent="0.4">
      <c r="A18" t="s">
        <v>328</v>
      </c>
      <c r="B18">
        <v>130</v>
      </c>
      <c r="C18">
        <v>110</v>
      </c>
      <c r="D18">
        <v>120</v>
      </c>
      <c r="E18">
        <v>60</v>
      </c>
      <c r="F18">
        <v>150</v>
      </c>
      <c r="G18">
        <v>80</v>
      </c>
      <c r="H18">
        <v>90</v>
      </c>
      <c r="I18">
        <v>90</v>
      </c>
      <c r="J18">
        <v>150</v>
      </c>
      <c r="K18">
        <v>105</v>
      </c>
      <c r="L18">
        <v>125</v>
      </c>
      <c r="M18">
        <v>135</v>
      </c>
      <c r="N18">
        <v>1</v>
      </c>
    </row>
    <row r="19" spans="1:14" x14ac:dyDescent="0.4">
      <c r="A19" t="s">
        <v>286</v>
      </c>
      <c r="B19">
        <v>160</v>
      </c>
      <c r="C19">
        <v>130</v>
      </c>
      <c r="D19">
        <v>110</v>
      </c>
      <c r="E19">
        <v>100</v>
      </c>
      <c r="F19">
        <v>110</v>
      </c>
      <c r="G19">
        <v>95</v>
      </c>
      <c r="H19">
        <v>100</v>
      </c>
      <c r="I19">
        <v>100</v>
      </c>
      <c r="J19">
        <v>105</v>
      </c>
      <c r="K19">
        <v>95</v>
      </c>
      <c r="L19">
        <v>135</v>
      </c>
      <c r="M19">
        <v>125</v>
      </c>
      <c r="N19">
        <v>1</v>
      </c>
    </row>
    <row r="20" spans="1:14" x14ac:dyDescent="0.4">
      <c r="A20" t="s">
        <v>457</v>
      </c>
      <c r="B20">
        <v>250</v>
      </c>
      <c r="C20">
        <v>130</v>
      </c>
      <c r="D20">
        <v>110</v>
      </c>
      <c r="E20">
        <v>110</v>
      </c>
      <c r="F20">
        <v>110</v>
      </c>
      <c r="G20">
        <v>110</v>
      </c>
      <c r="H20">
        <v>110</v>
      </c>
      <c r="I20">
        <v>110</v>
      </c>
      <c r="J20">
        <v>110</v>
      </c>
      <c r="K20">
        <v>110</v>
      </c>
      <c r="L20">
        <v>180</v>
      </c>
      <c r="M20">
        <v>180</v>
      </c>
      <c r="N20">
        <v>2</v>
      </c>
    </row>
    <row r="21" spans="1:14" x14ac:dyDescent="0.4">
      <c r="A21" t="s">
        <v>181</v>
      </c>
      <c r="B21">
        <v>350</v>
      </c>
      <c r="C21">
        <v>160</v>
      </c>
      <c r="D21">
        <v>120</v>
      </c>
      <c r="E21">
        <v>120</v>
      </c>
      <c r="F21">
        <v>120</v>
      </c>
      <c r="G21">
        <v>120</v>
      </c>
      <c r="H21">
        <v>120</v>
      </c>
      <c r="I21">
        <v>120</v>
      </c>
      <c r="J21">
        <v>120</v>
      </c>
      <c r="K21">
        <v>120</v>
      </c>
      <c r="L21">
        <v>300</v>
      </c>
      <c r="M21">
        <v>250</v>
      </c>
      <c r="N21">
        <v>2</v>
      </c>
    </row>
    <row r="22" spans="1:14" x14ac:dyDescent="0.4">
      <c r="A22" t="s">
        <v>757</v>
      </c>
      <c r="B22">
        <v>700</v>
      </c>
      <c r="C22">
        <v>175</v>
      </c>
      <c r="D22">
        <v>130</v>
      </c>
      <c r="E22">
        <v>130</v>
      </c>
      <c r="F22">
        <v>130</v>
      </c>
      <c r="G22">
        <v>130</v>
      </c>
      <c r="H22">
        <v>130</v>
      </c>
      <c r="I22">
        <v>130</v>
      </c>
      <c r="J22">
        <v>130</v>
      </c>
      <c r="K22">
        <v>130</v>
      </c>
      <c r="L22">
        <v>550</v>
      </c>
      <c r="M22">
        <v>450</v>
      </c>
      <c r="N22">
        <v>3</v>
      </c>
    </row>
    <row r="23" spans="1:14" x14ac:dyDescent="0.4">
      <c r="A23" t="s">
        <v>192</v>
      </c>
      <c r="B23">
        <v>1000</v>
      </c>
      <c r="C23">
        <v>190</v>
      </c>
      <c r="D23">
        <v>140</v>
      </c>
      <c r="E23">
        <v>140</v>
      </c>
      <c r="F23">
        <v>140</v>
      </c>
      <c r="G23">
        <v>140</v>
      </c>
      <c r="H23">
        <v>140</v>
      </c>
      <c r="I23">
        <v>140</v>
      </c>
      <c r="J23">
        <v>130</v>
      </c>
      <c r="K23">
        <v>130</v>
      </c>
      <c r="L23">
        <v>1200</v>
      </c>
      <c r="M23">
        <v>1000</v>
      </c>
      <c r="N23">
        <v>4</v>
      </c>
    </row>
    <row r="24" spans="1:14" x14ac:dyDescent="0.4">
      <c r="A24" t="s">
        <v>683</v>
      </c>
      <c r="B24">
        <v>3000</v>
      </c>
      <c r="C24">
        <v>200</v>
      </c>
      <c r="D24">
        <v>180</v>
      </c>
      <c r="E24">
        <v>180</v>
      </c>
      <c r="F24">
        <v>180</v>
      </c>
      <c r="G24">
        <v>180</v>
      </c>
      <c r="H24">
        <v>180</v>
      </c>
      <c r="I24">
        <v>180</v>
      </c>
      <c r="J24">
        <v>140</v>
      </c>
      <c r="K24">
        <v>140</v>
      </c>
      <c r="L24">
        <v>2000</v>
      </c>
      <c r="M24">
        <v>2000</v>
      </c>
      <c r="N2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2" activePane="bottomLeft" state="frozen"/>
      <selection pane="bottomLeft" activeCell="Q27" sqref="Q27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1033</v>
      </c>
      <c r="L1" t="s">
        <v>16</v>
      </c>
      <c r="M1" t="s">
        <v>1034</v>
      </c>
    </row>
    <row r="2" spans="1:13" x14ac:dyDescent="0.4">
      <c r="A2" s="2" t="s">
        <v>947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798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586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533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726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788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400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438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881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1038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551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547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471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99</v>
      </c>
      <c r="L30" s="3">
        <v>100</v>
      </c>
      <c r="M30" s="3">
        <v>100</v>
      </c>
    </row>
    <row r="31" spans="1:13" x14ac:dyDescent="0.4">
      <c r="A31" s="3" t="s">
        <v>485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98</v>
      </c>
      <c r="L31" s="3">
        <v>102</v>
      </c>
      <c r="M31" s="3">
        <v>102</v>
      </c>
    </row>
    <row r="32" spans="1:13" x14ac:dyDescent="0.4">
      <c r="A32" s="3" t="s">
        <v>774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97</v>
      </c>
      <c r="L32" s="3">
        <v>104</v>
      </c>
      <c r="M32" s="3">
        <v>104</v>
      </c>
    </row>
    <row r="33" spans="1:13" x14ac:dyDescent="0.4">
      <c r="A33" s="3" t="s">
        <v>512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96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481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620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902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871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1033</v>
      </c>
      <c r="L1" t="s">
        <v>16</v>
      </c>
      <c r="M1" t="s">
        <v>1034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419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470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380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J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51" sqref="J51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</cols>
  <sheetData>
    <row r="1" spans="1:10" x14ac:dyDescent="0.4">
      <c r="A1" t="s">
        <v>3</v>
      </c>
      <c r="B1" s="1" t="s">
        <v>1039</v>
      </c>
      <c r="C1" s="1" t="s">
        <v>4</v>
      </c>
      <c r="D1" s="1" t="s">
        <v>11</v>
      </c>
      <c r="E1" s="1" t="s">
        <v>1040</v>
      </c>
      <c r="F1" s="1" t="s">
        <v>16</v>
      </c>
      <c r="G1" t="s">
        <v>1041</v>
      </c>
      <c r="H1" t="s">
        <v>14</v>
      </c>
      <c r="J1" s="1" t="s">
        <v>16</v>
      </c>
    </row>
    <row r="2" spans="1:10" x14ac:dyDescent="0.4">
      <c r="A2">
        <v>1</v>
      </c>
      <c r="B2" s="1">
        <f>FLOOR(A2/20,1)*FLOOR(A2/20,1)+FLOOR(A2/30,1)*FLOOR(A2/30,1)*3+POWER(2,A2/10)/10</f>
        <v>0.10717734625362932</v>
      </c>
      <c r="C2" s="1">
        <f>(A2*20+A2*B2*2+30)*0.7</f>
        <v>35.15004828475508</v>
      </c>
      <c r="D2" s="1">
        <f>(5+A2*2.5+10*B2)</f>
        <v>8.5717734625362922</v>
      </c>
      <c r="E2" s="1">
        <f>(1-POWER(1-((A2+1)/100),2))*20+MAX(0,(A2-30)/3)</f>
        <v>0.79200000000000159</v>
      </c>
      <c r="F2" s="1">
        <f>VLOOKUP(A2,Exp!Q2:R100,2)/E2</f>
        <v>5.0505050505050404</v>
      </c>
      <c r="G2">
        <f>FLOOR(A2*0.8,1)+1</f>
        <v>1</v>
      </c>
      <c r="H2">
        <f>FLOOR(A2/3,1)+1</f>
        <v>1</v>
      </c>
      <c r="J2" s="1">
        <f>VLOOKUP(A2,Exp!M2:N100,2)/E2</f>
        <v>6.3131313131313007</v>
      </c>
    </row>
    <row r="3" spans="1:10" x14ac:dyDescent="0.4">
      <c r="A3">
        <v>2</v>
      </c>
      <c r="B3" s="1">
        <f t="shared" ref="B3:B66" si="0">FLOOR(A3/20,1)*FLOOR(A3/20,1)+FLOOR(A3/30,1)*FLOOR(A3/30,1)*3+POWER(2,A3/10)/10</f>
        <v>0.1148698354997035</v>
      </c>
      <c r="C3" s="1">
        <f t="shared" ref="C3:C26" si="1">(A3*20+A3*B3*2+30)*0.7</f>
        <v>49.321635539399168</v>
      </c>
      <c r="D3" s="1">
        <f t="shared" ref="D3:D34" si="2">(5+A3*2.5+10*B3)</f>
        <v>11.148698354997036</v>
      </c>
      <c r="E3" s="1">
        <f t="shared" ref="E3:E66" si="3">(1-POWER(1-((A3+1)/100),2))*20+MAX(0,(A3-30)/3)</f>
        <v>1.1820000000000008</v>
      </c>
      <c r="F3" s="1">
        <f>VLOOKUP(A3,Exp!Q3:R101,2)/E3</f>
        <v>4.2301184433164103</v>
      </c>
      <c r="G3">
        <f t="shared" ref="G3:G66" si="4">FLOOR(A3*0.8,1)+1</f>
        <v>2</v>
      </c>
      <c r="H3">
        <f t="shared" ref="H3:H66" si="5">FLOOR(A3/3,1)+1</f>
        <v>1</v>
      </c>
      <c r="J3" s="1">
        <f>VLOOKUP(A3,Exp!M3:N101,2)/E3</f>
        <v>6.7681895093062554</v>
      </c>
    </row>
    <row r="4" spans="1:10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13.731144413344916</v>
      </c>
      <c r="E4" s="1">
        <f t="shared" si="3"/>
        <v>1.5680000000000005</v>
      </c>
      <c r="F4" s="1">
        <f>VLOOKUP(A4,Exp!Q4:R102,2)/E4</f>
        <v>4.4642857142857126</v>
      </c>
      <c r="G4">
        <f t="shared" si="4"/>
        <v>3</v>
      </c>
      <c r="H4">
        <f t="shared" si="5"/>
        <v>2</v>
      </c>
      <c r="J4" s="1">
        <f>VLOOKUP(A4,Exp!M4:N102,2)/E4</f>
        <v>7.015306122448977</v>
      </c>
    </row>
    <row r="5" spans="1:10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16.319507910772895</v>
      </c>
      <c r="E5" s="1">
        <f t="shared" si="3"/>
        <v>1.9500000000000006</v>
      </c>
      <c r="F5" s="1">
        <f>VLOOKUP(A5,Exp!Q5:R103,2)/E5</f>
        <v>4.6153846153846141</v>
      </c>
      <c r="G5">
        <f t="shared" si="4"/>
        <v>4</v>
      </c>
      <c r="H5">
        <f t="shared" si="5"/>
        <v>2</v>
      </c>
      <c r="J5" s="1">
        <f>VLOOKUP(A5,Exp!M5:N103,2)/E5</f>
        <v>8.2051282051282026</v>
      </c>
    </row>
    <row r="6" spans="1:10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18.914213562373096</v>
      </c>
      <c r="E6" s="1">
        <f t="shared" si="3"/>
        <v>2.3280000000000012</v>
      </c>
      <c r="F6" s="1">
        <f>VLOOKUP(A6,Exp!Q6:R104,2)/E6</f>
        <v>6.0137457044673512</v>
      </c>
      <c r="G6">
        <f t="shared" si="4"/>
        <v>5</v>
      </c>
      <c r="H6">
        <f t="shared" si="5"/>
        <v>2</v>
      </c>
      <c r="J6" s="1">
        <f>VLOOKUP(A6,Exp!M6:N104,2)/E6</f>
        <v>9.4501718213058368</v>
      </c>
    </row>
    <row r="7" spans="1:10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21.515716566510399</v>
      </c>
      <c r="E7" s="1">
        <f t="shared" si="3"/>
        <v>2.7020000000000022</v>
      </c>
      <c r="F7" s="1">
        <f>VLOOKUP(A7,Exp!Q7:R105,2)/E7</f>
        <v>8.1421169504070985</v>
      </c>
      <c r="G7">
        <f t="shared" si="4"/>
        <v>5</v>
      </c>
      <c r="H7">
        <f t="shared" si="5"/>
        <v>3</v>
      </c>
      <c r="J7" s="1">
        <f>VLOOKUP(A7,Exp!M7:N105,2)/E7</f>
        <v>12.583271650629154</v>
      </c>
    </row>
    <row r="8" spans="1:10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24.124504792712472</v>
      </c>
      <c r="E8" s="1">
        <f t="shared" si="3"/>
        <v>3.0719999999999992</v>
      </c>
      <c r="F8" s="1">
        <f>VLOOKUP(A8,Exp!Q8:R106,2)/E8</f>
        <v>10.41666666666667</v>
      </c>
      <c r="G8">
        <f t="shared" si="4"/>
        <v>6</v>
      </c>
      <c r="H8">
        <f t="shared" si="5"/>
        <v>3</v>
      </c>
      <c r="J8" s="1">
        <f>VLOOKUP(A8,Exp!M8:N106,2)/E8</f>
        <v>16.276041666666671</v>
      </c>
    </row>
    <row r="9" spans="1:10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26.741101126592248</v>
      </c>
      <c r="E9" s="1">
        <f t="shared" si="3"/>
        <v>3.4379999999999988</v>
      </c>
      <c r="F9" s="1">
        <f>VLOOKUP(A9,Exp!Q9:R107,2)/E9</f>
        <v>13.379872018615478</v>
      </c>
      <c r="G9">
        <f t="shared" si="4"/>
        <v>7</v>
      </c>
      <c r="H9">
        <f t="shared" si="5"/>
        <v>3</v>
      </c>
      <c r="J9" s="1">
        <f>VLOOKUP(A9,Exp!M9:N107,2)/E9</f>
        <v>20.360674810936597</v>
      </c>
    </row>
    <row r="10" spans="1:10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29.366065983073614</v>
      </c>
      <c r="E10" s="1">
        <f t="shared" si="3"/>
        <v>3.7999999999999989</v>
      </c>
      <c r="F10" s="1">
        <f>VLOOKUP(A10,Exp!Q10:R108,2)/E10</f>
        <v>17.105263157894743</v>
      </c>
      <c r="G10">
        <f t="shared" si="4"/>
        <v>8</v>
      </c>
      <c r="H10">
        <f t="shared" si="5"/>
        <v>4</v>
      </c>
      <c r="J10" s="1">
        <f>VLOOKUP(A10,Exp!M10:N108,2)/E10</f>
        <v>24.736842105263165</v>
      </c>
    </row>
    <row r="11" spans="1:10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32</v>
      </c>
      <c r="E11" s="1">
        <f t="shared" si="3"/>
        <v>4.1579999999999995</v>
      </c>
      <c r="F11" s="1">
        <f>VLOOKUP(A11,Exp!Q11:R109,2)/E11</f>
        <v>23.809523809523814</v>
      </c>
      <c r="G11">
        <f t="shared" si="4"/>
        <v>9</v>
      </c>
      <c r="H11">
        <f t="shared" si="5"/>
        <v>4</v>
      </c>
      <c r="J11" s="1">
        <f>VLOOKUP(A11,Exp!M11:N109,2)/E11</f>
        <v>59.163059163059174</v>
      </c>
    </row>
    <row r="12" spans="1:10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34.643546925072584</v>
      </c>
      <c r="E12" s="1">
        <f t="shared" si="3"/>
        <v>4.5120000000000005</v>
      </c>
      <c r="F12" s="1">
        <f>VLOOKUP(A12,Exp!Q12:R110,2)/E12</f>
        <v>29.920212765957444</v>
      </c>
      <c r="G12">
        <f t="shared" si="4"/>
        <v>9</v>
      </c>
      <c r="H12">
        <f t="shared" si="5"/>
        <v>4</v>
      </c>
      <c r="J12" s="1">
        <f>VLOOKUP(A12,Exp!M12:N110,2)/E12</f>
        <v>69.370567375886523</v>
      </c>
    </row>
    <row r="13" spans="1:10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37.297396709994068</v>
      </c>
      <c r="E13" s="1">
        <f t="shared" si="3"/>
        <v>4.8620000000000001</v>
      </c>
      <c r="F13" s="1">
        <f>VLOOKUP(A13,Exp!Q13:R111,2)/E13</f>
        <v>36.816125051419171</v>
      </c>
      <c r="G13">
        <f t="shared" si="4"/>
        <v>10</v>
      </c>
      <c r="H13">
        <f t="shared" si="5"/>
        <v>5</v>
      </c>
      <c r="J13" s="1">
        <f>VLOOKUP(A13,Exp!M13:N111,2)/E13</f>
        <v>80.008227067050598</v>
      </c>
    </row>
    <row r="14" spans="1:10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39.962288826689836</v>
      </c>
      <c r="E14" s="1">
        <f t="shared" si="3"/>
        <v>5.208000000000002</v>
      </c>
      <c r="F14" s="1">
        <f>VLOOKUP(A14,Exp!Q14:R112,2)/E14</f>
        <v>45.122887864823333</v>
      </c>
      <c r="G14">
        <f t="shared" si="4"/>
        <v>11</v>
      </c>
      <c r="H14">
        <f t="shared" si="5"/>
        <v>5</v>
      </c>
      <c r="J14" s="1">
        <f>VLOOKUP(A14,Exp!M14:N112,2)/E14</f>
        <v>91.397849462365556</v>
      </c>
    </row>
    <row r="15" spans="1:10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42.63901582154579</v>
      </c>
      <c r="E15" s="1">
        <f t="shared" si="3"/>
        <v>5.5500000000000016</v>
      </c>
      <c r="F15" s="1">
        <f>VLOOKUP(A15,Exp!Q15:R113,2)/E15</f>
        <v>56.036036036036023</v>
      </c>
      <c r="G15">
        <f t="shared" si="4"/>
        <v>12</v>
      </c>
      <c r="H15">
        <f t="shared" si="5"/>
        <v>5</v>
      </c>
      <c r="J15" s="1">
        <f>VLOOKUP(A15,Exp!M15:N113,2)/E15</f>
        <v>103.06306306306303</v>
      </c>
    </row>
    <row r="16" spans="1:10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45.328427124746192</v>
      </c>
      <c r="E16" s="1">
        <f t="shared" si="3"/>
        <v>5.8880000000000017</v>
      </c>
      <c r="F16" s="1">
        <f>VLOOKUP(A16,Exp!Q16:R114,2)/E16</f>
        <v>67.255434782608674</v>
      </c>
      <c r="G16">
        <f t="shared" si="4"/>
        <v>13</v>
      </c>
      <c r="H16">
        <f t="shared" si="5"/>
        <v>6</v>
      </c>
      <c r="J16" s="1">
        <f>VLOOKUP(A16,Exp!M16:N114,2)/E16</f>
        <v>115.48913043478258</v>
      </c>
    </row>
    <row r="17" spans="1:10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48.031433133020798</v>
      </c>
      <c r="E17" s="1">
        <f t="shared" si="3"/>
        <v>6.2220000000000013</v>
      </c>
      <c r="F17" s="1">
        <f>VLOOKUP(A17,Exp!Q17:R115,2)/E17</f>
        <v>79.556412729026022</v>
      </c>
      <c r="G17">
        <f t="shared" si="4"/>
        <v>13</v>
      </c>
      <c r="H17">
        <f t="shared" si="5"/>
        <v>6</v>
      </c>
      <c r="J17" s="1">
        <f>VLOOKUP(A17,Exp!M17:N115,2)/E17</f>
        <v>128.09386049501765</v>
      </c>
    </row>
    <row r="18" spans="1:10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50.749009585424943</v>
      </c>
      <c r="E18" s="1">
        <f t="shared" si="3"/>
        <v>6.5519999999999978</v>
      </c>
      <c r="F18" s="1">
        <f>VLOOKUP(A18,Exp!Q18:R116,2)/E18</f>
        <v>93.559218559218593</v>
      </c>
      <c r="G18">
        <f t="shared" si="4"/>
        <v>14</v>
      </c>
      <c r="H18">
        <f t="shared" si="5"/>
        <v>6</v>
      </c>
      <c r="J18" s="1">
        <f>VLOOKUP(A18,Exp!M18:N116,2)/E18</f>
        <v>141.17826617826623</v>
      </c>
    </row>
    <row r="19" spans="1:10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53.482202253184496</v>
      </c>
      <c r="E19" s="1">
        <f t="shared" si="3"/>
        <v>6.8779999999999974</v>
      </c>
      <c r="F19" s="1">
        <f>VLOOKUP(A19,Exp!Q19:R117,2)/E19</f>
        <v>110.35184646699626</v>
      </c>
      <c r="G19">
        <f t="shared" si="4"/>
        <v>15</v>
      </c>
      <c r="H19">
        <f t="shared" si="5"/>
        <v>7</v>
      </c>
      <c r="J19" s="1">
        <f>VLOOKUP(A19,Exp!M19:N117,2)/E19</f>
        <v>154.84152369874968</v>
      </c>
    </row>
    <row r="20" spans="1:10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56.232131966147229</v>
      </c>
      <c r="E20" s="1">
        <f t="shared" si="3"/>
        <v>7.1999999999999975</v>
      </c>
      <c r="F20" s="1">
        <f>VLOOKUP(A20,Exp!Q20:R118,2)/E20</f>
        <v>127.91666666666671</v>
      </c>
      <c r="G20">
        <f t="shared" si="4"/>
        <v>16</v>
      </c>
      <c r="H20">
        <f t="shared" si="5"/>
        <v>7</v>
      </c>
      <c r="J20" s="1">
        <f>VLOOKUP(A20,Exp!M20:N118,2)/E20</f>
        <v>168.61111111111117</v>
      </c>
    </row>
    <row r="21" spans="1:10" x14ac:dyDescent="0.4">
      <c r="A21">
        <v>20</v>
      </c>
      <c r="B21" s="1">
        <f t="shared" si="0"/>
        <v>1.4</v>
      </c>
      <c r="C21" s="1">
        <f t="shared" si="1"/>
        <v>340.2</v>
      </c>
      <c r="D21" s="1">
        <f t="shared" si="2"/>
        <v>69</v>
      </c>
      <c r="E21" s="1">
        <f t="shared" si="3"/>
        <v>7.517999999999998</v>
      </c>
      <c r="F21" s="1">
        <f>VLOOKUP(A21,Exp!Q21:R119,2)/E21</f>
        <v>167.19872306464489</v>
      </c>
      <c r="G21">
        <f t="shared" si="4"/>
        <v>17</v>
      </c>
      <c r="H21">
        <f t="shared" si="5"/>
        <v>7</v>
      </c>
      <c r="J21" s="1">
        <f>VLOOKUP(A21,Exp!M21:N119,2)/E21</f>
        <v>332.93429103484976</v>
      </c>
    </row>
    <row r="22" spans="1:10" x14ac:dyDescent="0.4">
      <c r="A22">
        <v>21</v>
      </c>
      <c r="B22" s="1">
        <f t="shared" si="0"/>
        <v>1.4287093850145172</v>
      </c>
      <c r="C22" s="1">
        <f t="shared" si="1"/>
        <v>357.00405591942678</v>
      </c>
      <c r="D22" s="1">
        <f>(5+A22*2.5+10*B22)</f>
        <v>71.787093850145169</v>
      </c>
      <c r="E22" s="1">
        <f t="shared" si="3"/>
        <v>7.831999999999999</v>
      </c>
      <c r="F22" s="1">
        <f>VLOOKUP(A22,Exp!Q22:R120,2)/E22</f>
        <v>191.01123595505621</v>
      </c>
      <c r="G22">
        <f t="shared" si="4"/>
        <v>17</v>
      </c>
      <c r="H22">
        <f t="shared" si="5"/>
        <v>8</v>
      </c>
      <c r="J22" s="1">
        <f>VLOOKUP(A22,Exp!M22:N120,2)/E22</f>
        <v>359.55056179775283</v>
      </c>
    </row>
    <row r="23" spans="1:10" x14ac:dyDescent="0.4">
      <c r="A23">
        <v>22</v>
      </c>
      <c r="B23" s="1">
        <f t="shared" si="0"/>
        <v>1.4594793419988139</v>
      </c>
      <c r="C23" s="1">
        <f t="shared" si="1"/>
        <v>373.9519637335635</v>
      </c>
      <c r="D23" s="1">
        <f t="shared" si="2"/>
        <v>74.594793419988136</v>
      </c>
      <c r="E23" s="1">
        <f t="shared" si="3"/>
        <v>8.1419999999999995</v>
      </c>
      <c r="F23" s="1">
        <f>VLOOKUP(A23,Exp!Q23:R121,2)/E23</f>
        <v>218.00540407762222</v>
      </c>
      <c r="G23">
        <f t="shared" si="4"/>
        <v>18</v>
      </c>
      <c r="H23">
        <f t="shared" si="5"/>
        <v>8</v>
      </c>
      <c r="J23" s="1">
        <f>VLOOKUP(A23,Exp!M23:N121,2)/E23</f>
        <v>386.51436993367724</v>
      </c>
    </row>
    <row r="24" spans="1:10" x14ac:dyDescent="0.4">
      <c r="A24">
        <v>23</v>
      </c>
      <c r="B24" s="1">
        <f t="shared" si="0"/>
        <v>1.4924577653379665</v>
      </c>
      <c r="C24" s="1">
        <f t="shared" si="1"/>
        <v>391.0571400438825</v>
      </c>
      <c r="D24" s="1">
        <f t="shared" si="2"/>
        <v>77.424577653379657</v>
      </c>
      <c r="E24" s="1">
        <f t="shared" si="3"/>
        <v>8.4480000000000004</v>
      </c>
      <c r="F24" s="1">
        <f>VLOOKUP(A24,Exp!Q24:R122,2)/E24</f>
        <v>246.56723484848484</v>
      </c>
      <c r="G24">
        <f t="shared" si="4"/>
        <v>19</v>
      </c>
      <c r="H24">
        <f t="shared" si="5"/>
        <v>8</v>
      </c>
      <c r="J24" s="1">
        <f>VLOOKUP(A24,Exp!M24:N122,2)/E24</f>
        <v>414.53598484848482</v>
      </c>
    </row>
    <row r="25" spans="1:10" x14ac:dyDescent="0.4">
      <c r="A25">
        <v>24</v>
      </c>
      <c r="B25" s="1">
        <f t="shared" si="0"/>
        <v>1.5278031643091576</v>
      </c>
      <c r="C25" s="1">
        <f t="shared" si="1"/>
        <v>408.33418632078769</v>
      </c>
      <c r="D25" s="1">
        <f t="shared" si="2"/>
        <v>80.27803164309158</v>
      </c>
      <c r="E25" s="1">
        <f t="shared" si="3"/>
        <v>8.75</v>
      </c>
      <c r="F25" s="1">
        <f>VLOOKUP(A25,Exp!Q25:R123,2)/E25</f>
        <v>294.62857142857143</v>
      </c>
      <c r="G25">
        <f t="shared" si="4"/>
        <v>20</v>
      </c>
      <c r="H25">
        <f t="shared" si="5"/>
        <v>9</v>
      </c>
      <c r="J25" s="1">
        <f>VLOOKUP(A25,Exp!M25:N123,2)/E25</f>
        <v>442.85714285714283</v>
      </c>
    </row>
    <row r="26" spans="1:10" x14ac:dyDescent="0.4">
      <c r="A26">
        <v>25</v>
      </c>
      <c r="B26" s="1">
        <f t="shared" si="0"/>
        <v>1.565685424949238</v>
      </c>
      <c r="C26" s="1">
        <f t="shared" si="1"/>
        <v>425.79898987322332</v>
      </c>
      <c r="D26" s="1">
        <f t="shared" si="2"/>
        <v>83.156854249492383</v>
      </c>
      <c r="E26" s="1">
        <f t="shared" si="3"/>
        <v>9.048</v>
      </c>
      <c r="F26" s="1">
        <f>VLOOKUP(A26,Exp!Q26:R124,2)/E26</f>
        <v>330.4597701149425</v>
      </c>
      <c r="G26">
        <f t="shared" si="4"/>
        <v>21</v>
      </c>
      <c r="H26">
        <f t="shared" si="5"/>
        <v>9</v>
      </c>
      <c r="J26" s="1">
        <f>VLOOKUP(A26,Exp!M26:N124,2)/E26</f>
        <v>472.14854111405833</v>
      </c>
    </row>
    <row r="27" spans="1:10" x14ac:dyDescent="0.4">
      <c r="A27">
        <v>26</v>
      </c>
      <c r="B27" s="1">
        <f t="shared" si="0"/>
        <v>1.6062866266041591</v>
      </c>
      <c r="C27" s="1">
        <f t="shared" ref="C27:C90" si="6">(A27*20+A27*B27*2+30)*0.7</f>
        <v>443.46883320839135</v>
      </c>
      <c r="D27" s="1">
        <f t="shared" si="2"/>
        <v>86.062866266041596</v>
      </c>
      <c r="E27" s="1">
        <f t="shared" si="3"/>
        <v>9.3420000000000023</v>
      </c>
      <c r="F27" s="1">
        <f>VLOOKUP(A27,Exp!Q27:R125,2)/E27</f>
        <v>369.94219653179181</v>
      </c>
      <c r="G27">
        <f t="shared" si="4"/>
        <v>21</v>
      </c>
      <c r="H27">
        <f t="shared" si="5"/>
        <v>9</v>
      </c>
      <c r="J27" s="1">
        <f>VLOOKUP(A27,Exp!M27:N125,2)/E27</f>
        <v>501.71269535431372</v>
      </c>
    </row>
    <row r="28" spans="1:10" x14ac:dyDescent="0.4">
      <c r="A28">
        <v>27</v>
      </c>
      <c r="B28" s="1">
        <f t="shared" si="0"/>
        <v>1.6498019170849885</v>
      </c>
      <c r="C28" s="1">
        <f t="shared" si="6"/>
        <v>461.36251246581253</v>
      </c>
      <c r="D28" s="1">
        <f t="shared" si="2"/>
        <v>88.998019170849886</v>
      </c>
      <c r="E28" s="1">
        <f t="shared" si="3"/>
        <v>9.6320000000000014</v>
      </c>
      <c r="F28" s="1">
        <f>VLOOKUP(A28,Exp!Q28:R126,2)/E28</f>
        <v>411.5448504983388</v>
      </c>
      <c r="G28">
        <f t="shared" si="4"/>
        <v>22</v>
      </c>
      <c r="H28">
        <f t="shared" si="5"/>
        <v>10</v>
      </c>
      <c r="J28" s="1">
        <f>VLOOKUP(A28,Exp!M28:N126,2)/E28</f>
        <v>531.76910299003316</v>
      </c>
    </row>
    <row r="29" spans="1:10" x14ac:dyDescent="0.4">
      <c r="A29">
        <v>28</v>
      </c>
      <c r="B29" s="1">
        <f t="shared" si="0"/>
        <v>1.6964404506368993</v>
      </c>
      <c r="C29" s="1">
        <f t="shared" si="6"/>
        <v>479.50046566496644</v>
      </c>
      <c r="D29" s="1">
        <f t="shared" si="2"/>
        <v>91.964404506368993</v>
      </c>
      <c r="E29" s="1">
        <f t="shared" si="3"/>
        <v>9.9179999999999993</v>
      </c>
      <c r="F29" s="1">
        <f>VLOOKUP(A29,Exp!Q29:R127,2)/E29</f>
        <v>471.26436781609198</v>
      </c>
      <c r="G29">
        <f t="shared" si="4"/>
        <v>23</v>
      </c>
      <c r="H29">
        <f t="shared" si="5"/>
        <v>10</v>
      </c>
      <c r="J29" s="1">
        <f>VLOOKUP(A29,Exp!M29:N127,2)/E29</f>
        <v>562.41177656785646</v>
      </c>
    </row>
    <row r="30" spans="1:10" x14ac:dyDescent="0.4">
      <c r="A30">
        <v>29</v>
      </c>
      <c r="B30" s="1">
        <f t="shared" si="0"/>
        <v>1.7464263932294457</v>
      </c>
      <c r="C30" s="1">
        <f t="shared" si="6"/>
        <v>497.90491156511547</v>
      </c>
      <c r="D30" s="1">
        <f t="shared" si="2"/>
        <v>94.964263932294458</v>
      </c>
      <c r="E30" s="1">
        <f t="shared" si="3"/>
        <v>10.199999999999999</v>
      </c>
      <c r="F30" s="1">
        <f>VLOOKUP(A30,Exp!Q30:R128,2)/E30</f>
        <v>521.27450980392166</v>
      </c>
      <c r="G30">
        <f t="shared" si="4"/>
        <v>24</v>
      </c>
      <c r="H30">
        <f t="shared" si="5"/>
        <v>10</v>
      </c>
      <c r="J30" s="1">
        <f>VLOOKUP(A30,Exp!M30:N128,2)/E30</f>
        <v>593.82352941176475</v>
      </c>
    </row>
    <row r="31" spans="1:10" x14ac:dyDescent="0.4">
      <c r="A31">
        <v>30</v>
      </c>
      <c r="B31" s="1">
        <f t="shared" si="0"/>
        <v>4.8</v>
      </c>
      <c r="C31" s="1">
        <f t="shared" si="6"/>
        <v>642.59999999999991</v>
      </c>
      <c r="D31" s="1">
        <f t="shared" si="2"/>
        <v>128</v>
      </c>
      <c r="E31" s="1">
        <f t="shared" si="3"/>
        <v>10.478000000000002</v>
      </c>
      <c r="F31" s="1">
        <f>VLOOKUP(A31,Exp!Q31:R129,2)/E31</f>
        <v>644.58866195838891</v>
      </c>
      <c r="G31">
        <f t="shared" si="4"/>
        <v>25</v>
      </c>
      <c r="H31">
        <f t="shared" si="5"/>
        <v>11</v>
      </c>
      <c r="J31" s="1">
        <f>VLOOKUP(A31,Exp!M31:N129,2)/E31</f>
        <v>972.3229623974039</v>
      </c>
    </row>
    <row r="32" spans="1:10" x14ac:dyDescent="0.4">
      <c r="A32">
        <v>31</v>
      </c>
      <c r="B32" s="1">
        <f t="shared" si="0"/>
        <v>4.8574187700290343</v>
      </c>
      <c r="C32" s="1">
        <f t="shared" si="6"/>
        <v>665.81197461926001</v>
      </c>
      <c r="D32" s="1">
        <f t="shared" si="2"/>
        <v>131.07418770029034</v>
      </c>
      <c r="E32" s="1">
        <f t="shared" si="3"/>
        <v>11.085333333333336</v>
      </c>
      <c r="F32" s="1">
        <f>VLOOKUP(A32,Exp!Q32:R130,2)/E32</f>
        <v>686.31224440702408</v>
      </c>
      <c r="G32">
        <f t="shared" si="4"/>
        <v>25</v>
      </c>
      <c r="H32">
        <f t="shared" si="5"/>
        <v>11</v>
      </c>
      <c r="J32" s="1">
        <f>VLOOKUP(A32,Exp!M32:N130,2)/E32</f>
        <v>992.03151311041586</v>
      </c>
    </row>
    <row r="33" spans="1:10" x14ac:dyDescent="0.4">
      <c r="A33">
        <v>32</v>
      </c>
      <c r="B33" s="1">
        <f t="shared" si="0"/>
        <v>4.9189586839976283</v>
      </c>
      <c r="C33" s="1">
        <f t="shared" si="6"/>
        <v>689.36934904309373</v>
      </c>
      <c r="D33" s="1">
        <f t="shared" si="2"/>
        <v>134.1895868399763</v>
      </c>
      <c r="E33" s="1">
        <f t="shared" si="3"/>
        <v>11.688666666666668</v>
      </c>
      <c r="F33" s="1">
        <f>VLOOKUP(A33,Exp!Q33:R131,2)/E33</f>
        <v>743.11298693891513</v>
      </c>
      <c r="G33">
        <f t="shared" si="4"/>
        <v>26</v>
      </c>
      <c r="H33">
        <f t="shared" si="5"/>
        <v>11</v>
      </c>
      <c r="J33" s="1">
        <f>VLOOKUP(A33,Exp!M33:N131,2)/E33</f>
        <v>1012.6903553299492</v>
      </c>
    </row>
    <row r="34" spans="1:10" x14ac:dyDescent="0.4">
      <c r="A34">
        <v>33</v>
      </c>
      <c r="B34" s="1">
        <f t="shared" si="0"/>
        <v>4.9849155306759325</v>
      </c>
      <c r="C34" s="1">
        <f t="shared" si="6"/>
        <v>713.30309751722803</v>
      </c>
      <c r="D34" s="1">
        <f t="shared" si="2"/>
        <v>137.34915530675931</v>
      </c>
      <c r="E34" s="1">
        <f t="shared" si="3"/>
        <v>12.288000000000002</v>
      </c>
      <c r="F34" s="1">
        <f>VLOOKUP(A34,Exp!Q34:R132,2)/E34</f>
        <v>790.93424479166652</v>
      </c>
      <c r="G34">
        <f t="shared" si="4"/>
        <v>27</v>
      </c>
      <c r="H34">
        <f t="shared" si="5"/>
        <v>12</v>
      </c>
      <c r="J34" s="1">
        <f>VLOOKUP(A34,Exp!M34:N132,2)/E34</f>
        <v>1034.4238281249998</v>
      </c>
    </row>
    <row r="35" spans="1:10" x14ac:dyDescent="0.4">
      <c r="A35">
        <v>34</v>
      </c>
      <c r="B35" s="1">
        <f t="shared" si="0"/>
        <v>5.0556063286183157</v>
      </c>
      <c r="C35" s="1">
        <f t="shared" si="6"/>
        <v>737.64686124223181</v>
      </c>
      <c r="D35" s="1">
        <f t="shared" ref="D35:D66" si="7">(5+A35*2.5+10*B35)*MIN(A35/20*0.4+0.6,1)</f>
        <v>140.55606328618316</v>
      </c>
      <c r="E35" s="1">
        <f t="shared" si="3"/>
        <v>12.883333333333331</v>
      </c>
      <c r="F35" s="1">
        <f>VLOOKUP(A35,Exp!Q35:R133,2)/E35</f>
        <v>898.13712807244519</v>
      </c>
      <c r="G35">
        <f t="shared" si="4"/>
        <v>28</v>
      </c>
      <c r="H35">
        <f t="shared" si="5"/>
        <v>12</v>
      </c>
      <c r="J35" s="1">
        <f>VLOOKUP(A35,Exp!M35:N133,2)/E35</f>
        <v>1056.7917205692111</v>
      </c>
    </row>
    <row r="36" spans="1:10" x14ac:dyDescent="0.4">
      <c r="A36">
        <v>35</v>
      </c>
      <c r="B36" s="1">
        <f t="shared" si="0"/>
        <v>5.1313708498984756</v>
      </c>
      <c r="C36" s="1">
        <f t="shared" si="6"/>
        <v>762.43717164502527</v>
      </c>
      <c r="D36" s="1">
        <f t="shared" si="7"/>
        <v>143.81370849898474</v>
      </c>
      <c r="E36" s="1">
        <f t="shared" si="3"/>
        <v>13.474666666666666</v>
      </c>
      <c r="F36" s="1">
        <f>VLOOKUP(A36,Exp!Q36:R134,2)/E36</f>
        <v>954.68038788838317</v>
      </c>
      <c r="G36">
        <f t="shared" si="4"/>
        <v>29</v>
      </c>
      <c r="H36">
        <f t="shared" si="5"/>
        <v>12</v>
      </c>
      <c r="J36" s="1">
        <f>VLOOKUP(A36,Exp!M36:N134,2)/E36</f>
        <v>1080.3235701563428</v>
      </c>
    </row>
    <row r="37" spans="1:10" x14ac:dyDescent="0.4">
      <c r="A37">
        <v>36</v>
      </c>
      <c r="B37" s="1">
        <f t="shared" si="0"/>
        <v>5.2125732532083182</v>
      </c>
      <c r="C37" s="1">
        <f t="shared" si="6"/>
        <v>787.71369196169928</v>
      </c>
      <c r="D37" s="1">
        <f t="shared" si="7"/>
        <v>147.12573253208319</v>
      </c>
      <c r="E37" s="1">
        <f t="shared" si="3"/>
        <v>14.061999999999999</v>
      </c>
      <c r="F37" s="1">
        <f>VLOOKUP(A37,Exp!Q37:R135,2)/E37</f>
        <v>1024.3208647418576</v>
      </c>
      <c r="G37">
        <f t="shared" si="4"/>
        <v>29</v>
      </c>
      <c r="H37">
        <f t="shared" si="5"/>
        <v>13</v>
      </c>
      <c r="J37" s="1">
        <f>VLOOKUP(A37,Exp!M37:N135,2)/E37</f>
        <v>1104.3948229270375</v>
      </c>
    </row>
    <row r="38" spans="1:10" x14ac:dyDescent="0.4">
      <c r="A38">
        <v>37</v>
      </c>
      <c r="B38" s="1">
        <f t="shared" si="0"/>
        <v>5.2996038341699769</v>
      </c>
      <c r="C38" s="1">
        <f t="shared" si="6"/>
        <v>813.51947861000474</v>
      </c>
      <c r="D38" s="1">
        <f t="shared" si="7"/>
        <v>150.49603834169977</v>
      </c>
      <c r="E38" s="1">
        <f t="shared" si="3"/>
        <v>14.645333333333332</v>
      </c>
      <c r="F38" s="1">
        <f>VLOOKUP(A38,Exp!Q38:R136,2)/E38</f>
        <v>1087.4453750910416</v>
      </c>
      <c r="G38">
        <f t="shared" si="4"/>
        <v>30</v>
      </c>
      <c r="H38">
        <f t="shared" si="5"/>
        <v>13</v>
      </c>
      <c r="J38" s="1">
        <f>VLOOKUP(A38,Exp!M38:N136,2)/E38</f>
        <v>1128.9603058994903</v>
      </c>
    </row>
    <row r="39" spans="1:10" x14ac:dyDescent="0.4">
      <c r="A39">
        <v>38</v>
      </c>
      <c r="B39" s="1">
        <f t="shared" si="0"/>
        <v>5.3928809012737986</v>
      </c>
      <c r="C39" s="1">
        <f t="shared" si="6"/>
        <v>839.9012639477661</v>
      </c>
      <c r="D39" s="1">
        <f t="shared" si="7"/>
        <v>153.92880901273799</v>
      </c>
      <c r="E39" s="1">
        <f t="shared" si="3"/>
        <v>15.224666666666666</v>
      </c>
      <c r="F39" s="1">
        <f>VLOOKUP(A39,Exp!Q39:R137,2)/E39</f>
        <v>1201.4712965801114</v>
      </c>
      <c r="G39">
        <f t="shared" si="4"/>
        <v>31</v>
      </c>
      <c r="H39">
        <f t="shared" si="5"/>
        <v>13</v>
      </c>
      <c r="J39" s="1">
        <f>VLOOKUP(A39,Exp!M39:N137,2)/E39</f>
        <v>1154.3109865569033</v>
      </c>
    </row>
    <row r="40" spans="1:10" x14ac:dyDescent="0.4">
      <c r="A40">
        <v>39</v>
      </c>
      <c r="B40" s="1">
        <f t="shared" si="0"/>
        <v>5.4928527864588919</v>
      </c>
      <c r="C40" s="1">
        <f t="shared" si="6"/>
        <v>866.9097621406554</v>
      </c>
      <c r="D40" s="1">
        <f t="shared" si="7"/>
        <v>157.42852786458892</v>
      </c>
      <c r="E40" s="1">
        <f t="shared" si="3"/>
        <v>15.8</v>
      </c>
      <c r="F40" s="1">
        <f>VLOOKUP(A40,Exp!Q40:R138,2)/E40</f>
        <v>1273.6708860759493</v>
      </c>
      <c r="G40">
        <f t="shared" si="4"/>
        <v>32</v>
      </c>
      <c r="H40">
        <f t="shared" si="5"/>
        <v>14</v>
      </c>
      <c r="J40" s="1">
        <f>VLOOKUP(A40,Exp!M40:N138,2)/E40</f>
        <v>1179.9367088607594</v>
      </c>
    </row>
    <row r="41" spans="1:10" x14ac:dyDescent="0.4">
      <c r="A41">
        <v>40</v>
      </c>
      <c r="B41" s="1">
        <f t="shared" si="0"/>
        <v>8.6</v>
      </c>
      <c r="C41" s="1">
        <f t="shared" si="6"/>
        <v>1062.5999999999999</v>
      </c>
      <c r="D41" s="1">
        <f t="shared" si="7"/>
        <v>191</v>
      </c>
      <c r="E41" s="1">
        <f t="shared" si="3"/>
        <v>16.371333333333332</v>
      </c>
      <c r="F41" s="1">
        <f>VLOOKUP(A41,Exp!Q41:R139,2)/E41</f>
        <v>1489.3716659201043</v>
      </c>
      <c r="G41">
        <f t="shared" si="4"/>
        <v>33</v>
      </c>
      <c r="H41">
        <f t="shared" si="5"/>
        <v>14</v>
      </c>
      <c r="J41" s="1">
        <f>VLOOKUP(A41,Exp!M41:N139,2)/E41</f>
        <v>1699.0063932890826</v>
      </c>
    </row>
    <row r="42" spans="1:10" x14ac:dyDescent="0.4">
      <c r="A42">
        <v>41</v>
      </c>
      <c r="B42" s="1">
        <f t="shared" si="0"/>
        <v>8.7148375400580687</v>
      </c>
      <c r="C42" s="1">
        <f t="shared" si="6"/>
        <v>1095.2316747993332</v>
      </c>
      <c r="D42" s="1">
        <f t="shared" si="7"/>
        <v>194.64837540058068</v>
      </c>
      <c r="E42" s="1">
        <f t="shared" si="3"/>
        <v>16.938666666666666</v>
      </c>
      <c r="F42" s="1">
        <f>VLOOKUP(A42,Exp!Q42:R140,2)/E42</f>
        <v>1574.9763853904283</v>
      </c>
      <c r="G42">
        <f t="shared" si="4"/>
        <v>33</v>
      </c>
      <c r="H42">
        <f t="shared" si="5"/>
        <v>14</v>
      </c>
      <c r="J42" s="1">
        <f>VLOOKUP(A42,Exp!M42:N140,2)/E42</f>
        <v>1736.6183879093198</v>
      </c>
    </row>
    <row r="43" spans="1:10" x14ac:dyDescent="0.4">
      <c r="A43">
        <v>42</v>
      </c>
      <c r="B43" s="1">
        <f t="shared" si="0"/>
        <v>8.8379173679952565</v>
      </c>
      <c r="C43" s="1">
        <f t="shared" si="6"/>
        <v>1128.6695412381209</v>
      </c>
      <c r="D43" s="1">
        <f t="shared" si="7"/>
        <v>198.37917367995257</v>
      </c>
      <c r="E43" s="1">
        <f t="shared" si="3"/>
        <v>17.501999999999999</v>
      </c>
      <c r="F43" s="1">
        <f>VLOOKUP(A43,Exp!Q43:R141,2)/E43</f>
        <v>1705.8050508513313</v>
      </c>
      <c r="G43">
        <f t="shared" si="4"/>
        <v>34</v>
      </c>
      <c r="H43">
        <f t="shared" si="5"/>
        <v>15</v>
      </c>
      <c r="J43" s="1">
        <f>VLOOKUP(A43,Exp!M43:N141,2)/E43</f>
        <v>1774.9400068563593</v>
      </c>
    </row>
    <row r="44" spans="1:10" x14ac:dyDescent="0.4">
      <c r="A44">
        <v>43</v>
      </c>
      <c r="B44" s="1">
        <f t="shared" si="0"/>
        <v>8.9698310613518668</v>
      </c>
      <c r="C44" s="1">
        <f t="shared" si="6"/>
        <v>1162.9838298933821</v>
      </c>
      <c r="D44" s="1">
        <f t="shared" si="7"/>
        <v>202.19831061351869</v>
      </c>
      <c r="E44" s="1">
        <f t="shared" si="3"/>
        <v>18.06133333333333</v>
      </c>
      <c r="F44" s="1">
        <f>VLOOKUP(A44,Exp!Q44:R142,2)/E44</f>
        <v>1801.5281263841728</v>
      </c>
      <c r="G44">
        <f t="shared" si="4"/>
        <v>35</v>
      </c>
      <c r="H44">
        <f t="shared" si="5"/>
        <v>15</v>
      </c>
      <c r="J44" s="1">
        <f>VLOOKUP(A44,Exp!M44:N142,2)/E44</f>
        <v>1813.8749446331024</v>
      </c>
    </row>
    <row r="45" spans="1:10" x14ac:dyDescent="0.4">
      <c r="A45">
        <v>44</v>
      </c>
      <c r="B45" s="1">
        <f t="shared" si="0"/>
        <v>9.1112126572366314</v>
      </c>
      <c r="C45" s="1">
        <f t="shared" si="6"/>
        <v>1198.2506996857765</v>
      </c>
      <c r="D45" s="1">
        <f t="shared" si="7"/>
        <v>206.11212657236632</v>
      </c>
      <c r="E45" s="1">
        <f t="shared" si="3"/>
        <v>18.616666666666667</v>
      </c>
      <c r="F45" s="1">
        <f>VLOOKUP(A45,Exp!Q45:R143,2)/E45</f>
        <v>2024.2614145031334</v>
      </c>
      <c r="G45">
        <f t="shared" si="4"/>
        <v>36</v>
      </c>
      <c r="H45">
        <f t="shared" si="5"/>
        <v>15</v>
      </c>
      <c r="J45" s="1">
        <f>VLOOKUP(A45,Exp!M45:N143,2)/E45</f>
        <v>1853.5004476275737</v>
      </c>
    </row>
    <row r="46" spans="1:10" x14ac:dyDescent="0.4">
      <c r="A46">
        <v>45</v>
      </c>
      <c r="B46" s="1">
        <f t="shared" si="0"/>
        <v>9.2627416997969512</v>
      </c>
      <c r="C46" s="1">
        <f t="shared" si="6"/>
        <v>1234.5527270872078</v>
      </c>
      <c r="D46" s="1">
        <f t="shared" si="7"/>
        <v>210.1274169979695</v>
      </c>
      <c r="E46" s="1">
        <f t="shared" si="3"/>
        <v>19.167999999999999</v>
      </c>
      <c r="F46" s="1">
        <f>VLOOKUP(A46,Exp!Q46:R144,2)/E46</f>
        <v>2134.2341402337229</v>
      </c>
      <c r="G46">
        <f t="shared" si="4"/>
        <v>37</v>
      </c>
      <c r="H46">
        <f t="shared" si="5"/>
        <v>16</v>
      </c>
      <c r="J46" s="1">
        <f>VLOOKUP(A46,Exp!M46:N144,2)/E46</f>
        <v>1893.6769616026711</v>
      </c>
    </row>
    <row r="47" spans="1:10" x14ac:dyDescent="0.4">
      <c r="A47">
        <v>46</v>
      </c>
      <c r="B47" s="1">
        <f t="shared" si="0"/>
        <v>9.4251465064166347</v>
      </c>
      <c r="C47" s="1">
        <f t="shared" si="6"/>
        <v>1271.9794350132313</v>
      </c>
      <c r="D47" s="1">
        <f t="shared" si="7"/>
        <v>214.25146506416635</v>
      </c>
      <c r="E47" s="1">
        <f t="shared" si="3"/>
        <v>19.715333333333334</v>
      </c>
      <c r="F47" s="1">
        <f>VLOOKUP(A47,Exp!Q47:R145,2)/E47</f>
        <v>2285.2263889358537</v>
      </c>
      <c r="G47">
        <f t="shared" si="4"/>
        <v>37</v>
      </c>
      <c r="H47">
        <f t="shared" si="5"/>
        <v>16</v>
      </c>
      <c r="J47" s="1">
        <f>VLOOKUP(A47,Exp!M47:N145,2)/E47</f>
        <v>1934.1798261928109</v>
      </c>
    </row>
    <row r="48" spans="1:10" x14ac:dyDescent="0.4">
      <c r="A48">
        <v>47</v>
      </c>
      <c r="B48" s="1">
        <f t="shared" si="0"/>
        <v>9.5992076683399539</v>
      </c>
      <c r="C48" s="1">
        <f t="shared" si="6"/>
        <v>1310.6278645767688</v>
      </c>
      <c r="D48" s="1">
        <f t="shared" si="7"/>
        <v>218.49207668339955</v>
      </c>
      <c r="E48" s="1">
        <f t="shared" si="3"/>
        <v>20.258666666666667</v>
      </c>
      <c r="F48" s="1">
        <f>VLOOKUP(A48,Exp!Q48:R146,2)/E48</f>
        <v>2406.2294326707911</v>
      </c>
      <c r="G48">
        <f t="shared" si="4"/>
        <v>38</v>
      </c>
      <c r="H48">
        <f t="shared" si="5"/>
        <v>16</v>
      </c>
      <c r="J48" s="1">
        <f>VLOOKUP(A48,Exp!M48:N146,2)/E48</f>
        <v>1975.5001974463605</v>
      </c>
    </row>
    <row r="49" spans="1:10" x14ac:dyDescent="0.4">
      <c r="A49">
        <v>48</v>
      </c>
      <c r="B49" s="1">
        <f t="shared" si="0"/>
        <v>9.7857618025475972</v>
      </c>
      <c r="C49" s="1">
        <f t="shared" si="6"/>
        <v>1350.6031931311984</v>
      </c>
      <c r="D49" s="1">
        <f t="shared" si="7"/>
        <v>222.85761802547597</v>
      </c>
      <c r="E49" s="1">
        <f t="shared" si="3"/>
        <v>20.798000000000002</v>
      </c>
      <c r="F49" s="1">
        <f>VLOOKUP(A49,Exp!Q49:R147,2)/E49</f>
        <v>2641.8405615924607</v>
      </c>
      <c r="G49">
        <f t="shared" si="4"/>
        <v>39</v>
      </c>
      <c r="H49">
        <f t="shared" si="5"/>
        <v>17</v>
      </c>
      <c r="J49" s="1">
        <f>VLOOKUP(A49,Exp!M49:N147,2)/E49</f>
        <v>2017.1170304837001</v>
      </c>
    </row>
    <row r="50" spans="1:10" x14ac:dyDescent="0.4">
      <c r="A50">
        <v>49</v>
      </c>
      <c r="B50" s="1">
        <f t="shared" si="0"/>
        <v>9.9857055729177837</v>
      </c>
      <c r="C50" s="1">
        <f t="shared" si="6"/>
        <v>1392.01940230216</v>
      </c>
      <c r="D50" s="1">
        <f t="shared" si="7"/>
        <v>227.35705572917783</v>
      </c>
      <c r="E50" s="1">
        <f t="shared" si="3"/>
        <v>21.333333333333332</v>
      </c>
      <c r="F50" s="1">
        <f>VLOOKUP(A50,Exp!Q50:R148,2)/E50</f>
        <v>2777.859375</v>
      </c>
      <c r="G50">
        <f t="shared" si="4"/>
        <v>40</v>
      </c>
      <c r="H50">
        <f t="shared" si="5"/>
        <v>17</v>
      </c>
      <c r="J50" s="1">
        <f>VLOOKUP(A50,Exp!M50:N148,2)/E50</f>
        <v>2059.265625</v>
      </c>
    </row>
    <row r="51" spans="1:10" x14ac:dyDescent="0.4">
      <c r="A51">
        <v>50</v>
      </c>
      <c r="B51" s="1">
        <f t="shared" si="0"/>
        <v>10.199999999999999</v>
      </c>
      <c r="C51" s="1">
        <f t="shared" si="6"/>
        <v>1435</v>
      </c>
      <c r="D51" s="1">
        <f t="shared" si="7"/>
        <v>232</v>
      </c>
      <c r="E51" s="1">
        <f t="shared" si="3"/>
        <v>21.864666666666668</v>
      </c>
      <c r="F51" s="1">
        <f>VLOOKUP(A51,Exp!Q51:R149,2)/E51</f>
        <v>3176.5405372442601</v>
      </c>
      <c r="G51">
        <f t="shared" si="4"/>
        <v>41</v>
      </c>
      <c r="H51">
        <f t="shared" si="5"/>
        <v>17</v>
      </c>
      <c r="J51" s="1">
        <f>VLOOKUP(A51,Exp!M51:N149,2)/E51</f>
        <v>2775.9398725493184</v>
      </c>
    </row>
    <row r="52" spans="1:10" x14ac:dyDescent="0.4">
      <c r="A52">
        <v>51</v>
      </c>
      <c r="B52" s="1">
        <f t="shared" si="0"/>
        <v>10.429675080116137</v>
      </c>
      <c r="C52" s="1">
        <f t="shared" si="6"/>
        <v>1479.678800720292</v>
      </c>
      <c r="D52" s="1">
        <f t="shared" si="7"/>
        <v>236.79675080116138</v>
      </c>
      <c r="E52" s="1">
        <f t="shared" si="3"/>
        <v>22.392000000000003</v>
      </c>
      <c r="F52" s="1">
        <f>VLOOKUP(A52,Exp!Q52:R150,2)/E52</f>
        <v>3333.6459449803497</v>
      </c>
      <c r="G52">
        <f t="shared" si="4"/>
        <v>41</v>
      </c>
      <c r="H52">
        <f t="shared" si="5"/>
        <v>18</v>
      </c>
      <c r="J52" s="1">
        <f>VLOOKUP(A52,Exp!M52:N150,2)/E52</f>
        <v>2832.7081100392993</v>
      </c>
    </row>
    <row r="53" spans="1:10" x14ac:dyDescent="0.4">
      <c r="A53">
        <v>52</v>
      </c>
      <c r="B53" s="1">
        <f t="shared" si="0"/>
        <v>10.675834735990513</v>
      </c>
      <c r="C53" s="1">
        <f t="shared" si="6"/>
        <v>1526.2007687801092</v>
      </c>
      <c r="D53" s="1">
        <f t="shared" si="7"/>
        <v>241.75834735990514</v>
      </c>
      <c r="E53" s="1">
        <f t="shared" si="3"/>
        <v>22.915333333333333</v>
      </c>
      <c r="F53" s="1">
        <f>VLOOKUP(A53,Exp!Q53:R151,2)/E53</f>
        <v>3596.1074098856661</v>
      </c>
      <c r="G53">
        <f t="shared" si="4"/>
        <v>42</v>
      </c>
      <c r="H53">
        <f t="shared" si="5"/>
        <v>18</v>
      </c>
      <c r="J53" s="1">
        <f>VLOOKUP(A53,Exp!M53:N151,2)/E53</f>
        <v>2890.3354376981933</v>
      </c>
    </row>
    <row r="54" spans="1:10" x14ac:dyDescent="0.4">
      <c r="A54">
        <v>53</v>
      </c>
      <c r="B54" s="1">
        <f t="shared" si="0"/>
        <v>10.93966212270373</v>
      </c>
      <c r="C54" s="1">
        <f t="shared" si="6"/>
        <v>1574.7229295046166</v>
      </c>
      <c r="D54" s="1">
        <f t="shared" si="7"/>
        <v>246.89662122703731</v>
      </c>
      <c r="E54" s="1">
        <f t="shared" si="3"/>
        <v>23.434666666666669</v>
      </c>
      <c r="F54" s="1">
        <f>VLOOKUP(A54,Exp!Q54:R152,2)/E54</f>
        <v>3769.6290395994533</v>
      </c>
      <c r="G54">
        <f t="shared" si="4"/>
        <v>43</v>
      </c>
      <c r="H54">
        <f t="shared" si="5"/>
        <v>18</v>
      </c>
      <c r="J54" s="1">
        <f>VLOOKUP(A54,Exp!M54:N152,2)/E54</f>
        <v>2948.3670914883928</v>
      </c>
    </row>
    <row r="55" spans="1:10" x14ac:dyDescent="0.4">
      <c r="A55">
        <v>54</v>
      </c>
      <c r="B55" s="1">
        <f t="shared" si="0"/>
        <v>11.222425314473261</v>
      </c>
      <c r="C55" s="1">
        <f t="shared" si="6"/>
        <v>1625.4153537741784</v>
      </c>
      <c r="D55" s="1">
        <f t="shared" si="7"/>
        <v>252.22425314473261</v>
      </c>
      <c r="E55" s="1">
        <f t="shared" si="3"/>
        <v>23.950000000000003</v>
      </c>
      <c r="F55" s="1">
        <f>VLOOKUP(A55,Exp!Q55:R153,2)/E55</f>
        <v>4184.1336116910225</v>
      </c>
      <c r="G55">
        <f t="shared" si="4"/>
        <v>44</v>
      </c>
      <c r="H55">
        <f t="shared" si="5"/>
        <v>19</v>
      </c>
      <c r="J55" s="1">
        <f>VLOOKUP(A55,Exp!M55:N153,2)/E55</f>
        <v>3007.0146137787051</v>
      </c>
    </row>
    <row r="56" spans="1:10" x14ac:dyDescent="0.4">
      <c r="A56">
        <v>55</v>
      </c>
      <c r="B56" s="1">
        <f t="shared" si="0"/>
        <v>11.525483399593904</v>
      </c>
      <c r="C56" s="1">
        <f t="shared" si="6"/>
        <v>1678.4622217687304</v>
      </c>
      <c r="D56" s="1">
        <f t="shared" si="7"/>
        <v>257.75483399593907</v>
      </c>
      <c r="E56" s="1">
        <f t="shared" si="3"/>
        <v>24.461333333333336</v>
      </c>
      <c r="F56" s="1">
        <f>VLOOKUP(A56,Exp!Q56:R154,2)/E56</f>
        <v>4380.0964787964676</v>
      </c>
      <c r="G56">
        <f t="shared" si="4"/>
        <v>45</v>
      </c>
      <c r="H56">
        <f t="shared" si="5"/>
        <v>19</v>
      </c>
      <c r="J56" s="1">
        <f>VLOOKUP(A56,Exp!M56:N154,2)/E56</f>
        <v>3066.5131363785017</v>
      </c>
    </row>
    <row r="57" spans="1:10" x14ac:dyDescent="0.4">
      <c r="A57">
        <v>56</v>
      </c>
      <c r="B57" s="1">
        <f t="shared" si="0"/>
        <v>11.850293012833273</v>
      </c>
      <c r="C57" s="1">
        <f t="shared" si="6"/>
        <v>1734.0629722061285</v>
      </c>
      <c r="D57" s="1">
        <f t="shared" si="7"/>
        <v>263.50293012833276</v>
      </c>
      <c r="E57" s="1">
        <f t="shared" si="3"/>
        <v>24.968666666666664</v>
      </c>
      <c r="F57" s="1">
        <f>VLOOKUP(A57,Exp!Q57:R155,2)/E57</f>
        <v>4673.8979520999656</v>
      </c>
      <c r="G57">
        <f t="shared" si="4"/>
        <v>45</v>
      </c>
      <c r="H57">
        <f t="shared" si="5"/>
        <v>19</v>
      </c>
      <c r="J57" s="1">
        <f>VLOOKUP(A57,Exp!M57:N155,2)/E57</f>
        <v>3126.3583691560093</v>
      </c>
    </row>
    <row r="58" spans="1:10" x14ac:dyDescent="0.4">
      <c r="A58">
        <v>57</v>
      </c>
      <c r="B58" s="1">
        <f t="shared" si="0"/>
        <v>12.198415336679908</v>
      </c>
      <c r="C58" s="1">
        <f t="shared" si="6"/>
        <v>1792.4335438670566</v>
      </c>
      <c r="D58" s="1">
        <f t="shared" si="7"/>
        <v>269.48415336679909</v>
      </c>
      <c r="E58" s="1">
        <f t="shared" si="3"/>
        <v>25.472000000000001</v>
      </c>
      <c r="F58" s="1">
        <f>VLOOKUP(A58,Exp!Q58:R156,2)/E58</f>
        <v>4887.5235552763816</v>
      </c>
      <c r="G58">
        <f t="shared" si="4"/>
        <v>46</v>
      </c>
      <c r="H58">
        <f t="shared" si="5"/>
        <v>20</v>
      </c>
      <c r="J58" s="1">
        <f>VLOOKUP(A58,Exp!M58:N156,2)/E58</f>
        <v>3186.7933417085424</v>
      </c>
    </row>
    <row r="59" spans="1:10" x14ac:dyDescent="0.4">
      <c r="A59">
        <v>58</v>
      </c>
      <c r="B59" s="1">
        <f t="shared" si="0"/>
        <v>12.571523605095193</v>
      </c>
      <c r="C59" s="1">
        <f t="shared" si="6"/>
        <v>1853.8077167337294</v>
      </c>
      <c r="D59" s="1">
        <f t="shared" si="7"/>
        <v>275.71523605095194</v>
      </c>
      <c r="E59" s="1">
        <f t="shared" si="3"/>
        <v>25.971333333333334</v>
      </c>
      <c r="F59" s="1">
        <f>VLOOKUP(A59,Exp!Q59:R157,2)/E59</f>
        <v>5324.6014836871418</v>
      </c>
      <c r="G59">
        <f t="shared" si="4"/>
        <v>47</v>
      </c>
      <c r="H59">
        <f t="shared" si="5"/>
        <v>20</v>
      </c>
      <c r="J59" s="1">
        <f>VLOOKUP(A59,Exp!M59:N157,2)/E59</f>
        <v>3247.6576738455219</v>
      </c>
    </row>
    <row r="60" spans="1:10" x14ac:dyDescent="0.4">
      <c r="A60">
        <v>59</v>
      </c>
      <c r="B60" s="1">
        <f t="shared" si="0"/>
        <v>12.971411145835571</v>
      </c>
      <c r="C60" s="1">
        <f t="shared" si="6"/>
        <v>1918.4385606460178</v>
      </c>
      <c r="D60" s="1">
        <f t="shared" si="7"/>
        <v>282.21411145835572</v>
      </c>
      <c r="E60" s="1">
        <f t="shared" si="3"/>
        <v>26.466666666666669</v>
      </c>
      <c r="F60" s="1">
        <f>VLOOKUP(A60,Exp!Q60:R158,2)/E60</f>
        <v>5561.9773299748103</v>
      </c>
      <c r="G60">
        <f t="shared" si="4"/>
        <v>48</v>
      </c>
      <c r="H60">
        <f t="shared" si="5"/>
        <v>20</v>
      </c>
      <c r="J60" s="1">
        <f>VLOOKUP(A60,Exp!M60:N158,2)/E60</f>
        <v>3309.2569269521409</v>
      </c>
    </row>
    <row r="61" spans="1:10" x14ac:dyDescent="0.4">
      <c r="A61">
        <v>60</v>
      </c>
      <c r="B61" s="1">
        <f t="shared" si="0"/>
        <v>27.4</v>
      </c>
      <c r="C61" s="1">
        <f t="shared" si="6"/>
        <v>3162.6</v>
      </c>
      <c r="D61" s="1">
        <f t="shared" si="7"/>
        <v>429</v>
      </c>
      <c r="E61" s="1">
        <f t="shared" si="3"/>
        <v>26.957999999999998</v>
      </c>
      <c r="F61" s="1">
        <f>VLOOKUP(A61,Exp!Q61:R159,2)/E61</f>
        <v>6246.1235996735668</v>
      </c>
      <c r="G61">
        <f t="shared" si="4"/>
        <v>49</v>
      </c>
      <c r="H61">
        <f t="shared" si="5"/>
        <v>21</v>
      </c>
      <c r="J61" s="1">
        <f>VLOOKUP(A61,Exp!M61:N159,2)/E61</f>
        <v>4258.6245270420659</v>
      </c>
    </row>
    <row r="62" spans="1:10" x14ac:dyDescent="0.4">
      <c r="A62">
        <v>61</v>
      </c>
      <c r="B62" s="1">
        <f t="shared" si="0"/>
        <v>27.859350160232275</v>
      </c>
      <c r="C62" s="1">
        <f t="shared" si="6"/>
        <v>3254.1885036838362</v>
      </c>
      <c r="D62" s="1">
        <f t="shared" si="7"/>
        <v>436.09350160232276</v>
      </c>
      <c r="E62" s="1">
        <f t="shared" si="3"/>
        <v>27.445333333333338</v>
      </c>
      <c r="F62" s="1">
        <f>VLOOKUP(A62,Exp!Q62:R160,2)/E62</f>
        <v>6515.1695491643986</v>
      </c>
      <c r="G62">
        <f t="shared" si="4"/>
        <v>49</v>
      </c>
      <c r="H62">
        <f t="shared" si="5"/>
        <v>21</v>
      </c>
      <c r="J62" s="1">
        <f>VLOOKUP(A62,Exp!M62:N160,2)/E62</f>
        <v>4337.677322191993</v>
      </c>
    </row>
    <row r="63" spans="1:10" x14ac:dyDescent="0.4">
      <c r="A63">
        <v>62</v>
      </c>
      <c r="B63" s="1">
        <f t="shared" si="0"/>
        <v>28.351669471981022</v>
      </c>
      <c r="C63" s="1">
        <f t="shared" si="6"/>
        <v>3349.9249101679529</v>
      </c>
      <c r="D63" s="1">
        <f t="shared" si="7"/>
        <v>443.51669471981023</v>
      </c>
      <c r="E63" s="1">
        <f t="shared" si="3"/>
        <v>27.928666666666665</v>
      </c>
      <c r="F63" s="1">
        <f>VLOOKUP(A63,Exp!Q63:R161,2)/E63</f>
        <v>6993.6385553672453</v>
      </c>
      <c r="G63">
        <f t="shared" si="4"/>
        <v>50</v>
      </c>
      <c r="H63">
        <f t="shared" si="5"/>
        <v>21</v>
      </c>
      <c r="J63" s="1">
        <f>VLOOKUP(A63,Exp!M63:N161,2)/E63</f>
        <v>4417.7189506600153</v>
      </c>
    </row>
    <row r="64" spans="1:10" x14ac:dyDescent="0.4">
      <c r="A64">
        <v>63</v>
      </c>
      <c r="B64" s="1">
        <f t="shared" si="0"/>
        <v>28.87932424540746</v>
      </c>
      <c r="C64" s="1">
        <f t="shared" si="6"/>
        <v>3450.1563984449376</v>
      </c>
      <c r="D64" s="1">
        <f t="shared" si="7"/>
        <v>451.29324245407463</v>
      </c>
      <c r="E64" s="1">
        <f t="shared" si="3"/>
        <v>28.408000000000001</v>
      </c>
      <c r="F64" s="1">
        <f>VLOOKUP(A64,Exp!Q64:R162,2)/E64</f>
        <v>7288.2638693325816</v>
      </c>
      <c r="G64">
        <f t="shared" si="4"/>
        <v>51</v>
      </c>
      <c r="H64">
        <f t="shared" si="5"/>
        <v>22</v>
      </c>
      <c r="J64" s="1">
        <f>VLOOKUP(A64,Exp!M64:N162,2)/E64</f>
        <v>4498.2047310616726</v>
      </c>
    </row>
    <row r="65" spans="1:10" x14ac:dyDescent="0.4">
      <c r="A65">
        <v>64</v>
      </c>
      <c r="B65" s="1">
        <f t="shared" si="0"/>
        <v>29.444850628946519</v>
      </c>
      <c r="C65" s="1">
        <f t="shared" si="6"/>
        <v>3555.258616353608</v>
      </c>
      <c r="D65" s="1">
        <f t="shared" si="7"/>
        <v>459.44850628946517</v>
      </c>
      <c r="E65" s="1">
        <f t="shared" si="3"/>
        <v>28.883333333333333</v>
      </c>
      <c r="F65" s="1">
        <f>VLOOKUP(A65,Exp!Q65:R163,2)/E65</f>
        <v>8001.5002885170225</v>
      </c>
      <c r="G65">
        <f t="shared" si="4"/>
        <v>52</v>
      </c>
      <c r="H65">
        <f t="shared" si="5"/>
        <v>22</v>
      </c>
      <c r="J65" s="1">
        <f>VLOOKUP(A65,Exp!M65:N163,2)/E65</f>
        <v>4579.422965954991</v>
      </c>
    </row>
    <row r="66" spans="1:10" x14ac:dyDescent="0.4">
      <c r="A66">
        <v>65</v>
      </c>
      <c r="B66" s="1">
        <f t="shared" si="0"/>
        <v>30.050966799187805</v>
      </c>
      <c r="C66" s="1">
        <f t="shared" si="6"/>
        <v>3665.6379787260898</v>
      </c>
      <c r="D66" s="1">
        <f t="shared" si="7"/>
        <v>468.00966799187802</v>
      </c>
      <c r="E66" s="1">
        <f t="shared" si="3"/>
        <v>29.354666666666667</v>
      </c>
      <c r="F66" s="1">
        <f>VLOOKUP(A66,Exp!Q66:R164,2)/E66</f>
        <v>8329.7147529069771</v>
      </c>
      <c r="G66">
        <f t="shared" si="4"/>
        <v>53</v>
      </c>
      <c r="H66">
        <f t="shared" si="5"/>
        <v>22</v>
      </c>
      <c r="J66" s="1">
        <f>VLOOKUP(A66,Exp!M66:N164,2)/E66</f>
        <v>4661.5756722383721</v>
      </c>
    </row>
    <row r="67" spans="1:10" x14ac:dyDescent="0.4">
      <c r="A67">
        <v>66</v>
      </c>
      <c r="B67" s="1">
        <f t="shared" ref="B67:B100" si="8">FLOOR(A67/20,1)*FLOOR(A67/20,1)+FLOOR(A67/30,1)*FLOOR(A67/30,1)*3+POWER(2,A67/10)/10</f>
        <v>30.700586025666546</v>
      </c>
      <c r="C67" s="1">
        <f t="shared" si="6"/>
        <v>3781.7341487715885</v>
      </c>
      <c r="D67" s="1">
        <f t="shared" ref="D67:D100" si="9">(5+A67*2.5+10*B67)*MIN(A67/20*0.4+0.6,1)</f>
        <v>477.00586025666547</v>
      </c>
      <c r="E67" s="1">
        <f t="shared" ref="E67:E100" si="10">(1-POWER(1-((A67+1)/100),2))*20+MAX(0,(A67-30)/3)</f>
        <v>29.821999999999999</v>
      </c>
      <c r="F67" s="1">
        <f>VLOOKUP(A67,Exp!Q67:R165,2)/E67</f>
        <v>8855.6099523841458</v>
      </c>
      <c r="G67">
        <f t="shared" ref="G67:G100" si="11">FLOOR(A67*0.8,1)+1</f>
        <v>53</v>
      </c>
      <c r="H67">
        <f t="shared" ref="H67:H100" si="12">FLOOR(A67/3,1)+1</f>
        <v>23</v>
      </c>
      <c r="J67" s="1">
        <f>VLOOKUP(A67,Exp!M67:N165,2)/E67</f>
        <v>4744.2492119911476</v>
      </c>
    </row>
    <row r="68" spans="1:10" x14ac:dyDescent="0.4">
      <c r="A68">
        <v>67</v>
      </c>
      <c r="B68" s="1">
        <f t="shared" si="8"/>
        <v>31.396830673359812</v>
      </c>
      <c r="C68" s="1">
        <f t="shared" si="6"/>
        <v>3904.02271716115</v>
      </c>
      <c r="D68" s="1">
        <f t="shared" si="9"/>
        <v>486.46830673359813</v>
      </c>
      <c r="E68" s="1">
        <f t="shared" si="10"/>
        <v>30.285333333333334</v>
      </c>
      <c r="F68" s="1">
        <f>VLOOKUP(A68,Exp!Q68:R166,2)/E68</f>
        <v>9211.3234128731183</v>
      </c>
      <c r="G68">
        <f t="shared" si="11"/>
        <v>54</v>
      </c>
      <c r="H68">
        <f t="shared" si="12"/>
        <v>23</v>
      </c>
      <c r="J68" s="1">
        <f>VLOOKUP(A68,Exp!M68:N166,2)/E68</f>
        <v>4827.6173285198556</v>
      </c>
    </row>
    <row r="69" spans="1:10" x14ac:dyDescent="0.4">
      <c r="A69">
        <v>68</v>
      </c>
      <c r="B69" s="1">
        <f t="shared" si="8"/>
        <v>32.143047210190389</v>
      </c>
      <c r="C69" s="1">
        <f t="shared" si="6"/>
        <v>4033.0180944101248</v>
      </c>
      <c r="D69" s="1">
        <f t="shared" si="9"/>
        <v>496.43047210190389</v>
      </c>
      <c r="E69" s="1">
        <f t="shared" si="10"/>
        <v>30.744666666666667</v>
      </c>
      <c r="F69" s="1">
        <f>VLOOKUP(A69,Exp!Q69:R167,2)/E69</f>
        <v>9961.8904091766599</v>
      </c>
      <c r="G69">
        <f t="shared" si="11"/>
        <v>55</v>
      </c>
      <c r="H69">
        <f t="shared" si="12"/>
        <v>23</v>
      </c>
      <c r="J69" s="1">
        <f>VLOOKUP(A69,Exp!M69:N167,2)/E69</f>
        <v>4911.7136847583324</v>
      </c>
    </row>
    <row r="70" spans="1:10" x14ac:dyDescent="0.4">
      <c r="A70">
        <v>69</v>
      </c>
      <c r="B70" s="1">
        <f t="shared" si="8"/>
        <v>32.942822291671135</v>
      </c>
      <c r="C70" s="1">
        <f t="shared" si="6"/>
        <v>4169.2766333754316</v>
      </c>
      <c r="D70" s="1">
        <f t="shared" si="9"/>
        <v>506.92822291671132</v>
      </c>
      <c r="E70" s="1">
        <f t="shared" si="10"/>
        <v>31.2</v>
      </c>
      <c r="F70" s="1">
        <f>VLOOKUP(A70,Exp!Q70:R168,2)/E70</f>
        <v>10352.98076923077</v>
      </c>
      <c r="G70">
        <f t="shared" si="11"/>
        <v>56</v>
      </c>
      <c r="H70">
        <f t="shared" si="12"/>
        <v>24</v>
      </c>
      <c r="J70" s="1">
        <f>VLOOKUP(A70,Exp!M70:N168,2)/E70</f>
        <v>4996.3141025641025</v>
      </c>
    </row>
    <row r="71" spans="1:10" x14ac:dyDescent="0.4">
      <c r="A71">
        <v>70</v>
      </c>
      <c r="B71" s="1">
        <f t="shared" si="8"/>
        <v>33.799999999999997</v>
      </c>
      <c r="C71" s="1">
        <f t="shared" si="6"/>
        <v>4313.3999999999996</v>
      </c>
      <c r="D71" s="1">
        <f t="shared" si="9"/>
        <v>518</v>
      </c>
      <c r="E71" s="1">
        <f t="shared" si="10"/>
        <v>31.651333333333334</v>
      </c>
      <c r="F71" s="1">
        <f>VLOOKUP(A71,Exp!Q71:R169,2)/E71</f>
        <v>11460.433473050109</v>
      </c>
      <c r="G71">
        <f t="shared" si="11"/>
        <v>57</v>
      </c>
      <c r="H71">
        <f t="shared" si="12"/>
        <v>24</v>
      </c>
      <c r="J71" s="1">
        <f>VLOOKUP(A71,Exp!M71:N169,2)/E71</f>
        <v>6214.0194199296502</v>
      </c>
    </row>
    <row r="72" spans="1:10" x14ac:dyDescent="0.4">
      <c r="A72">
        <v>71</v>
      </c>
      <c r="B72" s="1">
        <f t="shared" si="8"/>
        <v>34.718700320464549</v>
      </c>
      <c r="C72" s="1">
        <f t="shared" si="6"/>
        <v>4466.0388118541759</v>
      </c>
      <c r="D72" s="1">
        <f t="shared" si="9"/>
        <v>529.68700320464552</v>
      </c>
      <c r="E72" s="1">
        <f t="shared" si="10"/>
        <v>32.098666666666666</v>
      </c>
      <c r="F72" s="1">
        <f>VLOOKUP(A72,Exp!Q72:R170,2)/E72</f>
        <v>11897.628146548142</v>
      </c>
      <c r="G72">
        <f t="shared" si="11"/>
        <v>57</v>
      </c>
      <c r="H72">
        <f t="shared" si="12"/>
        <v>24</v>
      </c>
      <c r="J72" s="1">
        <f>VLOOKUP(A72,Exp!M72:N170,2)/E72</f>
        <v>6319.2344437982883</v>
      </c>
    </row>
    <row r="73" spans="1:10" x14ac:dyDescent="0.4">
      <c r="A73">
        <v>72</v>
      </c>
      <c r="B73" s="1">
        <f t="shared" si="8"/>
        <v>35.703338943962045</v>
      </c>
      <c r="C73" s="1">
        <f t="shared" si="6"/>
        <v>4627.8965655513739</v>
      </c>
      <c r="D73" s="1">
        <f t="shared" si="9"/>
        <v>542.03338943962046</v>
      </c>
      <c r="E73" s="1">
        <f t="shared" si="10"/>
        <v>32.542000000000002</v>
      </c>
      <c r="F73" s="1">
        <f>VLOOKUP(A73,Exp!Q73:R171,2)/E73</f>
        <v>12710.097719869706</v>
      </c>
      <c r="G73">
        <f t="shared" si="11"/>
        <v>58</v>
      </c>
      <c r="H73">
        <f t="shared" si="12"/>
        <v>25</v>
      </c>
      <c r="J73" s="1">
        <f>VLOOKUP(A73,Exp!M73:N171,2)/E73</f>
        <v>6425.603835043943</v>
      </c>
    </row>
    <row r="74" spans="1:10" x14ac:dyDescent="0.4">
      <c r="A74">
        <v>73</v>
      </c>
      <c r="B74" s="1">
        <f t="shared" si="8"/>
        <v>36.758648490814927</v>
      </c>
      <c r="C74" s="1">
        <f t="shared" si="6"/>
        <v>4799.7338757612852</v>
      </c>
      <c r="D74" s="1">
        <f t="shared" si="9"/>
        <v>555.08648490814926</v>
      </c>
      <c r="E74" s="1">
        <f t="shared" si="10"/>
        <v>32.981333333333332</v>
      </c>
      <c r="F74" s="1">
        <f>VLOOKUP(A74,Exp!Q74:R172,2)/E74</f>
        <v>13185.337160413972</v>
      </c>
      <c r="G74">
        <f t="shared" si="11"/>
        <v>59</v>
      </c>
      <c r="H74">
        <f t="shared" si="12"/>
        <v>25</v>
      </c>
      <c r="J74" s="1">
        <f>VLOOKUP(A74,Exp!M74:N172,2)/E74</f>
        <v>6532.6043014230272</v>
      </c>
    </row>
    <row r="75" spans="1:10" x14ac:dyDescent="0.4">
      <c r="A75">
        <v>74</v>
      </c>
      <c r="B75" s="1">
        <f t="shared" si="8"/>
        <v>37.889701257893044</v>
      </c>
      <c r="C75" s="1">
        <f t="shared" si="6"/>
        <v>4982.3730503177194</v>
      </c>
      <c r="D75" s="1">
        <f t="shared" si="9"/>
        <v>568.89701257893046</v>
      </c>
      <c r="E75" s="1">
        <f t="shared" si="10"/>
        <v>33.416666666666664</v>
      </c>
      <c r="F75" s="1">
        <f>VLOOKUP(A75,Exp!Q75:R173,2)/E75</f>
        <v>14341.286783042395</v>
      </c>
      <c r="G75">
        <f t="shared" si="11"/>
        <v>60</v>
      </c>
      <c r="H75">
        <f t="shared" si="12"/>
        <v>25</v>
      </c>
      <c r="J75" s="1">
        <f>VLOOKUP(A75,Exp!M75:N173,2)/E75</f>
        <v>6640.7281795511226</v>
      </c>
    </row>
    <row r="76" spans="1:10" x14ac:dyDescent="0.4">
      <c r="A76">
        <v>75</v>
      </c>
      <c r="B76" s="1">
        <f t="shared" si="8"/>
        <v>39.101933598375609</v>
      </c>
      <c r="C76" s="1">
        <f t="shared" si="6"/>
        <v>5176.7030278294387</v>
      </c>
      <c r="D76" s="1">
        <f t="shared" si="9"/>
        <v>583.51933598375604</v>
      </c>
      <c r="E76" s="1">
        <f t="shared" si="10"/>
        <v>33.847999999999999</v>
      </c>
      <c r="F76" s="1">
        <f>VLOOKUP(A76,Exp!Q76:R174,2)/E76</f>
        <v>14865.368707161428</v>
      </c>
      <c r="G76">
        <f t="shared" si="11"/>
        <v>61</v>
      </c>
      <c r="H76">
        <f t="shared" si="12"/>
        <v>26</v>
      </c>
      <c r="J76" s="1">
        <f>VLOOKUP(A76,Exp!M76:N174,2)/E76</f>
        <v>6749.7636492554957</v>
      </c>
    </row>
    <row r="77" spans="1:10" x14ac:dyDescent="0.4">
      <c r="A77">
        <v>76</v>
      </c>
      <c r="B77" s="1">
        <f t="shared" si="8"/>
        <v>40.401172051333091</v>
      </c>
      <c r="C77" s="1">
        <f t="shared" si="6"/>
        <v>5383.6847062618408</v>
      </c>
      <c r="D77" s="1">
        <f t="shared" si="9"/>
        <v>599.01172051333094</v>
      </c>
      <c r="E77" s="1">
        <f t="shared" si="10"/>
        <v>34.275333333333336</v>
      </c>
      <c r="F77" s="1">
        <f>VLOOKUP(A77,Exp!Q77:R175,2)/E77</f>
        <v>15747.738898722111</v>
      </c>
      <c r="G77">
        <f t="shared" si="11"/>
        <v>61</v>
      </c>
      <c r="H77">
        <f t="shared" si="12"/>
        <v>26</v>
      </c>
      <c r="J77" s="1">
        <f>VLOOKUP(A77,Exp!M77:N175,2)/E77</f>
        <v>6859.4810651002663</v>
      </c>
    </row>
    <row r="78" spans="1:10" x14ac:dyDescent="0.4">
      <c r="A78">
        <v>77</v>
      </c>
      <c r="B78" s="1">
        <f t="shared" si="8"/>
        <v>41.793661346719624</v>
      </c>
      <c r="C78" s="1">
        <f t="shared" si="6"/>
        <v>5604.3566931763753</v>
      </c>
      <c r="D78" s="1">
        <f t="shared" si="9"/>
        <v>615.43661346719625</v>
      </c>
      <c r="E78" s="1">
        <f t="shared" si="10"/>
        <v>34.698666666666668</v>
      </c>
      <c r="F78" s="1">
        <f>VLOOKUP(A78,Exp!Q78:R176,2)/E78</f>
        <v>16312.471180448816</v>
      </c>
      <c r="G78">
        <f t="shared" si="11"/>
        <v>62</v>
      </c>
      <c r="H78">
        <f t="shared" si="12"/>
        <v>26</v>
      </c>
      <c r="J78" s="1">
        <f>VLOOKUP(A78,Exp!M78:N176,2)/E78</f>
        <v>6970.0660928373809</v>
      </c>
    </row>
    <row r="79" spans="1:10" x14ac:dyDescent="0.4">
      <c r="A79">
        <v>78</v>
      </c>
      <c r="B79" s="1">
        <f t="shared" si="8"/>
        <v>43.286094420380778</v>
      </c>
      <c r="C79" s="1">
        <f t="shared" si="6"/>
        <v>5839.8415107055807</v>
      </c>
      <c r="D79" s="1">
        <f t="shared" si="9"/>
        <v>632.86094420380778</v>
      </c>
      <c r="E79" s="1">
        <f t="shared" si="10"/>
        <v>35.117999999999995</v>
      </c>
      <c r="F79" s="1">
        <f>VLOOKUP(A79,Exp!Q79:R177,2)/E79</f>
        <v>17527.250982402191</v>
      </c>
      <c r="G79">
        <f t="shared" si="11"/>
        <v>63</v>
      </c>
      <c r="H79">
        <f t="shared" si="12"/>
        <v>27</v>
      </c>
      <c r="J79" s="1">
        <f>VLOOKUP(A79,Exp!M79:N177,2)/E79</f>
        <v>7081.8383734836843</v>
      </c>
    </row>
    <row r="80" spans="1:10" x14ac:dyDescent="0.4">
      <c r="A80">
        <v>79</v>
      </c>
      <c r="B80" s="1">
        <f t="shared" si="8"/>
        <v>44.885644583342263</v>
      </c>
      <c r="C80" s="1">
        <f t="shared" si="6"/>
        <v>6091.3522909176536</v>
      </c>
      <c r="D80" s="1">
        <f t="shared" si="9"/>
        <v>651.35644583342264</v>
      </c>
      <c r="E80" s="1">
        <f t="shared" si="10"/>
        <v>35.533333333333331</v>
      </c>
      <c r="F80" s="1">
        <f>VLOOKUP(A80,Exp!Q80:R178,2)/E80</f>
        <v>18143.555347091933</v>
      </c>
      <c r="G80">
        <f t="shared" si="11"/>
        <v>64</v>
      </c>
      <c r="H80">
        <f t="shared" si="12"/>
        <v>27</v>
      </c>
      <c r="J80" s="1">
        <f>VLOOKUP(A80,Exp!M80:N178,2)/E80</f>
        <v>7194.2589118198875</v>
      </c>
    </row>
    <row r="81" spans="1:10" x14ac:dyDescent="0.4">
      <c r="A81">
        <v>80</v>
      </c>
      <c r="B81" s="1">
        <f t="shared" si="8"/>
        <v>53.6</v>
      </c>
      <c r="C81" s="1">
        <f t="shared" si="6"/>
        <v>7144.2</v>
      </c>
      <c r="D81" s="1">
        <f t="shared" si="9"/>
        <v>741</v>
      </c>
      <c r="E81" s="1">
        <f t="shared" si="10"/>
        <v>35.944666666666663</v>
      </c>
      <c r="F81" s="1">
        <f>VLOOKUP(A81,Exp!Q81:R179,2)/E81</f>
        <v>19855.546488120632</v>
      </c>
      <c r="G81">
        <f t="shared" si="11"/>
        <v>65</v>
      </c>
      <c r="H81">
        <f t="shared" si="12"/>
        <v>27</v>
      </c>
      <c r="J81" s="1">
        <f>VLOOKUP(A81,Exp!M81:N179,2)/E81</f>
        <v>8717.3433239979986</v>
      </c>
    </row>
    <row r="82" spans="1:10" x14ac:dyDescent="0.4">
      <c r="A82">
        <v>81</v>
      </c>
      <c r="B82" s="1">
        <f t="shared" si="8"/>
        <v>55.437400640929098</v>
      </c>
      <c r="C82" s="1">
        <f t="shared" si="6"/>
        <v>7441.6012326813598</v>
      </c>
      <c r="D82" s="1">
        <f t="shared" si="9"/>
        <v>761.87400640929104</v>
      </c>
      <c r="E82" s="1">
        <f t="shared" si="10"/>
        <v>36.352000000000004</v>
      </c>
      <c r="F82" s="1">
        <f>VLOOKUP(A82,Exp!Q82:R180,2)/E82</f>
        <v>21033.395686619715</v>
      </c>
      <c r="G82">
        <f t="shared" si="11"/>
        <v>65</v>
      </c>
      <c r="H82">
        <f t="shared" si="12"/>
        <v>28</v>
      </c>
      <c r="J82" s="1">
        <f>VLOOKUP(A82,Exp!M82:N180,2)/E82</f>
        <v>9739.1615316901407</v>
      </c>
    </row>
    <row r="83" spans="1:10" x14ac:dyDescent="0.4">
      <c r="A83">
        <v>82</v>
      </c>
      <c r="B83" s="1">
        <f t="shared" si="8"/>
        <v>57.406677887924062</v>
      </c>
      <c r="C83" s="1">
        <f t="shared" si="6"/>
        <v>7759.2866215336817</v>
      </c>
      <c r="D83" s="1">
        <f t="shared" si="9"/>
        <v>784.06677887924059</v>
      </c>
      <c r="E83" s="1">
        <f t="shared" si="10"/>
        <v>36.755333333333333</v>
      </c>
      <c r="F83" s="1">
        <f>VLOOKUP(A83,Exp!Q83:R181,2)/E83</f>
        <v>22860.818384633523</v>
      </c>
      <c r="G83">
        <f t="shared" si="11"/>
        <v>66</v>
      </c>
      <c r="H83">
        <f t="shared" si="12"/>
        <v>28</v>
      </c>
      <c r="J83" s="1">
        <f>VLOOKUP(A83,Exp!M83:N181,2)/E83</f>
        <v>10789.590626303665</v>
      </c>
    </row>
    <row r="84" spans="1:10" x14ac:dyDescent="0.4">
      <c r="A84">
        <v>83</v>
      </c>
      <c r="B84" s="1">
        <f t="shared" si="8"/>
        <v>59.517296981629883</v>
      </c>
      <c r="C84" s="1">
        <f t="shared" si="6"/>
        <v>8098.9099092653914</v>
      </c>
      <c r="D84" s="1">
        <f t="shared" si="9"/>
        <v>807.67296981629886</v>
      </c>
      <c r="E84" s="1">
        <f t="shared" si="10"/>
        <v>37.154666666666671</v>
      </c>
      <c r="F84" s="1">
        <f>VLOOKUP(A84,Exp!Q84:R182,2)/E84</f>
        <v>24145.984353692671</v>
      </c>
      <c r="G84">
        <f t="shared" si="11"/>
        <v>67</v>
      </c>
      <c r="H84">
        <f t="shared" si="12"/>
        <v>28</v>
      </c>
      <c r="J84" s="1">
        <f>VLOOKUP(A84,Exp!M84:N182,2)/E84</f>
        <v>11868.845546544175</v>
      </c>
    </row>
    <row r="85" spans="1:10" x14ac:dyDescent="0.4">
      <c r="A85">
        <v>84</v>
      </c>
      <c r="B85" s="1">
        <f t="shared" si="8"/>
        <v>61.779402515786089</v>
      </c>
      <c r="C85" s="1">
        <f t="shared" si="6"/>
        <v>8462.2577358564431</v>
      </c>
      <c r="D85" s="1">
        <f t="shared" si="9"/>
        <v>832.79402515786091</v>
      </c>
      <c r="E85" s="1">
        <f t="shared" si="10"/>
        <v>37.549999999999997</v>
      </c>
      <c r="F85" s="1">
        <f>VLOOKUP(A85,Exp!Q85:R183,2)/E85</f>
        <v>26509.853528628497</v>
      </c>
      <c r="G85">
        <f t="shared" si="11"/>
        <v>68</v>
      </c>
      <c r="H85">
        <f t="shared" si="12"/>
        <v>29</v>
      </c>
      <c r="J85" s="1">
        <f>VLOOKUP(A85,Exp!M85:N183,2)/E85</f>
        <v>12977.57656458056</v>
      </c>
    </row>
    <row r="86" spans="1:10" x14ac:dyDescent="0.4">
      <c r="A86">
        <v>85</v>
      </c>
      <c r="B86" s="1">
        <f t="shared" si="8"/>
        <v>64.203867196751233</v>
      </c>
      <c r="C86" s="1">
        <f t="shared" si="6"/>
        <v>8851.2601964133974</v>
      </c>
      <c r="D86" s="1">
        <f t="shared" si="9"/>
        <v>859.5386719675123</v>
      </c>
      <c r="E86" s="1">
        <f t="shared" si="10"/>
        <v>37.941333333333333</v>
      </c>
      <c r="F86" s="1">
        <f>VLOOKUP(A86,Exp!Q86:R184,2)/E86</f>
        <v>28394.073306156875</v>
      </c>
      <c r="G86">
        <f t="shared" si="11"/>
        <v>69</v>
      </c>
      <c r="H86">
        <f t="shared" si="12"/>
        <v>29</v>
      </c>
      <c r="J86" s="1">
        <f>VLOOKUP(A86,Exp!M86:N184,2)/E86</f>
        <v>14115.792802923812</v>
      </c>
    </row>
    <row r="87" spans="1:10" x14ac:dyDescent="0.4">
      <c r="A87">
        <v>86</v>
      </c>
      <c r="B87" s="1">
        <f t="shared" si="8"/>
        <v>66.802344102666183</v>
      </c>
      <c r="C87" s="1">
        <f t="shared" si="6"/>
        <v>9268.0022299610082</v>
      </c>
      <c r="D87" s="1">
        <f t="shared" si="9"/>
        <v>888.02344102666189</v>
      </c>
      <c r="E87" s="1">
        <f t="shared" si="10"/>
        <v>38.328666666666663</v>
      </c>
      <c r="F87" s="1">
        <f>VLOOKUP(A87,Exp!Q87:R185,2)/E87</f>
        <v>30933.009235906982</v>
      </c>
      <c r="G87">
        <f t="shared" si="11"/>
        <v>69</v>
      </c>
      <c r="H87">
        <f t="shared" si="12"/>
        <v>29</v>
      </c>
      <c r="J87" s="1">
        <f>VLOOKUP(A87,Exp!M87:N185,2)/E87</f>
        <v>15283.938914302613</v>
      </c>
    </row>
    <row r="88" spans="1:10" x14ac:dyDescent="0.4">
      <c r="A88">
        <v>87</v>
      </c>
      <c r="B88" s="1">
        <f t="shared" si="8"/>
        <v>69.587322693439219</v>
      </c>
      <c r="C88" s="1">
        <f t="shared" si="6"/>
        <v>9714.7359040608953</v>
      </c>
      <c r="D88" s="1">
        <f t="shared" si="9"/>
        <v>918.37322693439216</v>
      </c>
      <c r="E88" s="1">
        <f t="shared" si="10"/>
        <v>38.712000000000003</v>
      </c>
      <c r="F88" s="1">
        <f>VLOOKUP(A88,Exp!Q88:R186,2)/E88</f>
        <v>32985.22421988014</v>
      </c>
      <c r="G88">
        <f t="shared" si="11"/>
        <v>70</v>
      </c>
      <c r="H88">
        <f t="shared" si="12"/>
        <v>30</v>
      </c>
      <c r="J88" s="1">
        <f>VLOOKUP(A88,Exp!M88:N186,2)/E88</f>
        <v>16482.69270510436</v>
      </c>
    </row>
    <row r="89" spans="1:10" x14ac:dyDescent="0.4">
      <c r="A89">
        <v>88</v>
      </c>
      <c r="B89" s="1">
        <f t="shared" si="8"/>
        <v>72.572188840761555</v>
      </c>
      <c r="C89" s="1">
        <f t="shared" si="6"/>
        <v>10193.893665181822</v>
      </c>
      <c r="D89" s="1">
        <f t="shared" si="9"/>
        <v>950.72188840761555</v>
      </c>
      <c r="E89" s="1">
        <f t="shared" si="10"/>
        <v>39.091333333333331</v>
      </c>
      <c r="F89" s="1">
        <f>VLOOKUP(A89,Exp!Q89:R187,2)/E89</f>
        <v>36106.724423145795</v>
      </c>
      <c r="G89">
        <f t="shared" si="11"/>
        <v>71</v>
      </c>
      <c r="H89">
        <f t="shared" si="12"/>
        <v>30</v>
      </c>
      <c r="J89" s="1">
        <f>VLOOKUP(A89,Exp!M89:N187,2)/E89</f>
        <v>17712.084520012962</v>
      </c>
    </row>
    <row r="90" spans="1:10" x14ac:dyDescent="0.4">
      <c r="A90">
        <v>89</v>
      </c>
      <c r="B90" s="1">
        <f t="shared" si="8"/>
        <v>75.771289166684539</v>
      </c>
      <c r="C90" s="1">
        <f t="shared" si="6"/>
        <v>10708.102630168893</v>
      </c>
      <c r="D90" s="1">
        <f t="shared" si="9"/>
        <v>985.21289166684539</v>
      </c>
      <c r="E90" s="1">
        <f t="shared" si="10"/>
        <v>39.466666666666669</v>
      </c>
      <c r="F90" s="1">
        <f>VLOOKUP(A90,Exp!Q90:R188,2)/E90</f>
        <v>38802.592905405407</v>
      </c>
      <c r="G90">
        <f t="shared" si="11"/>
        <v>72</v>
      </c>
      <c r="H90">
        <f t="shared" si="12"/>
        <v>30</v>
      </c>
      <c r="J90" s="1">
        <f>VLOOKUP(A90,Exp!M90:N188,2)/E90</f>
        <v>18972.51689189189</v>
      </c>
    </row>
    <row r="91" spans="1:10" x14ac:dyDescent="0.4">
      <c r="A91">
        <v>90</v>
      </c>
      <c r="B91" s="1">
        <f t="shared" si="8"/>
        <v>94.2</v>
      </c>
      <c r="C91" s="1">
        <f t="shared" ref="C91:C100" si="13">(A91*20+A91*B91*2+30)*0.7</f>
        <v>13150.199999999999</v>
      </c>
      <c r="D91" s="1">
        <f t="shared" si="9"/>
        <v>1172</v>
      </c>
      <c r="E91" s="1">
        <f t="shared" si="10"/>
        <v>39.838000000000001</v>
      </c>
      <c r="F91" s="1">
        <f>VLOOKUP(A91,Exp!Q91:R189,2)/E91</f>
        <v>44230.985491239517</v>
      </c>
      <c r="G91">
        <f t="shared" si="11"/>
        <v>73</v>
      </c>
      <c r="H91">
        <f t="shared" si="12"/>
        <v>31</v>
      </c>
      <c r="J91" s="1">
        <f>VLOOKUP(A91,Exp!M91:N189,2)/E91</f>
        <v>23709.874993724585</v>
      </c>
    </row>
    <row r="92" spans="1:10" x14ac:dyDescent="0.4">
      <c r="A92">
        <v>91</v>
      </c>
      <c r="B92" s="1">
        <f t="shared" si="8"/>
        <v>97.874801281858211</v>
      </c>
      <c r="C92" s="1">
        <f t="shared" si="13"/>
        <v>13764.249683308737</v>
      </c>
      <c r="D92" s="1">
        <f t="shared" si="9"/>
        <v>1211.2480128185821</v>
      </c>
      <c r="E92" s="1">
        <f t="shared" si="10"/>
        <v>40.205333333333328</v>
      </c>
      <c r="F92" s="1">
        <f>VLOOKUP(A92,Exp!Q92:R190,2)/E92</f>
        <v>47319.841480400617</v>
      </c>
      <c r="G92">
        <f t="shared" si="11"/>
        <v>73</v>
      </c>
      <c r="H92">
        <f t="shared" si="12"/>
        <v>31</v>
      </c>
      <c r="J92" s="1">
        <f>VLOOKUP(A92,Exp!M92:N190,2)/E92</f>
        <v>25258.713603502027</v>
      </c>
    </row>
    <row r="93" spans="1:10" x14ac:dyDescent="0.4">
      <c r="A93">
        <v>92</v>
      </c>
      <c r="B93" s="1">
        <f t="shared" si="8"/>
        <v>101.81335577584814</v>
      </c>
      <c r="C93" s="1">
        <f t="shared" si="13"/>
        <v>14422.56022392924</v>
      </c>
      <c r="D93" s="1">
        <f t="shared" si="9"/>
        <v>1253.1335577584814</v>
      </c>
      <c r="E93" s="1">
        <f t="shared" si="10"/>
        <v>40.568666666666672</v>
      </c>
      <c r="F93" s="1">
        <f>VLOOKUP(A93,Exp!Q93:R191,2)/E93</f>
        <v>51482.219446863746</v>
      </c>
      <c r="G93">
        <f t="shared" si="11"/>
        <v>74</v>
      </c>
      <c r="H93">
        <f t="shared" si="12"/>
        <v>31</v>
      </c>
      <c r="J93" s="1">
        <f>VLOOKUP(A93,Exp!M93:N191,2)/E93</f>
        <v>26845.299327888515</v>
      </c>
    </row>
    <row r="94" spans="1:10" x14ac:dyDescent="0.4">
      <c r="A94">
        <v>93</v>
      </c>
      <c r="B94" s="1">
        <f t="shared" si="8"/>
        <v>106.03459396325971</v>
      </c>
      <c r="C94" s="1">
        <f t="shared" si="13"/>
        <v>15128.704134016412</v>
      </c>
      <c r="D94" s="1">
        <f t="shared" si="9"/>
        <v>1297.845939632597</v>
      </c>
      <c r="E94" s="1">
        <f t="shared" si="10"/>
        <v>40.927999999999997</v>
      </c>
      <c r="F94" s="1">
        <f>VLOOKUP(A94,Exp!Q94:R192,2)/E94</f>
        <v>55279.466379984369</v>
      </c>
      <c r="G94">
        <f t="shared" si="11"/>
        <v>75</v>
      </c>
      <c r="H94">
        <f t="shared" si="12"/>
        <v>32</v>
      </c>
      <c r="J94" s="1">
        <f>VLOOKUP(A94,Exp!M94:N192,2)/E94</f>
        <v>28469.947224394058</v>
      </c>
    </row>
    <row r="95" spans="1:10" x14ac:dyDescent="0.4">
      <c r="A95">
        <v>94</v>
      </c>
      <c r="B95" s="1">
        <f t="shared" si="8"/>
        <v>110.55880503157218</v>
      </c>
      <c r="C95" s="1">
        <f t="shared" si="13"/>
        <v>15886.538742154897</v>
      </c>
      <c r="D95" s="1">
        <f t="shared" si="9"/>
        <v>1345.5880503157218</v>
      </c>
      <c r="E95" s="1">
        <f t="shared" si="10"/>
        <v>41.283333333333331</v>
      </c>
      <c r="F95" s="1">
        <f>VLOOKUP(A95,Exp!Q95:R193,2)/E95</f>
        <v>61759.232943076306</v>
      </c>
      <c r="G95">
        <f t="shared" si="11"/>
        <v>76</v>
      </c>
      <c r="H95">
        <f t="shared" si="12"/>
        <v>32</v>
      </c>
      <c r="J95" s="1">
        <f>VLOOKUP(A95,Exp!M95:N193,2)/E95</f>
        <v>30133.467904723457</v>
      </c>
    </row>
    <row r="96" spans="1:10" x14ac:dyDescent="0.4">
      <c r="A96">
        <v>95</v>
      </c>
      <c r="B96" s="1">
        <f t="shared" si="8"/>
        <v>115.40773439350247</v>
      </c>
      <c r="C96" s="1">
        <f t="shared" si="13"/>
        <v>16700.228674335827</v>
      </c>
      <c r="D96" s="1">
        <f t="shared" si="9"/>
        <v>1396.5773439350246</v>
      </c>
      <c r="E96" s="1">
        <f t="shared" si="10"/>
        <v>41.634666666666668</v>
      </c>
      <c r="F96" s="1">
        <f>VLOOKUP(A96,Exp!Q96:R194,2)/E96</f>
        <v>66029.686799461982</v>
      </c>
      <c r="G96">
        <f t="shared" si="11"/>
        <v>77</v>
      </c>
      <c r="H96">
        <f t="shared" si="12"/>
        <v>32</v>
      </c>
      <c r="J96" s="1">
        <f>VLOOKUP(A96,Exp!M96:N194,2)/E96</f>
        <v>31835.921988086851</v>
      </c>
    </row>
    <row r="97" spans="1:10" x14ac:dyDescent="0.4">
      <c r="A97">
        <v>96</v>
      </c>
      <c r="B97" s="1">
        <f t="shared" si="8"/>
        <v>120.60468820533238</v>
      </c>
      <c r="C97" s="1">
        <f t="shared" si="13"/>
        <v>17574.27009479667</v>
      </c>
      <c r="D97" s="1">
        <f t="shared" si="9"/>
        <v>1451.0468820533238</v>
      </c>
      <c r="E97" s="1">
        <f t="shared" si="10"/>
        <v>41.981999999999999</v>
      </c>
      <c r="F97" s="1">
        <f>VLOOKUP(A97,Exp!Q97:R195,2)/E97</f>
        <v>71384.998332618736</v>
      </c>
      <c r="G97">
        <f t="shared" si="11"/>
        <v>77</v>
      </c>
      <c r="H97">
        <f t="shared" si="12"/>
        <v>33</v>
      </c>
      <c r="J97" s="1">
        <f>VLOOKUP(A97,Exp!M97:N195,2)/E97</f>
        <v>33577.866704778236</v>
      </c>
    </row>
    <row r="98" spans="1:10" x14ac:dyDescent="0.4">
      <c r="A98">
        <v>97</v>
      </c>
      <c r="B98" s="1">
        <f t="shared" si="8"/>
        <v>126.17464538687844</v>
      </c>
      <c r="C98" s="1">
        <f t="shared" si="13"/>
        <v>18513.516843538091</v>
      </c>
      <c r="D98" s="1">
        <f t="shared" si="9"/>
        <v>1509.2464538687843</v>
      </c>
      <c r="E98" s="1">
        <f t="shared" si="10"/>
        <v>42.325333333333333</v>
      </c>
      <c r="F98" s="1">
        <f>VLOOKUP(A98,Exp!Q98:R196,2)/E98</f>
        <v>76437.177104334682</v>
      </c>
      <c r="G98">
        <f t="shared" si="11"/>
        <v>78</v>
      </c>
      <c r="H98">
        <f t="shared" si="12"/>
        <v>33</v>
      </c>
      <c r="J98" s="1">
        <f>VLOOKUP(A98,Exp!M98:N196,2)/E98</f>
        <v>35360.217678931454</v>
      </c>
    </row>
    <row r="99" spans="1:10" x14ac:dyDescent="0.4">
      <c r="A99">
        <v>98</v>
      </c>
      <c r="B99" s="1">
        <f t="shared" si="8"/>
        <v>132.14437768152311</v>
      </c>
      <c r="C99" s="1">
        <f t="shared" si="13"/>
        <v>19523.208617904969</v>
      </c>
      <c r="D99" s="1">
        <f t="shared" si="9"/>
        <v>1571.4437768152311</v>
      </c>
      <c r="E99" s="1">
        <f t="shared" si="10"/>
        <v>42.664666666666669</v>
      </c>
      <c r="F99" s="1">
        <f>VLOOKUP(A99,Exp!Q99:R197,2)/E99</f>
        <v>84134.912574026908</v>
      </c>
      <c r="G99">
        <f t="shared" si="11"/>
        <v>79</v>
      </c>
      <c r="H99">
        <f t="shared" si="12"/>
        <v>33</v>
      </c>
      <c r="J99" s="1">
        <f>VLOOKUP(A99,Exp!M99:N197,2)/E99</f>
        <v>37182.969514195975</v>
      </c>
    </row>
    <row r="100" spans="1:10" x14ac:dyDescent="0.4">
      <c r="A100">
        <v>99</v>
      </c>
      <c r="B100" s="1">
        <f t="shared" si="8"/>
        <v>138.54257833336908</v>
      </c>
      <c r="C100" s="1">
        <f t="shared" si="13"/>
        <v>20609.001357004952</v>
      </c>
      <c r="D100" s="1">
        <f t="shared" si="9"/>
        <v>1637.9257833336908</v>
      </c>
      <c r="E100" s="1">
        <f t="shared" si="10"/>
        <v>43</v>
      </c>
      <c r="F100" s="1">
        <f>VLOOKUP(A100,Exp!Q100:R198,2)/E100</f>
        <v>89747.441860465115</v>
      </c>
      <c r="G100">
        <f t="shared" si="11"/>
        <v>80</v>
      </c>
      <c r="H100">
        <f t="shared" si="12"/>
        <v>34</v>
      </c>
      <c r="J100" s="1">
        <f>VLOOKUP(A100,Exp!M100:N198,2)/E100</f>
        <v>39046.511627906977</v>
      </c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workbookViewId="0">
      <selection activeCell="C13" sqref="C13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1042</v>
      </c>
      <c r="B1" t="s">
        <v>1043</v>
      </c>
      <c r="C1" t="s">
        <v>1044</v>
      </c>
      <c r="E1" t="s">
        <v>1103</v>
      </c>
    </row>
    <row r="2" spans="1:5" x14ac:dyDescent="0.4">
      <c r="A2" t="s">
        <v>1045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1033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T106"/>
  <sheetViews>
    <sheetView workbookViewId="0">
      <selection activeCell="R2" sqref="R2"/>
    </sheetView>
  </sheetViews>
  <sheetFormatPr defaultRowHeight="14.6" x14ac:dyDescent="0.4"/>
  <cols>
    <col min="8" max="8" width="10.3828125" customWidth="1"/>
  </cols>
  <sheetData>
    <row r="1" spans="1:20" x14ac:dyDescent="0.4">
      <c r="A1" t="s">
        <v>3</v>
      </c>
      <c r="B1" t="s">
        <v>16</v>
      </c>
      <c r="M1" t="s">
        <v>3</v>
      </c>
      <c r="N1" t="s">
        <v>1100</v>
      </c>
      <c r="O1" t="s">
        <v>3</v>
      </c>
      <c r="P1" t="s">
        <v>1099</v>
      </c>
      <c r="Q1" t="s">
        <v>3</v>
      </c>
      <c r="R1" t="s">
        <v>1104</v>
      </c>
    </row>
    <row r="2" spans="1:20" x14ac:dyDescent="0.4">
      <c r="A2">
        <v>1</v>
      </c>
      <c r="B2">
        <f>ROUNDDOWN(A2*A2*MAX(1,A2/10 +A2/10)*MAX(1,(A2-70)/10),0)+5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</row>
    <row r="3" spans="1:20" x14ac:dyDescent="0.4">
      <c r="A3">
        <v>2</v>
      </c>
      <c r="B3">
        <f t="shared" ref="B3:B66" si="0">ROUNDDOWN(A3*A3*MAX(1,A3/10 +A3/10)*MAX(1,(A3-70)/10),0)+5</f>
        <v>9</v>
      </c>
      <c r="C3">
        <f t="shared" ref="C3:C66" si="1">A3/30+0.5</f>
        <v>0.56666666666666665</v>
      </c>
      <c r="D3">
        <f t="shared" ref="D3:D66" si="2">ROUND(B3/C3,0)</f>
        <v>16</v>
      </c>
      <c r="E3">
        <f t="shared" ref="E3:E66" si="3">1+((ROUNDDOWN(A3/10,0))^1.4)</f>
        <v>1</v>
      </c>
      <c r="F3">
        <f t="shared" ref="F3:F66" si="4">ROUND(D3*E3,0)</f>
        <v>16</v>
      </c>
      <c r="G3">
        <f t="shared" ref="G3:G66" si="5">FLOOR(B3*(100-A3)/100+F3*A3/100,1)</f>
        <v>9</v>
      </c>
      <c r="H3">
        <f t="shared" ref="H3:H5" si="6">G3+8</f>
        <v>17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8</v>
      </c>
      <c r="O3">
        <v>2</v>
      </c>
      <c r="P3">
        <v>16</v>
      </c>
      <c r="Q3">
        <v>2</v>
      </c>
      <c r="R3">
        <f t="shared" ref="R3:R66" si="10">FLOOR(H3/3,1)</f>
        <v>5</v>
      </c>
      <c r="T3">
        <v>5</v>
      </c>
    </row>
    <row r="4" spans="1:20" x14ac:dyDescent="0.4">
      <c r="A4">
        <v>3</v>
      </c>
      <c r="B4">
        <f t="shared" si="0"/>
        <v>14</v>
      </c>
      <c r="C4">
        <f t="shared" si="1"/>
        <v>0.6</v>
      </c>
      <c r="D4">
        <f t="shared" si="2"/>
        <v>23</v>
      </c>
      <c r="E4">
        <f t="shared" si="3"/>
        <v>1</v>
      </c>
      <c r="F4">
        <f t="shared" si="4"/>
        <v>23</v>
      </c>
      <c r="G4">
        <f t="shared" si="5"/>
        <v>14</v>
      </c>
      <c r="H4">
        <f t="shared" si="6"/>
        <v>22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11</v>
      </c>
      <c r="O4">
        <v>3</v>
      </c>
      <c r="P4">
        <v>23</v>
      </c>
      <c r="Q4">
        <v>3</v>
      </c>
      <c r="R4">
        <f t="shared" si="10"/>
        <v>7</v>
      </c>
      <c r="T4">
        <v>7</v>
      </c>
    </row>
    <row r="5" spans="1:20" x14ac:dyDescent="0.4">
      <c r="A5">
        <v>4</v>
      </c>
      <c r="B5">
        <f t="shared" si="0"/>
        <v>21</v>
      </c>
      <c r="C5">
        <f t="shared" si="1"/>
        <v>0.6333333333333333</v>
      </c>
      <c r="D5">
        <f t="shared" si="2"/>
        <v>33</v>
      </c>
      <c r="E5">
        <f t="shared" si="3"/>
        <v>1</v>
      </c>
      <c r="F5">
        <f t="shared" si="4"/>
        <v>33</v>
      </c>
      <c r="G5">
        <f t="shared" si="5"/>
        <v>21</v>
      </c>
      <c r="H5">
        <f t="shared" si="6"/>
        <v>29</v>
      </c>
      <c r="J5">
        <f t="shared" si="7"/>
        <v>15</v>
      </c>
      <c r="K5">
        <f t="shared" si="8"/>
        <v>363.2</v>
      </c>
      <c r="M5">
        <v>4</v>
      </c>
      <c r="N5">
        <f t="shared" si="9"/>
        <v>16</v>
      </c>
      <c r="O5">
        <v>4</v>
      </c>
      <c r="P5">
        <v>33</v>
      </c>
      <c r="Q5">
        <v>4</v>
      </c>
      <c r="R5">
        <f t="shared" si="10"/>
        <v>9</v>
      </c>
      <c r="T5">
        <v>9</v>
      </c>
    </row>
    <row r="6" spans="1:20" x14ac:dyDescent="0.4">
      <c r="A6">
        <v>5</v>
      </c>
      <c r="B6">
        <f t="shared" si="0"/>
        <v>30</v>
      </c>
      <c r="C6">
        <f t="shared" si="1"/>
        <v>0.66666666666666663</v>
      </c>
      <c r="D6">
        <f t="shared" si="2"/>
        <v>45</v>
      </c>
      <c r="E6">
        <f t="shared" si="3"/>
        <v>1</v>
      </c>
      <c r="F6">
        <f t="shared" si="4"/>
        <v>45</v>
      </c>
      <c r="G6">
        <f t="shared" si="5"/>
        <v>30</v>
      </c>
      <c r="H6">
        <f>G6+H2</f>
        <v>44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22</v>
      </c>
      <c r="O6">
        <v>5</v>
      </c>
      <c r="P6">
        <v>45</v>
      </c>
      <c r="Q6">
        <v>5</v>
      </c>
      <c r="R6">
        <f t="shared" si="10"/>
        <v>14</v>
      </c>
      <c r="T6">
        <v>14</v>
      </c>
    </row>
    <row r="7" spans="1:20" x14ac:dyDescent="0.4">
      <c r="A7">
        <v>6</v>
      </c>
      <c r="B7">
        <f t="shared" si="0"/>
        <v>48</v>
      </c>
      <c r="C7">
        <f t="shared" si="1"/>
        <v>0.7</v>
      </c>
      <c r="D7">
        <f t="shared" si="2"/>
        <v>69</v>
      </c>
      <c r="E7">
        <f t="shared" si="3"/>
        <v>1</v>
      </c>
      <c r="F7">
        <f t="shared" si="4"/>
        <v>69</v>
      </c>
      <c r="G7">
        <f t="shared" si="5"/>
        <v>49</v>
      </c>
      <c r="H7">
        <f t="shared" ref="H7:H70" si="11">G7+H3</f>
        <v>66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34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</row>
    <row r="8" spans="1:20" x14ac:dyDescent="0.4">
      <c r="A8">
        <v>7</v>
      </c>
      <c r="B8">
        <f t="shared" si="0"/>
        <v>73</v>
      </c>
      <c r="C8">
        <f t="shared" si="1"/>
        <v>0.73333333333333339</v>
      </c>
      <c r="D8">
        <f t="shared" si="2"/>
        <v>100</v>
      </c>
      <c r="E8">
        <f t="shared" si="3"/>
        <v>1</v>
      </c>
      <c r="F8">
        <f t="shared" si="4"/>
        <v>100</v>
      </c>
      <c r="G8">
        <f t="shared" si="5"/>
        <v>74</v>
      </c>
      <c r="H8">
        <f t="shared" si="11"/>
        <v>96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</row>
    <row r="9" spans="1:20" x14ac:dyDescent="0.4">
      <c r="A9">
        <v>8</v>
      </c>
      <c r="B9">
        <f t="shared" si="0"/>
        <v>107</v>
      </c>
      <c r="C9">
        <f t="shared" si="1"/>
        <v>0.76666666666666661</v>
      </c>
      <c r="D9">
        <f t="shared" si="2"/>
        <v>140</v>
      </c>
      <c r="E9">
        <f t="shared" si="3"/>
        <v>1</v>
      </c>
      <c r="F9">
        <f t="shared" si="4"/>
        <v>140</v>
      </c>
      <c r="G9">
        <f t="shared" si="5"/>
        <v>109</v>
      </c>
      <c r="H9">
        <f t="shared" si="11"/>
        <v>138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</row>
    <row r="10" spans="1:20" x14ac:dyDescent="0.4">
      <c r="A10">
        <v>9</v>
      </c>
      <c r="B10">
        <f t="shared" si="0"/>
        <v>150</v>
      </c>
      <c r="C10">
        <f t="shared" si="1"/>
        <v>0.8</v>
      </c>
      <c r="D10">
        <f t="shared" si="2"/>
        <v>188</v>
      </c>
      <c r="E10">
        <f t="shared" si="3"/>
        <v>1</v>
      </c>
      <c r="F10">
        <f t="shared" si="4"/>
        <v>188</v>
      </c>
      <c r="G10">
        <f t="shared" si="5"/>
        <v>153</v>
      </c>
      <c r="H10">
        <f t="shared" si="11"/>
        <v>197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65</v>
      </c>
      <c r="T10">
        <v>65</v>
      </c>
    </row>
    <row r="11" spans="1:20" x14ac:dyDescent="0.4">
      <c r="A11">
        <v>10</v>
      </c>
      <c r="B11">
        <f t="shared" si="0"/>
        <v>205</v>
      </c>
      <c r="C11">
        <f t="shared" si="1"/>
        <v>0.83333333333333326</v>
      </c>
      <c r="D11">
        <f t="shared" si="2"/>
        <v>246</v>
      </c>
      <c r="E11">
        <f t="shared" si="3"/>
        <v>2</v>
      </c>
      <c r="F11">
        <f t="shared" si="4"/>
        <v>492</v>
      </c>
      <c r="G11">
        <f t="shared" si="5"/>
        <v>233</v>
      </c>
      <c r="H11">
        <f t="shared" si="11"/>
        <v>299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246</v>
      </c>
      <c r="O11">
        <v>10</v>
      </c>
      <c r="P11">
        <v>492</v>
      </c>
      <c r="Q11">
        <v>10</v>
      </c>
      <c r="R11">
        <f t="shared" si="10"/>
        <v>99</v>
      </c>
      <c r="T11">
        <v>99</v>
      </c>
    </row>
    <row r="12" spans="1:20" x14ac:dyDescent="0.4">
      <c r="A12">
        <v>11</v>
      </c>
      <c r="B12">
        <f t="shared" si="0"/>
        <v>271</v>
      </c>
      <c r="C12">
        <f t="shared" si="1"/>
        <v>0.8666666666666667</v>
      </c>
      <c r="D12">
        <f t="shared" si="2"/>
        <v>313</v>
      </c>
      <c r="E12">
        <f t="shared" si="3"/>
        <v>2</v>
      </c>
      <c r="F12">
        <f t="shared" si="4"/>
        <v>626</v>
      </c>
      <c r="G12">
        <f t="shared" si="5"/>
        <v>310</v>
      </c>
      <c r="H12">
        <f t="shared" si="11"/>
        <v>406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313</v>
      </c>
      <c r="O12">
        <v>11</v>
      </c>
      <c r="P12">
        <v>626</v>
      </c>
      <c r="Q12">
        <v>11</v>
      </c>
      <c r="R12">
        <f t="shared" si="10"/>
        <v>135</v>
      </c>
      <c r="T12">
        <v>135</v>
      </c>
    </row>
    <row r="13" spans="1:20" x14ac:dyDescent="0.4">
      <c r="A13">
        <v>12</v>
      </c>
      <c r="B13">
        <f t="shared" si="0"/>
        <v>350</v>
      </c>
      <c r="C13">
        <f t="shared" si="1"/>
        <v>0.9</v>
      </c>
      <c r="D13">
        <f t="shared" si="2"/>
        <v>389</v>
      </c>
      <c r="E13">
        <f t="shared" si="3"/>
        <v>2</v>
      </c>
      <c r="F13">
        <f t="shared" si="4"/>
        <v>778</v>
      </c>
      <c r="G13">
        <f t="shared" si="5"/>
        <v>401</v>
      </c>
      <c r="H13">
        <f t="shared" si="11"/>
        <v>539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389</v>
      </c>
      <c r="O13">
        <v>12</v>
      </c>
      <c r="P13">
        <v>778</v>
      </c>
      <c r="Q13">
        <v>12</v>
      </c>
      <c r="R13">
        <f t="shared" si="10"/>
        <v>179</v>
      </c>
      <c r="T13">
        <v>179</v>
      </c>
    </row>
    <row r="14" spans="1:20" x14ac:dyDescent="0.4">
      <c r="A14">
        <v>13</v>
      </c>
      <c r="B14">
        <f t="shared" si="0"/>
        <v>444</v>
      </c>
      <c r="C14">
        <f t="shared" si="1"/>
        <v>0.93333333333333335</v>
      </c>
      <c r="D14">
        <f t="shared" si="2"/>
        <v>476</v>
      </c>
      <c r="E14">
        <f t="shared" si="3"/>
        <v>2</v>
      </c>
      <c r="F14">
        <f t="shared" si="4"/>
        <v>952</v>
      </c>
      <c r="G14">
        <f t="shared" si="5"/>
        <v>510</v>
      </c>
      <c r="H14">
        <f t="shared" si="11"/>
        <v>707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476</v>
      </c>
      <c r="O14">
        <v>13</v>
      </c>
      <c r="P14">
        <v>952</v>
      </c>
      <c r="Q14">
        <v>13</v>
      </c>
      <c r="R14">
        <f t="shared" si="10"/>
        <v>235</v>
      </c>
      <c r="T14">
        <v>235</v>
      </c>
    </row>
    <row r="15" spans="1:20" x14ac:dyDescent="0.4">
      <c r="A15">
        <v>14</v>
      </c>
      <c r="B15">
        <f t="shared" si="0"/>
        <v>553</v>
      </c>
      <c r="C15">
        <f t="shared" si="1"/>
        <v>0.96666666666666667</v>
      </c>
      <c r="D15">
        <f t="shared" si="2"/>
        <v>572</v>
      </c>
      <c r="E15">
        <f t="shared" si="3"/>
        <v>2</v>
      </c>
      <c r="F15">
        <f t="shared" si="4"/>
        <v>1144</v>
      </c>
      <c r="G15">
        <f t="shared" si="5"/>
        <v>635</v>
      </c>
      <c r="H15">
        <f t="shared" si="11"/>
        <v>934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572</v>
      </c>
      <c r="O15">
        <v>14</v>
      </c>
      <c r="P15">
        <v>1144</v>
      </c>
      <c r="Q15">
        <v>14</v>
      </c>
      <c r="R15">
        <f t="shared" si="10"/>
        <v>311</v>
      </c>
      <c r="T15">
        <v>311</v>
      </c>
    </row>
    <row r="16" spans="1:20" x14ac:dyDescent="0.4">
      <c r="A16">
        <v>15</v>
      </c>
      <c r="B16">
        <f t="shared" si="0"/>
        <v>680</v>
      </c>
      <c r="C16">
        <f t="shared" si="1"/>
        <v>1</v>
      </c>
      <c r="D16">
        <f t="shared" si="2"/>
        <v>680</v>
      </c>
      <c r="E16">
        <f t="shared" si="3"/>
        <v>2</v>
      </c>
      <c r="F16">
        <f t="shared" si="4"/>
        <v>1360</v>
      </c>
      <c r="G16">
        <f t="shared" si="5"/>
        <v>782</v>
      </c>
      <c r="H16">
        <f t="shared" si="11"/>
        <v>1188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680</v>
      </c>
      <c r="O16">
        <v>15</v>
      </c>
      <c r="P16">
        <v>1360</v>
      </c>
      <c r="Q16">
        <v>15</v>
      </c>
      <c r="R16">
        <f t="shared" si="10"/>
        <v>396</v>
      </c>
      <c r="T16">
        <v>396</v>
      </c>
    </row>
    <row r="17" spans="1:20" x14ac:dyDescent="0.4">
      <c r="A17">
        <v>16</v>
      </c>
      <c r="B17">
        <f t="shared" si="0"/>
        <v>824</v>
      </c>
      <c r="C17">
        <f t="shared" si="1"/>
        <v>1.0333333333333332</v>
      </c>
      <c r="D17">
        <f t="shared" si="2"/>
        <v>797</v>
      </c>
      <c r="E17">
        <f t="shared" si="3"/>
        <v>2</v>
      </c>
      <c r="F17">
        <f t="shared" si="4"/>
        <v>1594</v>
      </c>
      <c r="G17">
        <f t="shared" si="5"/>
        <v>947</v>
      </c>
      <c r="H17">
        <f t="shared" si="11"/>
        <v>1486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797</v>
      </c>
      <c r="O17">
        <v>16</v>
      </c>
      <c r="P17">
        <v>1594</v>
      </c>
      <c r="Q17">
        <v>16</v>
      </c>
      <c r="R17">
        <f t="shared" si="10"/>
        <v>495</v>
      </c>
      <c r="T17">
        <v>495</v>
      </c>
    </row>
    <row r="18" spans="1:20" x14ac:dyDescent="0.4">
      <c r="A18">
        <v>17</v>
      </c>
      <c r="B18">
        <f t="shared" si="0"/>
        <v>987</v>
      </c>
      <c r="C18">
        <f t="shared" si="1"/>
        <v>1.0666666666666667</v>
      </c>
      <c r="D18">
        <f t="shared" si="2"/>
        <v>925</v>
      </c>
      <c r="E18">
        <f t="shared" si="3"/>
        <v>2</v>
      </c>
      <c r="F18">
        <f t="shared" si="4"/>
        <v>1850</v>
      </c>
      <c r="G18">
        <f t="shared" si="5"/>
        <v>1133</v>
      </c>
      <c r="H18">
        <f t="shared" si="11"/>
        <v>1840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925</v>
      </c>
      <c r="O18">
        <v>17</v>
      </c>
      <c r="P18">
        <v>1850</v>
      </c>
      <c r="Q18">
        <v>17</v>
      </c>
      <c r="R18">
        <f t="shared" si="10"/>
        <v>613</v>
      </c>
      <c r="T18">
        <v>613</v>
      </c>
    </row>
    <row r="19" spans="1:20" x14ac:dyDescent="0.4">
      <c r="A19">
        <v>18</v>
      </c>
      <c r="B19">
        <f t="shared" si="0"/>
        <v>1171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1343</v>
      </c>
      <c r="H19">
        <f t="shared" si="11"/>
        <v>2277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759</v>
      </c>
      <c r="T19">
        <v>759</v>
      </c>
    </row>
    <row r="20" spans="1:20" x14ac:dyDescent="0.4">
      <c r="A20">
        <v>19</v>
      </c>
      <c r="B20">
        <f t="shared" si="0"/>
        <v>1376</v>
      </c>
      <c r="C20">
        <f t="shared" si="1"/>
        <v>1.1333333333333333</v>
      </c>
      <c r="D20">
        <f t="shared" si="2"/>
        <v>1214</v>
      </c>
      <c r="E20">
        <f t="shared" si="3"/>
        <v>2</v>
      </c>
      <c r="F20">
        <f t="shared" si="4"/>
        <v>2428</v>
      </c>
      <c r="G20">
        <f t="shared" si="5"/>
        <v>1575</v>
      </c>
      <c r="H20">
        <f t="shared" si="11"/>
        <v>2763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1214</v>
      </c>
      <c r="O20">
        <v>19</v>
      </c>
      <c r="P20">
        <v>2428</v>
      </c>
      <c r="Q20">
        <v>19</v>
      </c>
      <c r="R20">
        <f t="shared" si="10"/>
        <v>921</v>
      </c>
      <c r="T20">
        <v>921</v>
      </c>
    </row>
    <row r="21" spans="1:20" x14ac:dyDescent="0.4">
      <c r="A21">
        <v>20</v>
      </c>
      <c r="B21">
        <f t="shared" si="0"/>
        <v>1605</v>
      </c>
      <c r="C21">
        <f t="shared" si="1"/>
        <v>1.1666666666666665</v>
      </c>
      <c r="D21">
        <f t="shared" si="2"/>
        <v>1376</v>
      </c>
      <c r="E21">
        <f t="shared" si="3"/>
        <v>3.6390158215457884</v>
      </c>
      <c r="F21">
        <f t="shared" si="4"/>
        <v>5007</v>
      </c>
      <c r="G21">
        <f t="shared" si="5"/>
        <v>2285</v>
      </c>
      <c r="H21">
        <f t="shared" si="11"/>
        <v>3771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2503</v>
      </c>
      <c r="O21">
        <v>20</v>
      </c>
      <c r="P21">
        <v>5007</v>
      </c>
      <c r="Q21">
        <v>20</v>
      </c>
      <c r="R21">
        <f t="shared" si="10"/>
        <v>1257</v>
      </c>
      <c r="T21">
        <v>1257</v>
      </c>
    </row>
    <row r="22" spans="1:20" x14ac:dyDescent="0.4">
      <c r="A22">
        <v>21</v>
      </c>
      <c r="B22">
        <f t="shared" si="0"/>
        <v>1857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2649</v>
      </c>
      <c r="H22">
        <f t="shared" si="11"/>
        <v>4489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1496</v>
      </c>
      <c r="T22">
        <v>1496</v>
      </c>
    </row>
    <row r="23" spans="1:20" x14ac:dyDescent="0.4">
      <c r="A23">
        <v>22</v>
      </c>
      <c r="B23">
        <f t="shared" si="0"/>
        <v>2134</v>
      </c>
      <c r="C23">
        <f t="shared" si="1"/>
        <v>1.2333333333333334</v>
      </c>
      <c r="D23">
        <f t="shared" si="2"/>
        <v>1730</v>
      </c>
      <c r="E23">
        <f t="shared" si="3"/>
        <v>3.6390158215457884</v>
      </c>
      <c r="F23">
        <f t="shared" si="4"/>
        <v>6295</v>
      </c>
      <c r="G23">
        <f t="shared" si="5"/>
        <v>3049</v>
      </c>
      <c r="H23">
        <f t="shared" si="11"/>
        <v>5326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3147</v>
      </c>
      <c r="O23">
        <v>22</v>
      </c>
      <c r="P23">
        <v>6295</v>
      </c>
      <c r="Q23">
        <v>22</v>
      </c>
      <c r="R23">
        <f t="shared" si="10"/>
        <v>1775</v>
      </c>
      <c r="T23">
        <v>1775</v>
      </c>
    </row>
    <row r="24" spans="1:20" x14ac:dyDescent="0.4">
      <c r="A24">
        <v>23</v>
      </c>
      <c r="B24">
        <f t="shared" si="0"/>
        <v>2438</v>
      </c>
      <c r="C24">
        <f t="shared" si="1"/>
        <v>1.2666666666666666</v>
      </c>
      <c r="D24">
        <f t="shared" si="2"/>
        <v>1925</v>
      </c>
      <c r="E24">
        <f t="shared" si="3"/>
        <v>3.6390158215457884</v>
      </c>
      <c r="F24">
        <f t="shared" si="4"/>
        <v>7005</v>
      </c>
      <c r="G24">
        <f t="shared" si="5"/>
        <v>3488</v>
      </c>
      <c r="H24">
        <f t="shared" si="11"/>
        <v>6251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3502</v>
      </c>
      <c r="O24">
        <v>23</v>
      </c>
      <c r="P24">
        <v>7005</v>
      </c>
      <c r="Q24">
        <v>23</v>
      </c>
      <c r="R24">
        <f t="shared" si="10"/>
        <v>2083</v>
      </c>
      <c r="T24">
        <v>2083</v>
      </c>
    </row>
    <row r="25" spans="1:20" x14ac:dyDescent="0.4">
      <c r="A25">
        <v>24</v>
      </c>
      <c r="B25">
        <f t="shared" si="0"/>
        <v>2769</v>
      </c>
      <c r="C25">
        <f t="shared" si="1"/>
        <v>1.3</v>
      </c>
      <c r="D25">
        <f t="shared" si="2"/>
        <v>2130</v>
      </c>
      <c r="E25">
        <f t="shared" si="3"/>
        <v>3.6390158215457884</v>
      </c>
      <c r="F25">
        <f t="shared" si="4"/>
        <v>7751</v>
      </c>
      <c r="G25">
        <f t="shared" si="5"/>
        <v>3964</v>
      </c>
      <c r="H25">
        <f t="shared" si="11"/>
        <v>7735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3875</v>
      </c>
      <c r="O25">
        <v>24</v>
      </c>
      <c r="P25">
        <v>7751</v>
      </c>
      <c r="Q25">
        <v>24</v>
      </c>
      <c r="R25">
        <f>FLOOR(H25/3,1)</f>
        <v>2578</v>
      </c>
      <c r="T25">
        <v>2578</v>
      </c>
    </row>
    <row r="26" spans="1:20" x14ac:dyDescent="0.4">
      <c r="A26">
        <v>25</v>
      </c>
      <c r="B26">
        <f t="shared" si="0"/>
        <v>3130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4483</v>
      </c>
      <c r="H26">
        <f t="shared" si="11"/>
        <v>8972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2990</v>
      </c>
      <c r="T26">
        <v>2990</v>
      </c>
    </row>
    <row r="27" spans="1:20" x14ac:dyDescent="0.4">
      <c r="A27">
        <v>26</v>
      </c>
      <c r="B27">
        <f t="shared" si="0"/>
        <v>3520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1"/>
        <v>10368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3456</v>
      </c>
      <c r="T27">
        <v>3456</v>
      </c>
    </row>
    <row r="28" spans="1:20" x14ac:dyDescent="0.4">
      <c r="A28">
        <v>27</v>
      </c>
      <c r="B28">
        <f t="shared" si="0"/>
        <v>3941</v>
      </c>
      <c r="C28">
        <f t="shared" si="1"/>
        <v>1.4</v>
      </c>
      <c r="D28">
        <f t="shared" si="2"/>
        <v>2815</v>
      </c>
      <c r="E28">
        <f t="shared" si="3"/>
        <v>3.6390158215457884</v>
      </c>
      <c r="F28">
        <f t="shared" si="4"/>
        <v>10244</v>
      </c>
      <c r="G28">
        <f t="shared" si="5"/>
        <v>5642</v>
      </c>
      <c r="H28">
        <f t="shared" si="11"/>
        <v>11893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5122</v>
      </c>
      <c r="O28">
        <v>27</v>
      </c>
      <c r="P28">
        <v>10244</v>
      </c>
      <c r="Q28">
        <v>27</v>
      </c>
      <c r="R28">
        <f t="shared" si="10"/>
        <v>3964</v>
      </c>
      <c r="T28">
        <v>3964</v>
      </c>
    </row>
    <row r="29" spans="1:20" x14ac:dyDescent="0.4">
      <c r="A29">
        <v>28</v>
      </c>
      <c r="B29">
        <f t="shared" si="0"/>
        <v>4395</v>
      </c>
      <c r="C29">
        <f t="shared" si="1"/>
        <v>1.4333333333333333</v>
      </c>
      <c r="D29">
        <f t="shared" si="2"/>
        <v>3066</v>
      </c>
      <c r="E29">
        <f t="shared" si="3"/>
        <v>3.6390158215457884</v>
      </c>
      <c r="F29">
        <f t="shared" si="4"/>
        <v>11157</v>
      </c>
      <c r="G29">
        <f t="shared" si="5"/>
        <v>6288</v>
      </c>
      <c r="H29">
        <f t="shared" si="11"/>
        <v>14023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5578</v>
      </c>
      <c r="O29">
        <v>28</v>
      </c>
      <c r="P29">
        <v>11157</v>
      </c>
      <c r="Q29">
        <v>28</v>
      </c>
      <c r="R29">
        <f t="shared" si="10"/>
        <v>4674</v>
      </c>
      <c r="T29">
        <v>4674</v>
      </c>
    </row>
    <row r="30" spans="1:20" x14ac:dyDescent="0.4">
      <c r="A30">
        <v>29</v>
      </c>
      <c r="B30">
        <f t="shared" si="0"/>
        <v>4882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1"/>
        <v>15951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5317</v>
      </c>
      <c r="T30">
        <v>5317</v>
      </c>
    </row>
    <row r="31" spans="1:20" x14ac:dyDescent="0.4">
      <c r="A31">
        <v>30</v>
      </c>
      <c r="B31">
        <f t="shared" si="0"/>
        <v>5405</v>
      </c>
      <c r="C31">
        <f t="shared" si="1"/>
        <v>1.5</v>
      </c>
      <c r="D31">
        <f t="shared" si="2"/>
        <v>3603</v>
      </c>
      <c r="E31">
        <f t="shared" si="3"/>
        <v>5.6555367217460786</v>
      </c>
      <c r="F31">
        <f t="shared" si="4"/>
        <v>20377</v>
      </c>
      <c r="G31">
        <f t="shared" si="5"/>
        <v>9896</v>
      </c>
      <c r="H31">
        <f t="shared" si="11"/>
        <v>20264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10188</v>
      </c>
      <c r="O31">
        <v>30</v>
      </c>
      <c r="P31">
        <v>20377</v>
      </c>
      <c r="Q31">
        <v>30</v>
      </c>
      <c r="R31">
        <f t="shared" si="10"/>
        <v>6754</v>
      </c>
      <c r="T31">
        <v>6754</v>
      </c>
    </row>
    <row r="32" spans="1:20" x14ac:dyDescent="0.4">
      <c r="A32">
        <v>31</v>
      </c>
      <c r="B32">
        <f t="shared" si="0"/>
        <v>5963</v>
      </c>
      <c r="C32">
        <f t="shared" si="1"/>
        <v>1.5333333333333334</v>
      </c>
      <c r="D32">
        <f t="shared" si="2"/>
        <v>3889</v>
      </c>
      <c r="E32">
        <f t="shared" si="3"/>
        <v>5.6555367217460786</v>
      </c>
      <c r="F32">
        <f t="shared" si="4"/>
        <v>21994</v>
      </c>
      <c r="G32">
        <f t="shared" si="5"/>
        <v>10932</v>
      </c>
      <c r="H32">
        <f t="shared" si="11"/>
        <v>22825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10997</v>
      </c>
      <c r="O32">
        <v>31</v>
      </c>
      <c r="P32">
        <v>21994</v>
      </c>
      <c r="Q32">
        <v>31</v>
      </c>
      <c r="R32">
        <f t="shared" si="10"/>
        <v>7608</v>
      </c>
      <c r="T32">
        <v>7608</v>
      </c>
    </row>
    <row r="33" spans="1:20" x14ac:dyDescent="0.4">
      <c r="A33">
        <v>32</v>
      </c>
      <c r="B33">
        <f t="shared" si="0"/>
        <v>6558</v>
      </c>
      <c r="C33">
        <f t="shared" si="1"/>
        <v>1.5666666666666667</v>
      </c>
      <c r="D33">
        <f t="shared" si="2"/>
        <v>4186</v>
      </c>
      <c r="E33">
        <f t="shared" si="3"/>
        <v>5.6555367217460786</v>
      </c>
      <c r="F33">
        <f t="shared" si="4"/>
        <v>23674</v>
      </c>
      <c r="G33">
        <f t="shared" si="5"/>
        <v>12035</v>
      </c>
      <c r="H33">
        <f t="shared" si="11"/>
        <v>26058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11837</v>
      </c>
      <c r="O33">
        <v>32</v>
      </c>
      <c r="P33">
        <v>23674</v>
      </c>
      <c r="Q33">
        <v>32</v>
      </c>
      <c r="R33">
        <f t="shared" si="10"/>
        <v>8686</v>
      </c>
      <c r="T33">
        <v>8686</v>
      </c>
    </row>
    <row r="34" spans="1:20" x14ac:dyDescent="0.4">
      <c r="A34">
        <v>33</v>
      </c>
      <c r="B34">
        <f t="shared" si="0"/>
        <v>7192</v>
      </c>
      <c r="C34">
        <f t="shared" si="1"/>
        <v>1.6</v>
      </c>
      <c r="D34">
        <f t="shared" si="2"/>
        <v>4495</v>
      </c>
      <c r="E34">
        <f t="shared" si="3"/>
        <v>5.6555367217460786</v>
      </c>
      <c r="F34">
        <f t="shared" si="4"/>
        <v>25422</v>
      </c>
      <c r="G34">
        <f t="shared" si="5"/>
        <v>13207</v>
      </c>
      <c r="H34">
        <f t="shared" si="11"/>
        <v>29158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12711</v>
      </c>
      <c r="O34">
        <v>33</v>
      </c>
      <c r="P34">
        <v>25422</v>
      </c>
      <c r="Q34">
        <v>33</v>
      </c>
      <c r="R34">
        <f t="shared" si="10"/>
        <v>9719</v>
      </c>
      <c r="T34">
        <v>9719</v>
      </c>
    </row>
    <row r="35" spans="1:20" x14ac:dyDescent="0.4">
      <c r="A35">
        <v>34</v>
      </c>
      <c r="B35">
        <f t="shared" si="0"/>
        <v>7865</v>
      </c>
      <c r="C35">
        <f t="shared" si="1"/>
        <v>1.6333333333333333</v>
      </c>
      <c r="D35">
        <f t="shared" si="2"/>
        <v>4815</v>
      </c>
      <c r="E35">
        <f t="shared" si="3"/>
        <v>5.6555367217460786</v>
      </c>
      <c r="F35">
        <f t="shared" si="4"/>
        <v>27231</v>
      </c>
      <c r="G35">
        <f t="shared" si="5"/>
        <v>14449</v>
      </c>
      <c r="H35">
        <f t="shared" si="11"/>
        <v>34713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13615</v>
      </c>
      <c r="O35">
        <v>34</v>
      </c>
      <c r="P35">
        <v>27231</v>
      </c>
      <c r="Q35">
        <v>34</v>
      </c>
      <c r="R35">
        <f t="shared" si="10"/>
        <v>11571</v>
      </c>
      <c r="T35">
        <v>11571</v>
      </c>
    </row>
    <row r="36" spans="1:20" x14ac:dyDescent="0.4">
      <c r="A36">
        <v>35</v>
      </c>
      <c r="B36">
        <f t="shared" si="0"/>
        <v>8580</v>
      </c>
      <c r="C36">
        <f t="shared" si="1"/>
        <v>1.6666666666666667</v>
      </c>
      <c r="D36">
        <f t="shared" si="2"/>
        <v>5148</v>
      </c>
      <c r="E36">
        <f t="shared" si="3"/>
        <v>5.6555367217460786</v>
      </c>
      <c r="F36">
        <f t="shared" si="4"/>
        <v>29115</v>
      </c>
      <c r="G36">
        <f t="shared" si="5"/>
        <v>15767</v>
      </c>
      <c r="H36">
        <f t="shared" si="11"/>
        <v>38592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14557</v>
      </c>
      <c r="O36">
        <v>35</v>
      </c>
      <c r="P36">
        <v>29115</v>
      </c>
      <c r="Q36">
        <v>35</v>
      </c>
      <c r="R36">
        <f t="shared" si="10"/>
        <v>12864</v>
      </c>
      <c r="T36">
        <v>12864</v>
      </c>
    </row>
    <row r="37" spans="1:20" x14ac:dyDescent="0.4">
      <c r="A37">
        <v>36</v>
      </c>
      <c r="B37">
        <f t="shared" si="0"/>
        <v>9336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17156</v>
      </c>
      <c r="H37">
        <f t="shared" si="11"/>
        <v>43214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14404</v>
      </c>
      <c r="T37">
        <v>14404</v>
      </c>
    </row>
    <row r="38" spans="1:20" x14ac:dyDescent="0.4">
      <c r="A38">
        <v>37</v>
      </c>
      <c r="B38">
        <f t="shared" si="0"/>
        <v>10135</v>
      </c>
      <c r="C38">
        <f t="shared" si="1"/>
        <v>1.7333333333333334</v>
      </c>
      <c r="D38">
        <f t="shared" si="2"/>
        <v>5847</v>
      </c>
      <c r="E38">
        <f t="shared" si="3"/>
        <v>5.6555367217460786</v>
      </c>
      <c r="F38">
        <f t="shared" si="4"/>
        <v>33068</v>
      </c>
      <c r="G38">
        <f t="shared" si="5"/>
        <v>18620</v>
      </c>
      <c r="H38">
        <f t="shared" si="11"/>
        <v>47778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16534</v>
      </c>
      <c r="O38">
        <v>37</v>
      </c>
      <c r="P38">
        <v>33068</v>
      </c>
      <c r="Q38">
        <v>37</v>
      </c>
      <c r="R38">
        <f t="shared" si="10"/>
        <v>15926</v>
      </c>
      <c r="T38">
        <v>15926</v>
      </c>
    </row>
    <row r="39" spans="1:20" x14ac:dyDescent="0.4">
      <c r="A39">
        <v>38</v>
      </c>
      <c r="B39">
        <f t="shared" si="0"/>
        <v>10979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20163</v>
      </c>
      <c r="H39">
        <f t="shared" si="11"/>
        <v>54876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18292</v>
      </c>
      <c r="T39">
        <v>18292</v>
      </c>
    </row>
    <row r="40" spans="1:20" x14ac:dyDescent="0.4">
      <c r="A40">
        <v>39</v>
      </c>
      <c r="B40">
        <f t="shared" si="0"/>
        <v>11868</v>
      </c>
      <c r="C40">
        <f t="shared" si="1"/>
        <v>1.8</v>
      </c>
      <c r="D40">
        <f t="shared" si="2"/>
        <v>6593</v>
      </c>
      <c r="E40">
        <f t="shared" si="3"/>
        <v>5.6555367217460786</v>
      </c>
      <c r="F40">
        <f t="shared" si="4"/>
        <v>37287</v>
      </c>
      <c r="G40">
        <f t="shared" si="5"/>
        <v>21781</v>
      </c>
      <c r="H40">
        <f t="shared" si="11"/>
        <v>60373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18643</v>
      </c>
      <c r="O40">
        <v>39</v>
      </c>
      <c r="P40">
        <v>37287</v>
      </c>
      <c r="Q40">
        <v>39</v>
      </c>
      <c r="R40">
        <f t="shared" si="10"/>
        <v>20124</v>
      </c>
      <c r="T40">
        <v>20124</v>
      </c>
    </row>
    <row r="41" spans="1:20" x14ac:dyDescent="0.4">
      <c r="A41">
        <v>40</v>
      </c>
      <c r="B41">
        <f t="shared" si="0"/>
        <v>12805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29935</v>
      </c>
      <c r="H41">
        <f t="shared" si="11"/>
        <v>73149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24383</v>
      </c>
      <c r="T41">
        <v>24383</v>
      </c>
    </row>
    <row r="42" spans="1:20" x14ac:dyDescent="0.4">
      <c r="A42">
        <v>41</v>
      </c>
      <c r="B42">
        <f t="shared" si="0"/>
        <v>13789</v>
      </c>
      <c r="C42">
        <f t="shared" si="1"/>
        <v>1.8666666666666667</v>
      </c>
      <c r="D42">
        <f t="shared" si="2"/>
        <v>7387</v>
      </c>
      <c r="E42">
        <f t="shared" si="3"/>
        <v>7.9644045063689921</v>
      </c>
      <c r="F42">
        <f t="shared" si="4"/>
        <v>58833</v>
      </c>
      <c r="G42">
        <f t="shared" si="5"/>
        <v>32257</v>
      </c>
      <c r="H42">
        <f t="shared" si="11"/>
        <v>80035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29416</v>
      </c>
      <c r="O42">
        <v>41</v>
      </c>
      <c r="P42">
        <v>58833</v>
      </c>
      <c r="Q42">
        <v>41</v>
      </c>
      <c r="R42">
        <f t="shared" si="10"/>
        <v>26678</v>
      </c>
      <c r="T42">
        <v>26678</v>
      </c>
    </row>
    <row r="43" spans="1:20" x14ac:dyDescent="0.4">
      <c r="A43">
        <v>42</v>
      </c>
      <c r="B43">
        <f t="shared" si="0"/>
        <v>14822</v>
      </c>
      <c r="C43">
        <f t="shared" si="1"/>
        <v>1.9</v>
      </c>
      <c r="D43">
        <f t="shared" si="2"/>
        <v>7801</v>
      </c>
      <c r="E43">
        <f t="shared" si="3"/>
        <v>7.9644045063689921</v>
      </c>
      <c r="F43">
        <f t="shared" si="4"/>
        <v>62130</v>
      </c>
      <c r="G43">
        <f t="shared" si="5"/>
        <v>34691</v>
      </c>
      <c r="H43">
        <f t="shared" si="11"/>
        <v>89567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31065</v>
      </c>
      <c r="O43">
        <v>42</v>
      </c>
      <c r="P43">
        <v>62130</v>
      </c>
      <c r="Q43">
        <v>42</v>
      </c>
      <c r="R43">
        <f t="shared" si="10"/>
        <v>29855</v>
      </c>
      <c r="T43">
        <v>29855</v>
      </c>
    </row>
    <row r="44" spans="1:20" x14ac:dyDescent="0.4">
      <c r="A44">
        <v>43</v>
      </c>
      <c r="B44">
        <f t="shared" si="0"/>
        <v>15906</v>
      </c>
      <c r="C44">
        <f t="shared" si="1"/>
        <v>1.9333333333333333</v>
      </c>
      <c r="D44">
        <f t="shared" si="2"/>
        <v>8227</v>
      </c>
      <c r="E44">
        <f t="shared" si="3"/>
        <v>7.9644045063689921</v>
      </c>
      <c r="F44">
        <f t="shared" si="4"/>
        <v>65523</v>
      </c>
      <c r="G44">
        <f t="shared" si="5"/>
        <v>37241</v>
      </c>
      <c r="H44">
        <f t="shared" si="11"/>
        <v>97614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32761</v>
      </c>
      <c r="O44">
        <v>43</v>
      </c>
      <c r="P44">
        <v>65523</v>
      </c>
      <c r="Q44">
        <v>43</v>
      </c>
      <c r="R44">
        <f t="shared" si="10"/>
        <v>32538</v>
      </c>
      <c r="T44">
        <v>32538</v>
      </c>
    </row>
    <row r="45" spans="1:20" x14ac:dyDescent="0.4">
      <c r="A45">
        <v>44</v>
      </c>
      <c r="B45">
        <f t="shared" si="0"/>
        <v>17041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1"/>
        <v>113057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37685</v>
      </c>
      <c r="T45">
        <v>37685</v>
      </c>
    </row>
    <row r="46" spans="1:20" x14ac:dyDescent="0.4">
      <c r="A46">
        <v>45</v>
      </c>
      <c r="B46">
        <f t="shared" si="0"/>
        <v>18230</v>
      </c>
      <c r="C46">
        <f t="shared" si="1"/>
        <v>2</v>
      </c>
      <c r="D46">
        <f t="shared" si="2"/>
        <v>9115</v>
      </c>
      <c r="E46">
        <f t="shared" si="3"/>
        <v>7.9644045063689921</v>
      </c>
      <c r="F46">
        <f t="shared" si="4"/>
        <v>72596</v>
      </c>
      <c r="G46">
        <f t="shared" si="5"/>
        <v>42694</v>
      </c>
      <c r="H46">
        <f t="shared" si="11"/>
        <v>122729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36298</v>
      </c>
      <c r="O46">
        <v>45</v>
      </c>
      <c r="P46">
        <v>72596</v>
      </c>
      <c r="Q46">
        <v>45</v>
      </c>
      <c r="R46">
        <f t="shared" si="10"/>
        <v>40909</v>
      </c>
      <c r="T46">
        <v>40909</v>
      </c>
    </row>
    <row r="47" spans="1:20" x14ac:dyDescent="0.4">
      <c r="A47">
        <v>46</v>
      </c>
      <c r="B47">
        <f t="shared" si="0"/>
        <v>19472</v>
      </c>
      <c r="C47">
        <f t="shared" si="1"/>
        <v>2.0333333333333332</v>
      </c>
      <c r="D47">
        <f t="shared" si="2"/>
        <v>9576</v>
      </c>
      <c r="E47">
        <f t="shared" si="3"/>
        <v>7.9644045063689921</v>
      </c>
      <c r="F47">
        <f t="shared" si="4"/>
        <v>76267</v>
      </c>
      <c r="G47">
        <f t="shared" si="5"/>
        <v>45597</v>
      </c>
      <c r="H47">
        <f t="shared" si="11"/>
        <v>135164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38133</v>
      </c>
      <c r="O47">
        <v>46</v>
      </c>
      <c r="P47">
        <v>76267</v>
      </c>
      <c r="Q47">
        <v>46</v>
      </c>
      <c r="R47">
        <f t="shared" si="10"/>
        <v>45054</v>
      </c>
      <c r="T47">
        <v>45054</v>
      </c>
    </row>
    <row r="48" spans="1:20" x14ac:dyDescent="0.4">
      <c r="A48">
        <v>47</v>
      </c>
      <c r="B48">
        <f t="shared" si="0"/>
        <v>20769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1"/>
        <v>146241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48747</v>
      </c>
      <c r="T48">
        <v>48747</v>
      </c>
    </row>
    <row r="49" spans="1:20" x14ac:dyDescent="0.4">
      <c r="A49">
        <v>48</v>
      </c>
      <c r="B49">
        <f t="shared" si="0"/>
        <v>22123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1"/>
        <v>164835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54945</v>
      </c>
      <c r="T49">
        <v>54945</v>
      </c>
    </row>
    <row r="50" spans="1:20" x14ac:dyDescent="0.4">
      <c r="A50">
        <v>49</v>
      </c>
      <c r="B50">
        <f t="shared" si="0"/>
        <v>23534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1"/>
        <v>177784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59261</v>
      </c>
      <c r="T50">
        <v>59261</v>
      </c>
    </row>
    <row r="51" spans="1:20" x14ac:dyDescent="0.4">
      <c r="A51">
        <v>50</v>
      </c>
      <c r="B51">
        <f t="shared" si="0"/>
        <v>25005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1"/>
        <v>208362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69454</v>
      </c>
      <c r="T51">
        <v>69454</v>
      </c>
    </row>
    <row r="52" spans="1:20" x14ac:dyDescent="0.4">
      <c r="A52">
        <v>51</v>
      </c>
      <c r="B52">
        <f t="shared" si="0"/>
        <v>26535</v>
      </c>
      <c r="C52">
        <f t="shared" si="1"/>
        <v>2.2000000000000002</v>
      </c>
      <c r="D52">
        <f t="shared" si="2"/>
        <v>12061</v>
      </c>
      <c r="E52">
        <f t="shared" si="3"/>
        <v>10.518269693579391</v>
      </c>
      <c r="F52">
        <f t="shared" si="4"/>
        <v>126861</v>
      </c>
      <c r="G52">
        <f t="shared" si="5"/>
        <v>77701</v>
      </c>
      <c r="H52">
        <f t="shared" si="11"/>
        <v>223942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63430</v>
      </c>
      <c r="O52">
        <v>51</v>
      </c>
      <c r="P52">
        <v>126861</v>
      </c>
      <c r="Q52">
        <v>51</v>
      </c>
      <c r="R52">
        <f t="shared" si="10"/>
        <v>74647</v>
      </c>
      <c r="T52">
        <v>74647</v>
      </c>
    </row>
    <row r="53" spans="1:20" x14ac:dyDescent="0.4">
      <c r="A53">
        <v>52</v>
      </c>
      <c r="B53">
        <f t="shared" si="0"/>
        <v>28126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1"/>
        <v>247218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82406</v>
      </c>
      <c r="T53">
        <v>82406</v>
      </c>
    </row>
    <row r="54" spans="1:20" x14ac:dyDescent="0.4">
      <c r="A54">
        <v>53</v>
      </c>
      <c r="B54">
        <f t="shared" si="0"/>
        <v>29780</v>
      </c>
      <c r="C54">
        <f t="shared" si="1"/>
        <v>2.2666666666666666</v>
      </c>
      <c r="D54">
        <f t="shared" si="2"/>
        <v>13138</v>
      </c>
      <c r="E54">
        <f t="shared" si="3"/>
        <v>10.518269693579391</v>
      </c>
      <c r="F54">
        <f t="shared" si="4"/>
        <v>138189</v>
      </c>
      <c r="G54">
        <f t="shared" si="5"/>
        <v>87236</v>
      </c>
      <c r="H54">
        <f t="shared" si="11"/>
        <v>265020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69094</v>
      </c>
      <c r="O54">
        <v>53</v>
      </c>
      <c r="P54">
        <v>138189</v>
      </c>
      <c r="Q54">
        <v>53</v>
      </c>
      <c r="R54">
        <f t="shared" si="10"/>
        <v>88340</v>
      </c>
      <c r="T54">
        <v>88340</v>
      </c>
    </row>
    <row r="55" spans="1:20" x14ac:dyDescent="0.4">
      <c r="A55">
        <v>54</v>
      </c>
      <c r="B55">
        <f t="shared" si="0"/>
        <v>31497</v>
      </c>
      <c r="C55">
        <f t="shared" si="1"/>
        <v>2.2999999999999998</v>
      </c>
      <c r="D55">
        <f t="shared" si="2"/>
        <v>13694</v>
      </c>
      <c r="E55">
        <f t="shared" si="3"/>
        <v>10.518269693579391</v>
      </c>
      <c r="F55">
        <f t="shared" si="4"/>
        <v>144037</v>
      </c>
      <c r="G55">
        <f t="shared" si="5"/>
        <v>92268</v>
      </c>
      <c r="H55">
        <f t="shared" si="11"/>
        <v>300630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72018</v>
      </c>
      <c r="O55">
        <v>54</v>
      </c>
      <c r="P55">
        <v>144037</v>
      </c>
      <c r="Q55">
        <v>54</v>
      </c>
      <c r="R55">
        <f t="shared" si="10"/>
        <v>100210</v>
      </c>
      <c r="T55">
        <v>100210</v>
      </c>
    </row>
    <row r="56" spans="1:20" x14ac:dyDescent="0.4">
      <c r="A56">
        <v>55</v>
      </c>
      <c r="B56">
        <f t="shared" si="0"/>
        <v>33280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1"/>
        <v>321430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107143</v>
      </c>
      <c r="T56">
        <v>107143</v>
      </c>
    </row>
    <row r="57" spans="1:20" x14ac:dyDescent="0.4">
      <c r="A57">
        <v>56</v>
      </c>
      <c r="B57">
        <f t="shared" si="0"/>
        <v>35128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1"/>
        <v>350103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116701</v>
      </c>
      <c r="T57">
        <v>116701</v>
      </c>
    </row>
    <row r="58" spans="1:20" x14ac:dyDescent="0.4">
      <c r="A58">
        <v>57</v>
      </c>
      <c r="B58">
        <f t="shared" si="0"/>
        <v>37043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1"/>
        <v>373487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124495</v>
      </c>
      <c r="T58">
        <v>124495</v>
      </c>
    </row>
    <row r="59" spans="1:20" x14ac:dyDescent="0.4">
      <c r="A59">
        <v>58</v>
      </c>
      <c r="B59">
        <f t="shared" si="0"/>
        <v>39027</v>
      </c>
      <c r="C59">
        <f t="shared" si="1"/>
        <v>2.4333333333333336</v>
      </c>
      <c r="D59">
        <f t="shared" si="2"/>
        <v>16038</v>
      </c>
      <c r="E59">
        <f t="shared" si="3"/>
        <v>10.518269693579391</v>
      </c>
      <c r="F59">
        <f t="shared" si="4"/>
        <v>168692</v>
      </c>
      <c r="G59">
        <f t="shared" si="5"/>
        <v>114232</v>
      </c>
      <c r="H59">
        <f t="shared" si="11"/>
        <v>414862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84346</v>
      </c>
      <c r="O59">
        <v>58</v>
      </c>
      <c r="P59">
        <v>168692</v>
      </c>
      <c r="Q59">
        <v>58</v>
      </c>
      <c r="R59">
        <f t="shared" si="10"/>
        <v>138287</v>
      </c>
      <c r="T59">
        <v>138287</v>
      </c>
    </row>
    <row r="60" spans="1:20" x14ac:dyDescent="0.4">
      <c r="A60">
        <v>59</v>
      </c>
      <c r="B60">
        <f t="shared" si="0"/>
        <v>41080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120193</v>
      </c>
      <c r="H60">
        <f t="shared" si="11"/>
        <v>441623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147207</v>
      </c>
      <c r="T60">
        <v>147207</v>
      </c>
    </row>
    <row r="61" spans="1:20" x14ac:dyDescent="0.4">
      <c r="A61">
        <v>60</v>
      </c>
      <c r="B61">
        <f t="shared" si="0"/>
        <v>43205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1"/>
        <v>505150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168383</v>
      </c>
      <c r="T61">
        <v>168383</v>
      </c>
    </row>
    <row r="62" spans="1:20" x14ac:dyDescent="0.4">
      <c r="A62">
        <v>61</v>
      </c>
      <c r="B62">
        <f t="shared" si="0"/>
        <v>45401</v>
      </c>
      <c r="C62">
        <f t="shared" si="1"/>
        <v>2.5333333333333332</v>
      </c>
      <c r="D62">
        <f t="shared" si="2"/>
        <v>17921</v>
      </c>
      <c r="E62">
        <f t="shared" si="3"/>
        <v>13.286035066475314</v>
      </c>
      <c r="F62">
        <f t="shared" si="4"/>
        <v>238099</v>
      </c>
      <c r="G62">
        <f t="shared" si="5"/>
        <v>162946</v>
      </c>
      <c r="H62">
        <f t="shared" si="11"/>
        <v>536433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119049</v>
      </c>
      <c r="O62">
        <v>61</v>
      </c>
      <c r="P62">
        <v>238099</v>
      </c>
      <c r="Q62">
        <v>61</v>
      </c>
      <c r="R62">
        <f t="shared" si="10"/>
        <v>178811</v>
      </c>
      <c r="T62">
        <v>178811</v>
      </c>
    </row>
    <row r="63" spans="1:20" x14ac:dyDescent="0.4">
      <c r="A63">
        <v>62</v>
      </c>
      <c r="B63">
        <f t="shared" si="0"/>
        <v>47670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1"/>
        <v>585969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195323</v>
      </c>
      <c r="T63">
        <v>195323</v>
      </c>
    </row>
    <row r="64" spans="1:20" x14ac:dyDescent="0.4">
      <c r="A64">
        <v>63</v>
      </c>
      <c r="B64">
        <f t="shared" si="0"/>
        <v>50014</v>
      </c>
      <c r="C64">
        <f t="shared" si="1"/>
        <v>2.6</v>
      </c>
      <c r="D64">
        <f t="shared" si="2"/>
        <v>19236</v>
      </c>
      <c r="E64">
        <f t="shared" si="3"/>
        <v>13.286035066475314</v>
      </c>
      <c r="F64">
        <f t="shared" si="4"/>
        <v>255570</v>
      </c>
      <c r="G64">
        <f t="shared" si="5"/>
        <v>179514</v>
      </c>
      <c r="H64">
        <f t="shared" si="11"/>
        <v>621137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127785</v>
      </c>
      <c r="O64">
        <v>63</v>
      </c>
      <c r="P64">
        <v>255570</v>
      </c>
      <c r="Q64">
        <v>63</v>
      </c>
      <c r="R64">
        <f t="shared" si="10"/>
        <v>207045</v>
      </c>
      <c r="T64">
        <v>207045</v>
      </c>
    </row>
    <row r="65" spans="1:20" x14ac:dyDescent="0.4">
      <c r="A65">
        <v>64</v>
      </c>
      <c r="B65">
        <f t="shared" si="0"/>
        <v>52433</v>
      </c>
      <c r="C65">
        <f t="shared" si="1"/>
        <v>2.6333333333333333</v>
      </c>
      <c r="D65">
        <f t="shared" si="2"/>
        <v>19911</v>
      </c>
      <c r="E65">
        <f t="shared" si="3"/>
        <v>13.286035066475314</v>
      </c>
      <c r="F65">
        <f t="shared" si="4"/>
        <v>264538</v>
      </c>
      <c r="G65">
        <f t="shared" si="5"/>
        <v>188180</v>
      </c>
      <c r="H65">
        <f t="shared" si="11"/>
        <v>693330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132269</v>
      </c>
      <c r="O65">
        <v>64</v>
      </c>
      <c r="P65">
        <v>264538</v>
      </c>
      <c r="Q65">
        <v>64</v>
      </c>
      <c r="R65">
        <f t="shared" si="10"/>
        <v>231110</v>
      </c>
      <c r="T65">
        <v>231110</v>
      </c>
    </row>
    <row r="66" spans="1:20" x14ac:dyDescent="0.4">
      <c r="A66">
        <v>65</v>
      </c>
      <c r="B66">
        <f t="shared" si="0"/>
        <v>54930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197116</v>
      </c>
      <c r="H66">
        <f t="shared" si="11"/>
        <v>733549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244516</v>
      </c>
      <c r="T66">
        <v>244516</v>
      </c>
    </row>
    <row r="67" spans="1:20" x14ac:dyDescent="0.4">
      <c r="A67">
        <v>66</v>
      </c>
      <c r="B67">
        <f t="shared" ref="B67:B100" si="12">ROUNDDOWN(A67*A67*MAX(1,A67/10 +A67/10)*MAX(1,(A67-70)/10),0)+5</f>
        <v>57504</v>
      </c>
      <c r="C67">
        <f t="shared" ref="C67:C100" si="13">A67/30+0.5</f>
        <v>2.7</v>
      </c>
      <c r="D67">
        <f t="shared" ref="D67:D100" si="14">ROUND(B67/C67,0)</f>
        <v>21298</v>
      </c>
      <c r="E67">
        <f t="shared" ref="E67:E100" si="15">1+((ROUNDDOWN(A67/10,0))^1.4)</f>
        <v>13.286035066475314</v>
      </c>
      <c r="F67">
        <f t="shared" ref="F67:F100" si="16">ROUND(D67*E67,0)</f>
        <v>282966</v>
      </c>
      <c r="G67">
        <f t="shared" ref="G67:G100" si="17">FLOOR(B67*(100-A67)/100+F67*A67/100,1)</f>
        <v>206308</v>
      </c>
      <c r="H67">
        <f t="shared" si="11"/>
        <v>792277</v>
      </c>
      <c r="J67">
        <f t="shared" ref="J67:J100" si="18">((A67/2)*(A67/2))+A67*ROUND(A67/10,0)+7+A67</f>
        <v>1624</v>
      </c>
      <c r="K67">
        <f t="shared" ref="K67:K100" si="19">(A67*A67*A67)/20+40+80*A67</f>
        <v>19694.8</v>
      </c>
      <c r="M67">
        <v>66</v>
      </c>
      <c r="N67">
        <f t="shared" ref="N67:N100" si="20">FLOOR(MAX(F67,D67)/2,1)</f>
        <v>141483</v>
      </c>
      <c r="O67">
        <v>66</v>
      </c>
      <c r="P67">
        <v>282966</v>
      </c>
      <c r="Q67">
        <v>66</v>
      </c>
      <c r="R67">
        <f t="shared" ref="R67:R100" si="21">FLOOR(H67/3,1)</f>
        <v>264092</v>
      </c>
      <c r="T67">
        <v>264092</v>
      </c>
    </row>
    <row r="68" spans="1:20" x14ac:dyDescent="0.4">
      <c r="A68">
        <v>67</v>
      </c>
      <c r="B68">
        <f t="shared" si="12"/>
        <v>60157</v>
      </c>
      <c r="C68">
        <f t="shared" si="13"/>
        <v>2.7333333333333334</v>
      </c>
      <c r="D68">
        <f t="shared" si="14"/>
        <v>22009</v>
      </c>
      <c r="E68">
        <f t="shared" si="15"/>
        <v>13.286035066475314</v>
      </c>
      <c r="F68">
        <f t="shared" si="16"/>
        <v>292412</v>
      </c>
      <c r="G68">
        <f t="shared" si="17"/>
        <v>215767</v>
      </c>
      <c r="H68">
        <f t="shared" si="11"/>
        <v>836904</v>
      </c>
      <c r="J68">
        <f t="shared" si="18"/>
        <v>1665.25</v>
      </c>
      <c r="K68">
        <f t="shared" si="19"/>
        <v>20438.150000000001</v>
      </c>
      <c r="M68">
        <v>67</v>
      </c>
      <c r="N68">
        <f t="shared" si="20"/>
        <v>146206</v>
      </c>
      <c r="O68">
        <v>67</v>
      </c>
      <c r="P68">
        <v>292412</v>
      </c>
      <c r="Q68">
        <v>67</v>
      </c>
      <c r="R68">
        <f t="shared" si="21"/>
        <v>278968</v>
      </c>
      <c r="T68">
        <v>278968</v>
      </c>
    </row>
    <row r="69" spans="1:20" x14ac:dyDescent="0.4">
      <c r="A69">
        <v>68</v>
      </c>
      <c r="B69">
        <f t="shared" si="12"/>
        <v>62891</v>
      </c>
      <c r="C69">
        <f t="shared" si="13"/>
        <v>2.7666666666666666</v>
      </c>
      <c r="D69">
        <f t="shared" si="14"/>
        <v>22732</v>
      </c>
      <c r="E69">
        <f t="shared" si="15"/>
        <v>13.286035066475314</v>
      </c>
      <c r="F69">
        <f t="shared" si="16"/>
        <v>302018</v>
      </c>
      <c r="G69">
        <f t="shared" si="17"/>
        <v>225497</v>
      </c>
      <c r="H69">
        <f t="shared" si="11"/>
        <v>918827</v>
      </c>
      <c r="J69">
        <f t="shared" si="18"/>
        <v>1707</v>
      </c>
      <c r="K69">
        <f t="shared" si="19"/>
        <v>21201.599999999999</v>
      </c>
      <c r="M69">
        <v>68</v>
      </c>
      <c r="N69">
        <f t="shared" si="20"/>
        <v>151009</v>
      </c>
      <c r="O69">
        <v>68</v>
      </c>
      <c r="P69">
        <v>302018</v>
      </c>
      <c r="Q69">
        <v>68</v>
      </c>
      <c r="R69">
        <f t="shared" si="21"/>
        <v>306275</v>
      </c>
      <c r="T69">
        <v>306275</v>
      </c>
    </row>
    <row r="70" spans="1:20" x14ac:dyDescent="0.4">
      <c r="A70">
        <v>69</v>
      </c>
      <c r="B70">
        <f t="shared" si="12"/>
        <v>65706</v>
      </c>
      <c r="C70">
        <f t="shared" si="13"/>
        <v>2.8</v>
      </c>
      <c r="D70">
        <f t="shared" si="14"/>
        <v>23466</v>
      </c>
      <c r="E70">
        <f t="shared" si="15"/>
        <v>13.286035066475314</v>
      </c>
      <c r="F70">
        <f t="shared" si="16"/>
        <v>311770</v>
      </c>
      <c r="G70">
        <f t="shared" si="17"/>
        <v>235490</v>
      </c>
      <c r="H70">
        <f t="shared" si="11"/>
        <v>969039</v>
      </c>
      <c r="J70">
        <f t="shared" si="18"/>
        <v>1749.25</v>
      </c>
      <c r="K70">
        <f t="shared" si="19"/>
        <v>21985.45</v>
      </c>
      <c r="M70">
        <v>69</v>
      </c>
      <c r="N70">
        <f t="shared" si="20"/>
        <v>155885</v>
      </c>
      <c r="O70">
        <v>69</v>
      </c>
      <c r="P70">
        <v>311770</v>
      </c>
      <c r="Q70">
        <v>69</v>
      </c>
      <c r="R70">
        <f t="shared" si="21"/>
        <v>323013</v>
      </c>
      <c r="T70">
        <v>323013</v>
      </c>
    </row>
    <row r="71" spans="1:20" x14ac:dyDescent="0.4">
      <c r="A71">
        <v>70</v>
      </c>
      <c r="B71">
        <f t="shared" si="12"/>
        <v>68605</v>
      </c>
      <c r="C71">
        <f t="shared" si="13"/>
        <v>2.8333333333333335</v>
      </c>
      <c r="D71">
        <f t="shared" si="14"/>
        <v>24214</v>
      </c>
      <c r="E71">
        <f t="shared" si="15"/>
        <v>16.245344971379453</v>
      </c>
      <c r="F71">
        <f t="shared" si="16"/>
        <v>393365</v>
      </c>
      <c r="G71">
        <f t="shared" si="17"/>
        <v>295937</v>
      </c>
      <c r="H71">
        <f t="shared" ref="H71:H100" si="22">G71+H67</f>
        <v>1088214</v>
      </c>
      <c r="J71">
        <f t="shared" si="18"/>
        <v>1792</v>
      </c>
      <c r="K71">
        <f t="shared" si="19"/>
        <v>22790</v>
      </c>
      <c r="M71">
        <v>70</v>
      </c>
      <c r="N71">
        <f t="shared" si="20"/>
        <v>196682</v>
      </c>
      <c r="O71">
        <v>70</v>
      </c>
      <c r="P71">
        <v>393365</v>
      </c>
      <c r="Q71">
        <v>70</v>
      </c>
      <c r="R71">
        <f t="shared" si="21"/>
        <v>362738</v>
      </c>
      <c r="T71">
        <v>362738</v>
      </c>
    </row>
    <row r="72" spans="1:20" x14ac:dyDescent="0.4">
      <c r="A72">
        <v>71</v>
      </c>
      <c r="B72">
        <f t="shared" si="12"/>
        <v>71587</v>
      </c>
      <c r="C72">
        <f t="shared" si="13"/>
        <v>2.8666666666666667</v>
      </c>
      <c r="D72">
        <f t="shared" si="14"/>
        <v>24972</v>
      </c>
      <c r="E72">
        <f t="shared" si="15"/>
        <v>16.245344971379453</v>
      </c>
      <c r="F72">
        <f t="shared" si="16"/>
        <v>405679</v>
      </c>
      <c r="G72">
        <f t="shared" si="17"/>
        <v>308792</v>
      </c>
      <c r="H72">
        <f t="shared" si="22"/>
        <v>1145696</v>
      </c>
      <c r="J72">
        <f t="shared" si="18"/>
        <v>1835.25</v>
      </c>
      <c r="K72">
        <f t="shared" si="19"/>
        <v>23615.55</v>
      </c>
      <c r="M72">
        <v>71</v>
      </c>
      <c r="N72">
        <f t="shared" si="20"/>
        <v>202839</v>
      </c>
      <c r="O72">
        <v>71</v>
      </c>
      <c r="P72">
        <v>405679</v>
      </c>
      <c r="Q72">
        <v>71</v>
      </c>
      <c r="R72">
        <f t="shared" si="21"/>
        <v>381898</v>
      </c>
      <c r="T72">
        <v>381898</v>
      </c>
    </row>
    <row r="73" spans="1:20" x14ac:dyDescent="0.4">
      <c r="A73">
        <v>72</v>
      </c>
      <c r="B73">
        <f t="shared" si="12"/>
        <v>74654</v>
      </c>
      <c r="C73">
        <f t="shared" si="13"/>
        <v>2.9</v>
      </c>
      <c r="D73">
        <f t="shared" si="14"/>
        <v>25743</v>
      </c>
      <c r="E73">
        <f t="shared" si="15"/>
        <v>16.245344971379453</v>
      </c>
      <c r="F73">
        <f t="shared" si="16"/>
        <v>418204</v>
      </c>
      <c r="G73">
        <f t="shared" si="17"/>
        <v>322010</v>
      </c>
      <c r="H73">
        <f t="shared" si="22"/>
        <v>1240837</v>
      </c>
      <c r="J73">
        <f t="shared" si="18"/>
        <v>1879</v>
      </c>
      <c r="K73">
        <f t="shared" si="19"/>
        <v>24462.400000000001</v>
      </c>
      <c r="M73">
        <v>72</v>
      </c>
      <c r="N73">
        <f t="shared" si="20"/>
        <v>209102</v>
      </c>
      <c r="O73">
        <v>72</v>
      </c>
      <c r="P73">
        <v>418204</v>
      </c>
      <c r="Q73">
        <v>72</v>
      </c>
      <c r="R73">
        <f t="shared" si="21"/>
        <v>413612</v>
      </c>
      <c r="T73">
        <v>413612</v>
      </c>
    </row>
    <row r="74" spans="1:20" x14ac:dyDescent="0.4">
      <c r="A74">
        <v>73</v>
      </c>
      <c r="B74">
        <f t="shared" si="12"/>
        <v>77808</v>
      </c>
      <c r="C74">
        <f t="shared" si="13"/>
        <v>2.9333333333333331</v>
      </c>
      <c r="D74">
        <f t="shared" si="14"/>
        <v>26525</v>
      </c>
      <c r="E74">
        <f t="shared" si="15"/>
        <v>16.245344971379453</v>
      </c>
      <c r="F74">
        <f t="shared" si="16"/>
        <v>430908</v>
      </c>
      <c r="G74">
        <f t="shared" si="17"/>
        <v>335571</v>
      </c>
      <c r="H74">
        <f t="shared" si="22"/>
        <v>1304610</v>
      </c>
      <c r="J74">
        <f t="shared" si="18"/>
        <v>1923.25</v>
      </c>
      <c r="K74">
        <f t="shared" si="19"/>
        <v>25330.85</v>
      </c>
      <c r="M74">
        <v>73</v>
      </c>
      <c r="N74">
        <f t="shared" si="20"/>
        <v>215454</v>
      </c>
      <c r="O74">
        <v>73</v>
      </c>
      <c r="P74">
        <v>430908</v>
      </c>
      <c r="Q74">
        <v>73</v>
      </c>
      <c r="R74">
        <f t="shared" si="21"/>
        <v>434870</v>
      </c>
      <c r="T74">
        <v>434870</v>
      </c>
    </row>
    <row r="75" spans="1:20" x14ac:dyDescent="0.4">
      <c r="A75">
        <v>74</v>
      </c>
      <c r="B75">
        <f t="shared" si="12"/>
        <v>81049</v>
      </c>
      <c r="C75">
        <f t="shared" si="13"/>
        <v>2.9666666666666668</v>
      </c>
      <c r="D75">
        <f t="shared" si="14"/>
        <v>27320</v>
      </c>
      <c r="E75">
        <f t="shared" si="15"/>
        <v>16.245344971379453</v>
      </c>
      <c r="F75">
        <f t="shared" si="16"/>
        <v>443823</v>
      </c>
      <c r="G75">
        <f t="shared" si="17"/>
        <v>349501</v>
      </c>
      <c r="H75">
        <f t="shared" si="22"/>
        <v>1437715</v>
      </c>
      <c r="J75">
        <f t="shared" si="18"/>
        <v>1968</v>
      </c>
      <c r="K75">
        <f t="shared" si="19"/>
        <v>26221.200000000001</v>
      </c>
      <c r="M75">
        <v>74</v>
      </c>
      <c r="N75">
        <f t="shared" si="20"/>
        <v>221911</v>
      </c>
      <c r="O75">
        <v>74</v>
      </c>
      <c r="P75">
        <v>443823</v>
      </c>
      <c r="Q75">
        <v>74</v>
      </c>
      <c r="R75">
        <f t="shared" si="21"/>
        <v>479238</v>
      </c>
      <c r="T75">
        <v>479238</v>
      </c>
    </row>
    <row r="76" spans="1:20" x14ac:dyDescent="0.4">
      <c r="A76">
        <v>75</v>
      </c>
      <c r="B76">
        <f t="shared" si="12"/>
        <v>84380</v>
      </c>
      <c r="C76">
        <f t="shared" si="13"/>
        <v>3</v>
      </c>
      <c r="D76">
        <f t="shared" si="14"/>
        <v>28127</v>
      </c>
      <c r="E76">
        <f t="shared" si="15"/>
        <v>16.245344971379453</v>
      </c>
      <c r="F76">
        <f t="shared" si="16"/>
        <v>456933</v>
      </c>
      <c r="G76">
        <f t="shared" si="17"/>
        <v>363794</v>
      </c>
      <c r="H76">
        <f t="shared" si="22"/>
        <v>1509490</v>
      </c>
      <c r="J76">
        <f t="shared" si="18"/>
        <v>2088.25</v>
      </c>
      <c r="K76">
        <f t="shared" si="19"/>
        <v>27133.75</v>
      </c>
      <c r="M76">
        <v>75</v>
      </c>
      <c r="N76">
        <f t="shared" si="20"/>
        <v>228466</v>
      </c>
      <c r="O76">
        <v>75</v>
      </c>
      <c r="P76">
        <v>456933</v>
      </c>
      <c r="Q76">
        <v>75</v>
      </c>
      <c r="R76">
        <f t="shared" si="21"/>
        <v>503163</v>
      </c>
      <c r="T76">
        <v>503163</v>
      </c>
    </row>
    <row r="77" spans="1:20" x14ac:dyDescent="0.4">
      <c r="A77">
        <v>76</v>
      </c>
      <c r="B77">
        <f t="shared" si="12"/>
        <v>87800</v>
      </c>
      <c r="C77">
        <f t="shared" si="13"/>
        <v>3.0333333333333332</v>
      </c>
      <c r="D77">
        <f t="shared" si="14"/>
        <v>28945</v>
      </c>
      <c r="E77">
        <f t="shared" si="15"/>
        <v>16.245344971379453</v>
      </c>
      <c r="F77">
        <f t="shared" si="16"/>
        <v>470222</v>
      </c>
      <c r="G77">
        <f t="shared" si="17"/>
        <v>378440</v>
      </c>
      <c r="H77">
        <f t="shared" si="22"/>
        <v>1619277</v>
      </c>
      <c r="J77">
        <f t="shared" si="18"/>
        <v>2135</v>
      </c>
      <c r="K77">
        <f t="shared" si="19"/>
        <v>28068.799999999999</v>
      </c>
      <c r="M77">
        <v>76</v>
      </c>
      <c r="N77">
        <f t="shared" si="20"/>
        <v>235111</v>
      </c>
      <c r="O77">
        <v>76</v>
      </c>
      <c r="P77">
        <v>470222</v>
      </c>
      <c r="Q77">
        <v>76</v>
      </c>
      <c r="R77">
        <f t="shared" si="21"/>
        <v>539759</v>
      </c>
      <c r="T77">
        <v>539759</v>
      </c>
    </row>
    <row r="78" spans="1:20" x14ac:dyDescent="0.4">
      <c r="A78">
        <v>77</v>
      </c>
      <c r="B78">
        <f t="shared" si="12"/>
        <v>91311</v>
      </c>
      <c r="C78">
        <f t="shared" si="13"/>
        <v>3.0666666666666669</v>
      </c>
      <c r="D78">
        <f t="shared" si="14"/>
        <v>29775</v>
      </c>
      <c r="E78">
        <f t="shared" si="15"/>
        <v>16.245344971379453</v>
      </c>
      <c r="F78">
        <f t="shared" si="16"/>
        <v>483705</v>
      </c>
      <c r="G78">
        <f t="shared" si="17"/>
        <v>393454</v>
      </c>
      <c r="H78">
        <f t="shared" si="22"/>
        <v>1698064</v>
      </c>
      <c r="J78">
        <f t="shared" si="18"/>
        <v>2182.25</v>
      </c>
      <c r="K78">
        <f t="shared" si="19"/>
        <v>29026.65</v>
      </c>
      <c r="M78">
        <v>77</v>
      </c>
      <c r="N78">
        <f t="shared" si="20"/>
        <v>241852</v>
      </c>
      <c r="O78">
        <v>77</v>
      </c>
      <c r="P78">
        <v>483705</v>
      </c>
      <c r="Q78">
        <v>77</v>
      </c>
      <c r="R78">
        <f t="shared" si="21"/>
        <v>566021</v>
      </c>
      <c r="T78">
        <v>566021</v>
      </c>
    </row>
    <row r="79" spans="1:20" x14ac:dyDescent="0.4">
      <c r="A79">
        <v>78</v>
      </c>
      <c r="B79">
        <f t="shared" si="12"/>
        <v>94915</v>
      </c>
      <c r="C79">
        <f t="shared" si="13"/>
        <v>3.1</v>
      </c>
      <c r="D79">
        <f t="shared" si="14"/>
        <v>30618</v>
      </c>
      <c r="E79">
        <f t="shared" si="15"/>
        <v>16.245344971379453</v>
      </c>
      <c r="F79">
        <f t="shared" si="16"/>
        <v>497400</v>
      </c>
      <c r="G79">
        <f t="shared" si="17"/>
        <v>408853</v>
      </c>
      <c r="H79">
        <f t="shared" si="22"/>
        <v>1846568</v>
      </c>
      <c r="J79">
        <f t="shared" si="18"/>
        <v>2230</v>
      </c>
      <c r="K79">
        <f t="shared" si="19"/>
        <v>30007.599999999999</v>
      </c>
      <c r="M79">
        <v>78</v>
      </c>
      <c r="N79">
        <f t="shared" si="20"/>
        <v>248700</v>
      </c>
      <c r="O79">
        <v>78</v>
      </c>
      <c r="P79">
        <v>497400</v>
      </c>
      <c r="Q79">
        <v>78</v>
      </c>
      <c r="R79">
        <f t="shared" si="21"/>
        <v>615522</v>
      </c>
      <c r="T79">
        <v>615522</v>
      </c>
    </row>
    <row r="80" spans="1:20" x14ac:dyDescent="0.4">
      <c r="A80">
        <v>79</v>
      </c>
      <c r="B80">
        <f t="shared" si="12"/>
        <v>98612</v>
      </c>
      <c r="C80">
        <f t="shared" si="13"/>
        <v>3.1333333333333333</v>
      </c>
      <c r="D80">
        <f t="shared" si="14"/>
        <v>31472</v>
      </c>
      <c r="E80">
        <f t="shared" si="15"/>
        <v>16.245344971379453</v>
      </c>
      <c r="F80">
        <f t="shared" si="16"/>
        <v>511273</v>
      </c>
      <c r="G80">
        <f t="shared" si="17"/>
        <v>424614</v>
      </c>
      <c r="H80">
        <f t="shared" si="22"/>
        <v>1934104</v>
      </c>
      <c r="J80">
        <f t="shared" si="18"/>
        <v>2278.25</v>
      </c>
      <c r="K80">
        <f t="shared" si="19"/>
        <v>31011.95</v>
      </c>
      <c r="M80">
        <v>79</v>
      </c>
      <c r="N80">
        <f t="shared" si="20"/>
        <v>255636</v>
      </c>
      <c r="O80">
        <v>79</v>
      </c>
      <c r="P80">
        <v>511273</v>
      </c>
      <c r="Q80">
        <v>79</v>
      </c>
      <c r="R80">
        <f t="shared" si="21"/>
        <v>644701</v>
      </c>
      <c r="T80">
        <v>644701</v>
      </c>
    </row>
    <row r="81" spans="1:20" x14ac:dyDescent="0.4">
      <c r="A81">
        <v>80</v>
      </c>
      <c r="B81">
        <f t="shared" si="12"/>
        <v>102405</v>
      </c>
      <c r="C81">
        <f t="shared" si="13"/>
        <v>3.1666666666666665</v>
      </c>
      <c r="D81">
        <f t="shared" si="14"/>
        <v>32338</v>
      </c>
      <c r="E81">
        <f t="shared" si="15"/>
        <v>19.379173679952551</v>
      </c>
      <c r="F81">
        <f t="shared" si="16"/>
        <v>626684</v>
      </c>
      <c r="G81">
        <f t="shared" si="17"/>
        <v>521828</v>
      </c>
      <c r="H81">
        <f t="shared" si="22"/>
        <v>2141105</v>
      </c>
      <c r="J81">
        <f t="shared" si="18"/>
        <v>2327</v>
      </c>
      <c r="K81">
        <f t="shared" si="19"/>
        <v>32040</v>
      </c>
      <c r="M81">
        <v>80</v>
      </c>
      <c r="N81">
        <f t="shared" si="20"/>
        <v>313342</v>
      </c>
      <c r="O81">
        <v>80</v>
      </c>
      <c r="P81">
        <v>626684</v>
      </c>
      <c r="Q81">
        <v>80</v>
      </c>
      <c r="R81">
        <f t="shared" si="21"/>
        <v>713701</v>
      </c>
      <c r="T81">
        <v>713701</v>
      </c>
    </row>
    <row r="82" spans="1:20" x14ac:dyDescent="0.4">
      <c r="A82">
        <v>81</v>
      </c>
      <c r="B82">
        <f t="shared" si="12"/>
        <v>116922</v>
      </c>
      <c r="C82">
        <f t="shared" si="13"/>
        <v>3.2</v>
      </c>
      <c r="D82">
        <f t="shared" si="14"/>
        <v>36538</v>
      </c>
      <c r="E82">
        <f t="shared" si="15"/>
        <v>19.379173679952551</v>
      </c>
      <c r="F82">
        <f t="shared" si="16"/>
        <v>708076</v>
      </c>
      <c r="G82">
        <f t="shared" si="17"/>
        <v>595756</v>
      </c>
      <c r="H82">
        <f t="shared" si="22"/>
        <v>2293820</v>
      </c>
      <c r="J82">
        <f t="shared" si="18"/>
        <v>2376.25</v>
      </c>
      <c r="K82">
        <f t="shared" si="19"/>
        <v>33092.050000000003</v>
      </c>
      <c r="M82">
        <v>81</v>
      </c>
      <c r="N82">
        <f t="shared" si="20"/>
        <v>354038</v>
      </c>
      <c r="O82">
        <v>81</v>
      </c>
      <c r="P82">
        <v>708076</v>
      </c>
      <c r="Q82">
        <v>81</v>
      </c>
      <c r="R82">
        <f t="shared" si="21"/>
        <v>764606</v>
      </c>
      <c r="T82">
        <v>764606</v>
      </c>
    </row>
    <row r="83" spans="1:20" x14ac:dyDescent="0.4">
      <c r="A83">
        <v>82</v>
      </c>
      <c r="B83">
        <f t="shared" si="12"/>
        <v>132333</v>
      </c>
      <c r="C83">
        <f t="shared" si="13"/>
        <v>3.2333333333333334</v>
      </c>
      <c r="D83">
        <f t="shared" si="14"/>
        <v>40928</v>
      </c>
      <c r="E83">
        <f t="shared" si="15"/>
        <v>19.379173679952551</v>
      </c>
      <c r="F83">
        <f t="shared" si="16"/>
        <v>793151</v>
      </c>
      <c r="G83">
        <f t="shared" si="17"/>
        <v>674203</v>
      </c>
      <c r="H83">
        <f t="shared" si="22"/>
        <v>2520771</v>
      </c>
      <c r="J83">
        <f t="shared" si="18"/>
        <v>2426</v>
      </c>
      <c r="K83">
        <f t="shared" si="19"/>
        <v>34168.400000000001</v>
      </c>
      <c r="M83">
        <v>82</v>
      </c>
      <c r="N83">
        <f t="shared" si="20"/>
        <v>396575</v>
      </c>
      <c r="O83">
        <v>82</v>
      </c>
      <c r="P83">
        <v>793151</v>
      </c>
      <c r="Q83">
        <v>82</v>
      </c>
      <c r="R83">
        <f t="shared" si="21"/>
        <v>840257</v>
      </c>
      <c r="T83">
        <v>840257</v>
      </c>
    </row>
    <row r="84" spans="1:20" x14ac:dyDescent="0.4">
      <c r="A84">
        <v>83</v>
      </c>
      <c r="B84">
        <f t="shared" si="12"/>
        <v>148669</v>
      </c>
      <c r="C84">
        <f t="shared" si="13"/>
        <v>3.2666666666666666</v>
      </c>
      <c r="D84">
        <f t="shared" si="14"/>
        <v>45511</v>
      </c>
      <c r="E84">
        <f t="shared" si="15"/>
        <v>19.379173679952551</v>
      </c>
      <c r="F84">
        <f t="shared" si="16"/>
        <v>881966</v>
      </c>
      <c r="G84">
        <f t="shared" si="17"/>
        <v>757305</v>
      </c>
      <c r="H84">
        <f t="shared" si="22"/>
        <v>2691409</v>
      </c>
      <c r="J84">
        <f t="shared" si="18"/>
        <v>2476.25</v>
      </c>
      <c r="K84">
        <f t="shared" si="19"/>
        <v>35269.35</v>
      </c>
      <c r="M84">
        <v>83</v>
      </c>
      <c r="N84">
        <f t="shared" si="20"/>
        <v>440983</v>
      </c>
      <c r="O84">
        <v>83</v>
      </c>
      <c r="P84">
        <v>881966</v>
      </c>
      <c r="Q84">
        <v>83</v>
      </c>
      <c r="R84">
        <f t="shared" si="21"/>
        <v>897136</v>
      </c>
      <c r="T84">
        <v>897136</v>
      </c>
    </row>
    <row r="85" spans="1:20" x14ac:dyDescent="0.4">
      <c r="A85">
        <v>84</v>
      </c>
      <c r="B85">
        <f t="shared" si="12"/>
        <v>165962</v>
      </c>
      <c r="C85">
        <f t="shared" si="13"/>
        <v>3.3</v>
      </c>
      <c r="D85">
        <f t="shared" si="14"/>
        <v>50292</v>
      </c>
      <c r="E85">
        <f t="shared" si="15"/>
        <v>19.379173679952551</v>
      </c>
      <c r="F85">
        <f t="shared" si="16"/>
        <v>974617</v>
      </c>
      <c r="G85">
        <f t="shared" si="17"/>
        <v>845232</v>
      </c>
      <c r="H85">
        <f t="shared" si="22"/>
        <v>2986337</v>
      </c>
      <c r="J85">
        <f t="shared" si="18"/>
        <v>2527</v>
      </c>
      <c r="K85">
        <f t="shared" si="19"/>
        <v>36395.199999999997</v>
      </c>
      <c r="M85">
        <v>84</v>
      </c>
      <c r="N85">
        <f t="shared" si="20"/>
        <v>487308</v>
      </c>
      <c r="O85">
        <v>84</v>
      </c>
      <c r="P85">
        <v>974617</v>
      </c>
      <c r="Q85">
        <v>84</v>
      </c>
      <c r="R85">
        <f t="shared" si="21"/>
        <v>995445</v>
      </c>
      <c r="T85">
        <v>995445</v>
      </c>
    </row>
    <row r="86" spans="1:20" x14ac:dyDescent="0.4">
      <c r="A86">
        <v>85</v>
      </c>
      <c r="B86">
        <f t="shared" si="12"/>
        <v>184242</v>
      </c>
      <c r="C86">
        <f t="shared" si="13"/>
        <v>3.3333333333333335</v>
      </c>
      <c r="D86">
        <f t="shared" si="14"/>
        <v>55273</v>
      </c>
      <c r="E86">
        <f t="shared" si="15"/>
        <v>19.379173679952551</v>
      </c>
      <c r="F86">
        <f t="shared" si="16"/>
        <v>1071145</v>
      </c>
      <c r="G86">
        <f t="shared" si="17"/>
        <v>938109</v>
      </c>
      <c r="H86">
        <f t="shared" si="22"/>
        <v>3231929</v>
      </c>
      <c r="J86">
        <f t="shared" si="18"/>
        <v>2663.25</v>
      </c>
      <c r="K86">
        <f t="shared" si="19"/>
        <v>37546.25</v>
      </c>
      <c r="M86">
        <v>85</v>
      </c>
      <c r="N86">
        <f t="shared" si="20"/>
        <v>535572</v>
      </c>
      <c r="O86">
        <v>85</v>
      </c>
      <c r="P86">
        <v>1071145</v>
      </c>
      <c r="Q86">
        <v>85</v>
      </c>
      <c r="R86">
        <f t="shared" si="21"/>
        <v>1077309</v>
      </c>
      <c r="T86">
        <v>1077309</v>
      </c>
    </row>
    <row r="87" spans="1:20" x14ac:dyDescent="0.4">
      <c r="A87">
        <v>86</v>
      </c>
      <c r="B87">
        <f t="shared" si="12"/>
        <v>203542</v>
      </c>
      <c r="C87">
        <f t="shared" si="13"/>
        <v>3.3666666666666667</v>
      </c>
      <c r="D87">
        <f t="shared" si="14"/>
        <v>60458</v>
      </c>
      <c r="E87">
        <f t="shared" si="15"/>
        <v>19.379173679952551</v>
      </c>
      <c r="F87">
        <f t="shared" si="16"/>
        <v>1171626</v>
      </c>
      <c r="G87">
        <f t="shared" si="17"/>
        <v>1036094</v>
      </c>
      <c r="H87">
        <f t="shared" si="22"/>
        <v>3556865</v>
      </c>
      <c r="J87">
        <f t="shared" si="18"/>
        <v>2716</v>
      </c>
      <c r="K87">
        <f t="shared" si="19"/>
        <v>38722.800000000003</v>
      </c>
      <c r="M87">
        <v>86</v>
      </c>
      <c r="N87">
        <f t="shared" si="20"/>
        <v>585813</v>
      </c>
      <c r="O87">
        <v>86</v>
      </c>
      <c r="P87">
        <v>1171626</v>
      </c>
      <c r="Q87">
        <v>86</v>
      </c>
      <c r="R87">
        <f t="shared" si="21"/>
        <v>1185621</v>
      </c>
      <c r="T87">
        <v>1185621</v>
      </c>
    </row>
    <row r="88" spans="1:20" x14ac:dyDescent="0.4">
      <c r="A88">
        <v>87</v>
      </c>
      <c r="B88">
        <f t="shared" si="12"/>
        <v>223896</v>
      </c>
      <c r="C88">
        <f t="shared" si="13"/>
        <v>3.4</v>
      </c>
      <c r="D88">
        <f t="shared" si="14"/>
        <v>65852</v>
      </c>
      <c r="E88">
        <f t="shared" si="15"/>
        <v>19.379173679952551</v>
      </c>
      <c r="F88">
        <f t="shared" si="16"/>
        <v>1276157</v>
      </c>
      <c r="G88">
        <f t="shared" si="17"/>
        <v>1139363</v>
      </c>
      <c r="H88">
        <f t="shared" si="22"/>
        <v>3830772</v>
      </c>
      <c r="J88">
        <f t="shared" si="18"/>
        <v>2769.25</v>
      </c>
      <c r="K88">
        <f t="shared" si="19"/>
        <v>39925.15</v>
      </c>
      <c r="M88">
        <v>87</v>
      </c>
      <c r="N88">
        <f t="shared" si="20"/>
        <v>638078</v>
      </c>
      <c r="O88">
        <v>87</v>
      </c>
      <c r="P88">
        <v>1276157</v>
      </c>
      <c r="Q88">
        <v>87</v>
      </c>
      <c r="R88">
        <f t="shared" si="21"/>
        <v>1276924</v>
      </c>
      <c r="T88">
        <v>1276924</v>
      </c>
    </row>
    <row r="89" spans="1:20" x14ac:dyDescent="0.4">
      <c r="A89">
        <v>88</v>
      </c>
      <c r="B89">
        <f t="shared" si="12"/>
        <v>245334</v>
      </c>
      <c r="C89">
        <f t="shared" si="13"/>
        <v>3.4333333333333331</v>
      </c>
      <c r="D89">
        <f t="shared" si="14"/>
        <v>71457</v>
      </c>
      <c r="E89">
        <f t="shared" si="15"/>
        <v>19.379173679952551</v>
      </c>
      <c r="F89">
        <f t="shared" si="16"/>
        <v>1384778</v>
      </c>
      <c r="G89">
        <f t="shared" si="17"/>
        <v>1248044</v>
      </c>
      <c r="H89">
        <f t="shared" si="22"/>
        <v>4234381</v>
      </c>
      <c r="J89">
        <f t="shared" si="18"/>
        <v>2823</v>
      </c>
      <c r="K89">
        <f t="shared" si="19"/>
        <v>41153.599999999999</v>
      </c>
      <c r="M89">
        <v>88</v>
      </c>
      <c r="N89">
        <f t="shared" si="20"/>
        <v>692389</v>
      </c>
      <c r="O89">
        <v>88</v>
      </c>
      <c r="P89">
        <v>1384778</v>
      </c>
      <c r="Q89">
        <v>88</v>
      </c>
      <c r="R89">
        <f t="shared" si="21"/>
        <v>1411460</v>
      </c>
      <c r="T89">
        <v>1411460</v>
      </c>
    </row>
    <row r="90" spans="1:20" x14ac:dyDescent="0.4">
      <c r="A90">
        <v>89</v>
      </c>
      <c r="B90">
        <f t="shared" si="12"/>
        <v>267893</v>
      </c>
      <c r="C90">
        <f t="shared" si="13"/>
        <v>3.4666666666666668</v>
      </c>
      <c r="D90">
        <f t="shared" si="14"/>
        <v>77277</v>
      </c>
      <c r="E90">
        <f t="shared" si="15"/>
        <v>19.379173679952551</v>
      </c>
      <c r="F90">
        <f t="shared" si="16"/>
        <v>1497564</v>
      </c>
      <c r="G90">
        <f t="shared" si="17"/>
        <v>1362300</v>
      </c>
      <c r="H90">
        <f t="shared" si="22"/>
        <v>4594229</v>
      </c>
      <c r="J90">
        <f t="shared" si="18"/>
        <v>2877.25</v>
      </c>
      <c r="K90">
        <f t="shared" si="19"/>
        <v>42408.45</v>
      </c>
      <c r="M90">
        <v>89</v>
      </c>
      <c r="N90">
        <f t="shared" si="20"/>
        <v>748782</v>
      </c>
      <c r="O90">
        <v>89</v>
      </c>
      <c r="P90">
        <v>1497564</v>
      </c>
      <c r="Q90">
        <v>89</v>
      </c>
      <c r="R90">
        <f t="shared" si="21"/>
        <v>1531409</v>
      </c>
      <c r="T90">
        <v>1531409</v>
      </c>
    </row>
    <row r="91" spans="1:20" x14ac:dyDescent="0.4">
      <c r="A91">
        <v>90</v>
      </c>
      <c r="B91">
        <f t="shared" si="12"/>
        <v>291605</v>
      </c>
      <c r="C91">
        <f t="shared" si="13"/>
        <v>3.5</v>
      </c>
      <c r="D91">
        <f t="shared" si="14"/>
        <v>83316</v>
      </c>
      <c r="E91">
        <f t="shared" si="15"/>
        <v>22.674022167526225</v>
      </c>
      <c r="F91">
        <f t="shared" si="16"/>
        <v>1889109</v>
      </c>
      <c r="G91">
        <f t="shared" si="17"/>
        <v>1729358</v>
      </c>
      <c r="H91">
        <f t="shared" si="22"/>
        <v>5286223</v>
      </c>
      <c r="J91">
        <f t="shared" si="18"/>
        <v>2932</v>
      </c>
      <c r="K91">
        <f t="shared" si="19"/>
        <v>43690</v>
      </c>
      <c r="M91">
        <v>90</v>
      </c>
      <c r="N91">
        <f t="shared" si="20"/>
        <v>944554</v>
      </c>
      <c r="O91">
        <v>90</v>
      </c>
      <c r="P91">
        <v>1889109</v>
      </c>
      <c r="Q91">
        <v>90</v>
      </c>
      <c r="R91">
        <f t="shared" si="21"/>
        <v>1762074</v>
      </c>
      <c r="T91">
        <v>1762074</v>
      </c>
    </row>
    <row r="92" spans="1:20" x14ac:dyDescent="0.4">
      <c r="A92">
        <v>91</v>
      </c>
      <c r="B92">
        <f t="shared" si="12"/>
        <v>316504</v>
      </c>
      <c r="C92">
        <f t="shared" si="13"/>
        <v>3.5333333333333332</v>
      </c>
      <c r="D92">
        <f t="shared" si="14"/>
        <v>89577</v>
      </c>
      <c r="E92">
        <f t="shared" si="15"/>
        <v>22.674022167526225</v>
      </c>
      <c r="F92">
        <f t="shared" si="16"/>
        <v>2031071</v>
      </c>
      <c r="G92">
        <f t="shared" si="17"/>
        <v>1876759</v>
      </c>
      <c r="H92">
        <f t="shared" si="22"/>
        <v>5707531</v>
      </c>
      <c r="J92">
        <f t="shared" si="18"/>
        <v>2987.25</v>
      </c>
      <c r="K92">
        <f t="shared" si="19"/>
        <v>44998.55</v>
      </c>
      <c r="M92">
        <v>91</v>
      </c>
      <c r="N92">
        <f t="shared" si="20"/>
        <v>1015535</v>
      </c>
      <c r="O92">
        <v>91</v>
      </c>
      <c r="P92">
        <v>2031071</v>
      </c>
      <c r="Q92">
        <v>91</v>
      </c>
      <c r="R92">
        <f t="shared" si="21"/>
        <v>1902510</v>
      </c>
      <c r="T92">
        <v>1902510</v>
      </c>
    </row>
    <row r="93" spans="1:20" x14ac:dyDescent="0.4">
      <c r="A93">
        <v>92</v>
      </c>
      <c r="B93">
        <f t="shared" si="12"/>
        <v>342627</v>
      </c>
      <c r="C93">
        <f t="shared" si="13"/>
        <v>3.5666666666666669</v>
      </c>
      <c r="D93">
        <f t="shared" si="14"/>
        <v>96064</v>
      </c>
      <c r="E93">
        <f t="shared" si="15"/>
        <v>22.674022167526225</v>
      </c>
      <c r="F93">
        <f t="shared" si="16"/>
        <v>2178157</v>
      </c>
      <c r="G93">
        <f t="shared" si="17"/>
        <v>2031314</v>
      </c>
      <c r="H93">
        <f t="shared" si="22"/>
        <v>6265695</v>
      </c>
      <c r="J93">
        <f t="shared" si="18"/>
        <v>3043</v>
      </c>
      <c r="K93">
        <f t="shared" si="19"/>
        <v>46334.400000000001</v>
      </c>
      <c r="M93">
        <v>92</v>
      </c>
      <c r="N93">
        <f t="shared" si="20"/>
        <v>1089078</v>
      </c>
      <c r="O93">
        <v>92</v>
      </c>
      <c r="P93">
        <v>2178157</v>
      </c>
      <c r="Q93">
        <v>92</v>
      </c>
      <c r="R93">
        <f t="shared" si="21"/>
        <v>2088565</v>
      </c>
      <c r="T93">
        <v>2088565</v>
      </c>
    </row>
    <row r="94" spans="1:20" x14ac:dyDescent="0.4">
      <c r="A94">
        <v>93</v>
      </c>
      <c r="B94">
        <f t="shared" si="12"/>
        <v>370009</v>
      </c>
      <c r="C94">
        <f t="shared" si="13"/>
        <v>3.6</v>
      </c>
      <c r="D94">
        <f t="shared" si="14"/>
        <v>102780</v>
      </c>
      <c r="E94">
        <f t="shared" si="15"/>
        <v>22.674022167526225</v>
      </c>
      <c r="F94">
        <f t="shared" si="16"/>
        <v>2330436</v>
      </c>
      <c r="G94">
        <f t="shared" si="17"/>
        <v>2193206</v>
      </c>
      <c r="H94">
        <f t="shared" si="22"/>
        <v>6787435</v>
      </c>
      <c r="J94">
        <f t="shared" si="18"/>
        <v>3099.25</v>
      </c>
      <c r="K94">
        <f t="shared" si="19"/>
        <v>47697.85</v>
      </c>
      <c r="M94">
        <v>93</v>
      </c>
      <c r="N94">
        <f t="shared" si="20"/>
        <v>1165218</v>
      </c>
      <c r="O94">
        <v>93</v>
      </c>
      <c r="P94">
        <v>2330436</v>
      </c>
      <c r="Q94">
        <v>93</v>
      </c>
      <c r="R94">
        <f t="shared" si="21"/>
        <v>2262478</v>
      </c>
      <c r="T94">
        <v>2262478</v>
      </c>
    </row>
    <row r="95" spans="1:20" x14ac:dyDescent="0.4">
      <c r="A95">
        <v>94</v>
      </c>
      <c r="B95">
        <f t="shared" si="12"/>
        <v>398685</v>
      </c>
      <c r="C95">
        <f t="shared" si="13"/>
        <v>3.6333333333333333</v>
      </c>
      <c r="D95">
        <f t="shared" si="14"/>
        <v>109730</v>
      </c>
      <c r="E95">
        <f t="shared" si="15"/>
        <v>22.674022167526225</v>
      </c>
      <c r="F95">
        <f t="shared" si="16"/>
        <v>2488020</v>
      </c>
      <c r="G95">
        <f t="shared" si="17"/>
        <v>2362659</v>
      </c>
      <c r="H95">
        <f t="shared" si="22"/>
        <v>7648882</v>
      </c>
      <c r="J95">
        <f t="shared" si="18"/>
        <v>3156</v>
      </c>
      <c r="K95">
        <f t="shared" si="19"/>
        <v>49089.2</v>
      </c>
      <c r="M95">
        <v>94</v>
      </c>
      <c r="N95">
        <f t="shared" si="20"/>
        <v>1244010</v>
      </c>
      <c r="O95">
        <v>94</v>
      </c>
      <c r="P95">
        <v>2488020</v>
      </c>
      <c r="Q95">
        <v>94</v>
      </c>
      <c r="R95">
        <f t="shared" si="21"/>
        <v>2549627</v>
      </c>
      <c r="T95">
        <v>2549627</v>
      </c>
    </row>
    <row r="96" spans="1:20" x14ac:dyDescent="0.4">
      <c r="A96">
        <v>95</v>
      </c>
      <c r="B96">
        <f t="shared" si="12"/>
        <v>428692</v>
      </c>
      <c r="C96">
        <f t="shared" si="13"/>
        <v>3.6666666666666665</v>
      </c>
      <c r="D96">
        <f t="shared" si="14"/>
        <v>116916</v>
      </c>
      <c r="E96">
        <f t="shared" si="15"/>
        <v>22.674022167526225</v>
      </c>
      <c r="F96">
        <f t="shared" si="16"/>
        <v>2650956</v>
      </c>
      <c r="G96">
        <f t="shared" si="17"/>
        <v>2539842</v>
      </c>
      <c r="H96">
        <f t="shared" si="22"/>
        <v>8247373</v>
      </c>
      <c r="J96">
        <f t="shared" si="18"/>
        <v>3308.25</v>
      </c>
      <c r="K96">
        <f t="shared" si="19"/>
        <v>50508.75</v>
      </c>
      <c r="M96">
        <v>95</v>
      </c>
      <c r="N96">
        <f t="shared" si="20"/>
        <v>1325478</v>
      </c>
      <c r="O96">
        <v>95</v>
      </c>
      <c r="P96">
        <v>2650956</v>
      </c>
      <c r="Q96">
        <v>95</v>
      </c>
      <c r="R96">
        <f t="shared" si="21"/>
        <v>2749124</v>
      </c>
      <c r="T96">
        <v>2749124</v>
      </c>
    </row>
    <row r="97" spans="1:20" x14ac:dyDescent="0.4">
      <c r="A97">
        <v>96</v>
      </c>
      <c r="B97">
        <f t="shared" si="12"/>
        <v>460067</v>
      </c>
      <c r="C97">
        <f t="shared" si="13"/>
        <v>3.7</v>
      </c>
      <c r="D97">
        <f t="shared" si="14"/>
        <v>124342</v>
      </c>
      <c r="E97">
        <f t="shared" si="15"/>
        <v>22.674022167526225</v>
      </c>
      <c r="F97">
        <f t="shared" si="16"/>
        <v>2819333</v>
      </c>
      <c r="G97">
        <f t="shared" si="17"/>
        <v>2724962</v>
      </c>
      <c r="H97">
        <f t="shared" si="22"/>
        <v>8990657</v>
      </c>
      <c r="J97">
        <f t="shared" si="18"/>
        <v>3367</v>
      </c>
      <c r="K97">
        <f t="shared" si="19"/>
        <v>51956.800000000003</v>
      </c>
      <c r="M97">
        <v>96</v>
      </c>
      <c r="N97">
        <f t="shared" si="20"/>
        <v>1409666</v>
      </c>
      <c r="O97">
        <v>96</v>
      </c>
      <c r="P97">
        <v>2819333</v>
      </c>
      <c r="Q97">
        <v>96</v>
      </c>
      <c r="R97">
        <f t="shared" si="21"/>
        <v>2996885</v>
      </c>
      <c r="T97">
        <v>2996885</v>
      </c>
    </row>
    <row r="98" spans="1:20" x14ac:dyDescent="0.4">
      <c r="A98">
        <v>97</v>
      </c>
      <c r="B98">
        <f t="shared" si="12"/>
        <v>492848</v>
      </c>
      <c r="C98">
        <f t="shared" si="13"/>
        <v>3.7333333333333334</v>
      </c>
      <c r="D98">
        <f t="shared" si="14"/>
        <v>132013</v>
      </c>
      <c r="E98">
        <f t="shared" si="15"/>
        <v>22.674022167526225</v>
      </c>
      <c r="F98">
        <f t="shared" si="16"/>
        <v>2993266</v>
      </c>
      <c r="G98">
        <f t="shared" si="17"/>
        <v>2918253</v>
      </c>
      <c r="H98">
        <f t="shared" si="22"/>
        <v>9705688</v>
      </c>
      <c r="J98">
        <f t="shared" si="18"/>
        <v>3426.25</v>
      </c>
      <c r="K98">
        <f t="shared" si="19"/>
        <v>53433.65</v>
      </c>
      <c r="M98">
        <v>97</v>
      </c>
      <c r="N98">
        <f t="shared" si="20"/>
        <v>1496633</v>
      </c>
      <c r="O98">
        <v>97</v>
      </c>
      <c r="P98">
        <v>2993266</v>
      </c>
      <c r="Q98">
        <v>97</v>
      </c>
      <c r="R98">
        <f t="shared" si="21"/>
        <v>3235229</v>
      </c>
      <c r="T98">
        <v>3235229</v>
      </c>
    </row>
    <row r="99" spans="1:20" x14ac:dyDescent="0.4">
      <c r="A99">
        <v>98</v>
      </c>
      <c r="B99">
        <f t="shared" si="12"/>
        <v>527072</v>
      </c>
      <c r="C99">
        <f t="shared" si="13"/>
        <v>3.7666666666666666</v>
      </c>
      <c r="D99">
        <f t="shared" si="14"/>
        <v>139931</v>
      </c>
      <c r="E99">
        <f t="shared" si="15"/>
        <v>22.674022167526225</v>
      </c>
      <c r="F99">
        <f t="shared" si="16"/>
        <v>3172799</v>
      </c>
      <c r="G99">
        <f t="shared" si="17"/>
        <v>3119884</v>
      </c>
      <c r="H99">
        <f t="shared" si="22"/>
        <v>10768766</v>
      </c>
      <c r="J99">
        <f t="shared" si="18"/>
        <v>3486</v>
      </c>
      <c r="K99">
        <f t="shared" si="19"/>
        <v>54939.6</v>
      </c>
      <c r="M99">
        <v>98</v>
      </c>
      <c r="N99">
        <f t="shared" si="20"/>
        <v>1586399</v>
      </c>
      <c r="O99">
        <v>98</v>
      </c>
      <c r="P99">
        <v>3172799</v>
      </c>
      <c r="Q99">
        <v>98</v>
      </c>
      <c r="R99">
        <f t="shared" si="21"/>
        <v>3589588</v>
      </c>
      <c r="T99">
        <v>3589588</v>
      </c>
    </row>
    <row r="100" spans="1:20" x14ac:dyDescent="0.4">
      <c r="A100">
        <v>99</v>
      </c>
      <c r="B100">
        <f t="shared" si="12"/>
        <v>562778</v>
      </c>
      <c r="C100">
        <f t="shared" si="13"/>
        <v>3.8</v>
      </c>
      <c r="D100">
        <f t="shared" si="14"/>
        <v>148099</v>
      </c>
      <c r="E100">
        <f t="shared" si="15"/>
        <v>22.674022167526225</v>
      </c>
      <c r="F100">
        <f t="shared" si="16"/>
        <v>3358000</v>
      </c>
      <c r="G100">
        <f t="shared" si="17"/>
        <v>3330047</v>
      </c>
      <c r="H100">
        <f t="shared" si="22"/>
        <v>11577420</v>
      </c>
      <c r="J100">
        <f t="shared" si="18"/>
        <v>3546.25</v>
      </c>
      <c r="K100">
        <f t="shared" si="19"/>
        <v>56474.95</v>
      </c>
      <c r="M100">
        <v>99</v>
      </c>
      <c r="N100">
        <f t="shared" si="20"/>
        <v>1679000</v>
      </c>
      <c r="O100">
        <v>99</v>
      </c>
      <c r="P100">
        <v>3358000</v>
      </c>
      <c r="Q100">
        <v>99</v>
      </c>
      <c r="R100">
        <f t="shared" si="21"/>
        <v>3859140</v>
      </c>
      <c r="T100">
        <v>3859140</v>
      </c>
    </row>
    <row r="106" spans="1:20" x14ac:dyDescent="0.4">
      <c r="L106" t="s">
        <v>1098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H24" sqref="H24"/>
    </sheetView>
  </sheetViews>
  <sheetFormatPr defaultRowHeight="14.6" x14ac:dyDescent="0.4"/>
  <cols>
    <col min="2" max="2" width="13.3046875" customWidth="1"/>
  </cols>
  <sheetData>
    <row r="1" spans="1:19" x14ac:dyDescent="0.4">
      <c r="G1" s="8" t="s">
        <v>1046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1047</v>
      </c>
      <c r="E2" s="5" t="s">
        <v>1048</v>
      </c>
      <c r="F2" s="5" t="s">
        <v>1049</v>
      </c>
      <c r="G2" s="4" t="s">
        <v>1050</v>
      </c>
      <c r="H2" s="4" t="s">
        <v>1051</v>
      </c>
      <c r="I2" s="4" t="s">
        <v>1052</v>
      </c>
      <c r="J2" s="4" t="s">
        <v>1053</v>
      </c>
      <c r="K2" s="4" t="s">
        <v>1054</v>
      </c>
      <c r="L2" s="4" t="s">
        <v>1055</v>
      </c>
      <c r="M2" s="4" t="s">
        <v>1056</v>
      </c>
      <c r="N2" s="4" t="s">
        <v>1057</v>
      </c>
      <c r="O2" s="4" t="s">
        <v>1058</v>
      </c>
      <c r="P2" s="4" t="s">
        <v>1059</v>
      </c>
      <c r="Q2" s="4" t="s">
        <v>1060</v>
      </c>
      <c r="R2" s="4" t="s">
        <v>1061</v>
      </c>
      <c r="S2" s="4" t="s">
        <v>1062</v>
      </c>
    </row>
    <row r="3" spans="1:19" x14ac:dyDescent="0.4">
      <c r="A3">
        <v>0</v>
      </c>
      <c r="B3" t="s">
        <v>1063</v>
      </c>
      <c r="C3">
        <v>1</v>
      </c>
      <c r="D3">
        <v>1</v>
      </c>
      <c r="E3" t="s">
        <v>1064</v>
      </c>
      <c r="F3" t="s">
        <v>1065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1066</v>
      </c>
      <c r="C4">
        <v>1.6</v>
      </c>
      <c r="D4">
        <v>1</v>
      </c>
      <c r="E4" t="s">
        <v>1067</v>
      </c>
      <c r="F4" t="s">
        <v>1068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1069</v>
      </c>
      <c r="C5">
        <v>1.1499999999999999</v>
      </c>
      <c r="D5">
        <v>1.5</v>
      </c>
      <c r="E5" t="s">
        <v>1070</v>
      </c>
      <c r="F5" t="s">
        <v>1071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1072</v>
      </c>
      <c r="C6">
        <v>1.1000000000000001</v>
      </c>
      <c r="D6">
        <v>1.8</v>
      </c>
      <c r="E6" t="s">
        <v>1073</v>
      </c>
      <c r="F6" t="s">
        <v>1074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1075</v>
      </c>
      <c r="C7">
        <v>1.2</v>
      </c>
      <c r="D7">
        <v>1.6</v>
      </c>
      <c r="E7" t="s">
        <v>1076</v>
      </c>
      <c r="F7" t="s">
        <v>1077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1078</v>
      </c>
      <c r="C8">
        <v>1.3</v>
      </c>
      <c r="D8">
        <v>1.3</v>
      </c>
      <c r="E8" t="s">
        <v>1079</v>
      </c>
      <c r="F8" t="s">
        <v>1080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1081</v>
      </c>
      <c r="C9">
        <v>1.4</v>
      </c>
      <c r="D9">
        <v>1.4</v>
      </c>
      <c r="E9" t="s">
        <v>1082</v>
      </c>
      <c r="F9" t="s">
        <v>1083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1084</v>
      </c>
      <c r="C10">
        <v>1</v>
      </c>
      <c r="D10">
        <v>1</v>
      </c>
      <c r="E10" t="s">
        <v>1085</v>
      </c>
      <c r="F10" t="s">
        <v>1086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1087</v>
      </c>
    </row>
    <row r="2" spans="1:2" x14ac:dyDescent="0.4">
      <c r="A2">
        <v>0</v>
      </c>
      <c r="B2" t="s">
        <v>1050</v>
      </c>
    </row>
    <row r="3" spans="1:2" x14ac:dyDescent="0.4">
      <c r="A3">
        <v>1</v>
      </c>
      <c r="B3" t="s">
        <v>1051</v>
      </c>
    </row>
    <row r="4" spans="1:2" x14ac:dyDescent="0.4">
      <c r="A4">
        <v>2</v>
      </c>
      <c r="B4" t="s">
        <v>1052</v>
      </c>
    </row>
    <row r="5" spans="1:2" x14ac:dyDescent="0.4">
      <c r="A5">
        <v>3</v>
      </c>
      <c r="B5" t="s">
        <v>1053</v>
      </c>
    </row>
    <row r="6" spans="1:2" x14ac:dyDescent="0.4">
      <c r="A6">
        <v>4</v>
      </c>
      <c r="B6" t="s">
        <v>1054</v>
      </c>
    </row>
    <row r="7" spans="1:2" x14ac:dyDescent="0.4">
      <c r="A7">
        <v>5</v>
      </c>
      <c r="B7" t="s">
        <v>1055</v>
      </c>
    </row>
    <row r="8" spans="1:2" x14ac:dyDescent="0.4">
      <c r="A8">
        <v>6</v>
      </c>
      <c r="B8" t="s">
        <v>1056</v>
      </c>
    </row>
    <row r="9" spans="1:2" x14ac:dyDescent="0.4">
      <c r="A9">
        <v>7</v>
      </c>
      <c r="B9" t="s">
        <v>1057</v>
      </c>
    </row>
    <row r="10" spans="1:2" x14ac:dyDescent="0.4">
      <c r="A10">
        <v>8</v>
      </c>
      <c r="B10" t="s">
        <v>1058</v>
      </c>
    </row>
    <row r="11" spans="1:2" x14ac:dyDescent="0.4">
      <c r="A11">
        <v>9</v>
      </c>
      <c r="B11" t="s">
        <v>1059</v>
      </c>
    </row>
    <row r="12" spans="1:2" x14ac:dyDescent="0.4">
      <c r="A12">
        <v>10</v>
      </c>
      <c r="B12" t="s">
        <v>1060</v>
      </c>
    </row>
    <row r="13" spans="1:2" x14ac:dyDescent="0.4">
      <c r="A13">
        <v>11</v>
      </c>
      <c r="B13" t="s">
        <v>1061</v>
      </c>
    </row>
    <row r="14" spans="1:2" x14ac:dyDescent="0.4">
      <c r="A14">
        <v>12</v>
      </c>
      <c r="B14" t="s">
        <v>1062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2024-08-17T07:57:50Z</dcterms:modified>
</cp:coreProperties>
</file>