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ownloads\Projects\BI - Excel, Power BI &amp; Tableau\Home Luxury Kitchen\Sales\"/>
    </mc:Choice>
  </mc:AlternateContent>
  <xr:revisionPtr revIDLastSave="0" documentId="13_ncr:1_{4A580802-2282-4556-9C75-C5887811F644}" xr6:coauthVersionLast="47" xr6:coauthVersionMax="47" xr10:uidLastSave="{00000000-0000-0000-0000-000000000000}"/>
  <bookViews>
    <workbookView xWindow="-120" yWindow="-120" windowWidth="20730" windowHeight="11160" activeTab="2" xr2:uid="{BFB09E3C-4C2C-4934-A4A2-0A08E30BDD03}"/>
  </bookViews>
  <sheets>
    <sheet name="Data" sheetId="1" r:id="rId1"/>
    <sheet name="New Data" sheetId="2" r:id="rId2"/>
    <sheet name="Dashboard" sheetId="3" r:id="rId3"/>
    <sheet name="Analysis" sheetId="6" r:id="rId4"/>
  </sheets>
  <definedNames>
    <definedName name="_xlchart.v5.0" hidden="1">Analysis!$P$3</definedName>
    <definedName name="_xlchart.v5.1" hidden="1">Analysis!$P$4:$P$51</definedName>
    <definedName name="_xlchart.v5.2" hidden="1">Analysis!$U$3</definedName>
    <definedName name="_xlchart.v5.3" hidden="1">Analysis!$U$4:$U$51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6" l="1" a="1"/>
  <c r="D12" i="6" s="1"/>
  <c r="AB3" i="6" s="1"/>
  <c r="P4" i="6" a="1"/>
  <c r="P4" i="6" s="1"/>
  <c r="R4" i="6" s="1"/>
  <c r="F4" i="6" a="1"/>
  <c r="F4" i="6" s="1"/>
  <c r="C8" i="6" s="1"/>
  <c r="D16" i="6" a="1"/>
  <c r="D16" i="6" s="1"/>
  <c r="C4" i="6" s="1"/>
  <c r="U3" i="6" l="1"/>
  <c r="Q4" i="6"/>
  <c r="Q48" i="6"/>
  <c r="Q44" i="6"/>
  <c r="Q40" i="6"/>
  <c r="Q36" i="6"/>
  <c r="Q32" i="6"/>
  <c r="Q28" i="6"/>
  <c r="Q24" i="6"/>
  <c r="Q20" i="6"/>
  <c r="Q16" i="6"/>
  <c r="Q12" i="6"/>
  <c r="Q8" i="6"/>
  <c r="R48" i="6"/>
  <c r="R44" i="6"/>
  <c r="R40" i="6"/>
  <c r="R36" i="6"/>
  <c r="R32" i="6"/>
  <c r="R28" i="6"/>
  <c r="R24" i="6"/>
  <c r="R20" i="6"/>
  <c r="R16" i="6"/>
  <c r="R12" i="6"/>
  <c r="R8" i="6"/>
  <c r="Q51" i="6"/>
  <c r="Q47" i="6"/>
  <c r="Q43" i="6"/>
  <c r="Q39" i="6"/>
  <c r="Q35" i="6"/>
  <c r="Q31" i="6"/>
  <c r="Q27" i="6"/>
  <c r="Q23" i="6"/>
  <c r="Q19" i="6"/>
  <c r="Q15" i="6"/>
  <c r="Q11" i="6"/>
  <c r="Q7" i="6"/>
  <c r="R51" i="6"/>
  <c r="R47" i="6"/>
  <c r="R43" i="6"/>
  <c r="R39" i="6"/>
  <c r="R35" i="6"/>
  <c r="R31" i="6"/>
  <c r="R27" i="6"/>
  <c r="R23" i="6"/>
  <c r="R19" i="6"/>
  <c r="R15" i="6"/>
  <c r="R11" i="6"/>
  <c r="R7" i="6"/>
  <c r="Q50" i="6"/>
  <c r="Q46" i="6"/>
  <c r="Q42" i="6"/>
  <c r="Q38" i="6"/>
  <c r="Q34" i="6"/>
  <c r="Q30" i="6"/>
  <c r="Q26" i="6"/>
  <c r="Q22" i="6"/>
  <c r="Q18" i="6"/>
  <c r="Q14" i="6"/>
  <c r="Q10" i="6"/>
  <c r="Q6" i="6"/>
  <c r="R50" i="6"/>
  <c r="R46" i="6"/>
  <c r="R42" i="6"/>
  <c r="R38" i="6"/>
  <c r="R34" i="6"/>
  <c r="R30" i="6"/>
  <c r="R26" i="6"/>
  <c r="R22" i="6"/>
  <c r="R18" i="6"/>
  <c r="R14" i="6"/>
  <c r="R10" i="6"/>
  <c r="R6" i="6"/>
  <c r="Q49" i="6"/>
  <c r="Q45" i="6"/>
  <c r="Q41" i="6"/>
  <c r="Q37" i="6"/>
  <c r="Q33" i="6"/>
  <c r="Q29" i="6"/>
  <c r="Q25" i="6"/>
  <c r="Q21" i="6"/>
  <c r="Q17" i="6"/>
  <c r="Q13" i="6"/>
  <c r="Q9" i="6"/>
  <c r="Q5" i="6"/>
  <c r="R49" i="6"/>
  <c r="R45" i="6"/>
  <c r="R41" i="6"/>
  <c r="R37" i="6"/>
  <c r="R33" i="6"/>
  <c r="R29" i="6"/>
  <c r="R25" i="6"/>
  <c r="R21" i="6"/>
  <c r="R17" i="6"/>
  <c r="R13" i="6"/>
  <c r="R9" i="6"/>
  <c r="R5" i="6"/>
  <c r="D4" i="6" a="1"/>
  <c r="D4" i="6" s="1"/>
  <c r="Y6" i="6" l="1"/>
  <c r="X6" i="6" s="1"/>
  <c r="Y10" i="6"/>
  <c r="X10" i="6" s="1"/>
  <c r="Y4" i="6"/>
  <c r="X4" i="6" s="1"/>
  <c r="Y7" i="6"/>
  <c r="X7" i="6" s="1"/>
  <c r="Y11" i="6"/>
  <c r="X11" i="6" s="1"/>
  <c r="Y8" i="6"/>
  <c r="X8" i="6" s="1"/>
  <c r="Y12" i="6"/>
  <c r="X12" i="6" s="1"/>
  <c r="Y5" i="6"/>
  <c r="X5" i="6" s="1"/>
  <c r="Y9" i="6"/>
  <c r="X9" i="6" s="1"/>
  <c r="Y13" i="6"/>
  <c r="X13" i="6" s="1"/>
  <c r="G6" i="6"/>
  <c r="G10" i="6"/>
  <c r="G4" i="6"/>
  <c r="G5" i="6"/>
  <c r="G13" i="6"/>
  <c r="G7" i="6"/>
  <c r="G11" i="6"/>
  <c r="G8" i="6"/>
  <c r="G12" i="6"/>
  <c r="G9" i="6"/>
  <c r="K4" i="6" l="1"/>
  <c r="J4" i="6" s="1"/>
  <c r="K8" i="6"/>
  <c r="K12" i="6"/>
  <c r="K7" i="6"/>
  <c r="K11" i="6"/>
  <c r="K5" i="6"/>
  <c r="K9" i="6"/>
  <c r="K13" i="6"/>
  <c r="K6" i="6"/>
  <c r="K10" i="6"/>
  <c r="J11" i="6" l="1"/>
  <c r="L11" i="6"/>
  <c r="L13" i="6"/>
  <c r="J13" i="6"/>
  <c r="J7" i="6"/>
  <c r="L7" i="6"/>
  <c r="L6" i="6"/>
  <c r="J6" i="6"/>
  <c r="L4" i="6"/>
  <c r="L9" i="6"/>
  <c r="J9" i="6"/>
  <c r="J12" i="6"/>
  <c r="L12" i="6"/>
  <c r="L10" i="6"/>
  <c r="J10" i="6"/>
  <c r="L5" i="6"/>
  <c r="J5" i="6"/>
  <c r="J8" i="6"/>
  <c r="L8" i="6"/>
  <c r="D8" i="6" l="1" a="1"/>
  <c r="D8" i="6" s="1"/>
  <c r="B23" i="6" s="1"/>
  <c r="L17" i="6" l="1"/>
  <c r="L18" i="6" s="1"/>
  <c r="K17" i="6"/>
  <c r="K18" i="6" s="1"/>
  <c r="S6" i="6"/>
  <c r="S14" i="6"/>
  <c r="Z9" i="6" s="1" a="1"/>
  <c r="Z9" i="6" s="1"/>
  <c r="S22" i="6"/>
  <c r="S30" i="6"/>
  <c r="S38" i="6"/>
  <c r="S46" i="6"/>
  <c r="T13" i="6"/>
  <c r="T37" i="6"/>
  <c r="T8" i="6"/>
  <c r="T16" i="6"/>
  <c r="T24" i="6"/>
  <c r="T32" i="6"/>
  <c r="T40" i="6"/>
  <c r="T48" i="6"/>
  <c r="T25" i="6"/>
  <c r="T45" i="6"/>
  <c r="S9" i="6"/>
  <c r="S17" i="6"/>
  <c r="S25" i="6"/>
  <c r="S33" i="6"/>
  <c r="Z7" i="6" s="1" a="1"/>
  <c r="Z7" i="6" s="1"/>
  <c r="S41" i="6"/>
  <c r="S49" i="6"/>
  <c r="T15" i="6"/>
  <c r="T41" i="6"/>
  <c r="S12" i="6"/>
  <c r="Z11" i="6" s="1" a="1"/>
  <c r="Z11" i="6" s="1"/>
  <c r="S20" i="6"/>
  <c r="S28" i="6"/>
  <c r="S36" i="6"/>
  <c r="Z10" i="6" s="1" a="1"/>
  <c r="Z10" i="6" s="1"/>
  <c r="S44" i="6"/>
  <c r="Z5" i="6" s="1" a="1"/>
  <c r="Z5" i="6" s="1"/>
  <c r="T5" i="6"/>
  <c r="T29" i="6"/>
  <c r="T6" i="6"/>
  <c r="T14" i="6"/>
  <c r="AA9" i="6" s="1" a="1"/>
  <c r="AA9" i="6" s="1"/>
  <c r="T22" i="6"/>
  <c r="T30" i="6"/>
  <c r="T38" i="6"/>
  <c r="T46" i="6"/>
  <c r="T19" i="6"/>
  <c r="T39" i="6"/>
  <c r="AA8" i="6" s="1" a="1"/>
  <c r="AA8" i="6" s="1"/>
  <c r="S7" i="6"/>
  <c r="Z4" i="6" s="1" a="1"/>
  <c r="Z4" i="6" s="1"/>
  <c r="S15" i="6"/>
  <c r="S23" i="6"/>
  <c r="Z13" i="6" s="1" a="1"/>
  <c r="Z13" i="6" s="1"/>
  <c r="S31" i="6"/>
  <c r="S39" i="6"/>
  <c r="Z8" i="6" s="1" a="1"/>
  <c r="Z8" i="6" s="1"/>
  <c r="S47" i="6"/>
  <c r="T11" i="6"/>
  <c r="AA6" i="6" s="1" a="1"/>
  <c r="AA6" i="6" s="1"/>
  <c r="T35" i="6"/>
  <c r="S8" i="6"/>
  <c r="S16" i="6"/>
  <c r="S24" i="6"/>
  <c r="S32" i="6"/>
  <c r="S40" i="6"/>
  <c r="S48" i="6"/>
  <c r="T17" i="6"/>
  <c r="T43" i="6"/>
  <c r="T10" i="6"/>
  <c r="T18" i="6"/>
  <c r="T26" i="6"/>
  <c r="T34" i="6"/>
  <c r="AA12" i="6" s="1" a="1"/>
  <c r="AA12" i="6" s="1"/>
  <c r="T42" i="6"/>
  <c r="T50" i="6"/>
  <c r="T31" i="6"/>
  <c r="T51" i="6"/>
  <c r="S11" i="6"/>
  <c r="Z6" i="6" s="1" a="1"/>
  <c r="Z6" i="6" s="1"/>
  <c r="S19" i="6"/>
  <c r="S27" i="6"/>
  <c r="S35" i="6"/>
  <c r="S43" i="6"/>
  <c r="S51" i="6"/>
  <c r="T23" i="6"/>
  <c r="T47" i="6"/>
  <c r="S10" i="6"/>
  <c r="S18" i="6"/>
  <c r="S26" i="6"/>
  <c r="S34" i="6"/>
  <c r="Z12" i="6" s="1" a="1"/>
  <c r="Z12" i="6" s="1"/>
  <c r="S42" i="6"/>
  <c r="S50" i="6"/>
  <c r="T21" i="6"/>
  <c r="T49" i="6"/>
  <c r="T12" i="6"/>
  <c r="AA11" i="6" s="1" a="1"/>
  <c r="AA11" i="6" s="1"/>
  <c r="T20" i="6"/>
  <c r="T28" i="6"/>
  <c r="T36" i="6"/>
  <c r="AA10" i="6" s="1" a="1"/>
  <c r="AA10" i="6" s="1"/>
  <c r="T44" i="6"/>
  <c r="AA5" i="6" s="1" a="1"/>
  <c r="AA5" i="6" s="1"/>
  <c r="T9" i="6"/>
  <c r="T33" i="6"/>
  <c r="AA7" i="6" s="1" a="1"/>
  <c r="AA7" i="6" s="1"/>
  <c r="S5" i="6"/>
  <c r="S13" i="6"/>
  <c r="S21" i="6"/>
  <c r="S29" i="6"/>
  <c r="S37" i="6"/>
  <c r="S45" i="6"/>
  <c r="T7" i="6"/>
  <c r="AA4" i="6" s="1" a="1"/>
  <c r="AA4" i="6" s="1"/>
  <c r="T27" i="6"/>
  <c r="U27" i="6" s="1" a="1"/>
  <c r="U27" i="6" s="1"/>
  <c r="M4" i="6"/>
  <c r="J17" i="6"/>
  <c r="T4" i="6"/>
  <c r="S4" i="6"/>
  <c r="K22" i="6"/>
  <c r="K23" i="6"/>
  <c r="N5" i="6"/>
  <c r="M8" i="6"/>
  <c r="N6" i="6"/>
  <c r="M6" i="6"/>
  <c r="N7" i="6"/>
  <c r="M7" i="6"/>
  <c r="N4" i="6"/>
  <c r="M10" i="6"/>
  <c r="M13" i="6"/>
  <c r="M9" i="6"/>
  <c r="M11" i="6"/>
  <c r="M12" i="6"/>
  <c r="N8" i="6"/>
  <c r="N11" i="6"/>
  <c r="N12" i="6"/>
  <c r="M5" i="6"/>
  <c r="N10" i="6"/>
  <c r="N13" i="6"/>
  <c r="N9" i="6"/>
  <c r="AB9" i="6" l="1" a="1"/>
  <c r="AB9" i="6" s="1"/>
  <c r="U9" i="6" a="1"/>
  <c r="U9" i="6" s="1"/>
  <c r="U17" i="6" a="1"/>
  <c r="U17" i="6" s="1"/>
  <c r="AB10" i="6" a="1"/>
  <c r="AB10" i="6" s="1"/>
  <c r="AB7" i="6" a="1"/>
  <c r="AB7" i="6" s="1"/>
  <c r="AB6" i="6" a="1"/>
  <c r="AB6" i="6" s="1"/>
  <c r="AB12" i="6" a="1"/>
  <c r="AB12" i="6" s="1"/>
  <c r="AB8" i="6" a="1"/>
  <c r="AB8" i="6" s="1"/>
  <c r="AB5" i="6" a="1"/>
  <c r="AB5" i="6" s="1"/>
  <c r="AB11" i="6" a="1"/>
  <c r="AB11" i="6" s="1"/>
  <c r="AB4" i="6" a="1"/>
  <c r="AB4" i="6" s="1"/>
  <c r="U23" i="6" a="1"/>
  <c r="U23" i="6" s="1"/>
  <c r="AA13" i="6" a="1"/>
  <c r="AA13" i="6" s="1"/>
  <c r="AB13" i="6" s="1" a="1"/>
  <c r="AB13" i="6" s="1"/>
  <c r="U21" i="6" a="1"/>
  <c r="U21" i="6" s="1"/>
  <c r="U19" i="6" a="1"/>
  <c r="U19" i="6" s="1"/>
  <c r="U47" i="6" a="1"/>
  <c r="U47" i="6" s="1"/>
  <c r="U49" i="6" a="1"/>
  <c r="U49" i="6" s="1"/>
  <c r="U51" i="6" a="1"/>
  <c r="U51" i="6" s="1"/>
  <c r="U29" i="6" a="1"/>
  <c r="U29" i="6" s="1"/>
  <c r="U15" i="6" a="1"/>
  <c r="U15" i="6" s="1"/>
  <c r="U24" i="6" a="1"/>
  <c r="U24" i="6" s="1"/>
  <c r="U44" i="6" a="1"/>
  <c r="U44" i="6" s="1"/>
  <c r="U12" i="6" a="1"/>
  <c r="U12" i="6" s="1"/>
  <c r="U48" i="6" a="1"/>
  <c r="U48" i="6" s="1"/>
  <c r="U16" i="6" a="1"/>
  <c r="U16" i="6" s="1"/>
  <c r="U20" i="6" a="1"/>
  <c r="U20" i="6" s="1"/>
  <c r="U38" i="6" a="1"/>
  <c r="U38" i="6" s="1"/>
  <c r="U6" i="6" a="1"/>
  <c r="U6" i="6" s="1"/>
  <c r="U41" i="6" a="1"/>
  <c r="U41" i="6" s="1"/>
  <c r="U32" i="6" a="1"/>
  <c r="U32" i="6" s="1"/>
  <c r="U37" i="6" a="1"/>
  <c r="U37" i="6" s="1"/>
  <c r="U25" i="6" a="1"/>
  <c r="U25" i="6" s="1"/>
  <c r="U42" i="6" a="1"/>
  <c r="U42" i="6" s="1"/>
  <c r="U43" i="6" a="1"/>
  <c r="U43" i="6" s="1"/>
  <c r="U39" i="6" a="1"/>
  <c r="U39" i="6" s="1"/>
  <c r="U45" i="6" a="1"/>
  <c r="U45" i="6" s="1"/>
  <c r="U30" i="6" a="1"/>
  <c r="U30" i="6" s="1"/>
  <c r="U28" i="6" a="1"/>
  <c r="U28" i="6" s="1"/>
  <c r="U31" i="6" a="1"/>
  <c r="U31" i="6" s="1"/>
  <c r="U11" i="6" a="1"/>
  <c r="U11" i="6" s="1"/>
  <c r="U22" i="6" a="1"/>
  <c r="U22" i="6" s="1"/>
  <c r="U5" i="6" a="1"/>
  <c r="U5" i="6" s="1"/>
  <c r="U10" i="6" a="1"/>
  <c r="U10" i="6" s="1"/>
  <c r="U36" i="6" a="1"/>
  <c r="U36" i="6" s="1"/>
  <c r="U34" i="6" a="1"/>
  <c r="U34" i="6" s="1"/>
  <c r="U35" i="6" a="1"/>
  <c r="U35" i="6" s="1"/>
  <c r="U13" i="6" a="1"/>
  <c r="U13" i="6" s="1"/>
  <c r="U33" i="6" a="1"/>
  <c r="U33" i="6" s="1"/>
  <c r="U26" i="6" a="1"/>
  <c r="U26" i="6" s="1"/>
  <c r="U4" i="6" a="1"/>
  <c r="U4" i="6" s="1"/>
  <c r="U7" i="6" a="1"/>
  <c r="U7" i="6" s="1"/>
  <c r="U50" i="6" a="1"/>
  <c r="U50" i="6" s="1"/>
  <c r="U18" i="6" a="1"/>
  <c r="U18" i="6" s="1"/>
  <c r="U46" i="6" a="1"/>
  <c r="U46" i="6" s="1"/>
  <c r="U14" i="6" a="1"/>
  <c r="U14" i="6" s="1"/>
  <c r="U40" i="6" a="1"/>
  <c r="U40" i="6" s="1"/>
  <c r="U8" i="6" a="1"/>
  <c r="U8" i="6" s="1"/>
  <c r="L22" i="6"/>
  <c r="L2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<sst xmlns="http://schemas.openxmlformats.org/spreadsheetml/2006/main" count="8895" uniqueCount="145">
  <si>
    <t>Year</t>
  </si>
  <si>
    <t>Products</t>
  </si>
  <si>
    <t>State</t>
  </si>
  <si>
    <t>Quantity</t>
  </si>
  <si>
    <t>Revenue</t>
  </si>
  <si>
    <t>Sales Channel</t>
  </si>
  <si>
    <t> Kettle </t>
  </si>
  <si>
    <t>Alabama</t>
  </si>
  <si>
    <t xml:space="preserve">Online </t>
  </si>
  <si>
    <t>Arizona</t>
  </si>
  <si>
    <t>In Store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</si>
  <si>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</si>
  <si>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</si>
  <si>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</si>
  <si>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</si>
  <si>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</si>
  <si>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</si>
  <si>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</si>
  <si>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</si>
  <si>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</si>
  <si>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</si>
  <si>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</si>
  <si>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</si>
  <si>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</si>
  <si>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</si>
  <si>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</si>
  <si>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</si>
  <si>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</si>
  <si>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</si>
  <si>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</si>
  <si>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</si>
  <si>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</si>
  <si>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</si>
  <si>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</si>
  <si>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</si>
  <si>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</si>
  <si>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</si>
  <si>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</si>
  <si>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</si>
  <si>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</si>
  <si>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</si>
  <si>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</si>
  <si>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</si>
  <si>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</si>
  <si>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</si>
  <si>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</si>
  <si>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</si>
  <si>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</si>
  <si>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</si>
  <si>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</si>
  <si>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</si>
  <si>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</si>
  <si>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</si>
  <si>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</si>
  <si>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</si>
  <si>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</si>
  <si>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</si>
  <si>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Toaster </t>
  </si>
  <si>
    <t>Microwave oven </t>
  </si>
  <si>
    <t>Dishwasher </t>
  </si>
  <si>
    <t>Blender </t>
  </si>
  <si>
    <t>Breadbox </t>
  </si>
  <si>
    <t>Egg slicer</t>
  </si>
  <si>
    <t>Teapot </t>
  </si>
  <si>
    <t>Frying pan</t>
  </si>
  <si>
    <t>Mixing bowl</t>
  </si>
  <si>
    <t>texas</t>
  </si>
  <si>
    <t>REVENUE (%)</t>
  </si>
  <si>
    <t>HIGHLIGHT (%)</t>
  </si>
  <si>
    <t>Others</t>
  </si>
  <si>
    <t>CHANNEL FILTER</t>
  </si>
  <si>
    <t>REVENUE ($)</t>
  </si>
  <si>
    <t>HIGHLIGHT ($)</t>
  </si>
  <si>
    <t>QUANTITY (#)</t>
  </si>
  <si>
    <t>ANALYSIS FOR PRODUCT REVENUE</t>
  </si>
  <si>
    <t>INDEX</t>
  </si>
  <si>
    <t>YEAR LISTING</t>
  </si>
  <si>
    <t>CONTROLS AND FILTERS</t>
  </si>
  <si>
    <t>PRODUCT LISTING</t>
  </si>
  <si>
    <t>STATE LISTING</t>
  </si>
  <si>
    <t>COUNT</t>
  </si>
  <si>
    <t>MAP OPTION</t>
  </si>
  <si>
    <t>PRODUCT OPTION</t>
  </si>
  <si>
    <t>YEAR OPTION</t>
  </si>
  <si>
    <t>CA</t>
  </si>
  <si>
    <t>TX</t>
  </si>
  <si>
    <t>FL</t>
  </si>
  <si>
    <t>NY</t>
  </si>
  <si>
    <t>PA</t>
  </si>
  <si>
    <t>IL</t>
  </si>
  <si>
    <t>OH</t>
  </si>
  <si>
    <t>GA</t>
  </si>
  <si>
    <t>NC</t>
  </si>
  <si>
    <t>MI</t>
  </si>
  <si>
    <t>NJ</t>
  </si>
  <si>
    <t>VA</t>
  </si>
  <si>
    <t>WA</t>
  </si>
  <si>
    <t>AZ</t>
  </si>
  <si>
    <t>MA</t>
  </si>
  <si>
    <t>TN</t>
  </si>
  <si>
    <t>IN</t>
  </si>
  <si>
    <t>MD</t>
  </si>
  <si>
    <t>MO</t>
  </si>
  <si>
    <t>WI</t>
  </si>
  <si>
    <t>CO</t>
  </si>
  <si>
    <t>MN</t>
  </si>
  <si>
    <t>SC</t>
  </si>
  <si>
    <t>AL</t>
  </si>
  <si>
    <t>LA</t>
  </si>
  <si>
    <t>KY</t>
  </si>
  <si>
    <t>OR</t>
  </si>
  <si>
    <t>OK</t>
  </si>
  <si>
    <t>CT</t>
  </si>
  <si>
    <t>UT</t>
  </si>
  <si>
    <t>IA</t>
  </si>
  <si>
    <t>NV</t>
  </si>
  <si>
    <t>AR</t>
  </si>
  <si>
    <t>MS</t>
  </si>
  <si>
    <t>KS</t>
  </si>
  <si>
    <t>NM</t>
  </si>
  <si>
    <t>NE</t>
  </si>
  <si>
    <t>ID</t>
  </si>
  <si>
    <t>WV</t>
  </si>
  <si>
    <t>Hawaii</t>
  </si>
  <si>
    <t>HI</t>
  </si>
  <si>
    <t>NH</t>
  </si>
  <si>
    <t>ME</t>
  </si>
  <si>
    <t>RI</t>
  </si>
  <si>
    <t>MT</t>
  </si>
  <si>
    <t>DE</t>
  </si>
  <si>
    <t>SD</t>
  </si>
  <si>
    <t>ND</t>
  </si>
  <si>
    <t>Alaska</t>
  </si>
  <si>
    <t>AK</t>
  </si>
  <si>
    <t>DC</t>
  </si>
  <si>
    <t>VT</t>
  </si>
  <si>
    <t>WY</t>
  </si>
  <si>
    <t>Rank</t>
  </si>
  <si>
    <t>Code</t>
  </si>
  <si>
    <t>Population</t>
  </si>
  <si>
    <t>% Population</t>
  </si>
  <si>
    <t>POPULATION</t>
  </si>
  <si>
    <t>% POPULATION</t>
  </si>
  <si>
    <t>ANALYSIS FOR PRODUCT REVENUE/QUANTITY SOLD BY STATES BY POPULATION</t>
  </si>
  <si>
    <t>HEADER 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</si>
</sst>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$-409]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165" fontId="0" fillId="0" borderId="1" xfId="0" applyNumberFormat="1" applyBorder="1"/>
    <xf numFmtId="0" fontId="0" fillId="5" borderId="1" xfId="0" applyFill="1" applyBorder="1"/>
    <xf numFmtId="165" fontId="0" fillId="5" borderId="1" xfId="0" applyNumberFormat="1" applyFill="1" applyBorder="1"/>
    <xf numFmtId="10" fontId="0" fillId="5" borderId="1" xfId="0" applyNumberFormat="1" applyFill="1" applyBorder="1"/>
    <xf numFmtId="165" fontId="0" fillId="5" borderId="1" xfId="0" quotePrefix="1" applyNumberFormat="1" applyFill="1" applyBorder="1"/>
    <xf numFmtId="164" fontId="0" fillId="3" borderId="1" xfId="1" applyNumberFormat="1" applyFont="1" applyFill="1" applyBorder="1"/>
    <xf numFmtId="164" fontId="0" fillId="5" borderId="1" xfId="1" applyNumberFormat="1" applyFont="1" applyFill="1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1" applyNumberFormat="1" applyFont="1" applyBorder="1"/>
    <xf numFmtId="0" fontId="0" fillId="0" borderId="9" xfId="1" applyNumberFormat="1" applyFont="1" applyBorder="1"/>
    <xf numFmtId="0" fontId="1" fillId="2" borderId="1" xfId="0" applyFont="1" applyFill="1" applyBorder="1"/>
    <xf numFmtId="0" fontId="0" fillId="6" borderId="16" xfId="0" applyFill="1" applyBorder="1"/>
    <xf numFmtId="0" fontId="0" fillId="6" borderId="0" xfId="0" applyFill="1"/>
    <xf numFmtId="0" fontId="0" fillId="6" borderId="17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0" xfId="0" applyFo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3" fillId="4" borderId="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19">
    <dxf>
      <numFmt numFmtId="165" formatCode="[$$-409]#,##0"/>
    </dxf>
    <dxf>
      <numFmt numFmtId="165" formatCode="[$$-409]#,##0"/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 by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revenue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Analysis!$J$4:$J$13</c:f>
              <c:strCache>
                <c:ptCount val="10"/>
                <c:pt idx="0">
                  <c:v>Microwave oven </c:v>
                </c:pt>
                <c:pt idx="1">
                  <c:v>Toaster </c:v>
                </c:pt>
                <c:pt idx="2">
                  <c:v>Blender </c:v>
                </c:pt>
                <c:pt idx="3">
                  <c:v> Kettle </c:v>
                </c:pt>
                <c:pt idx="4">
                  <c:v>Dishwasher </c:v>
                </c:pt>
                <c:pt idx="5">
                  <c:v>Breadbox </c:v>
                </c:pt>
                <c:pt idx="6">
                  <c:v>Egg slicer</c:v>
                </c:pt>
                <c:pt idx="7">
                  <c:v>Teapot </c:v>
                </c:pt>
                <c:pt idx="8">
                  <c:v>Mixing bowl</c:v>
                </c:pt>
                <c:pt idx="9">
                  <c:v>Frying pan</c:v>
                </c:pt>
              </c:strCache>
            </c:strRef>
          </c:cat>
          <c:val>
            <c:numRef>
              <c:f>Analysis!$K$4:$K$13</c:f>
              <c:numCache>
                <c:formatCode>[$$-409]#,##0</c:formatCode>
                <c:ptCount val="10"/>
                <c:pt idx="0">
                  <c:v>6735988</c:v>
                </c:pt>
                <c:pt idx="1">
                  <c:v>6282126</c:v>
                </c:pt>
                <c:pt idx="2">
                  <c:v>6277960</c:v>
                </c:pt>
                <c:pt idx="3">
                  <c:v>5680698</c:v>
                </c:pt>
                <c:pt idx="4">
                  <c:v>4879744</c:v>
                </c:pt>
                <c:pt idx="5">
                  <c:v>4136057</c:v>
                </c:pt>
                <c:pt idx="6">
                  <c:v>3496140</c:v>
                </c:pt>
                <c:pt idx="7">
                  <c:v>2631262</c:v>
                </c:pt>
                <c:pt idx="8">
                  <c:v>2007561</c:v>
                </c:pt>
                <c:pt idx="9">
                  <c:v>1320093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7-4FA9-9138-8995EDCB2E73}"/>
            </c:ext>
          </c:extLst>
        </c:ser>
        <c:ser>
          <c:idx val="1"/>
          <c:order val="1"/>
          <c:tx>
            <c:v>highlight</c:v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numFmt formatCode="\$#,###,###.##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Analysis!$J$4:$J$13</c:f>
              <c:strCache>
                <c:ptCount val="10"/>
                <c:pt idx="0">
                  <c:v>Microwave oven </c:v>
                </c:pt>
                <c:pt idx="1">
                  <c:v>Toaster </c:v>
                </c:pt>
                <c:pt idx="2">
                  <c:v>Blender </c:v>
                </c:pt>
                <c:pt idx="3">
                  <c:v> Kettle </c:v>
                </c:pt>
                <c:pt idx="4">
                  <c:v>Dishwasher </c:v>
                </c:pt>
                <c:pt idx="5">
                  <c:v>Breadbox </c:v>
                </c:pt>
                <c:pt idx="6">
                  <c:v>Egg slicer</c:v>
                </c:pt>
                <c:pt idx="7">
                  <c:v>Teapot </c:v>
                </c:pt>
                <c:pt idx="8">
                  <c:v>Mixing bowl</c:v>
                </c:pt>
                <c:pt idx="9">
                  <c:v>Frying pan</c:v>
                </c:pt>
              </c:strCache>
            </c:strRef>
          </c:cat>
          <c:val>
            <c:numRef>
              <c:f>Analysis!$M$4:$M$13</c:f>
              <c:numCache>
                <c:formatCode>[$$-409]#,##0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4879744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77-4FA9-9138-8995EDCB2E7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5159792"/>
        <c:axId val="15151632"/>
      </c:barChart>
      <c:catAx>
        <c:axId val="151597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1632"/>
        <c:crosses val="autoZero"/>
        <c:auto val="1"/>
        <c:lblAlgn val="ctr"/>
        <c:lblOffset val="100"/>
        <c:noMultiLvlLbl val="0"/>
      </c:catAx>
      <c:valAx>
        <c:axId val="15151632"/>
        <c:scaling>
          <c:orientation val="minMax"/>
        </c:scaling>
        <c:delete val="0"/>
        <c:axPos val="t"/>
        <c:numFmt formatCode="[$$-409]#,##0.00" sourceLinked="0"/>
        <c:majorTickMark val="out"/>
        <c:minorTickMark val="out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979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 by</a:t>
            </a:r>
            <a:r>
              <a:rPr lang="en-GB" baseline="0"/>
              <a:t> Selected</a:t>
            </a:r>
            <a:r>
              <a:rPr lang="en-GB"/>
              <a:t> Year </a:t>
            </a:r>
          </a:p>
        </c:rich>
      </c:tx>
      <c:layout>
        <c:manualLayout>
          <c:xMode val="edge"/>
          <c:yMode val="edge"/>
          <c:x val="0.21527599212654125"/>
          <c:y val="2.7894002789400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497325920993684"/>
          <c:y val="0.32844721424040008"/>
          <c:w val="0.53144386792082077"/>
          <c:h val="0.5230520662787311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53-4FE9-94F2-E84B7B015196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553-4FE9-94F2-E84B7B015196}"/>
              </c:ext>
            </c:extLst>
          </c:dPt>
          <c:cat>
            <c:strRef>
              <c:f>Analysis!$J$17:$J$18</c:f>
              <c:strCache>
                <c:ptCount val="2"/>
                <c:pt idx="0">
                  <c:v>Dishwasher </c:v>
                </c:pt>
                <c:pt idx="1">
                  <c:v>Others</c:v>
                </c:pt>
              </c:strCache>
            </c:strRef>
          </c:cat>
          <c:val>
            <c:numRef>
              <c:f>Analysis!$K$17:$K$18</c:f>
              <c:numCache>
                <c:formatCode>[$$-409]#,##0</c:formatCode>
                <c:ptCount val="2"/>
                <c:pt idx="0">
                  <c:v>4879744</c:v>
                </c:pt>
                <c:pt idx="1">
                  <c:v>38567885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53-4FE9-94F2-E84B7B015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948993301068079"/>
          <c:y val="0.87574829528218523"/>
          <c:w val="0.63527931577712227"/>
          <c:h val="9.4142918327677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 by Online Sales</a:t>
            </a:r>
          </a:p>
        </c:rich>
      </c:tx>
      <c:layout>
        <c:manualLayout>
          <c:xMode val="edge"/>
          <c:yMode val="edge"/>
          <c:x val="0.16735664002027678"/>
          <c:y val="2.80111921254583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76952322261456"/>
          <c:y val="0.33628028481424566"/>
          <c:w val="0.57424067728380768"/>
          <c:h val="0.5134738638370960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18E-43E0-86AE-9F14BBE05CFC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18E-43E0-86AE-9F14BBE05CFC}"/>
              </c:ext>
            </c:extLst>
          </c:dPt>
          <c:cat>
            <c:strRef>
              <c:f>Analysis!$J$22:$J$23</c:f>
              <c:strCache>
                <c:ptCount val="2"/>
                <c:pt idx="0">
                  <c:v>Online </c:v>
                </c:pt>
                <c:pt idx="1">
                  <c:v>In Store</c:v>
                </c:pt>
              </c:strCache>
            </c:strRef>
          </c:cat>
          <c:val>
            <c:numRef>
              <c:f>Analysis!$L$22:$L$23</c:f>
              <c:numCache>
                <c:formatCode>0.00%</c:formatCode>
                <c:ptCount val="2"/>
                <c:pt idx="0">
                  <c:v>0.51317999468824593</c:v>
                </c:pt>
                <c:pt idx="1">
                  <c:v>0.48682000531175407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8E-43E0-86AE-9F14BBE05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786570313360115"/>
          <c:y val="0.88644773909820562"/>
          <c:w val="0.70426855783972908"/>
          <c:h val="9.4538435105125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 / Quantity Sold vs Population (Top 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Population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Analysis!$X$4:$X$13</c:f>
              <c:strCache>
                <c:ptCount val="10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Georgia</c:v>
                </c:pt>
                <c:pt idx="8">
                  <c:v>North Carolina</c:v>
                </c:pt>
                <c:pt idx="9">
                  <c:v>Michigan</c:v>
                </c:pt>
              </c:strCache>
            </c:strRef>
          </c:cat>
          <c:val>
            <c:numRef>
              <c:f>Analysis!$Y$4:$Y$13</c:f>
              <c:numCache>
                <c:formatCode>_-* #,##0_-;\-* #,##0_-;_-* "-"??_-;_-@_-</c:formatCode>
                <c:ptCount val="10"/>
                <c:pt idx="0">
                  <c:v>39538223</c:v>
                </c:pt>
                <c:pt idx="1">
                  <c:v>29145505</c:v>
                </c:pt>
                <c:pt idx="2">
                  <c:v>21538187</c:v>
                </c:pt>
                <c:pt idx="3">
                  <c:v>20201249</c:v>
                </c:pt>
                <c:pt idx="4">
                  <c:v>13002700</c:v>
                </c:pt>
                <c:pt idx="5">
                  <c:v>12801989</c:v>
                </c:pt>
                <c:pt idx="6">
                  <c:v>11799448</c:v>
                </c:pt>
                <c:pt idx="7">
                  <c:v>10711908</c:v>
                </c:pt>
                <c:pt idx="8">
                  <c:v>10439388</c:v>
                </c:pt>
                <c:pt idx="9">
                  <c:v>10077331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60-4811-AAA2-7C11AF1F0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117217743"/>
        <c:axId val="753836591"/>
      </c:barChart>
      <c:lineChart>
        <c:grouping val="standard"/>
        <c:varyColors val="0"/>
        <c:ser>
          <c:idx val="1"/>
          <c:order val="1"/>
          <c:tx>
            <c:v>Revenue ($) / Quantity Sold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Analysis!$X$4:$X$13</c:f>
              <c:strCache>
                <c:ptCount val="10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Georgia</c:v>
                </c:pt>
                <c:pt idx="8">
                  <c:v>North Carolina</c:v>
                </c:pt>
                <c:pt idx="9">
                  <c:v>Michigan</c:v>
                </c:pt>
              </c:strCache>
            </c:strRef>
          </c:cat>
          <c:val>
            <c:numRef>
              <c:f>Analysis!$AB$4:$AB$13</c:f>
              <c:numCache>
                <c:formatCode>_-* #,##0_-;\-* #,##0_-;_-* "-"??_-;_-@_-</c:formatCode>
                <c:ptCount val="10"/>
                <c:pt idx="0">
                  <c:v>116040</c:v>
                </c:pt>
                <c:pt idx="1">
                  <c:v>116674</c:v>
                </c:pt>
                <c:pt idx="2">
                  <c:v>101532</c:v>
                </c:pt>
                <c:pt idx="3">
                  <c:v>115664</c:v>
                </c:pt>
                <c:pt idx="4">
                  <c:v>102000</c:v>
                </c:pt>
                <c:pt idx="5">
                  <c:v>115140</c:v>
                </c:pt>
                <c:pt idx="6">
                  <c:v>100494</c:v>
                </c:pt>
                <c:pt idx="7">
                  <c:v>110704</c:v>
                </c:pt>
                <c:pt idx="8">
                  <c:v>98184</c:v>
                </c:pt>
                <c:pt idx="9">
                  <c:v>106400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60-4811-AAA2-7C11AF1F0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313919"/>
        <c:axId val="2096320639"/>
      </c:lineChart>
      <c:catAx>
        <c:axId val="211721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836591"/>
        <c:crosses val="autoZero"/>
        <c:auto val="1"/>
        <c:lblAlgn val="ctr"/>
        <c:lblOffset val="100"/>
        <c:noMultiLvlLbl val="0"/>
      </c:catAx>
      <c:valAx>
        <c:axId val="753836591"/>
        <c:scaling>
          <c:orientation val="minMax"/>
        </c:scaling>
        <c:delete val="0"/>
        <c:axPos val="l"/>
        <c:numFmt formatCode="_-* #,##0_-;\-* #,##0_-;_-* &quot;-&quot;??_-;_-@_-" sourceLinked="1"/>
        <c:majorTickMark val="out"/>
        <c:minorTickMark val="out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21774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2096320639"/>
        <c:scaling>
          <c:orientation val="minMax"/>
        </c:scaling>
        <c:delete val="0"/>
        <c:axPos val="r"/>
        <c:numFmt formatCode="_-* #,##0_-;\-* #,##0_-;_-* &quot;-&quot;??_-;_-@_-" sourceLinked="1"/>
        <c:majorTickMark val="out"/>
        <c:minorTickMark val="out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313919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2096313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6320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Revenue / Quantity Sold by Location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/ Quantity Sold by Location</a:t>
          </a:r>
        </a:p>
      </cx:txPr>
    </cx:title>
    <cx:plotArea>
      <cx:plotAreaRegion>
        <cx:series layoutId="regionMap" uniqueId="{79FA5531-1375-4BDB-B84B-540F95BD35FE}">
          <cx:tx>
            <cx:txData>
              <cx:f/>
              <cx:v>Revenue ($) / Quantity Sold</cx:v>
            </cx:txData>
          </cx:tx>
          <cx:dataId val="0"/>
          <cx:layoutPr>
            <cx:geography cultureLanguage="en-US" cultureRegion="GB" attribution="Powered by Bing">
              <cx:geoCache provider="{E9337A44-BEBE-4D9F-B70C-5C5E7DAFC167}">
                <cx:binary>7H1pc9s41u5fSeXzpRsrCUxNv1VDSrLkvW3H6eQLS7EdEtwJcAH56++RLSc2oySear+3SlVX0z1d
tgTjEA/O9pwD6N+39l+32f1av7N5Vph/3do/38dNU/3rjz/MbXyfr81Brm51acqvzcFtmf9Rfv2q
bu//uNPrXhXRHwRh9sdtvNbNvX3/P/+Gvxbdlyfl7bpRZfFXe6+Hy3vTZo35xXs733q3vstVMVOm
0eq2wX++P12r4v79u/uiUc1wPVT3f75/8ZH37/6Y/qEfJn2XgVxNewdjGT+gzHUZp1w+vLz377Ky
iLZvO648INjFDHns8X32NPfZOofxvxXnQZj13Z2+NwYe5uG/34a9kBx+O3//7rZsi2azXBGs3J/v
PxSqub97d9Wsm3vz/p0yZfD4gaDciP/h6uF5/3i54P/z78kvYAUmv3mGyXS5fvfWD5D8J1t/Wefr
p4X556BQcuABJsRFEj286EtQhHsgGKKUIPIIinya+xGUVwi0G5ZvAyfA/OdkL4E5u+/Wd2+Jizyg
3GWgLOhx3cVLXDB2D1zOqfCEeMANv8Tl9/LshuVp3ASVs5u9ROVUGVO2Wj2tzRvoizigrscFYvhR
X8hLXCQ5YJ5HXcrFI27u09xbI/YKiXYj8/1ZJticnu8lNv/RaiyLt1QZdkAkJUTgrf+Y+BeM8cHG
/UiXu7tU5hUC7Ubm28AJMP/5vKfApOvCrMEFvpXnp+wAtEEgireef2LMNkpDJeYc9OrhxZ/m3joZ
/XuJfgbN08gpNpd7iU2wztTXUhfqLfXGOyAcAjOJtyEAuJLncRnG8sDFHvEww4827SU6r5NpNz7P
x04QCv6zlwid3ffvTu+tui2fVukNnA47YARTAODRcKFJkIaRe4CRoBIJwO5Rax8153XS7Mbm+dgJ
Nmene4lNUBbF/W2jbtvmaZn+OTgMH3CPY04pfzReE/XxIMKmArwSmVi1V0qzG5wXgyfoBNd7ik5W
6vXdW+qNOAC3wzliZCc0GPEDzjwB4drTfnhUm6D8vSg/w+Vp5BSU/YzSbu51XhZvqS7sAHmcwP8m
Rgz0xHWJK12wYw+vibq8QpLdkHwbOEHkZj/V5Kpsm/hdsNZlpt40fKYHElEJjmab2UzwEQiCOAYe
BuKBh9cks3m9XLthmo6foHUV7KVRW2WAUqnMk315A3+DDjBhmIFZe8RhEkwLeYCZ2CSg22B7wti8
RqLdCH0fOcFmtZ+czQJMtXpL0oaIAy45x4TCmj8PoQUkOMKjjAj66IhAt56Haa+QZDck3wZOEFns
JyKH96WO3jS3AafCIPhicmvUJsGZoAeMMeqBXdsJzCsE2g3Mt4ETYA73M6uZ3Wfrfq3vn7btPzdj
VB4gJDyXPFUDJirj8QPmCpdRvCXSJuHAayTaDc33kRNsZvO9dDHnsXrDmJmhAwZMDGXS+6YRE1Pm
IQnehWzDgIl7+Z00uzF5HDXB43y5l3is7tbxWwLCDqiQyAOfv9PfY8ygEiCpJ9BERX4ryG4stsMm
YKxmewnG9T2k/Mbcv6Xl4lASg2oYmKedgEDJjDJKmPuMrXnu7F8l0m5ong2dwHN9tpfwnK71kK2L
uzf0K5Dzc+KBV3kZgnnugYcwFAjktjowCcFeI8luUL6PnGByup8qsyru1PpNM0t5ANyy9OQ2YZET
aEBhgB4TyJVbBo09bYdHNuYVAu1G5tvACTCr/VSWVdmvn1bmnwdgjAARw1zuMbbT0Ut6sIHDxWj7
/iTf/500P4Hk4RmmeOxnUHyu76OyeENEgIGhAoJe6j46lomeYIIOoESGMYUs5rlH+b0gu8F4GjeB
43w/a2PHb121FJC0M49IbxsJw6o/j4QltAIIBHbrKYOBevNzVH4vz25UnsZNUDm+2ksP/0jrzdZp
2byl8YKKGIVeMe55j6oyrfUjdEAogrTfnTiT18qzG5uXoycIXe2nvz+GTdvepsPT7v3nroV6B5sQ
DELgKTfJwdODOjG2tXATcF4jym5gvo+cgHL8aS/V5qRslXnjMAwdSAE0mOt+z9xf2DMMBD8W0ECz
jdMm4LxKpN3oPBs6gedkP13/6dqY9W3cmvumeUtunxxAowXQkd6WJ564HA86mBCHdkwx8TWvlmc3
PpPhE4xO9xOjj/emeXejgFB+23YZAZQygbCZ/oRSRtAtQz1oxvheR3seFrxarN1QTYZPoPq4r32a
t7GK1m8ZS0PLGaiR9MRu1kxw6MpAkJNuMtPNa5LdnKrfS7QboO8jJ9icrvbSE52qDYP2ttHbhiGT
GHr+tlWXiZmT7ABLKJVBM+dTUPLIBLxKlp/B8u0xprjsJxuw6Qfe/FNV6mmR3iByg2YlAmWZb7Vj
+TLngeIydM8SaKjZdtT8oDavEupnED0bPAVpP7Ofj2sTw6Gd5k1pAg8qNJhyT/wk93mgCaDs+dSj
Dtr1wgG9SqbdED1/nglCH/czSriM4XTPu5V5WxYamgJdIoh8OgUgJ4kQBHIcw8mNTTv6w2vCRr9W
qt0ovRw9welyT90QdKG9KSvNvAMIpDmWUPx/eAEEz9MhjMDWMWjmcOkkETr9vSi7cfk2cALJ6fVe
RgZn91/02qTrJ/Pyz93PppcW+syp520bnaena+QBZLBAyT0FDpOK52sk2g3N95ETbM72sylg07y9
XOcVuJ+37Npg9MAVHAiEp2bnidJs7BqAR6DU86hUkwDu1WL9DKUXTzWFaj/7BTZrcnSvzf3whooE
TYKQgUr+lKROFMmDngEI8uAs8aP7kRMT9zqZfg7S0/NMETraS0P3UZnbsjDqbfNTF/qcOYWDt4+v
l94HAm0gUKGZUO7uGHyVSLvxeTZ0As/H/QwNNpv1U6nTN1QfApU4Sdjm3POu2ACa0yAJQmAIt80E
kzToNRLtBuf7yAk2Z5/2UnXOSv2/060OJzcoND19Ox89KQB50AUt4Hi0624jiSlCr5brJzhNxk/R
CvYYrTcv1kHCylwKRwe2JzvkS1sHPCn0em6O7j55oydN3h5ie1jr30v1K6SeRk9xmu0lTudpBj2G
b3oPBOiToADTtgUHTSk5KOnBCUOEngqugOFzUuE1Eu3G5/vICTbnx3uJzYdmHT+tzT/PiKBNmkJB
CELqLTCTQO7hULsHRTviTizc7+TYjcbjqAkSH/YzP72A3k8zZN36Tes/0CAtJJyW3lLXaKopnncg
qBCbrpHHwA6on+ea8lqpduPzcvQEp4v9pOCu7+2b3jaAwZtQwaBR6jF4m5oyUCkI7ACg7ZU2E4B+
K85uZLbDJpBc/72XRux/oWwKDgQTIeH2lG9q8Zxu86CsCjrF6FPBbkLtvEai3cB8HznB5mY/1eXj
UMI9XdGTVfnnPgY6QQESOHv7k+s5gHGDvkMMlxGhrUl7mvsxPnuFQLuR+TZwAszH/ch1bn95f9ij
zX9E58Un/8tr0yACgI6PTb/B7gM5Eg5S4c0R9qfG9gmVM7nW7Odi7cZoMvzFk/w/ujPt5/epfbtu
brZu1vOHe+qeXan263cfHheuzpsM3frqnVr1uHaruz/fEwo31T0DcvNHtiO3OcuEk3g26H5tmj/f
O0CVio1F9ATDHpx698Dg9dCysnkLyB8XQfsc8YBthbtZINguNknQwyV6CMPRXmjjAp5cuB7Eg2Zz
IhzegixKAjErMaRamwNB/Nv1gBdlNkCr8rcF2f78rmjzi1IVjfnzPcxePX5qIypnwPJSBuk1EL1c
QhqN4P3b9SUYHvgw/j+4c+sOoahcdcJJVZAWET+nuq/OxqwXkFV9uxpwx1wQqf4wF7SeberOEkqb
Ahzy87k6g5yxFrhYebTHZ2M34LOkpfJmgBU4qetRAkf/q/k2f2/ybGxTwvagAR5OhIjJs2mHEq8S
CObLcRr5Pary0E/siM8ay+iqaEKXzqkV+Lp3FYHg+FeTAzExnZwjz2VSAHpwV9XkYWsHGVsaXaxG
3TR3eZYb189wJ04GPNpLG47yJiTod4+8Y4k5rBZcwEg3e22zbZ4vcWOaRPfCy1c6x/YizeLmrity
NfpSaXsRoeG/nhC8CUIwHexeMF98I9Cz/ZMgx1bEaLmMnbA89kQlZkPcyHkuqPOZhp0LPuBXy4p/
WFcPzKQrCBRUYXHhyO/LCQeD0RiFtlu2pa1Tv3VDQ87HsUadL3pW5MHQKnwmsoKtvCHFl3XHi5ui
qrw+iN10LPzIM95lMxDS+rrjbedXVWxOsJX274GI3+wCqIpM9wFcGrM5yA9bEIolhE3kLXIpoiRv
2iX3aMSunZzw8NhEGaoXUVmLWV5HuD/CZTxkkW8ajq9BB4dLR2Z6SVDsukfKCLrKh4qvI2q068du
BnvJhKQ8zkeBz6yK8/ioQyTL54Xu8FlOEKxDnfIRz1piosR3tCJ+P5BRLCpu8ZmjPUfPWw+Vx5Uz
2EvcuPYiVDLM/FF3Jf8iOloNM1ePtpuLtCbJsabcXrhgJdyZEl0qlwnqnI9JFsvwstZEw5YLk5oW
vmcGJyp9MsYY38MutSrysVKJPW2Y7Nhfthj6kwLFmQpcnvR+Jxkj/oMh0EMOemo7Yy+cvrEXMq21
CGxYV5/ahFSfRo3oyu3Spg5s11WfRE67CwR3A+aBrEcwXxYlcp5gzddCI3tZ6gwTP+/C6hONG3vp
1A6+5k0rZmpUfA2H/EmxKgZpP7llQ9rAZbg0sLLcXrZMw5NWKev9PDMwoSxUeEOSNNWzVvR8nbWw
jmLsYN00w9etBNBGUcubvh752nVce6kiI+c17TldDKVqRCCtE1e+6UJ7+bhX4ySibRBT1benKrXm
LktKR/mMw8OSoavMoem7bAwcPaTxkfRCla/S2qnzxofinGjnDSPxx7jr5Y2owJ7OmrT17DwfGOyT
rnDZujSi+hRHFSh/ncsTOWh5U2V5EvmsULAzbFo5AYtseazRAPDTqrQXbTtU/axzCSwpaHf1ydok
z4OoTMd60bUaQJIxpqs2TlTl99XmWXsmM19EpV4+rD+zDQ9oK9g8Tj1vJoUTm6AuJDp7+EwThkWQ
DygBuzHGSwee9a/Ya7pZH0m5aGsDGzjeqIfbpH21NCYJw2NsOlQFnenbWVpbIS8p8rCmfgOEVus3
mUDJWVO7puK+yFNiryq3QDryw9KG3SJL0OCH1IEBRaYwWvW48TrrR7lTxEfGNMo5HFCb9LM6cobw
sqoKnvlxyXnlF3HbhCdklMMnV5L+rhucugv6xIzqoh8c0n80sPzxoSmK7tCQuOj9EaWl74jOCUqU
Kt/hHYd1NtcVDeO5VUPsh4UcFpJmQR3XdtXTmi0qkdAzLso26Lp+GcrBHjdRaa/dvC2DuAoVwO4M
Z4ynbmC8GP9tEKlnVTy4fjNYfO64cXPZx7WJ/Cbs+OeGpZLB/jI9DSKp7HHnOd2SiTLK/RaRMvNR
OZ4J3UZ3tQGz6ebKOypU7J5VqJCh345sOMFFnwPg1jGlPyaROiyqsbmTKq77mXHaSM1gc8sjFja2
mEnWGeljzwtvaGGaYoYd9qGJIydQul4X2EvOkgxxtqx7CiYbexQ2nUYdbKkh5eYuxvCDD3bZXoKb
g71MwiJWS9cJwUuPWh0Opqk+cdzIm3yI28T3IpFzn3edvRxtHN7YGGKLiuHq02BSm/ld2q9tKaKb
hLtgMEuSXicOSj4megTFkgOnqxAZdag8Sleikij2pQyLGbjR8trl+XxUSTEz8BjRAtNc8COejUh+
HE2FP+faccbVGLNWrGiuR9oHuDJ2QTXW6RFcikC/jFHH3bku0qNMVuFJ71TRhTZJvIqEvPbiuL7J
Gr0ecrux/grfmFy2s6SFdbIyATvPK6yOZFmRz60Ttn2QxT06rWTvXRFXpN5Mdf2K09bpZrSvcQB6
6R2zsNRiIQtSnNuW2HYxMnKTx6Kaldaw0e/yuJ+xgdSe72SMd35Ow+Ks8Bz2JcMUPl+Bx9IfeCxJ
+EWKXmm/rquwXIyiVJlPorRlQWpS5yTPVAtLl4eVPzY8+nvwRLlUrBDnXkzRLIFHOvRwpdNgIKH5
VFoBsUjVcHFCe+UEKe4A1lpKPVeZYWAsWBbpMy3MsBpoIs4cO8gbuLoqyWdO5po7lCXyhIcczFvq
jrBp6hZ2iomQmEXW2WylNiriWRSX+Ay4IbCltUvApicS/k5HQBq3ieWJ6QGaIMsk2MG8TUAmTwy9
ryoGv4jTAragpZE8cbNK5bOIpGDvdaeXQ9yBHex4ZMyh5K44kVXmBIkoYeYEnEkewPl9e1FRmN7l
fZ0degP4cYj51SENR7YehwQM/oMJ9OI21HPPiTZbv0dZfNH0hSj8turZSd+26NDL+Nj5unHMXUFT
8ByYatgRZKz52svAPxrFwU7nXGV6NtRlFs+yhnsQMQyQ1xw+ioULrrPDOk4gkggdB9yXp8Ha15nW
y25o7UXTQeybi17O8ZgVwxHpiVsYvx1yZk+xGxEaIC3LTz2pq/ic8A6kVnkFz9p3I0xZaDV4l6yu
MgPewm1YmftZHNVp5vcCdZ4XRJa5R21qkjpQNR+uQqfkn9wYg2EdtJOc9JW2yk+zNjHgMnB03Xtj
OYDdzNwTNlJhwC56+CorHXRUtbHztdG1PIzbXlofZIYoR0GudUNsD9tCZBo8eS0bfE11De4p0rZI
F9pj6QiSqM2K1iUgnvEB3HpbCQ4OU4Opugo3iCYJBZjaHHZcZgBGB9eQNTRkRBrNuKkcNc8ED9EN
dgbGGawThJZXLlVOe9W5NnOrQPVxFIvLLAWCGVxVJUdagWusB7UYUuVE+EMiIFqODm3fcN/DEG5k
qORzhViYBmGWq1nTZ6HfuwM5zB0JMYhHYnSUMh2f0bzpAuXEwxz+rWcWOg+PsmSsTgH++rIUYFnS
Lnb+to5UR04ThX5nYnA9g8iXEXBD/mA9Z5G1PYfnqN1ZgcLYR548ZoMJgzqnf0UCTDrVUbvAKMIz
PeLc19bWq7JrIj9qMnxZMDAxPoQh2k86rXycQkTSuHn61VGML0RXhks5Ar/lN3VXzkAD+wCswtdC
11+dbDiXlvUr2NcQGLQ1OpdNhc55PnSzDuWBa4Z8aVtezyE2Dq+s2w6LBJzoLKnjfm4ZO2eoYaeW
tMVfgDb45cJmR+D58kOWp47vObQJRO7OI5mdtikzPoWlOkdDFX2oHLf9pEtCz8ouT8qARggCSFsf
ZjIrZm53QXN8CZFfMSdOj75yN+RHlHZMKT8nMkGFX3g9C8XSScZ7XrsACGtBhRdw1Uofz/IWZSUE
2k5XBQ54YOMPbbexIDECCwH+Cqxhk5THbU2clUuHujo1aQabNI/B2ihXw44cuxCwD20Wm4sh7RMV
dBB2z36dRm2yjhepsQAiAm5PAGIBAwUxTfvHjiQSPF61rPhD0N9ZRHy9CXx/Pc8P2Y8Qm4PMwGVA
2g8XzE/SQxnGTZuUTbXMCheMcet5+Lo22sl8ZnF57LJN6vJgDn897w+pP8wLPBqHvgCodkKm+DJL
hJQ8o0lpq6VNMnfdOLle5sZmdtF7MdivMi+GS9eNwRbX3SbK/fXswNtMV1dI6J6Hm0OgLYHjyVMP
JgH2BLvlsuchJCCj0ORabKxu4hmw9k1Uwf+jSkNasom8CRNg3B9E2HJkF49YPhI9t2U1aBXF26+C
+Pbj/1yXOfzz8D0F33+5+SaJ7z/BKZbHr6D45afglqsN3WWmH9pI8+1vgTBb6TYs2YsffqDsfkLK
PX6jxU/efCVjh4FceobWD4zdt+bcZyzf45gtYQcXIRwgAhSDBOIIGuc2F1huCbvNbfxw2BjBPoZT
X5DRA73yRNht7rnadENC1LWh8jbk1hNhBzf7bBrAodELAUECSeR/Q9jB+bOXuws2NdzWAKeigbPb
XHk2ZUCqsUxJGA7xuVdVEgeZkzuJ38eEB2CQ0mHplSktFm0aQXbmK1qdRgSClAx20J0JxVhCyJyT
KhBok3bEY50Xfmk893bUBHibQgnms7waTso61dlHNbL6pDQjuktgs0Jo36a29WHTe8Msd7qOHirH
LT94TeORlall1x1ZqnR/qiH7msdNagt/INngp4ObnlYY8hHcho3PB+cEgfNUvq5EFOCkGMmsHvTn
riV6TkicrRhYpSEYEoHvoZ+h5f4ADMpCijAm87AveBwwN1anWVf2qzZrvaWjW73qyjypfK0K+1dX
O4ckacmsJPJjX1h6GDtZkwc55FQg1TAmHy24dAg6aDVrB3sSS6wggR2xxnjWpzhsZm2ZJdb4HtW8
8XFBIh/SJm2C0QnTEfuAPKwyGlt8oYjiRywZzYWp+sQ97rHHb2FFhuPUyCTU16NbjatGM+OwY09H
Np0nGvsV611bHWpRxdmcWNKflgnLFMuWXjZA7bNYuKPIOxz0LI4bukyUhczYBiatutY7HltbaDkG
2AANZed9nLZJ3PkSwh7SrXCeYtkdZ71MlNv4FkNxLoXUw/G8albBfeGfOkrwpTGDvchq6dg7WXhV
8lUm2HwdQkR6ekYKw3N8BUE+XriN8iCcrrzQ+7vqs5ZBECC7kz5KId0p2goWSqdhHAwQzK0UkwWd
6yz9C+NSz5HKtR/GaX++qeb7CDgh2JY2LWcD2MPAgRtLj0SSlvMoQuNiVCo9TMv4HKvKXjZuy9Qs
dDIyU1LHRZDVTXQkROOxgFFY7YAkIlwiiNybeUYHvsot0otRjmZdkiq7JU2N6UKmxuUQ/40xkAah
yCCaSTZ8gJH4yNCm9xmNsqMkVwlesqL9HCesa4KxZPzCgRXkfsmq6HOkGTqOEpYvcsudw46yYubB
dKeZS6tDPGL7V1E2+DDuU5GcMxx6fl6LvvVTgtJjgqO693tiuplI3WLV9YifqSZMiG+bjJ24IhmP
inBEkGyjYZa28RpkTBYC5XjRZtGZG5s2nbXMPYEuHvN3bNPwc6xjuSjzsTusIH6dp3VaHLXYqz4A
RXHGC4//tdnZ5yE2aOYhWszdGp+OiTf4saogWqIVRG2qIhpWoEJfSzyg85Kn0d9RpcZjXbP+pOzS
bGkgvvUH5UaHSdKlh6EyEKrUlbkjfWoOK1fLq4g53IfCPTmB9PRmJOi8oBD5e07onqRjx08qVTvL
JDH9R16Xfewnqe1PrKLkU84HayGiHktg6zNEL13C2jkuDP3qeCLOA6C34kU6Js2qbbJbF+6DDLQK
jZg57VBLP+1cdlXR3sYB8brylokhuuYJi5Bfppp/afIS2AtpDPyNylllIiMBpZUDWWSXrXrklkep
rfNAJEkyD7sEEvkiEksLYSCwXEUngG62yQISXQwbvW3UMZZxe93EkN9msD7XEEn+Bdu6vBRkOJF9
7AQ8DeXS8eJK+ILW3pHQjpK+ZJm4s24RX8hMqGUXlsWdp5CcZWggqV/lUBeaDyVD/oDwKnSTyybX
AlLizs5S2N1X2Cmr3MdA6S5lS8Ogb8YPQH/h2WB55PmeVyvgWTqw7C2in8ssAhozbp2Z7TFLZha5
/BOHlG9GcTVellaqgHm6/5jGpvA5RE6nJKtS43eevXVs0c07QpuvUdpDys7rcQ65hjm0jNC/STHm
5yNW8ryzYrwYCl4ucBY1F0Tr6jiEIPoKOLoxDUyt03pRliaam7JGa1G1esZsW14mzCmbYOhjGsRJ
6/gMN9FXO0ZoWXSF94mSZnRmI2yt+QgmJ4iboYM0LwIKoyjB8oteQ8wvOveU1GMUgEbSBYsw+RDV
sjoGqjY+KqWuLmocd7MG6gSwsjIe7tWgmyveRXUS1CSMZwYNWe3H2ORBaGvXx7gjULwZhjZgpL7P
c0Xn2JbSp5yUpzapksChtT4Zi7L/K/OceTuk8hTCSa58b1BxuKKuk57GCNczTOrkc2Y6cp2YrDr1
KjFcoR4b6wNjJy+ZtM2yE41dAVOpmF+GrA+6WKFz3VXpx1yW9cdIFPqiaLPwpkpDddza2vpxL8YP
WLNhHqMyORx0N8xDyGp9BBl8PGPwtGVgG4KaVZGNHeTCXvthc0/U4CtmipmjeAEkPCvnNYrRRW28
iM49EZZHRe+wJsjTfjjmCbDywN5hMhclo7COTf83s96GdIvdw8HmXRwkdTgeYYXdW6iAIOA8w0Jd
RE3cB24CZNkwcrNEbARHLwrUZr6JjFq4KnVPPDj5eh16HfC0DtA6qR+FQrGZ6O1JW5d6YSrWFo/x
+f8Pjh/L2S+K9089HA+V6U316Vu17YfQeNID8CxA3ozbhseuewCRLIULxaAZAQ53I0huHsNjuNJi
0/sD304B1eltCLyNjqEITuEGfuhe2H5BwjY0xnCLHyVwOE9iOA8m4ctH/pvQmEJk/izv2gTdcHeW
hMgYCupQ7yWTmmuGE13gPuX3AiK3Vs5JxSonC1DVqfGG87ZK18zR3CyKejADmzXE8tgGThmiL1Gh
WQEbl9jUO5IxH4C5kU5RL3sJBaDTjOdQKQM3Ynn1hadNYsuZ47pZAsS65zF879lyaC+z2HrZWghe
hbc0p7V7FrmqrqifY2VAFFZxnZ/HGAHXN4syrtPKL3ue5ycQT9cgcpTneDgmOS2Sr47pShjzDNJt
Xvi84P8yI99UaeHAA3CTkBQDfJCkwho+K9h6OFdt7MbiPuzLIqmXTc4ytsyAttfecjRRo/pgVBV8
P02GQkXCxa+nx5sK9HfmAeaHr82CTAgawKD2B4cvN+8/m39MgM+DBEfdJTilkHk3JeV0w7kTp04W
2vaRbmY6biIW+w5zxqq46BkdDAkwG92eHjVuXJjUL8saWPYzOJpbw3u/FnKTnz+TEQIgSuFudWhi
g4Mfm235UkYbK4fEmjp3rqOhrjqLRi/y6kUmWEORX+jGdT+nHIXN6tfzTrDZzMskXEUGTcBQvaPT
eat2KL3SoeIuGmDPQQUPAan6d8xCUkBAlKhWnRfAqDSNH8cltAr7v57+JW3BYHoPuinhHm3JILME
HXr52BHvlINsTO8cL/NqGnCIiPgaFMlpVuWovOxMObjEpzSth/YqNQhBHA0nEzNYlP9WEugRgYtV
4YuiHr6sYNK5EQNJkyUD0nfM7UHlFgN2Rwwkm+5bw+ZKhMz9rFtYgto3LnRVfy7R0EGA0KkSVf1v
UHnZIgPLwgmcsocb+TZXIsD3WUx2Q+MqlAxpEd6GcgQy/bCsoY8E6NcwN3I4HIDYgS3y6+fHE0sG
c0rokXxQVLgV+IfWlUiOCZdV43yBc59e7iwtlNBAIXJbxvB9lm2fsJEFKjcDqXwrCYWF4ArF7VVe
uckQFA7WxZXM41wXs5qXmlzmnSrMl1+L+ZJlY96G2QN3DqenockBtGViS9o+hDJ7PdovVjcaNgFq
UwT4INtT7vhW0865qkhab5Sm6cvNf1QVtb/B54fFAloGbrikcLGoYJSBaXu5b0VNTDMYt/xSZNwB
G56A9RqhsWBAzcCPacjB7psIytbrPOEFWFRd5RrzpXASp0v9OgZru7H8QwyjCjVm3TGDujh0Ffx6
ufBUwfBmkTwC/UBALQETNPFPlvZFJYuRfoHmDdfJ50ljqv/L2Zct2Yljaz+RIgAx3sIecnYOzmzb
Nwqn7QYhQANogKc/H87s/3Rld7ji/BUVleH0rg0S0tJa37AY7L3eFq6mxutV4+ZIMTr8nVz1KFeU
iNtKnrxS7HKuzNC3zbht0Xo9dhr6pRqEes6WxmYRGR7zsWq3scFrCwJCYkL6NZ6uoq0a8K2CM6/1
32zT+K9QFCJVjrbteJdLhD4VOeQSHyIGVuak3eTUtyKTWZ81Coo1LEXGLCi9Jt4AxYPnXt+iJ9AC
/J39HU5UzEr8FQgQmuuT9fTv91D6MYrD0Y9kBDo5vKhh37sfloUIYh5ZJ9U3ZbCL9JHOokxvk7ij
6zWdUTDqumJQV4AZDeta1LYzXncNAr7PH1u9MXJhRuA5L4bYOb8reb4nCCF141Cdhc32xyNnWmEJ
ra7I3KMyvdhetiEXXtTRMOyHFsfs4wHJqQIaUFMAudtLOYaAZ0eRWeMHoLV2KQ8qm+l8ygu7PzsR
Wo4EQ/++PAREBORkKUOPr5BIHnDnnEx7brCobBTfw5xPWp0qZ2L3lFK5LTcGMIyph2E0ydiQlo3h
ok1xuH4FxcjSFxe5GIusKFvkGU5PEinKnxf7x6iJ2YfuroBkNS1y+JM/LA3K1qmNQY9+A300I7kP
SVQAHvKyl8MltdojUPz5ih+jUbK3uE1inNt4gVr1H1ecTTR3fqT+K93svhi9Tffwl8yFwOGdO53l
31hPNyxCn9hlbm8LBBas0z/fRvJx5BRv2k0KnBXwXQO6/8h5bNRZTap8fBkhR1sgT5E2I78kVB6I
Rp2Yp/hoWCH5vZvLFhFHdZlsj225JE7W0PR5gGNL0urrgZX5U6BmKNd6Bp/gHpeSRLzR2QbWAIsI
WoUenCH4o5Tl8b7ZuwjrULoO2cUl68Wy73yHt89+grOoUGtNhaHBnf884o9xrUSjugjpBka9C5RR
E/w1AIucQfGC6vHZWVR31TEzJkES67Z93aZIstKLLvYByzaIiuJHu/zObEmu9iVNIbpJ2BML+b6k
E8030DUAo+geIvU2R/FJDxBD8fOWrQK7jvlxz6ljcJrYnUWssY3+PKTkQ2QrkQGVODYR1fAEgbJ+
CNUQso2b7KfkuVw6ir21qHa/gYVQKIHe9zGsw4BnTqyD8mBpECv3kGIUgI7vpIuRxsch238FIB3t
NSA2KNIL7od9HvTqZX7HdMCnOPQ5+Jq1HXMAU6QwFHy3cXQGJjIpDPdvhvYhy8TQIB3G+5+wVSC0
+Q9l6hJEXAxWrs+0hThG1GDTsbTAo3P5Y4lKkQAaX6TeXopk2s/HkcgYDyTk49Cux23Mgc9At0Ss
f0aWajAdvugpVh91G6LJxEmFJZb6Qe3RzSJsXvBEeYS1BRkJLgiwM8KfUGPFmIqxTTEVoA86sjQZ
cGNsCQhPevzpbX72ULh3J/l/he1/qYI+7NES6QKyqyLJIByAKvNjqhv7Lc3XXJPPbiwkosNbept0
ZXCiQWXZte+Yw9trwv/LFZMPx9F+yRQq6yTCsYSGQB8Lr6gHqpOrUHyeLcRB35cVLSf5GWc/5ift
VQoBAPMEAp06B4CNCR8cm5CyIOhhlrwJw3Jf5HPJ+hNb0hLBABvSPRq4b3ACjBCYPUKAhYPq/bEB
ZZ4wlWEoJ+wV7KL9cbTAWjH1pOcxflRrX7nHSI4Sd5IJgbNJ5Mtep/55ttPqQz6Lwe+HAIIEXmOB
LOhjZYN0cCZtFNbPHbRqoLcXK6hqmI9Yf5cnW2rWo+5MDpS0SsCzd7WBdkNfRYOlIQMe2mlybaDU
S2/Z2BW00V6G9kfEh+jCM0DhB1FMcviZ9sNmHkeZj+a73+LBf0pdHIXtUPZTlalGI3+c7cn7rHR3
RncsyDofAazf0MjE1WEClRI3fVisYTXESnrr625yJg2QjgiHzeA249ehDgSwcn+qktimT/mwrGnb
RCG23p6hzepihvyNtcvl0hXIzJoCfPC2oazFUlSXQazM1npWfX5yFTC3QzaSsEGFLhP+YiGBYgea
LkncrKhP5Vrn7TJXh4oDZG/abGgvCsCxBy0jv12zaoqic+zjLjm1ZC676KiEHNPnFdimIM+VjEL4
HJZAl1sClQt5xIlR2J/A2nLzvBWunWStpIy7+aEK27CD+kA3TiA9ylHWlZA06ZrCbLMuX+OxL6ef
XaLkDkTny6p/VXbxPmrE4Oe4v1jYpLPygDogG/IzG4nI76q4IEKcXQ4p6dD96sqJLpjlAB27SW83
Kh2WNCi3WXUPIF6XPDpOUwrF9qWtGO+GmykLQrfH3rWLB9eUsZbzE0tHb7NHNiVUX+Z92rXlCWsl
p4DPHQR6phnmkvuqbkma6+UA2n/r10vfzqTjZ89HnDaNqHyKAOsUt9kXSWyezZdYHJ4AUadIW+I7
q5B1VVBX0jLkn4akKPBjefsl4RzEWo3X6KS43CbnVL9uVleJu+pzo9rkIg4ETBsozAy63HOY+ngc
6ix1+7kYZYRjOC3NcKh8D2xFC5Gmh+Yuaz+tXnlV3PeM9H44FYKSRF0Ku1al+5T3NAOFANHcjkkU
Zsk68VK0jJHtOk2HGTNFIAaLx1tEbd1l14QyUww3Mdc8Hu773oMpO/oegaA9Sg4zv2kQsvZbWh0Z
ouQYtd3K9SFSojflYVoikk1fkjaZcL2xH6rq2bal1o1B6Y2ZTUrLcYI0cd7tX4L7R8oCwWC15/Rp
N2P0jeriieanvvP7jNEBqt4KrHO3kKdpLPaQD6KtLYum8ovEAtgm5BvnpTIjPqfehtot2Ybp032B
f3CWzAxXG7oYReYU8/3xxCoFDf6PeAj7PE9p1QNLIpYYPAoyibJLf2mNgkafDOfItBpfxmsBVVrZ
ZZbsPJ/V9mXpJ8snzBfpNgmZ2ZbG4bbsi/2WQWkatT3lWFm4AsVf6VdGwr7AckP2Jw9eG78bqnGf
GudifBRHbKk97sGh+QzG+D4eYyjVrwDcOvwuC0rmTyJLWUWb1FcAgMCydhDvHN9XD9vmCl9Z9GQf
HFvW35NhsWpM857jVtmW7X+icyZuacQNeXqfavL28X9N8tvngBQk4rZI1IgbiCfSuVfBc8XNmU90
xaB1sgVcCxLAlkdPKMBb0B/Z24OSm1uw1FB5W9NeTnG1sgw6sM6t+acKcmXMkkvGAR9JoFLAXQHm
YA4cXbTuSW87Zgl+ORRtpF/BO+8zKBV2EOLa25i6hKNGa5Scch9frLbcq/Po7dG+LY+ciQHzk6cc
/8cxg1wS3xjytcM6bWOzX6ZLuxy/XME4Fd3zBnWaXa4wUrpP79tC2uxqcZcY5P4tYEln/H8w6lGs
rnnp9lt/m1Cy+Q1/kAOVaXEkUTaJ/nJDC2Gw9+0OIkVHz63EnoasdEc+oLrWr9wViX6FjnLC8pkz
ZKwYvIEFIP80A8vevzBx+4/UQRGMGZmifTuMW7bf/2RzEF3PoH2Hlp9ARuJ7O03jll6IeS3i5Zq+
rRXez9VSnN+nvIIqD7cDUlXgS3ACSFy8V1zgnHex3vLoGZlbX7qD0mSZeBPNLcPFs77DW8kPy6CA
bQ4ADADZ4DF19rKQ7b6dLc5X/E6sNu/Lk0CyGNYrWs1DkBdQfkZQxw4gN0dXs7kFbBhXscXnu0XP
+IGkMRvuRm3x33X0wO0ysGCAijSw/OEOxg4GUMCbHlePu1a6l3xiAVUAW7d97Xu8rAkgcaA6QYQp
TTfY8jiMOGLHYyATq+ZLyHBgWvkagadFvGkHKYW4eIeT+2XoTH+y3YB698eazmgMdKH6DtNxpr/3
jJblgAmbmRdse6FdKf3yDAdH5/OL5W3ooWrh6jpQFTaBEYnWz9kx36IYUQ7ajn364gCZi2mAV+1L
/A0/LWcBwXsd22Qf78J5gh8GCxyf1xzoI6n5sAFXrtJETFUNyGLNx1uqYoNP5Gu817CQxc9YV28g
yxZnED+e7KQNSy5bBtsJqbc36I2hLAdqqDPo/9cziwVK33FE7TQ1ywBgIrseRb7vpyX1HCB8K8oF
oZLmbMWZN6+INBAc0HyfPMvpDhUkthTA4vsB7qTsGq97wii/eqRnjFx5NhvD7yra7yCltDjubgvB
aL48pICxVnYMrCdrd8q9yoYZvC3BCx3qAiBQ/i1tKejRGodhhYe/kXTDqPJp3I+NMWP7coO9KMbi
e5vJfpFAoimPOHVXfstGVjyIzXryBF3HAlRhU7rKvyHeYn0Rr2DaOPdptI+BqYkg+KO83FGqgSNf
RWZdjdKrb3m1djp+TaHgHe7yXKuVndJEzgv5p+dxH9gRJxodsnoegH+TphziwrwAkfRi+RyBRW7b
hmUr7cKjL5Db6J+V404nX6G5AjRxNsK6sYLKZZvFy5baJJW1xekQUOxDHoOcsiiyysYWq3zsq6Rx
+CUpXF14MFPh8D6St2epVQ+AuIHodN2H9TvcDIPb41+1tns0Qfa/b14+j/snpt/oPSQm++8g1ST4
xNqu+wcZBToxHlG579wGH5jCVm6RLbK7bVljdeyxUfddWY3737wvWeSUiEQV7HD4qzcIfg+npG1M
WA0t6jgxUXlvu6L1EMRGEwD7dN1YlVx6Pe27vCXbDgfO4InwA84YRAu9RVjf4I/xgIFb7ncuOJjG
b+8XykyFI01jqZCnt4pt4v1WiLqflE0fxFvAgpB8/2Y4TXcwmgx6ByFhnDNpehjbUUtWdzq35MlC
Po8xQ2vdYynxpN3TuC4NuEbhhv227O8NR6TAOVKzzO6bXCU7zXiYfNjXZME26EfrDMKJcTx2/YDd
eHqbEODAe9ATeBEQvjedY9JfdwkdivJvgK8PBT2wnF1yiLeeIbjl8X/Ayt0CtQ3w6uSpkzLHXRct
vBBPxkuEWU3SfQcNcOxhFhzX+73/TXUHdOff2LL98hA1QoG3vxMX1/+AsxobJPEQED69h8YeGPA+
/yBUBvTk/lPZ/gFAx26KoMnEtQBZ4b/5Xtb/G3noYUWE+i+e/rVGIhGkbGBNgSgcTeL31V3l3f5Q
LYeU5EmmJsUjew+Of76Xv0IIWYQ+V/h37z0GOhzrPPnrvTBHE8C3ffuEzrMIYzyL93x8nvGC4CMk
mn8/z/95QTQyAXCwK1MBLu6t7P998KIzUTyMEeyWYcJB0UJVuOweV4S595395wHGO2z3vw92HyGw
2ygr4F5PoIr9CGSGAcqpaRnyx/eI4bttB+1XCNez7BTSuXSnXrHNPFhP1x7q92mP59QgNJB5S3Ee
/c0d/XWl445QSu0vL6FFlaWA6D4AjWsVEV+sVD8Ob5vKI6/DHg9WMMR1+FI5HgHcWCt2ZkVxOCC1
IN1+I72i2m6N06jsT9lIZRbVAaFlbRDqNT6O/cHiO75S1JONf+Oz1FuY/fMgPj5GPDgI4aMMjEkM
E/xH6Annrl6SQNxdBwMVpnP7nQipOZvsw0pKm+Kdz3/aM//telmEB7n/s/fJ++uyKQKyEbwLxt69
H3uh7XRfRxKRVdZmxvsa/m/XA+S/t7zGxkAbsfQ/wgH1DEi04/3d27GEJHl/GoUYsC+mWe8Hxp8v
uMeXf1umWBCgn1LsQOhRUiCaH6Bav26Bmy0TF8VEjMiaYhwL+i032DD/t1CHr8YF8FIWaLxTVPpw
9/91LkeWjKtt8/biLRVxGdARrKMEtpm/o8DfpRj/NjBghbgUWj0kv4l5vDHur1eLIvAyBYfSzkBF
2c3HJAu7GsFGaWLlP+dtAofeQFAHbLWqRwbDNWygWbvE4zVOa0hw2kYKBeTnJkmBPUT3I8vaVl6s
yA0yeccCF3FYG5aAcvo6aw27zdH0STrBeTPYLVmaSEb5PB5KkwFqu6GwbND8vnrj80SOYoR+YtMY
63ALtbmDcRFJTs5jYCI9pBoXKDQKuF8G0is8ivcEBQ7UfdmLt7QCGXqJwyL/HcbeSg3hI4Ru340J
QjdKwz0N8C6BzP1CJiXqhCmx+ABSrNwWd3Qe9mSOvOU2CuQodnukyniDpWxexniDvNfAvX3IVTH0
tv4X5KFxbML59JbI/M6gwKx5zC96VOyHeKEdkCXUFiJPjgqeXPI0ClQV7ioCW8FbSJdHvOjgDDx/
6IdnirS3onf5ulSpuuzziOxgwOwMcNb1rQ6r/DpTfYBCG5rpRyAwBViGuu8W+AcbYmXro7HWaDqW
JfcVxIuFP7YazgL9OVsrt8nP4Bt2Rgs5IGwId3KZQSJ85gpoc3uACAlyglNndBz3zRgj6fznitJz
Lq+yPPjkG2xm61LeATZj6mGqql4kx36aSYRKGIEjLA06k4BLP05yxbM9+JBA/VjvDR6ka5CaxVnZ
rOnK/I2o5mXeatDRnqOariBqbdCFIJrPaTQs/jWPRrF2B5Yi4Z7qsZhG82UC8kJsXb5Rbu+xSIMP
b/ObErZjFBxTN+Tw7r3nWQC+9zxxnWDv7t6r0OF3NjgVg0DJZqDItqp2JsrHGJGslQVuIxECrQ4E
cdVnBHFZPqmpIsNp5Fmb1V3b+qds5Vl/WLlnZ546esEjul2OZm8pYVr5WJg8aUKVdXcFX4YImLEz
nxkW9UXaZtC+Y/d1r71Rw5c24vIQqhjWrnKgyxnFLiClZMquSxV9kwLbcYI5/ib3XB0KqPfxdCNi
Tn0R0mMvuf209cMSHZGVL8dyjeiAFZuPPzpln5I4VdcmJe316OblmM2AoKF9aS+ctNWhq3z5UKhO
g9dX/CefNTsMnYKRNJ2mQ8YqfVVuyXha2QQWeFJZiq8u16lJ+6k4eXzlZYl67BWeJHuG7oH91JUY
ziLEw1avVZ+duj6STwqta2CUBEQz14TK9tmHrfw+kClDKW/Hz75M+DFKlugqjaqO15IQepMCpjuZ
ZcbbZvqCPQA85NArLbT6GYPqQT0Tq/gR/rOOn9Q6kSMEt8vj7FIADggFBzgR7BWd0fCgzkZfNqyA
iaz8wl1SrZdQINgfc5L28VFataDM4WO31g5OmV8lrK9wCTNirsYKcoRDGi/9Q3BUoE4a5XU2L7Fu
WNnJ71E/q5uAFwZcz3m8r1CW7Rxq6/xVQDp7GxXCXQL9Jldc0C45lIh+P2Pv0d1iQ8cNmAegK/zq
lfa/NCGhSXi8fUePAplAUaAgH9y2GSu3G9RQQzFl7EFtXoSr3LYaxq9Y8bs1LhCIUVI1ztOBXuE1
H4O6MkGbU6Jscp0NY6iB9L5kfv0RWcbu0hjbx812OQBajHjdQnhbHLJV0mNaLNOd6lLzdVUBOVkE
eruFhVdAAyGagrdw2hILXyuYaVnTZJjOEkBBnUTj8hDiSTzM3bqIRixL+6xhK/1ighqTWgcbGhYb
1dc97g+MawnMDRsvdFuThtLfV8ncDc20uf57P6qtBskzvkyS61opFz9UIBEuVYImHtZE7CrlU/p9
LvNws1ts0HkFgCsuCjcQs0SjIrUt7A9EcnTKEdV3Q5DUHErkZ32d9bO+z30uTgj0ed5UfCsuFrRN
uYdOB9oO35nnRE7q7NCX49wrl383lD171MnPsDht5VmrdK17Pba/VkzIuVsKa49IA9enxVQZq02q
wdiKdqmjzrnLvBLqrJGHxnvHmOq5mpbqlQZFP/eGyVe3ue2XxQI/uEImtymEBecIJ8VBB708Ib8k
deYnd0PMLL5tkZzOdIgZlFmAk++6NUpxlgVEpKjnJfAgNHS4wPsUWaPmqT+LzJpnaLso7t8lV/AA
0VOf0/krcDl9X02duYjXoXoa0XLgup17fQwFQi7K4JHfTXDHXhmb+vtphunIlGX6gwqH4JDo1d2l
64jNA0zrU0wXex1M4S+5D1QCtymnM8vH9IDyGApLwB7V5UZgsGWsMw9bUnbPJaCTr3orl8848NsL
bLbidovJAg1Tzk9DxbIbMNwxbZaxGg7ltk4U691Mp60l8l4Agr+H41GhnYoaopPxvf6qFpuiR0e2
bTemSu01hEoQgZNRfm7pVo2I2WM40kKUFzE4v8apLf1UuhZeLmvIT8ISaNBu1izdeNWgjQJy3UNh
AWmXNyKjrliOEXqKD0v9v+0XgLIMdyRdp/+f1guQ+thnnjinz10y0PQvHReicaquPjZaKKttLOp+
W6r3RguSgO+/RguRAnOdR34xN/DNgeiJg4n95ZTq8RMNKXkopoqrJg+mk8euUuYR3TfcCEeVXLvr
kQvJD8RMGUSIjMXkXLh53h5XGAVsd95Tj+hQ6SAHKTBrEh6tK4Ga3AxNXCBzabLRMnf73233kOsx
OOBipIjXCwrx5SXjqP4M4ohB+4YciVM7QVZ04Za8uMqSEE39542uLHEwmOuoslcJgl10WaZgBM56
WCdz6Nyc2acKdmn4FZN2qExtCGsH0RA4IJ44hWqmTtAC4kGuMdnOHoVm30SFTqIbGNjC1CQGOP5t
MSCcHiCQ2w4SyNZVj74OTR4X4mpBM6O5/zSsJIfpvnbjFIXxAJxmFLtKC4a38dOypH25HNa8z4cE
ADtM/kdZgt5sbLwm4zGN7dDdoN1Cn9fjBJi32Zagp5qOK4ifwvbiYoLJHTY1EIW3ggMmPfSBhwuY
E2M0rIGvsgAkBmvfpWiNAh1pM/isEg/2O1+S5Y5kVSiasWdwpqMrAQUUB8zuJVbE/HQVUhNqFIz/
UrKYHlvXJTZpkMJ1RDbg5iFFQzuALn9cSSoLJGa2XPnQIJIu+ICMCA/8B4KQLvNjpwZVZ61Gc6uj
GIu46I4qCehocxsTl1u0IZhGdtHrMv3eOvdt27r2ue3Ut7ZSWV+jTBifPLQdR1Yyc45weMBHZXMD
+qvYrge4Ou8M5fbkOlM1SqtN1QVkmnCzj9n4ZKYhPxiTr7WFoQPx1S3jD/Qj2E6FHEDjtYHdgmEs
oyYOs9eHDYdNel/NHX0qICAy6GwCrAfrAQumhh7O/4ylEg9KT3N5nIuivZnlJJ+snpf2aEPr2CVQ
Y5ifyBiqS7QM0Ydk0sNJaJY9TSKKj9XSyWvBMnKbiJBeJwqkpWxnkNcVyqJDkjD0GLaFPW8hSdAa
p8AhfIgqp+ejgpv7DvpBv1wq41ldzT4KaLHV9vCgznDWVPHIoCGFINJezjkGB/sWiZ82ZvhPBt5b
n3vwaweDTYneQKswdzjlcfjzXAwH3iO/wC2wR5w6/GTRR7Cxk+peet7G34C8hRNEO9VZRtV4KlTR
35M+Mo0b8+4LWn09o7URAFUUbqciYf1X6ZNFwsYl5VcaMXNlE8pCzUzoy4YDHL1iKsGg2wgINw+u
QbFLP/UoS66cj/kP0dHim2Bt/EXE1N84MLeHTGl5SQEZvwB8T8QBMS2omvaRvs0Zo8hb0ZdmX4Tp
j1TsxfA6jfupHZL5VaJpGJpm5DB01gCTZX45ZROXzWx4WMA1bRJgYeH7uKED4kiNRgF9djuoOXnt
4HgVdTLgHup+KLoSDQpH3QD+wpro0BLtcsxtUhyWDkJOg1xLtFejkss/FKq2rhGK0ugbDl5v6oqU
3l2QReSHRfXkAp1IkuddN3CKNydszVeiPmVZ6F+tKxWOB1SeJ2kZ1FCSZfQG1J25VitEJbVpkdLc
hNmqV5EsgTczYEZXczeEH8uyYq9gU6JOswoo5k8058JfgpFzx6l39AogNZpyeA6H28UuG/2VQkLK
TmPRLejBgfqtJkhHlsPANMmORKNXVxPBN/myzMPwtVAuoPUOnWEVJDq6s76In8CulRVUQcjh6nzx
3XD2SKquEP0mNMzQXdcjlauQekLFQeQdRYsk0li2K/HWMcrU0SgHhwEUKVhEzd6ToU+FO7UuB5UC
8xe6ni3omrCXsa5hq+YJcmoKj+qXabaT+JTI2M8HVBUMnkEsXrmpxsS2HdYziZJ+Sj/lMCmWtYg1
p98HyEbJ1DhShp6dQJiJEN2KTuayalBth1Sh71Q3zrYp0OsoWw8d+Ct4dS3U3Ol6mNzKRnG9liyh
UTNbFGDqfnBAh2gdIPOu7MlYpfmXthWpbA8eWwU0Ctw4dDK1C1rmy6lFrjahf5kl4z9nPQeXoU+Z
4ON0zDS4tic4n8G9nBWEUuhhZdYULaPue6sEngPsijNH5ylrwQGgUZDB8H+hTUsRYR7nfloPlepC
9iUDy9Q9vYG1RO2EwzJUOzSaxCyoa/Tq3al76AV2tgL7cCt+timLQn6GrnrDftPxXPGv6AfUka6e
SgBdBJUt632OIwLheHmxHQCF8mZBQhnu0PsuWtPGtrPV4ryB3cLTwpHXy/6VlnZy4yEbFrtO19Ri
eFvNJVQWMwyAMx3ZE10yxfNjDqEqp1eRtXqV0CHxBTkOaodWnxTakyEek0UeBFRItwnEXEjdVYWI
uVYcbHmZnvlSjOuqgMLCM6p5A0mVHXx6bKeQ8uGoPBQ3FbCDSZY3G1K/8ghXd87AgjlWKVvHqa7S
Y7FuND3vbQVfVGmHZwJ1zQLnPcxndWqxd45Qm4w/o0mgnRXU73DgHmU+V93BGehUQr0lGuTjht4x
v1X2VxVv3T16oLoL4MD8RkaMNiLJ7W0fr+t4VHSEWMtVIIIVGZ76KvjiUqNXVlHTSa1pHSYvprNZ
IqgYQ6n8BHOOEz/VFjGB0JqiR1COc9QeFrqtjzMnPiBBIMMRGSgqRNarLDubPF3GAxvL8Eo2FlZ0
dGrRtOuxFFxkB483tP4weJmtqefeoTSYNuJQjZg+7vZOAWa+sF0m3M+WhB1xQUadTM0muvYEn5Zj
5DTauIQ4J9HV1LAolfKYrtF8Ec+y+Dq4IY3npmBJKxsAijxDhVqs891Y5pE9oHWFXb5A+gDZRG0U
VHYNNB3aIUGKE+iKAG7dtai8xzrVyMNvAwi3UHsqimMh8uGKtOgON0N4DXMFtHVqhHQjWe18KKes
AiVFlu4M3wIeTBFaUqPrqr5AyyiYby0As9cNggWsDVY9WBJJjHNTpzxG10J08wyHtGIl+jpCW/GL
QLwE8LBX7Q1BGJ6/obj03UPRj2bPumjCL5DB5FcGTW/5K0IkXc/Upf2j9JTdQibZ/mxNjJkv/RYg
V2Mwo4pt46FWPPLPZcjsvTdDhyHAxgZ2uBglomkxwqwgsuoxBnyIrkU9jMcxQAt+8NDG/MPTFD7C
TMzpxZT2MBR7kz1p1srTkkzRl9zMcV0V0CF2Ztig0J+3tYblaL2DpzLhh8TODqauYYJAvuKucpdt
bqBOm6cNctCW+YDbrYZdGoFquFFTsSYnMETgWSMKY+GhddQh9BL4HdByCd0ZbE3bWSMpmNb5llpl
b9okRhehKGtVcYIQQn32oVigOl4mjBJqgOIbukuVaIeGBPyTJnvGO6P5yFQjp17RdxA+dshRhObd
AQd6D+UV4JL7bQQCUKOxhcqPwkFgd6DRyI+bDvh/2gxyOshGRnVwVP3Tzx3aKrE5wK2erV8LRAt3
HZbJqMOgXfk4Z2ZBG0eSZRoFAQcKNMJoTQeWXJfdIArIhNiKVlQxq64J6ZLXdeDiKhA1o2vT3DfQ
gCXf4YqxE3iGolobns29adCvia8H69d+rgdTLuxoO14OiL+GDtd9nKzZacl99vI/7J1Jc904tq3/
y52zgn0zeIN7evWyLcmyJwy5EUmwAwn2v/59kJSvrKMs6d0c34iKzHLaFkkQBDb2XuvbRpzK6ZLM
Ve6QDKjLeVXI0vqWRSgeViVCjMsahYm5DUZv5lAQ2bgamtgEEVhaIr3Jvakd1+ybRHXE55vUaZtQ
j5t/NTojaWjHrmPAtKVzD+bESlZDX3xzVFnft11dr+gvS+4RRSVCqWRgyhfttwT7fEJsNRlrg8jj
ou2x9yjyLt+rpDdOWhz+xabN8uCq67v6tPNgF3Aiz8/JC0BDic3wjoxxFjANEv+HtBcHfJapPg/t
bJ/kCubpWgzhqKM1s0Q6U5HiCZQKD8pJK3+zRAaBU5lF077y7KH4jFs2gwe2qE3LVHfXjeP1W8IX
66ya6xRt4Gjdp/E83UdxB9hE9SbWSS8HBlzEj8iKzQ3EtO42JNzfW25s/ahRoN+b/BVvZUwMHJL/
ezw34cVEkX8vh46vLuwfECh317IHULoKu9q0+A6W6ygxoCi1llvu2Q9awHmhcjZgr87IohnnY2O3
X7GuW5tw4qAC8q1aVlNq1XdGWLhfROq45dolq38iZWVRCkNpmTvOz7kn+99uc0k+qP3BBpWXA/hS
/CzBPSfaupSfW1dBBLnqBATMaatoEoI2CUaGLm2xqouyodZAwbG+cmekNPN+tPFq2BunNqcuPTH7
tBTLCULuubuNs2n0fnqVW+cHUYdl565jtzU7YxMOnju2LF45ahZqWugjBBAP39wgvLMWwsbQnLN1
m/ugbk+g15DFXPn25O1ctxrD735VdSwqjcwLMJhj4KWmtyHOQ6ewMWY/SRC0uGiskCMTxqOqmvFC
89EgY3dB7QyprH+bjTEHakNBE6HeFqwNGFoqllmSoxaSCTgRe80chB26T0SymM2nwQk7jjCZM/lt
e1eHIxiNDYXYkHMflqFsgv8patXXGzX6oW9tTen0qvnRgwax5hU/RWbzeqxdQrLVAhKnGQ4xfmYR
rclY6ydx/cSMin2aTEPQfAW+ttjeKotDDftECx/405nRKQ7MZ2JWceEDBY7CYNi9X3Q8sr5R/MNA
HeGVpciJTA/hw+viXGVy5hCTjH6aAhfJS9Xb9nOP8lPrlAlqzzGEvb02S7e1QXK0BUakFexQduHO
qabgVjwVut6/r9fVXm6LBgI+dlWwVRQPqRW9vq3Mm7EmJVnwK6+l9jaVz8KPMo8KJqJRUy77oPz6
uiavr4iNm9HQ3mFKvseAa5KGYWfil/hdPl9xeFbVOF7VUpqHUuv2iOAGczKwfGSCYuXzq/hfmsMz
zeFV04w/aQ5IMqjl/z8pwBucw38Xf3bt1fyH57/xF+fMjiA52NjlUKSgqdFT5d8gB1wlFuZ8z0aj
+EdfAg1ywBCFnIDwhK7K2vFJIVn3JfA048Hkk8A8T+nEpp3yXyS3F3vMe30JjihnzywHC3sSDlOe
kyTa64nMFzuXJaXu36m5AKQqyiUGKDuOYAJIGnTCnu8Emthup2anYFdUaFJ+TnEhUW7XXt3YO2no
qBzFEPotjLKxBl2GRZ5Ot60JMm1et670F5+1g+SRsSaEotRHDgL+kENKpocrD8dYEo4npjTG27TT
wFZKyAl2TZcDD8e2pTe9cO+ohHTCaiJvwSdXjJMRxrtqoMqUrWeVxthG/3iRL6P1J8ThSJqDvREl
DORGdDm+h0/8eHRq6laUfxfvNyLjAfA2eS9CJMIWx8kvooStnFKolVXlI4zKbL7BCqUduTY5c54H
SEYy3b5/S/ZrtRC3FASR5QWocjBZINI5emGBsCd8RG3yy4LvnF9Il13idEFRz+aQGn5GVr9EzWCJ
FbnVEBgWq2dOXtyUuLuwPWmnXNB7hjgtzEGZ6XaJk6XfLMXEq9h23ZIud1iEUNsjt80hayxLbvHH
yshVXkM+WpE3+2Btey0tQTPDIHt02wjh2dE55xhWAaxsyoy8qH6bI1vmF9JWRv25LOJ6uX5/9I6E
bVwImp/LluKxhoZc7/Vsn4uyiRZ/in/hIbNJ+8oizqE/2SbGwckJhHs1qlpzMmbfK3DGScRmw2ck
PBju3r+T1xuIfmQH+IOjq/kYWdEqvb4Ty0lmM5qE/2tQYetfenIWRBFtaXAcOk2Uv3gfYSfeDDLd
cUOWEidgH2EUjp7dsBKDjHDg/Cz6psWN08xS2w6HcNEGj/efTk/Cf0tq9NOxcLnY8JnwofPGh2Zn
VZHLzLN/TRYEIve3PZNVTE9i2TPv6Megh7iY/R4T6/sXfvuQzCFf/89GvvFGy4MjBhGKyNVPopE+
XFYiKLDwxbaRMbrvX8p6+woxeNpm6HsoPlgqjgZUYObKEcyUvxRw7zI40Nehui0okjRI1HEKJfJq
ipbYLM/rrK20dWJIMa4LFUicgiC94ymmMBmX0SchUD9CkB8quzjPh6QN50M/uhirD+/f9JsX46Gl
hH1CNdIyLf94QbOiPLSxiFc/q7lruQvMNDnOdGs2MGbVpV875E2GGgvj+9e13r4YGAE+ii70s5hi
j5et2LDMSbae8QOxoGVDhCdv0JMnCSV6y7XlFCTvD3wmefBAQZ/i5YbjQRvJNZY9e7jJ8HNw9sA4
unQwhCwRwYzzcT+DM3YB071/t3wXRxNYsy68p88kwhNhHb9bLwGWXfZt/SMNsRD41OXnbrlW1AiZ
VMtsJvOwj5TEBortK+NrUrCa2Qwqf55ZLKPcTeafTMBSPPoAXPgJWQwZG1qG5dbi8XkBRrfD6uJN
SN3uFQ0ZcDfjk0UdsBoKkBUAE9tOG3Yqxxp4I2kZ6yXaUFBp5o09Yzn9xFm6m74tsw4hSD4vGtJn
w9ZmkTeXTLs4bBcW+Ah9g1T4tQSjWf72xx6G2ArtuVqu+fwj777KKqZmixebe7SkiCpShOSk7jm+
SlFte5DbMBc6JxhuhlYbmZXgv+D8IdnOkKSpX/PO7HQi774qnTTL57UgyafPaiE/w8EeIwQ5tJkj
L8IWNSIwQJBmZVp9lKHhLv29N0xp96kjGcRmNjeTNicrpMX4oUUScem/3AsOvlTAUMks/UuHWk7z
rQkzko6xOzSQSgHjcxq01FSdpRyt+tOeohdzaaLAxtBlQ4YfPATYzWYJXkjvmQiebb42GTYdh63a
rSSejJcH8ET3hCyhRaUvNqYZa/+dZ1ZMPzUlehF7Mcc0Kta8kSyQcynWShv7/voZjWxoBeNkSGDS
NVOuJtnkpIvHGPROpn3Ik0xZHGen5pnARehRdXO6cjgrL5Q9f2AcuzQ/rYq2x+pqpYh0y61jaIzo
LGMtspNz0PB4LPR6utRRx67lYEZh0gjghuXnqvPqgLyU4+jpQvHR5psaEKkxaxK8PrwzZzL5gRx6
wGnuuqTLQ+fUcGmk8bMpp4ExrKdBcH2gDNC/voQFWlixWYI+LEYIitWgbS5LpWM3YU0Ovzf7RIs8
hIikj9cNd1qFIRK9A3cc2AOrwJaODk8sFni73EnrNC6PloROgwowIv3HT6nBNPIp9HCt+JWR0FOE
OMyuO25p5un5j2MPfF+Q0iHn4K8xTfIJzmGDdn3jYPlxD4MfahQW3NFQx23xQMeQS6UPefdZ7/KL
deTMOrsg3EiPcUNhWzz206hZBEsY6DlXEAK6B9FNuHspb/h6iurQeriRYcU/Gyss+IAD0bE2EDou
RBmYf/jO53Ze9OKR5gRionG0oz/Fd8wPbRH48iY8RdxIJlBaznATZDlazG1ag/OYDyB6lSgvdHKZ
H9i0mu29XojF9Kx2skznCfJogbYzhQUZso0wb6CrZdGwsUIXxe4a1V8qlh2CyZ1HIVY6uy6fE9ek
qKfbCyRAsJZrb6awb69DFcJq2kbliKCAQIFiIn0WvCFvV6nZFY259hHiZFe4mcGCrojV9RuuMlBA
FumHQA3GSabMIpsp2zRdrdZToZQxUhVWcPjRsyjeTeOGWe09VApPJOIm8jRJDUypid3qslZ1NIVr
38wAHGxZiFlutp2TCBJ3iezrKPrL1QPip0sPsSN6RLerMGeZhbE8egZWEhbbmWdG05AvGWb3dErT
5BzaLcxWmpNFSk+eDD0pM7EbwcTvsIzreWmCh2EOxU5G7fmsXuqF32vsoce2tXi4/e5UUzFKG7i/
FnK1yTSsvrkk1wKBcieqpuctVZaLnhiHejnysyIgkQxSz+Azc80M69+wMzs58ic5wjT8XtfGel3K
zaGcPkWd0BEhx/qE5Um6k8/4dSkVrsuBUeRbsOxOMaGGpnXm+oS3r8EnoFiZ6WGh6NpxBjED0/7a
xanL/bNcsh0NNFJglyeLJfnyQrfQm2zX9RruMfleVhtsyu3M+jCHqeFewYbGY03dtqSbjGw6WkoB
qGzrFkW9rUMsvAL5/LMMG04jL+cQVn09ONgGnBqGD6WKBuReKkbHOAE8saBvCUMn2TTgpeOti+6u
+fIC6ajZ/OftMI8BdxyI0WCUalgEfNiiJ6kDTirr9Qi+TOsyG/XvzS4pFxui3qQDZwAnerlXpCAX
3UACYTvSJlxN44pINDH5Po0k48t1wxhfBlRvK5CXdsayu1ERSTdIp4s142urxqL9YpZTcfMKmOBX
csh3fj308udbagL6uKz5nrHmLrv/BEwg6VuYKypXHb3BHA/s7epjeELBtopKpINS3fCOPoAnuDRF
sbF1t8bcfXuFUBCNm0/GKirsmf4S75AUIsyS8J1jexnrs2eeAp2iLkaA7nL3J1MhETbiqSzwu+BU
wXINV39DVqCQFmihUWCjKH2Hr4A3zqpodBHASlmnMVSL62fWAhnMVtR7UwazbLZvkQuu4arlrquY
1atX4IUC+VQr95SdkmVamUMg/U30TygMwnP6ft0Hsg5W2q7cmfv/AYuhDvPerjeWh02cErDTOUZy
2do8jLh+ib6h48IY+jwmJQxfME6Z3lBl6ZTSux1nT0p3I+OxpZBb00+SGOWZiaVic+SDwRWoY00M
GoIIqoVBpLeViIWEj7sJdfjYsoHzOaToaVgaSs/UEWZGJy4r3om5GBMaDzmkoMOzpUk0cMdLm4Gt
xyObzi7TVV5iL/s5CPiZu96jSLWskDHqk0MgLN0dbn5Gd/VNmfn3XqVw4+9RXQV5tMerTK5B9o3H
MukpRWQf5uCJ7L1re0TB9OfRUXQEmIG1TITAPEdNNwaiuaH45JlbJCr+4hyw78LcOlQ252zjpOxL
kwclLgnJNyFDbvWCWBY2e/SI+4rQZJyjjgGipqd3TjgBE3faJmnAtftgCWp89K6nwXBUnyZ+mAbJ
sMwoqH7cP2R5vU7mbqApb7awIu6oiqWy2oeoxQWS7Z8hZzZME//HiPuy3vm2CKrzpBYD22InpY6l
KhnokCWNOo0363Ddd9ZjbyigxhsUnRSrVuyH5A1WgYxBPa8is/UYftZwbdCon9I9mEX0LvWyg9FN
j3HM6ePDiuZHo757y4k1ok8mrojq/Zyh03oseoOBZZkR+g6wOCPFOPw1EksDtWTVS2chIg2qlJ9Y
l7SacTe5Vc1aFmJgbszWmUkc8Nkrp9i7Lyiv5Zgv9Gtkw7SsO45/fXcTNvHEEzui0kAjiq4BRb0q
yYcxvV7QicTRtyEPPBR+lJCTcjxxCUeHmwVDEE9lLVInn9q2H7L0hAZpOqgwO7pHaZz7rA/yIcov
/74kX2dNtAFCeNJt3NwmSkmwjLBdDrVsW+9gykQN4fXSpXadnfsx6l2aSy2u/g4ctB086pATZN4U
ytWfCNYcnfCC18ofiAeKRQ/CKjgaZ42lJ5gTg+Cw940dIA3VnbD07oqKOWHTpGpOoLqGc04U6Dto
ELRoU89HGJuCyNpkBMRjvAQVv+C/6z9NVEKJbSzCgO3SAsvNHpamgQ4Nc1TsOph3pL7b588j76gP
3tBUqOaltgr3cIlbyBmS75QXE1oqQJDEp7guG+ZCsc5mYgKxQzWl525R2VF1UY5WMnQwcVVoUfrt
SjTUm2LEi5Kte2MouVa1ILO6MZ9ovkJZOrSOhpojXxLQ3vRhaLGqlyuV4wxgcZnBxp67o9XlFepi
m3lWQvZjZJFicGIz0bbyQpQbEV5y8OQ9oy9aQAOONucnnwIyFKsJDUv+MKTWxKDEz5GPSsyBWEPV
IW2xqD3CAJhpvPl0Ig6XKiIwmGhhwOmrSnB2oKPizIJ6ysAq8FPD4ZZr0xhMc+2kMuU4gnwS9/Mh
9KmE3fhL4YAiMUag6ddGGulDN92DdRTWTpY+5FPV0YF8ImvmR6zihLfWlSR08aKExhKB6qblKTEK
Jgh4TgQhrAGL1XDmPWkCWY30YRxKppPvcXlSe/Gil0rJmuwfZOBRotyioGHqH3D6pRxVwDzMP58/
vWoAuYAlxCgjrEu655hqNt2ARYWJgdmF2zRiZ9ZTMjDDsboy3WmqGgZk0SduD5QsA0lnDP2J0y4v
kRe+n7sEr/Mokj0cuan/5E/BgkEFIX9xCJXNmYKNzXBBLDkTKqFg5xd5zY+J3K5lrRJNpSNRm94c
rDPj86lxypOcr7QRg8UiRcDf0zGRzJVdbCmv61Pg88GiiBd90zXghDlZ85XNOEG6cOHE6yJzYKJz
SDKZ/WNaVbzSzOr1rffVxE64nejh1nVbEPkuxANJcoQ/uMzMKMgqesHqeI1Gup4Ab2RPyka1UBlI
HZBdTj3pE/r8vHJEk9KBLo2K9ax8P2v0Nzmj0HQwElLQCWjwfpQPDGl/iLKmGH9McafPmQNdUFJv
gwK+KWCS9C3P+8Elj7NqpKkoe3uuTufhYjzmfc34vkJITt0PD+QDK/zz1ChCQ2d233+6t5fCcQoU
zAk10Y6e2K8T1qDa5DKQnfiByFivT7XvOgNBIYs1a9f713rKBv6ZP4ZdRpra8WBNgqJ6U5VCt68K
rRP4MTklHXbOKOXbzESvc1M+w7QtNWZiQUOXP/SV6ymSKJTHw2ItO5tzN1kIXdmIOPLqted5ZX6p
fVQor3SIFHiKPSHwm5FfvX/7b4YK6J0JMswyHY7j9jGCbmrjsktQAjzQaBJ45JYNSh8L2Vw5Qr1/
qTdzziExHFEKohIEBPPYu0oYlUEP9OVDlIZOPx/iGc3QHURY/Yn4cULngg8e7riEYvFiAg1o5poA
Bo7h7y2EmTAhf/8ABEqvUQhzySL2sIHYIOxI71lxBEmNYGLm179heZntFatd6Z28/+zHw0zVFBIC
SVrKpJ71hh05Vt2E6DdxvpOT4Nw8p7BcfoZVoI/z71/peJRtzzF5WvrccjWSY0c1t5zAEHqlsL73
OIXzi04W+mieCddhk09tHTW+f8HXxX6KJrjXSTtT5AUiSdCkH/0PAEMn6B+FELX93iKKYgbhsdLL
HIuiht3GbQOfCSlTMqfROsi9lJ3x/Rt4khP8+QUSammsLwCmAEa459iv7wDQXlpYMqi+NykkqWpL
LWvJt2Q90kggetVhy9CmOjT2XVev3y9JccPrdMqr9MEdpSe0y9KD88KDJvU/8xXXcA05LSzPxESA
PXWIftHpUI6vMivH8621X3qzpHFmTV/DNDb58BF2UUMXmy7oSR5ZkBrHjPCNFN0WLEdmdycZpeUQ
swquVC6jBqXDLgNVCKcYlTV6Owe7RWwDMERv8ZLWcNxd8JygV4T2rJr4WnXQhHflKeKzLR0sxwLR
FVkbBYaI9FgiYG6f2gMUS5IsVU5a9v3hfzPhtIvY1M0fItt5O7V7ThapYS7ztxoKFTFrAlSSA0e0
dDoCeElZv39JvX6/euEstUihqdEgB0K+dTTHKZTR0USF4zecwjrH2GeRn194qF9y49JUT1hLt6CP
pNxNFswhkrBFqe/m/ds4fnL0467JygldmH+ET+XvP2Z+5TfVyLtMv+U16c/TrGy78tbOR5wAtuo+
4JwcryCabxE4ZIp8Rzd4844mOYKbJEulUt8HTfq580Sgp4UQUkdW7z8XLTZejS8/HQYF9lIY6uwL
yJlef1DJOIGqrgb7lnbNtNGNe8uH75qQRuWkm4mR3YEO2kvJvwISNszLyXOiOw5rXhuuJGldUjAc
eXT9XuJlJQ61FlcH6lnCCQWWP19FWgt042t3AptG857Or/kIh9DXaeK8pDpyMxiWw8MZCKjcQ5LQ
WodlZSj1es2BgLZMJ2g+s7nYVbWZuBfvD8LReDMGIFUccE9UIKFIHI+BBzQhwkky3dL3Ve/MNGfV
n5wx1uTp3r+UczSf9Ttl8fIRXKBvYx09ms9jLcmpWm58E7r107V6j9RpPjQ61O9Z6lmCnmvvBSId
RqGaKp0lfflVO/Q6Q4AylMH13EDnMzkLak6wXaJ3G0+MHPTNcq74VPHpZZIuPvsZkR3fDl0MOB5n
YFw4lrwU/qgW6SKSUQibb2cJzYXfo4mefuGLJ7iK8VQdD55TE4NFBhSqopYTUn58xuwFAwt/vena
TCeWX0pofJHMXUHNg30vjslyOKvZKkdSIO8Pafj69WnNG5V8E0YNBCLIKsevr+EJhtCk5Qo2kOAe
8o6HPJry6MHPQ+mS409xfLhThGkEwNVGunF1KO28uBvgGiJxxxxB0TRxMAnNIfxdcHW3MedXdV1M
iu5GaTjYhywSn8oqMH8O0lVyBe4xndfUcvyrwYvrs9TM1AU7UrpwWk+HfGMo4XxdqCMPpzFGVyi2
RWS6G7KG+Z2xGHRp6gqala/B+l+77Er5zi0M5yKYW9pUybnZUhMv7lJq+KdFYVMlELIDrVrnIyW8
ziq+o5rwzmbU9PRVXRrTgknXBjc2+/ODpP+1hy3BT0lhJErRBbGqbsbA6e8yx0HCGZoGTesM8nbf
8j5SvwpDYutzlSIsivuDmHpwDBQp5LqiXjStpzHKjBVA9eEUeN62G/GrrsJUiK89cCiy5jEt6bqx
rW8WZPobwk9tWTEMd2365ie3m80f0JLUdytY3Nu09/p1Ck/6LA9UtkWenZ29PyNeL9ZMCMrKLGYe
oYIGtRzLaWrSP0HjJdUv3teESR2Q8tYv6k7w2kz/9v2Lvf6gny8WIJTT2zwx3HFEQltvQrs2qn75
ZlCiEZrMG6uStsIGmV8MrtNz/kvq8hMlwiD/IB57M/OfHhOtDiUbFvFj2UTvqajO3bb81VS01gCs
KumWUjqYET/YJp5+0r+34aenpN8p+hx6NbEhHx8iJyy0Nrr2FA5CzTfj0BWyW9UceLLNlBbB58ou
48+Zig0JpNOL5MaBqlvsUYP6m6nokH0h1vOvWvq4nVZYn2/ZbxVxUl90d2VJ8GJ3VSlXdme5n8xB
VI9l74TnFenZT4M9218jwTl1RfsZU4IrTK6cMmIeG0Hpk73JqcVZY0RirY3mX6JOOjqS9e3OSjzz
AdG1s154fx/EQkciPIZEhwGEQYwLbUfs45DAMgI10WJw+UWHMgYf21S6d2pRHKZlesA9g7wfFPqm
txPofk1r+PSUnL2PmESe3qBfvZlAizVd9CAWwjFA2683cCuPaUNJwvhX0oNvJp3W5qjmvSDaKKok
QGhdmj8EZUfb1syQJXjsujzU5K0uBuljMELabdDCL3EPWJdInLVx9L3E9oaVJzcusrkKzmdcNBUO
uhtyoMUVoGT89D6FsXm9gJO/GFF0x+tARsFnwsah3mG5eJx9kV06gcz2OZniQ5bU8qr0ugLOa6x6
zBtpf2t6dv7JqDTgxZ+scefY3Yh1hW7HN2MRpWKdNiYPkE4ghcDOUgIIRCPAUbMnfnE9IzzP0tn9
ammmIGxzLBgfTHs9dsdji8ib477PaTaw9ff3R9TXkxLmvQfwUbB8X+ImEncyc2bacjaVeWmNnCU+
uOJbYXnAMQvVLXokEFrI1V5fErN60ZZsnb/pMOiekjYzSvAYs3FGolLsKER0rPRe0v6SjlncZcnU
nWdZZH6CeOPs3l/Znthgrx9fa7tDNGt28Hdov7H06FFRVb+TiQID5/Y6/l63C0ZmqJ4eNBua+6z6
soaA03nkCjci9b1Dihx2Q54kitYUPMt009Z+cA9MZ9CpX1LolaHSi9zP1KFxnOnS79PkJPGChM6H
QWTDX50tG++SNMseg0dY08198eTeYFh2uqnFBZ3FBv7AGBjnPuiS63ka2c4EFJddMrJ7r2sry89L
yrxElE45JKuiKQC9DKOghgsl/g44+rwlFlFfOnuqTtKycKARBLBkmYmUi9Z0fVLXTpRVlFxR1E3g
4KkrdX5RJGv8dPJilDQShSYlfXS1IR7QE8QpGDagJNtfIQ9l9/hDu0eXtsCkegaBT/D9t/N2/WGm
RIjmkK7ReuNNXs+xYcrD889/gyg0g1UEI+EHKo8ZdjuvjDNV8GtRvbbFGz/mQeBZnP2BtqEf3Mbr
Vhksg8xRLUFm64OPRm7g9YRFKaVKtQTF77j06Zr39EL8BcrueVZgtTUXUExgbvvd7KfxVkbx9C2l
v4VknizWzQc38zcfLE2gyC2zdKC1PFbsLmU/DjWOlt9JYPpfGt9Sn+3CMDYBid0z9sX+si+a7lS6
VXlSTI510VUBG1lQdNN1hsEcQXIFwTkDl/OIcr7xVmGT5V8+uMs3IQOeCeTzfOJopjlUHg3ZQP+w
Mmrc/jdZ7ya5JbLw1JpMIqwEZQ6Xtk9jjtWoFjBcYevVj+kCkmi1xLYc9w4NmO+8qEho/zvmt3aL
HxZ0RR7vWtEWDHcigjUIEeNlvv2vz+Jmlr//z3/9R58F1lfX+eMFvzFaXDwo9fAz7dXvrlN/OjRe
/uZfnTPxW+gcBs3SnrTOEZvJs+HCCJx/Uc92PJTBHmkpT7sh/mosb/8rDNHYhvw1k3y6zmu+OC5c
619sEfo7JvAjKqMV5//AcfE6ZtapegudIAGexf/X3o/XnzEKM9rVSkOiYyke0zqJ9gZculUWmh+J
sP/uSvTGcTnL+lrNfnSlonIrd5ksroR8Y1Wa8rusWGDHOO0/CI//7kpcg8oHe6qLZeX1MyWdAZ1U
5vLQjTlgud68UkPJIYDmNn+88OvnLfFPQ8bfXAjdPqkxTvY81nGcMASFFbExysOs8se8yB9jI3sU
/PufXMajqPKUpjh+R7S+BCxGqwCEamO0ZXkCoJz69Hiasn8wdMxVNhedigqp5xwNHZsv+QmeaIhL
YBe09iMrYofn7YeOg9dL9tPEC8nbExnqpl2ku15fKRjK0Oiikf1gJPWCY//znExaHXUnByzL74/g
65X35WI45HQPPj+KjrMvBk5P6gi1PETkFDeIexHCIgsAXZc9mGFSrjN4yXSWIjP7/oX/boZQeSI1
xn7pg35//ZT4uXu7SCuJVC2DWtM2KE8jg1QAissPdmQ9YP+O2l6e0dMGB/Z9k6/69aWWXvRzhlH1
YPRNeyh7iUrZNuMv/+CB/riKDgv+CI0p/7kDBwGuEk3emd1Od0M5VqdV+8+G7o8rHQ3dmJdpPVRc
Cd7/vCE8e1h0o7D/j8/LfPuWYEyHeOI4yevj7tGsr+PSg/sny4Mc0ENJc2AXnVGyXy9uOW/xkJHc
jFr6kZGJ4rBJzksUTrRFGFydDo0HmG6sg4m8f9Kv27oafwZpVq4DETsnUYBcpA/yx5kA5iRZrOFC
Bgouklxo9WrT43tVS/4INMZya5JYXvfsGIeAhvSf5jayv+aBXZ94sYi/D+Uwb0ZOfYc4WGgJOFfR
fhTM5zyYfMLTGawJ5fgJbUGTuCddh/G+x8a07eyg+tIZnCvMaBl/QiiI9lbnc+++xVWEW5+NIbHq
Og3gJG5ntzB/iJw29pnifgzSpw9lzEPnQyd3NWLdKzRX5P3gdfsY6OJYUAoqommF7iHa+3GLONWM
J7q49SGoMmms4VdTIEXOsipF0K0BF1I2Clhc0iSrtr7PFoD4AFUS9mNcBxhdTkk6ZXuBBeDMMkGP
hGWT7cOoRA5Ks5qvcGe9symxxPckrIs7cgE01VKO/Nb4pf2V6nwKlWq05DdZuv3CPQ0cVlBXRR2S
GFD1aEtdMmhg0os7NYYIVQ1VfjLw5XyPGZqzVDQSfI14NC3eKUpu+2sZZo8gq+Ivnb/UJ5h4uXul
6jNUjXW+awsTXzpplCK9Fpk/fRZT5pKG42njoaT/RoLLnjCAk2Nh99VplnAMBGqSZJeJI6MrQauQ
R9+IrEurFgxiX5AysI0xDFdP075QCcdCMw7PU58hy+G8fI17zsqLS0KSI1JyA/uTR0pQan+H08QW
S7usTeylAhYvnfeWdb20fkGXF9uUF1Y/yGhDaD7g3ZcGXbMt0s/rCkA0Ajqzas8BMi5fQ6ifN1OV
l492kNanPCOil46V0zRBeUDkjO5q27dunKpm/nit6SFjc5Fmr8jTkBLopzI6BytJkpV8HOfFeMqx
TNoyqaFG5sYaZHCEernls3PNBT+myxYHVybcd44c+pVXjBCxOqhzwx7TsXiI8ILuoorvyA/I+K3Q
lBd7RWeVz2MbDfdLu+R7tMRdsRuptWWgyh1v2S4CiPwKWiyJBh+q1o8lkuqXvfBtufAlLDRHnrod
gk5+S4TrnaFVZQ2lA523wt/gnPqmxkkgCjHW0KbcU2qc+feG5kinU0w5stUy9bwVj9ASo/MYp9Mp
N2KRiSpn8q2qGTcp2K7LJI+mLYQk5CsGb6h32Pp6h1WNo1G4oQtU/AUkCklVmBTpbzC53qHKfeB6
fuov5zDq7lHfD3unrEvYVvQr2i5jWJ3qxIuKwW82RgccySr2UZv8RvoXbFI1faka+9DVww/KtRl4
KMDGfSz9M7bC4FPa81FaFbcFZn64GDr6KSc537kLM2NlyyD/GlpyOcMduCs57uGmmGS3LkeaG65y
EGb4dgomNavidA36FFJTL6Irh6By19AseZv3Ba22Bkn7RMUxfGlZ3cqxG/aW3nely3PbpXhAWhle
hSTMH0i+h5+cobMuQSNbNwIe8OnU61IoC+p3moPR2r2Y682ASWjrKaoaK9Te0VVX9eNPZbQQwRLF
mpO6efjJ8lvaTJjFA1ASrBwYGtd+SnIRZTbaobZFHRDoLBI6WtxLdd6eW2PPSvYUafVR2+wL0hEb
MQsWMfjbG59CBpmNmlaVKqT9o2WNP1OvOpFVUa0SQCHMYJpptVlx5ciu3qWjE/ISSnmldAuKrLbr
MyrZTCa6zvYZ0h93naOtxJAVjRuqUdb2adUd0+wbbhcLDyqr1aDniGcu1mWOP+hSeFOyG2YAX8FI
JLEyjM67FIm3UzSuXQ80fl57zsKK2NVgSRCm3GYTI7QEcbWZzIC2FIYa1z1vWKwKs6Wgy25wAyw0
XocAJE7jpS8/qZ61x0hYPeg1tK3yoWTMo7pHSInxNgH2funEtvmDXj/d2UCLn3Ve91chTLgDrd6H
PU2Foj29iY0LCkRXDtXwe0MIdTVjqrqIxfI1M53xa5jPnHbnOtu72i6yQHjdVikoTLiI8XWRfwua
ttyQY32ssTCu3S675Xu+awczOWBbMraAQpt1ZzoS7IaC31fPyZ7F/Yfh1f0Kgbd7ir3EPTFoKXfX
VKy8eB+jO7MMrZsM2Xi9Xnil8nmRJTctd9CjrB1nrxHNI8RG9m2oZTAoeopHntvukRysaCcsaaOD
DJfsCrkhOCIc8hqmiIjKtQVn7ITWqGa0CmWQwc9py//L3nlsx61kWfSL8Ba86WEiDTJpk05mgkWK
FLwLBOzX94bqVZWYZJOlGvdEgyo9IeECN+49Zx+xnvpmJpu3NpICTE8jiWQhnLlYgdy9bwu9ABFn
FIfKkbS6K7drDkbedutOKyAurum6Vo59NsEUKWY+Prlg/SucgVgIfUiGtZoxad2ZcELjw4CDpB9X
dOZ7FzlbV6GEtDuMvIBWPNHZK/KsnJ8EtMXuykWx8FJbdrTSksjZj65Taz7iZIEitUHf3LT4q7gG
TgZ0RAopr0vbgb+SmhDXfLqE6UZimTTXs9Ext2Xtab/jGMnIPh7z2yE1wHPUxGBRIUyhmRBuNvV4
xtJsDcD8yXQ7kpjSdKVMSDjp7MbYdXi/WDj6o8UU8gI3i7JoLMAiA0ybdrynOrq9tKVnkrsy0JtO
wroLHzMYWeg09GyjqxXzMqfRvhY0+S47vtEaJEmwqKWpI7L0cmO+5HWNfkS5o+FI11qFbvhIDB8t
o30yWqq7daKC9c20Wb6RnnQ+uyWT3gx8HmgqnHCQdQOpV+5kfRqru9S1r+p4BtHs/eGLIHNhzHBS
YePRikz6QXnQ8AFd2/rQX8ioo9MHh5VVjtLycjIUpiD6TF2ReaI644W3ziT4kWSleZ9Zw18rBdhX
LL+HDoGGyX/Z7J5u1CIGGSS05MRiaw+dOp2JjDV1cJLHMu9uyOjSth9vMd7sDGmCq2wNTRzbDn2O
kzZZa/ZWgeE1D/qGIqwMu5APFJ/jsgTkiXzxs0HyiXP61xnS77Y88ivoZhqnc8NSUOCYEDlZUJqB
7JCSdT5pCThfp6J4BLAKR7WNqQctd7j+9dkZqlmzd7E+aNsYRbZPJJ31iCsL6XDLd/3j62G82Z5w
QSzmAhYmQZVO0sn2pB5xQblmhz69KMxD17fFz8poeKcGObSEB8APHDcEfPEixakmL3uiZJdQvvqq
1ii0E06CUqY8uHrjriednWdL8jyZbVNnnZl64p2XNBHPM7v1NhLHKlLYLrSCKGRVNkY2rhvTWVCB
pNs+Mr+b4Vryx85VNOeIUYMPMPSn/EFNkvT7r69iWQLfQRKb0c//+FqcdL//ca/o8WKBtm2i509J
N1E3hClfryyQdkq9rcCfkyOszMEwvzaJowQKZSOmAnJRLQDffiTkJwPAN/tsz0DDgSRuGdXwmJ48
nnKCR14nWhJ47Ld3lhLhmDKHz5aBNx0LjkKjAn0K2iuHMczrfTYCxh77apUEtknxbEcsXGVtS7/R
EZ7DF6tQVcCFvozx7339+Brrr0eLyzVeQC5L/wfVE8yEk2NDwiT8IB/iwGwHYM856MZzJVzmgx2l
MfpVa7ry4Bk/lOb0QNRc81OprWEjp96KfDwk0OhYb5nbNsjGgRnjNYFOlYmA+ts7T6uyfW7w98i9
ErZsXH/9+v/vV3/Sr+aNMH67z2/a1XCBnh6Lx98b1f/4T/7uU7vmXxBIGOSwwBDHsbSV/9mndt2/
TOKg6JDRPdP4k4f17z61Yf2lsnQ6jKBR9Nikbf2rT22of7GG8xTT/wBWDA/uT/rUp28d/wrOKH4F
TyYuqtP3PtVq3WwNUwk85CUpYtdpDjoYMHe/XZP/oKO7HAY1B7TaRVP+5uWetVZMQP6VgCArDRMT
33+jU92rYsAR/slatrxGv3/oOdbyfhHKTnfQ5uP6+hXnXpDeSfskmLTKu1LtpaSzls7HjHqltotP
h8zY5t8cEnk2QyiEAy7KafWktsCQYDWaI8Igwa0Jfr+p5HklcPbQCS0qy3eZJj6AGDH0rdpFPQRo
virTzoYtXe6Q1nS+1bNDX3VjCagvxeKDYZymAwWj+lQSyATSvvV2vzpMwyySHbNBHS/1WB6AHxbH
PGPrmytC3v/qP3k9rSI2icllOLGtMaOUpocRlTG0BdCESdQSEC5pzOjkQ74Q/AILCN3Lg1NHFyqr
72Zw8tLvCBUIZh0EkolcxvXj1OiOetsVP2djrq7wm6T3upqkq1IN863VxCXQyKLHIlUOgVqF1Jsz
Niq3V0nGwl2+0WIo17k02jNHk9WlqFECS+T/j2oeKUFuL9hyoQxBA0YmWqEwC20wdXr1o3WL4tye
F7t0NcfdSm0G2JrCNbd4ScS3JFO8IUM4IxwsAs40IN/9xjfAmtpzesTp1kFSVPpDyHPuq3EFU101
ivKJfXz9DQCV+yX1Mv3Gi4hd8Qe19Z5Tlzhxaj7hEGeiTxCvQBePW4EujsQRBBZPWZy7lk8CR36l
5iCufVKDqnOHyPKziUn1A0IWNm5hItbAz3n2Ulz8KxOk1RUBoDfxmKh+OKbTTUy65qbFdvatcCo8
0KMqt25vKzRzyF1/FkUR7+Iy/jGJtF7T27LOIs8lp0ebcWpuWi5OXIb5RQPR6wuwI+VolMl8rs7Q
OFbtqGWMq3tVWdNRCNWVUim3pp1Y+5CSA6JeyW5kYrSvplH3DI1IPmXalOabOZrtcqPIxDtwCVqU
2faPRuY4jQYcfgClVqOTP6sGJRl2I5ybckRQHd17LZzJJqzznVK7kA1hxwPYHEpCeU3VJ37cxu4o
z1JFmHQKZURcnOqmjyTTAV5QnO8Y74x1XNkTCRx2cxMOuX5ux+21NQ6DhpfcMQ9ez9sz4o+7MDKT
yCWtfxkLB9iBUORFppfzkxwrYGRObT3VY5ZdARwljm6W8qaxJB976d4QPZpsOmv+qnTCuNTnWN/o
09xeKs48bwbPHm7Lkl1YpHn9dirMYzkUXxyDeU2QwKzvzZUkR2D6UdqwG1Zh3y3tCzS1aY6XvtbT
1QxweJ1FRWZtSGCaMn/KG9pMLpiFcY9sEYO+H0eNqtIOAbj4kLUDccV07zrqAi5E1ay7CVn7nSlS
N5L5isBUtx/unAkzmae1TrS2QJsT9BDCrFpZjWqvPOmW5W6gKeF8HRWT+HayDHWI7i6l7DrJkWJu
W7xrjUlYtCTLNxvm6KbPrCXovU766NJuCLpY0QArh+sIIjzlZ203bXzmhUpPiAwxvtY3vYZdQd5d
GSoYXsTo6Q9pNyjWthnZyj07SDBxLEiSyA/ZVEeduEWPDGSeNKc2+6ZYdXbrLW1boS5an6pwrKAH
NfHghJOypKfq4bTCPWgcrLGvMM7PPY1F9q/ezpIGtHc9bM61kVa9Xihs3Ua2z9O6mD3tDmM6lXvb
LP+zE9rhLfb04Yetl5DSSxSEW7IhjH2Vk6yF8hKsOA00c1+3Kj1j9JgbWXRzScM3RFmCRaE6a0yT
FAsHV+tWs1vck2Lpiy2d7rJVXfbNUwwfdinfSBQp/EYq5e3cqrR+rFLpgPT2Q3EcDbN+MRnTnfND
kmibEVR7Vk9eMa/Jos6xfEDd2JMG5F3lVmI/Qi7j9xkg+rfQH+icDxkqxwzFTunj/+H/sxRJ09il
v26oTFLyLLVnomGK6jYqYrYYbMs79uUVxlLe23z9/1VgKRM5fVYFUsJRzv/feMiLx6R8eVUE/uO/
+Kdawf7LM2wL3RsYKWTqv6sVtL/Q1yC6ttAyLJaMfxWBpvPXYifA8eehGVvKs38VgabxF8PxhV2l
auickcr+SRF4Wr5gKVzsjCqqx6WMOaXUTQDeDDkpc1CFm8nbWNOFm179djX+gwLQZdcDO4atzzKZ
wzb5uigLhy5XIt2bGYCTbzHTAUUc6dpc0n9d8//iKMuJ/jZFRWvJ2hBzFBxNrfK9Gl+k9Y990I/x
f6KX6r84xMkmzkmARlU9h+jmo6Mep4Qq5+njs0BbfVrDIh9ZyCbOIodczIUnl6tFQU6IIvNmSynF
D1qU6rCBqK7TiuPQFn2RG0MtwoOad+HBaNVuO7YGKMeUuC6c1sMuqYV40OPZ0PyE79FaSOeoW0Vv
kRs0DueeIGCqCmneGZKMM60Pw1tGX3wAnKJL7zApjwj1nJRIt97x3ar+Xri0bVy33eSV1gcdKHDL
wzRGvIZmrzPFickYqScAoV21shOaZ7bo0n0M6vhMdWf7m0JwIZ8GPlwXcJDtszzK0buqSruJFas/
k1HRUUSMMl/PXdaddyyR90AAckY2MWBtp2EtL5xDmBTGxlWaft06c7Ez9fYcJIC8H8vJPA7YbXZK
5+SbyhDp3ixUEMGdZm7JmqEwHGvtwlWzYoOLYuRzO/Y3hiP5R8hrP3fArW+q2dUJwJta7QJAEO9D
6kV+VHXxMUz74Qc0h+nY05Il5iGkh+30KcdL5pehtMOvcc2ncU1S13xPK8MyADVrL0KMy4ihNeVP
pTFHxOuEFD54euLG29GW5rHvVf6h5QKDb72oJkuXq0IWFJQTWu8CftA5gQ4GPkQTi3RolQ4wo1bL
aJ1Kx+/yVGFCYb7IVjFXwyS753Qe781Zf/FKz/o2wtvwzU5JvkoKlL1K/Q9Pi2j2XTmYL7OshLeK
h2YmtkglIS+vuQlWOEsakvx7xcjvSEeioMgAbB/Ahzg+jCHnrHC7+KIm+3JjWELbUbfER4q1dB+V
BnxvUYvtQErurtJ1JupsZCOqP4LrXcAljFZzNzpYk6kHdPs4gD7beMVTuRsKFxqblfa3WTV3t7IO
+cvCa3kw4L4dQQZVyOHD7IB6yFyRHNJtes8jwMzjcjIl18J1IWp9jZIM8BMCznSPDafYkozAEI+O
mxb6HfSlG7MLo+OEXeU2LanccFol1pWeaykg7EiFpi7Cp9BBfcJTooSX+uCRKZrFjtOtTHh5qzQM
zStKMH09RRNMbFrLh6kWzXmjONqNVsxL4l1tX4fojXdtHRvXDnGN54NpPYRFMx/pNjMoGq1eDbq4
sfV9Iyjzum7MiaNJ4pAiFkKIVw+VXBlKp+yIKHN/mmnm/iQmDJsjc6Yz4WjeE3w4bRN1jUkkAn3Y
DXgPD2mRt1yPkFiWtTaPzyDFuZJtP+aMdWqVCAttCgpMied5FJl3KtysDZZiDSOCYmk71ynFzhrM
4atLEsb3kln3UQU2EfSJTgqV2RHSkzhJz4CQjK4fGsGwhwY4y2XHjuBRkAxzUXaRdzVqs3GXe5Lw
STD4CvMEzTojqmy6BsM+b6NauMz0RQkK0hqOAijZ9Uh+6yXmfZsqz5kuWpQhZ1ltlDutsYhfmaR9
W09M/uQ8zQFNZbdnfKdzgEZbFi/sNvIokHcSLUmUiLMi28haEypWbftwUJEP25IMvLyKbxvRp8/W
bBPo0bMIZUpBMnCoWevR9iyyNOsWbAtUgjXY4ZYdR2xuOtVszvLBnukHk+tyNzMKilYRFMeCl4aQ
gtRzQh9RyHzg10Z3ulbNhymbmjMQfJOfW4yS/dQuVUrEIvX2LhXDtgIKSpxp5O0X9wmS6LHa1Gqk
7ERMgg4ngAfQdw34ZlQJxO9NQuwVoeacRuNO2zAOlQ0JFSAxdKpIvw8l12GEwADCwR2vafA3T0Mj
JctYnx1zIiR3pJECuWAV+I7Ufd5UvUP4o572Lw4hKVs9YpOpUzLvwBLljLLIGwaNXWlP0imZD+Ve
QvyA1+UPE3u7K/S42eHXX9dL27otyM3cY6Mi73K2nOFqmNPxqgWruendrJo2PMMzV3dhPjPEF6tf
h0zmOjPBCwGM7ibdaymApfpETFL7xRllu+7Z64oVUjJlkyT2dFHWJIXpbaTfmOUYfkvNuHrok6LY
SQ/vmWXN4SaZNRVSkFr4y7zQVwk1P9hV9+h6hty7eFFIRexSa+2GmRpg+iWgEavYpSfJE1iVsaVs
hOYlF3Y29heaIiMPs101BhVsHZ3po2bsBd6MpRnQF4e01Rh7O5UtuzU7/TmQZc0PVkd7Drwks2/J
ZFO/yrafj4nZcusIVEx8C5TgzhkI6FrNdcdhk2wID2TCtisNKo7PrE25I0RowE5IW2DjGrN2XjmG
2He5ET97Gn87y1P7thC2dRbS7NpFdtuu9YbtKW+/4u6oRsUeVEn2gOPM25VlY996ja1sGLgSASBl
uUM6gbRk+di1bC3pczjj9WA7ygYaqedXXmus2P6P1waxTY9a0eSbsuYBtwHwHWaeaN9RTbkpTLV8
SfmG7/VWbe8ARc0PPEjRNaqAiGyHzrstU3pDTIK9XSLqcucKw/4qKUixaRK4c54PeOD9lsjHnQ4Y
6FrKbD7Oitq/9Gw27wtm+dhjZEoChWL/fZ8yOYY/J5UfO5rGsFXNWru02OveRWHGImNk0yFFFbRR
rDH5Bh/TpX/Uj1tF7awvYBTML71QzC+pVU+XfKnsbdzEClHGibJWwB4EThhWF0RtipsqJssKimax
UTIsFr+uurTwYlTkVVzpmbpVyxLjtmjTM0swF22quFrSSUlx40Hcjlalnjl0yDYllK59MUmg1E2h
+aNQTV5i8DiHDmbdVehq0V4jhTfzfz3L5OPOR08xQRCy3zib3WS8dFpoegUtMl8zGSutLIvQMDIn
ir09jTZpIWEPrUwldsJN+Biqs8ntn5v5Imur+UJrWs+PBs8gS4H8CZZAjX6UkjyJbBovWRSmvV6H
5ZVDMskacGNHDHJbTw/qknS4KgE7beZuarcOmbLnpCCQ3IWA5MpA17btDD07mF0B02uYx2sNFcUG
1dp41Tgtn24nLuUOdqlC84cQz2ytayJMMCTH3oZvU79HXYOEOUQtcDHIvNQQr5XVXVeN5ZaxOC6p
BHvBGQ4yedVEc+8zdO99CAbzxYQm7dCE9mJ6Quu6arJSucPwXwncLj0VMylBq7xn2YBszqspLfp7
c7tEV7s9g7uGKI+dZBz6oALH2RC+S1ntJdoT7ujpwiyaFpHSoD4hoNI70PSMiYDQhYe45cVMNEs/
oAybjyJznIM9mNPGlZPYu5PeYyOc+hqBnmcjHkAvxkpXtsZ8VO2Rd14xYEwRL2WPd6bSEJdLPnN/
Tvpk6iObMa9Tg0BhgDpNGLRaSiDYEq9NapO9GxDuLWd05cQjSMQlYpuUdhLIuqS41cdMkMMJ0pfU
D2UHEFaKlUGcxfcJzBe5Y2Vza/QGTrosUc6isL9G1+qsgK/SAU2VF7eRzlYzy69Gl2uQP6fwnNPI
iMkDbkcIZiu2riuGTZVH+i4ME2y/1CVnZmiJzocc6myoEONDPVuFT57atV4TUZi1xHEDKf0Bav9q
1Ftjq4/DktGuNXs3dnRojMndgEzaF64SMZdudlyI3tdU7EhRWIitl7lflZKMT5mSx7hKlqRukFik
+hhA61RXKqQh1uYmp834z6TuDqsnK3ZJyFZ4UZdx5EPeRhyZ5DS1oD4Rtzan8feo663g78jubuw3
QNleR3YT5YR80a6vyzKrvyKyg0SnT8W3FkP3j7p37FtHE+a4zt0623f9NB+YAGc7E2deAIPNGtdV
1JjXpgtTI41scVtHYB5BcTmTP46IcezZtml8ihDyRxzvcg+DGj52tuQgVg9Rqk3AmmXz5Im5ONM8
xQhmxuOeAMAZGUO9BfGUZWdt+UR5r30b7dK90LwO4RoqhurYN6lQyHzrhutwZtYvgYosKZrtVroI
4/QC58Aq85SYxrrgLq5Bvz2ZsdkMEI7m6cpc8r9LC+lVx5DjG85fGmWjFuuXk+vJb1keO4eMSOov
RPvQzmXYbzyoyxcSLSz99tiNgxHm01mcuOZFDFLiSymRrI2yGQ65FfVnZAJkP0iTJVeCXCEmJ+B4
r0E4Fs9F6yD/sjXSrv+dCq7RSjsXMialB+g4U9u+NNnrtmYHG0ya90bpIJILLS0jSrKPLytlesl6
x/2qV065QbDr+jggZ/CEeUpuE/lU1HiAKOnlMWHokBGu7UmwkqV5GqR1j94GfTi3l6/tYWJXsa5i
Y14NhNRGbT3jDi3ulDz5OiLjRLCW4q5FgrEuvYlNsVZ/EUZqrMl2g2aCvaLpGAF5cld5dnFXZUV1
Ludc3wtBQib1fDGFkUH6FckOSmC0g1IEbJds5WWSOc3/QVh7rbPdB6kQLMa+092xi4F6qiThfW4o
8pyPYn5NqZg+jppR3adN1nytu3p0CGG0Jg1VHD6sXV9ZpBxlGSWNqcjyaBp4MH2ASeP3TNiED3dY
7Q+93r1AGGI6RXvnfPRcIg+pbH+UtWoDZWY+gNXlcq76nMw6BHU7iV3cH7hVMO6JW1x5TS0vTd2N
LlOKoVVq5ilIWtdqLkRkh34rUv2G9/95gc7Sm5U91F94JHD45Hzwqra7Jm+WfQf90odRtAYfLkfb
aKTtHltyoZ4Mpf5upu3w3ZzG27nTW3Pr2LgqwboSXt7MrOwQyn1etfwWRc4gge814sZS87bwQ7vd
opNWt3O/yGJ54gOcOuYO1Llzrmf2xOIiOgdPo8feNNWjJ2uy2hVTkCUUVom2bjQ6d2x1+J5EXvE9
xPRImJP3xRzN4UytNX3Hv/J3krmZmM9EFYirvpLTUzSHsCGywaW5TjbzhYeKfNcLhytWuUSsR+lI
CqvHRTFC54vTx+Zdgghxm3YJL6zwSLArqamm2Pa2lmKh7I31a/YgDyzI2dVYz/YBBFu7koO0N3Ve
ho+Vl81+LgY3WMy3l0RkzFiUSY1Gs0l1OzLG9CPmQjfl3EZUuMqxKJYoR3cqjmGi2NdOo0Zrsp71
Sy3ujZ8abla/SgcyT7skOoRl3F2V1hif51Zm3ZoLYD7ypzlUum8p1k8SQNpdwXK76WujXuN2Vo9k
BtoBYuTOr2QGw7I3cpI9I3WZhdYbz+vVnci7O9zYsE2R8RwM2FM74AjfY690gjSK+WJRCB5YSJWg
IP31nFLOQbtbRJdt1GTUv1X5s5Npn6DXrp+MJq2/oTEl1nMVNXH2tBDr1TOt7sIzyG7pmm7JwMPW
6nedrmDKVgj28S6TXEQQ48umGbFUVzUjjxJnuu/GwrssJ5HflVD8VoU1ebs4aSPwp15xZ+vtyzgS
xKfOlCqiMcRBxSrgWOwarFwvfIoqNklNP61mLUv3xMNpG7YTgaLr6YH33/rqFPZDEVEbm3BUAqrC
fE2740erJ926IsQNqTff12kYgm60Hx22IGM6nyMZP1JD2XTOaBMpnav9QGQ3nJnknmzshoB6NSvF
FaFjQU8S4M8YdwSJnop+bEfvZzOaykPEq3ePq0PEayBqTbLyxBiuAUoSCl1a8Hm9sdvoSVOubQZi
K7ekA/BxI/RtFxTjNowifFMeGolTwQxhBHrZKy5MfJP+Xa/QjEvqimey2bEfL3YfH+1NF9xdjoYH
gkE8Lak3grwRWCPgfNChVUReaMsfSYH9JI/qv8co/3kTmUMtwg+QbsDNWPpe96nV1q5pP2qcGCGR
d2Nq8slIe+1CleixPz6rNzLDX4dyYCqQvLMIMF4firBfWMMGhyoxDZ9nucwCWyy4Uh7eFcnaxa7C
vP2nTXIOihUREQYwILKQTg5qJaGm43NogynjKuomf9iM65l38sfH5/caVIeoajkU8oPFOK3a5ika
L2Pxhzmp4CqYYiNc5aGSsri56T7T6WjmtD+u60mjg5jP8UWXj58xDZZO/O9qk1/HN1CTIW1ZZjQn
nXrY+nWMfaMNXCJMNhRdNDKa4f7jk3yjWuMkEa2qLjQeZkWO/vomjsRTTZKIzEBKWrfOQMoHhhQj
vMx1dQ7mSR9Bf+A1gCAith8f+r3nx9BtS0daiG7tlFQClXLUIt3A2Ddk0wbTh4zoq9AIdhQ1b1Bc
U4FNMTmgHx/2vVcf4eOCYeF0be1ExGO05F47CYd1mjQ/aEV/b3u0/CKbp9ZzeH4/Ptx77z5KKhB8
OCaR8Jxc4EhA/FHcicO10rpr9GbH5n/cNLCEP1ll3iotl3uJ+gSJhcVCo574Cb15/vte4urHWPHr
2ZzC7nmUPJtKm2sXtJTVne3O6mMcLs2kgVb8x6f73kMLgQO6CZqQtzzJzDHkPESqCAwwEUerq+jm
RyyxHx/lvYvKLVzGV9ixEXW+fmrNMTRhHLH0/FoFYDYwivAILdbMtP7k/r13QiZyasx+dOVJFXp9
qGwkkHvKBxbUocnX+lB9t93q+8en89kxTk4nsaRu86EWgabLi9kWO9Mtjh8f4t2Hg+dP4+bweCBW
f30enpe6g9AlCTXUrhfI0/WDXpUMyvoh+RqDPN406HmuIsCE69qIVHJPjc9WtLevHtg68srQBYLo
40F9/RtMXF4G2uwmiDSBs6ySC2I4a85zLDH7rPY+Q+68va4cDwQiTjVLx4p98u41bKvcqTaaoAAD
fGba09GJCe74+Mq+fRYB0i25aLR2sflrJwfxIk3OIsubIEH077d1lfhV3Z872Ak/eRTfORInAREI
xaf1VuXrwSaep8mtUBiT98xs4Yy0mbtapA8fn9E7twnrAARa7hUrl7ks3L/Num1IdNhOnCogm34j
8kdSMPw0K/2kCT9RZutvv7GLS+HfhzopV+hR2dBIOFTXezTuS5Ng68EBsDd6fbdp+nK+nyzqMYv5
h1g3Jt19VTThN4LClI2cdblJmf7u9JY2WkFOdMHgaAYp76b1QRqjsgczM18AUKeh35Skp0RMi9hX
yQ05a6k8OH0+Xg5VRwcb8nQOSclBpG8n8ycn+ssD8vpjzhecuR4ptChCrdOPXZ4DCCITi2vaxvKL
VyxUIrK0J9tOHou5cw5dvuRC5uE3ARJ7i3uHnslo722bOCiLyaxGQLCvd/eInkofwADGz+KGlIWL
OcznVVFlzQYSKv3GhLTxUKSGDnen6lei152DkiqdP5qVGTDbHtZSurrPcdI1LTznPDPRMqSZF/oj
6/XaiwZ/dqJxbVKueFwtHUachwDpySFu5ZOP1jvPGm5kHBJYjxd+08mzRlZcQ/UxcV1SpT3vwTrv
uetjACE1rVZjaAzBxw/324IH8hskLuIikb3AI3z9cDeViXyqLqrAc6W5p99abBosB+e2UctdiCju
PKb1emcmXvRHsLulnsSqwj7SBn8N1cBZLsVvr5WIpl6JO7sMaHNNX3t70L43zHvuLM1OX/74JBF4
LLHCLoaLt/hfVBZDiFo0KHrBVKRfuPZMgtq1kpZiT9pG4votA3YkcTpN+48P/s4ytQQt2AtVhYv8
y6zw23k6WdTRdirLoF3sKM1Q3kVjhNQjncQflwEA1XifHBRG4C+skytKD6iNKg2Qm+66X6apHNa6
Cz1N5Ibxx48p5QaCKYRR7D5gIb6+d3VbVairuxxdQTesMRziWkmvhsGytzSenv/0ApoqAR3UN8Tq
Iuc4eUSjhHBcExBWgKzGCJR6KitmiMx02tzI2k+u4dsXkINR2lAaWAy0Tz9fDdqQ2O4Kzkwx72JD
+dLM7nM6GnfRYH9Sgyzv8us1kEOxLbU5Ndb8U1puQajfVCoIMYw63xj0Sr3KghSX94Salf2BNuVn
1ej7R/QoRb1FAHfqQVDM2nFxYmVBo/W4SuvHasL5LjCWd+BYVnGnn//5raPwBi1D1cERT55Iq2Xf
IUMnA+nRHaa8D3DRXJEF/8lh3hY2EGyWjFRQZVQfpw0FxOJjkvBPB72iK3eKU6I3Hfkifnwyb5dK
joKxT2Nlhqd86rIbFYhraaplgSBcY0Wnxyeo7adT2se0kQzU3dk3puqTVVJfHA2nT8mycDiWhWPL
Pn3VwmKWHtu+LPCsiS44eEG+dXU2X4weU/qZ1DS4cyRPoTk3MxCDcAEYe6nOTo5NtEfmCkeAsmie
rObG67JsHdU1xcFSFjQVrktkcfa9pw92EMnW+uTXv3tjXG/Z/GiYsk5vDJIEIgNMXl260+Umnbz0
oIz0OT++MW9XWG4MusoFSqYjfzxZIAqz4TMSVXlQEnG1qqo+UDPtznX+2DiHNBWQPLUt69AS8P16
1bOc3CjrpmQhGmugxEoY70dbHbcfn817K5BNCeBC37NpdizX9LfvxZyqOhgWJUM81Kar3uEzNVqY
hNs2f+pT88+raPaMyET5ZEDkU0/bOq5MoLbFvKJTFj4v104k9rEQ4ZePz+q9lwcgI+kKXEFO7OTa
jW1WajMBv0GeWO51NuFb1kLrmWFLtRWR5f4Y8jrd0y1sP/lUvbfmLXYw6mo6ZW82PbRO1dgw+ww4
tw5iQXmc02hbw8NM51texE+O9t4Dz7ZH52FnZ/mmSZZzjo5d4+6sozrbFRDpj4OeKuuPL+Yv8+Tp
osBFJNfA1AxkzifrqtfpI/GMDXFT3aA+JLFabRUUxytSJBdYZesM9+kCoOwq2V81U5ldWiRV72IX
TSc5LzaDZVwuWhN2m3xw0WN0XfrZ7lZ798qTOrK8mYZF/fP6QRZhq1p4zPnajCZjAtk8atKrfFRl
7T5x3C/dSHfCqWOGGKWRPGRD3+5Dr/pOHC9Mgxra4VCYe7pI3sqelBogC+fx8YV8511jpk0J6mAr
W+rD1z8xd/gNyUi5PZTzcz1rYB9rxJRhjn5levz4WO9cDkzavNjg8mgQn5YxujbBlnMlpX2oPas0
HNYFlN92yssA01S6oVUuP6kw3nnpoP5rNhUNX6w3JTYe2GkUUcXppRDt4dr7Oqod5hhiXhn61Nw3
AisYaow++PNz1QidWTpSFIinK6WpYHUTxBQH7NUuG3sQdKXzI934aBVn0cPkWtGf120ccGkD6ARy
s5S9vpO8K4NszaYKFDVq/EnrUSWUhjwOjVcEBZ6xT473zjeH41FDGXzY3nLmilCYcVJxacc+YnJh
ChAWDX4iA0Xsf3MoD2e/i6mVPv/JB6F2zEQWJVs0zavKaytvZoivIJ6STtM+Wb7ee0ZhNvJ4khO0
9INfX8UeSVw50xkI2qK76+LqxbIawty4f0nUHN2u/HO8HAsYpgsdPACTmtMXUCP2t9LbucT+OKPx
c4Yb0Yl1TR/gk13YOwszLXUVtDqdZ2wcy/387ataz8T4qSFbwDyyvkTjuHPn5u7jh/6X3/VkVX51
jNNVWUmz1ASqHSDo1/AgJvWhtVrrRu/scEXEQctVVEm6HkS9bnH/31eDcBALMavtXFxmg9ahhoQK
RKTLiAKOJJPN4E55kBhSHAiniI8EAo1+OfXht5Akvx0AW8bSmUtIYx+F+9hyGVKogIwsTaDVTRnf
38xegdiq1NqM4NcW0G/fhB4bqDG6SnOV6rBKFsJLIv6XvTNZrhvJtuyvlL05ZOgbs3o1QHMbkpe9
SFETGNUQfeOAo/36WmBEVEqUSqyscU7CIjJF3UvA4Th+zt5rX6Wzk+61rl+OpYVEczRSEpKVbjy4
hXefNUUfcIWLHTmQaH5ShIIHxImV30xrG4HyshALF9NFYxpZMGX5sPvz5f3d2uQtjoOaySFzijdr
E4ecAF3A2kQm/Cxm+ezChzANZQdMKgJ31Px/PHbU3BR7G4eY+eHPK8ZKl1oYyVIfpEi3ntMlbJbj
JOt3itdfW35E0jE1pPFHj+AXwKI5F6mBva8+ICK/aduMKNfJ/SqKjwyhTwhSgsHSPydd/c6Ryfj9
59Kl5YpyuH5bkHltJap2suiJNMv6KZ1VXEKdqdxgdFHLCM0MZxxhVXEki1GEUKg1hts1G7nQx6OF
yt8iTPhoqIOy0ySEoRhhKAuu3TPvZIIN09nSRg7qM1LAwlmT0JMQR7LRWcOEoHO9MPvAXS3hFzI3
C1+ubRLlfJ9Qlu13PB/adU7a8L6dJ7HD0cX/Dkw7SHuZR47i6A/CAFr15xX2uz3dJuMBWDdtBkPb
LtkPewTkbKsCE1UfVPm8MI70l0ndF5oc31lZv9uLfvict4XR2I5V2XhTfXCtUiVI3B6CKk2jP/8y
vyttYG9wWsWdT+bVm7eGKvS2EWZXHxg6uQH8fp/D+GNTwNxK++Ud09lvP2yjDVD44m57e4iwOzaj
mmxz9Hd2xUl03Y9mu0MBipZaZu9cvt9tBDZtf94WWPZ+KX7LZSEtCRXVAeYLNnnHDrR4eWzK7rvM
0Cyk9jtX8hfowJYGuM28OcAiIfiFkrv2bcn1pU7LiWTB5aVrZ+7aTUedXnzYGAqckVbIYG494zZT
4/SwJJgakiarT27iFjuvMZePDpYg7BlxYr6XIPe7Zct9Nmgj0b9lfP3zsp3muFeKlDJnEu13w0se
CJu9Kw10JH9eUb/9HMflpMjxd7PM/fw5/YgRt0WPd+Ak2tLNkc/1okxhM3TvvEh/V7bSnNqYHNs/
nDfPoTEBqYrRXh4knpG0R+I61TddY53lrnZVNuKeqN93GhW/W8A/fOTbgjVfzRKNnlodlGneJ0Pz
3TNLxO32WdeM75w5jN+tX06kDMkoHzkLvzkXyck123V2KrYZffkM6PNlIhssGEvNJQAAFJDSKllQ
sSNHmdi8Boq2KTM7RH/e2D+aNFUeY+H2h0HHsYCrDZ9RKru7ZPXAjNYl+XBx7+5mZ3IfXItd07cJ
jfYrpZ/DlRTnw9roL+qkY2cBNDa36ue8GWAVWm0kKfkyHPB+tRg49yG33UEKsnjZ69Y7q+l3V8Hb
nLq0OFi3bwewZdn2fY0/4bC263El5M6XqvlotdY5PdNHmZGs/Ofl+7tbvDmzEMo4NFvfXvY215JF
UAwdMuEp6OIG0B0rp194HXEZbynR5cOfP/FVO/GmIEQxQ2KWzuPCMfPNnU4U+Bq2W1YHG+d8kOK3
vzNTbQxqg4yytCnLh1avyMEyUU6+2gXcFIs+/ngJlA6IqjJNKNf//KV+c90pNjYLNFT3Xzk0nr24
YOWM8rBRBaO0W+xTnVI2LoShPOadth7QRX7582e+CQfZZj0wYqhuOPxwZvrl7JvMFiHUI080ObJI
WY3E3CFINXZ93PV72DKGz0pBOWltMbddGizMZHBemFr45y/yK4mML4IvHDkGABkGbfrPe5iKNMKu
ZFbhWway4r/6GjKjXG/QVtfWOVfGOcocNTIWq95PSprIRKMyR826dLyejEndLUusfkrhhwW6XNVP
lMX1Pp1YUjimih2iPmuPJP/7ghibLXuMTDtPI7TCZtgptTyktnC2AF4ndJNzwLvGXWHU8xWPLSa0
hQfhMXUH76xUnScIMcU7B/Pf7OG8MkEDMQCg9nvbOKLdlpc9oL2DUxbzXYos7TDbc/aYaaAL/3yt
f/dRCK/RGuBG57XxpgBh6CREtb2WvMZIw5YkSSqPuS3OiJFNHv/8Wa/37e2TtnV/gRHRZUTG+PN9
JbKVFO8q43BAqpnrSwbGmL1AIO3jthnDGtD9udao8bWc9elS15XkRpeKF5hET+3bWu3+KiX/A/F6
B98A34BL/39IAr9AvNDt1t+/yuzrIH9kOPz1Y38jHBztA+MiigxORaiZXvv5/wqcoOfJy8JgQbGD
2ZQG/wqcYMBKAcqwgS/Bv/yL4aB+8BhCoLSx2H8oUf89kNfryv1psbGDMS1Hz7WFW6hv3ySWvtiI
5rLx0NSJFupphtuXAPXAkvLTYhdfXILA/LZhF68HqJyAQ3p/nhfc1FrRBqp07108mmcKEtET9uOL
0TV7QirtS110BjxbpQYJgCdwGXDP03RZd6ZRqaFIWiyCkIJ3rUeB4NkDYbWefsPOqoZqGmOTMd0i
0oQz+wkkFV8h8T3IQbIEqirUMC/6T2Pp3Q9W1uDDagg0tvIvttKqeC3444XGnoZHtTu2Y/dJ43gd
rNZo+Dk5s1EVOw+EN95ik/qCmS/jZ9tPGHug2kpcZkgIA1KOb7SUeZRe8/sgvMVE24lPtpZ7vtwA
T/CsDexLkKZnBB/hqDj4MFys7GSRxz2XZvRiYHsVAY558UJO6uzbNpeSxPqe7hp/aTlyCUwASPwK
XAbVRceNETPGYrwVQmSEtyZE3VjvmWjqzSE3ecljnSpDW9j8vwXoApdZyvaTcJld4NsDdgLdBn3M
O4esQ0NGlsQKyDjpxmNiGZU4H/ySjOtzy8S/Vk8G9GnBFzJau8Dzl3ws+o237ICKpz/3QtegIR9q
IxjHSxGi5dQTn9ibr3GpUON03j24UhkZBAMEPYL4IK2wHKPkcX0C6tCh5F5/H+OWhUSGZ4NAXWy8
K+LTCSOnb/R86GQ5R1dT7l8XSSbgDy8mgp/WYR1oi3FTjZheO9W7n1yKDb3gH5Vq3YwZXyrJC/No
KJ2303ImS01SzWeOJ3UKom0VSf4s747LDPBBKJoeDsYIo93GmMplYmENJaSCyrIuWc8vs1cYPqdC
18dt84XeLPd+5b/ymESzUVPqcJJuD72h4WcqrlKvtdCynXYFTYHQouu7T6/3u0o2BVfJspITv2+S
smQIJ+TWC4FThRrqDI79Cw85q9rmz7opq9N1WCrN9iwktIY+lin/abv5F1ot3H/8M/7YFtnlwOUi
kup+Wbnzk+A5ceAOn02wfk6pw9PhOf0nB9poYDvcYXdgMW3W19eLUbc8FNiC1lNbVF8qOHJRrDri
rNR7KzJjFm1ZYE8kykC7rXoGGmQdIZkCwhcYGzZyrXRg2kWjoscyuaTqyHdI0v7c7RVOGohjLgyB
uVeg3ooKh4dymYyLbILLjDyKVQbNKIDsVZxcnQcVFomKkTIto2JJykjlOYGKlt2MqXX5+njhX18P
qjbo0WyWbsjZnwiwAe0QFHCslalXnCUpncNZNfDEadtjWDAoer23BJXhtozrCxsaPVsIS4B5pxcY
E9fmdZWvDqbypkVEA82/iBYOYjtiUstwUljOrwtgW+E84vivKWqxMnqBN/J8mys4ldfbLAdkWbJj
Gc3wRCLIHvFzm1nKwUr5VVeFz6oHTTnEQKADstG+ZAv/gjDyJSn4fkyb2FcUnubKkF6Aiws4SzfU
F06mzpfWTPU15V+UJFtIWZzqi7gAqVw6PBEDEJRDYvGcNqulXSxO6mFfYpHVlVFfKD327NdxupNX
z3XP5qDh2clmc0/B0vuqMvOXadMYgHG0SYBQDXDsFIlC77vjZENnd2pyX+asUoHyYf5QyoRNET1k
FE/cOsUpvH086Dcpk8P9qtXLvpVsJi0KrACoH6nYI19hGjCH84g0cCPYwSqGzn/tTbo369HrQzsy
sg2UBPe1JtNrq2NJdJZ5oy8b6RDlv495cHvtkH2xiLnd9XbG/WtKNSSXsL6YbXO+3BI9PBPkNF0b
Pnm71uAYirCo+CsHjftq1nYRmRsVQCHP3C9NenVEesfXurbioWxEuXdj8SIc/mdQNhEPfUtYJvuJ
iT1vp3XdV+JaLVLztCRohPNQNWbD1Dy9Vqbh0tlSTQ3ogmdLRouQHF8E2dDdFjUinbpRiQ9WAGut
5fq5sMpq9G0qApvsoA12va5d/kXPmznUOCZBB1T1eyspSjwzU5uflqQfzrKJrAnfUOOE3nui4VbM
sW7Dk8jkdZqYNlYsWysTZ9f9RQgvpBrNr9zw1UxhiNtCKGdtPDwrsmm+cfL+amYqRPbEmIsXVxjK
SiC0sq59wPY/ASLomp1XFTPyiw7PV9DmMH+q3ByVMOFVFCKQiE8e3GVlh4xg6i9hC7vOsQYBSqOD
wl/5hMVhDFKEVeVFnIJPwB9aahBblkJkl9Zo60tEYEOs3NYD5UPq2P9u38Ux4GbRUKPfbcNneHM4
Kj1FX82mGw4Oirw9eYkv2Qa3N2r3fugwYluSp84EkPzOqeyXk/n2uQBMkAfguUAT+nPx7nEqWTzZ
DgdAC9tmRwlhZMW3eiLFhgPDyw8F5/VfddofM6+2T6NfxqEcY+gvMh7k+IqZrfVwKBcWyFYJeAVo
j0QB3/f6Sf85BLxzCNiY7388BdxhKU7/R/hcNJIh+vdXLtzx23//198/+Pc5wLM/YBJBCstSxLuF
6+e//gH6MrT/gAcJ4TyAN9SVm9Txn3OA9QHthQ7Pgm2UowDH0n9y5/QPRKkxCba3hjhstH8rdw5T
EMvyh2MAIkt66wRVkTDKaQDZ5Ztlq/a1jGOhnJumNt646LKj1cQwXJUrJP9NXqquo36LphvUeGOu
kTYusGgorMOkaCbYX0RJGz3eRE1I90Aizkj4dZ7XaJm1nHK6TqNCJreU/QezYAoRE/YTmGb9MA3F
9aSb0i+mxA2UjVKOaHYO4t70fMTUpd+bBQBVYZb6nawpodpWd4LVSKpLE5nFfW3gae0daYbL0AEY
VQaImsbHvMlf0P2yocfDzeIt8jZvbAvNqmXWvpEP1W2Wr8NZ07rinNcnIbykPOFuJqqDQKl6vlgA
mhwrvG5Rnq/yDLqTt5P9YCCnblY7TLicl52NkM4H3RCH4zyT60lUFEG6i1ovzC47NVIJOg9aS1gX
auceCBG/JV+KOan0tFNVaOfQeKswnz32YpfCtUgLMBTCJeVUbStgabxl3Frr8NyRRplNGG2BFgTc
rOp8lWaxcyzFOaugAQF+iCt80E67m/VkrvHNQySGITYnES62O2HVIpyW9MEj2PXjVFn2ESXL+FRr
jc4QRXihuhhNfNl2i66Ca0szWC9CSTX1HJSKsd7VnVEUQ5RNjat8LcqZGHG/KUm53w12n3f+UDf9
GqgWImwoF1JIcBmgagU77qWXeKrC+FdgO6GaFNO+otA46I41752qJhU200znipOUvFWoRqS/ZEqV
St9de2OEnJpZF07RqRwAZ/AHSrGym+L4rko/H8ziUlkyeDUh5Ng5WffUdGvXnUiBzpQUVgW2aMfC
LD32jhe041yv9RnhK9Lunho9tm7JDJwyMpKwsDP19jv4Zvl0E8ui2nP+cZ3kynDweU87KBsq+VXm
2nby1usXzs4fJ3Xo1TtlXGw3iZCKlBV13IalA9qMfnvO+AI23fj5NGX10oodVK16CLRS1R4bt51v
plmsNMtycoF2eqblEC8UBPp0qhHtKwRmeFGGuhzWsrUZuFcH6IC0q/lUQBSHUuoJaCyJWMNG6PFt
XaYKxatjidbPC8KaYL8V1aWSL7oWVO2iXmEKssddST0J1kyk5JFokpSZJddSegAlrb/VMUD4u8Ny
18UpTGVOWPNjkZUeDA9hG59FauphmVTJlUgXcWWLzCWpoOXIkWr1tOcLqKeV+WNUJYI6pC5XCNd1
e233Xf3gzQIZtyM0Rkfmkvdwaj2tO+p5zsjfteMjIS0KuoKetpefyNkKNQUXjq9qtcMtp+dPugvc
SZ/0YT1K1V7eDqNTXyO3T8DEmGAgRuvKyyFpxWU7n7dlS7tfQMx9+s8L8f8Faopyl0bVH7pizyWN
EpQdP70N//qpv1+GmmZ+QEhlkreKWMZyLf7Cv5tiaKw+bPpnXogYqnGOav96Geof2BoZMqnUOsgf
t1fo329DQ//AjBs3ExMR8rr/zabY2w7/povVdMbMCDwB6evm1g3+YXYuV6NpBVy9SxokQIYIRW1h
vuQbU9eZxhs42yCi5rEuIiQk8kmy5X1EAjCTBOrV4r128Jshx/ZtsNSh6mNsS0/Q5or8+G2gDreF
lw5EEotaI7RsJSFrABsGFXLkbOSPkzk8OSNzNr+rXIK3YbaQShGvvWPCkHfqb56U6hV/RzqEellq
H+mBuRA/bSv+ri2K9p7o99Xr92MxsX1jKhPa5R79zV+GguYW4ozxVl4as5VAfpjX8uO4YWR30lka
C1TmrOVh5lCyrg6h0P5SqMYePwvRbx2Qi2/p3PdgWQiyCHvm4LwBqhR+uNNZRRIlTZ5eF4wVqt5L
+5AGK5l1qTgvSI2byetS7NM24HjP6P/rbUCSjywb5SFrAwPsz7fBWZRkUtqyv6RQ8h6ahFYv3Tud
pdHSGb1GkuXdtbFWfvrh4Xm/wledTSXEmIlxAJYm3P8/fywvDrzifVJf1i6BY+TIDJd13wWZG6cP
f/4kHp+fSsDtk1CvIet0KQKRnv/8SfhSllV0aXPptkTLEFfYlfsYiIfu8x6JVDGUeAJUPIpBblhT
tfvzp782mn9cNPyWtKExjnKiQQDw9uMRtWZpUpM+4IjCeq7ywXouyu07WGvVR2S3NpRV3Pr9VIpJ
h9XVON9l6fVHAtFM+gAG5QHhAk0R5E5dfTRAeoKFd5fle6sQHqQqwMMoqBoTPK6Bi/qdUeRbYQU3
ikkc24aB7GmbkLKn/fiYqvZg1ZYVk5I1xNVz1smeGC+lkLUJy2upkzNC5Iovieu1F/Mq0p2NLi4j
sm50XiQIebTEKU4qs4GomHWG8220WuBIf77I+O7e3mTEkCwiwlXZW3k6jZ+/JTyFTO1SaZygR7Qx
vkzppeseF7lBcQuUHuugUG8AG1mDn6apE3QgHXu9a/el2ZKqWAqciaVVAfotp+RxyqvmuPSYOqlx
249MOl3S0WoqCwiVmZ9JIwfNlvf15dQq/ZVQVhJoQOTTI1khvAf6mFYHtMLlrZ4n1wjUKBDLwRGX
Mhb3Ely7EdojPWcto34JO9JDqQQmN78okQc+xepgnqU2fKE1mWnOTSp8j4BFlx3hfywVwkB3DbXJ
UkLcG19bRHd3gwp12J8qSGVxL4ajGev6vUi1qdjHjqIxaEuL+AuNuW4EHCeUz0PlVCE2E/1YNHV7
1IRXfsvG1ua5N6riLvPQd/mjMJOzLgZjhjWl3QOb867EVM2ROXVip2mzRvOdeU4SjJxyRDDqKTS+
3ujCofWuoHEmdLvhNRx41ehTAOyThgwGkE9zpabnUHvaO4oeaz94uaLTA6vWZ9duuqhXwbZAA3KT
nTLP6rPel9NLjyvGogsKlZIJhT4mu1lSVhrTNEULTjd31zVxCtaG0WnNH/XZzon8tIm0dfy8z0lX
xA0KEL+xZoo0Wca0f5W62nc00YhDW9SbidMvqVwQRf2clSR3BuDcfj8bznxhF+taxjfDJGRFYZvR
lOu+pXEK1fcJDSBiESyndBuL5isktFwanB3kMLTqpSwkTaczLxNoroCQxceqQ3gKMa1s7gA2Gsd8
MQwSYLkHsQ+VmC78mlYuwKw45n1ILMgkIpuDJPiyUmrxFT3CzYFcLNAvQmKxPMygjIxZUVPcaFvs
Iu/Cna2keXw1bjriJKCQJCZEw41X7eqSU5BfCl5ecTTTqgTdz+QWdkWs1mbQ9DGxc6lHDNZuKp2S
aI2YqmBn1Um1boJAdswaceAmieuU0h97unnXPUebKmqSDCwvpWvGpKLR5T4jf8+93LBK8VltwN+x
8qCee7Euhx5QQpdGbZJCJ4sBgqIi7Po62y0lmXgHtSfRMmCSV9Kina2l3HeZIBuV26o/Km21aqFh
2AV9zqJSlasyVxVGChT9jzmDjOpodJ6kB59K+5apgmHscqXRtfN0Qq7EfCHVU9yz3djWd7yMjbM8
WfViN7R8g6gBurRGrjYjCcEE2k6nyiU8OVJ4VLow1rThrKMfUgLiM5JhaypzOzOnpz6p19xYvxPk
4tkhLLiyCo2lSsVRUzPzkGROYTPtoUkOTjKLw3WISX9Vpq71rvN4ys3AyESOORrri3JOlIy509o4
sfi6ntNG2pISC5xm2sTp1zPTyd/+HEcNgj1YPokhaM1lyurLOVM+d/XSLArEt8IFUbWShQJfcjQV
4x46hD5c2q1HDiInLXmykI2W+6RnJq/QncAVvIszjj1Pq1bW6ZlgijDv+slas3NNJvLezHXr2Zrj
KoZYyeLdDfXsGFFvryT7VoO2xQHjwEM+ChabHDPxVE4TlUUO2eeut+zpS9ulxmF0yP6KXLA8ul9D
bzB2Vtnk867uRu2SDFjDvAFBot1rUuFPQIclPVhqCxyikTzX7NDNuj4da4dhxlWmOISFqWJbnHku
+r1T9sSlzAtzu0AVE/cmneCugill0z3nDeY94IpgdVfskl0I8GWGBNh7Mdww4nGLW92l80s7IZ+G
k5zlVnymYJmtQrGhy0wVH900K0l1s17Jda8WzvbLb18dfOv2vdpKuzStmt9i2GS6+CoakGNeMfLo
tGVSZDd15/DIdwNVQcL/x56qyzq94hi5dLRzoOlwu4kWGU4VQxfE6eog5t2MnsyIaDjo26bBwxTw
G7GBzB5IRMZUdfUQozg9c8csg1lMaiXrYkns56k2+BozyKNbUPdqf55Q5ubnTVsX+Z3L22Lf16p2
KbxEPOEutoWfYqHQzxo38YbzmFSRMVw6R0wUuIuxb3Uua8CobaFzUljX89CrDFZV4JiPk13BAapi
pXpZVm/bQzJRpiHnANLaMn2BtUj8lPeokNq9q6Y2oaNlss0t3ZTeZo3sz+nUwyS29E5P2PYsk9dR
qnsPXa6MCSyEmsdkVWLDO5JBoInvFRvywvieJRVN244d5ZbCFZ3HdYx4yUziXOvgXzJIIamaN60x
qpTeIv9MpLN3ryyU6WerJzvtm+zrpSc1V3PGYzYxUo3mSoPEaU6JnRxbbstER8+zd3D+RnmaF6ck
UrkXvuv0B7OagWeuk83NAdXXo48ui6Y51fZsXhCdTOsrFaDqzpOF1OnAtfoqvacS6b+pXs02wtbZ
j34BE733vWl0BW+BRdyVidCyT6AGDXcEj6YUy0dGU2Rqp3Reuih1lCI5U+J2+pImKpzQ0mEMfcxo
kN7MvRKv+24QfUYXZGCRZpAkjOuZBpp1WdltWaI1GFX7hLHanNF+5VMfMVDkrk1unQHBpD3D3oGo
NNJmY+7CsSR1Zb+6gtVfmHjlwyVe1D6I294WjxNUxfs87VhrvOm8B9Z61V/XXq2xweqtl+9cJMCT
Pw9PCVhJRfftUitvLUCsE5PzRJonMy7d8VbEvdfxcmdFR21mcDc5OCzzRWaAx7twug0mr89qaR+J
jvf4veZZSU5Fp7TEHPcxewbV2CBPZUn+l9+RarjrU7dIw2lW1eMiyAsM8bE4mW/SEjq9VqX/GS28
N1qgSKK18H9vpdx/n5/7n2YKf/3EPzMF44NFY4ABgIfxgUkQR9J/2iiq/YEzqs7pG4vJXwKif0IC
mUQg4kT6DazurxCYf9oouvVhkxUBs6JzSBeF1MH/9T9/wtP1b/77x9mUxsni59MGjrkNU4eQ28SU
QSfl7ZlIKsoomkY9TkLvHkeFrakvl6/urJeXPJqCFA8GxDOEk1sEvqe+b8dPiGQEZlblTqhdfzYQ
tu4L11lPZjMoxyU27BgCKR2AgeL8eXCchvK1UcXBdGMKe/yKlFi1YyEdMU2itlDw16XmHFet4+VO
VKrafOxLXggcQYq1YW8mX709uW2nOnCeRxDUYN8Y81eA52I8UDsigFVn9Nup68TH0q0lehBOmKV2
lnqzzUlUjz0ZOalq9ru0NHXoNCacB97hdYFJmZfeQjxOhjJGO3OaRX8wqQKRz+MgJuRPEhfr7l3d
WazjADkbCi5yPye/J9uK8tDXnM2ykjZW85yTSvUtwWvlhKve8zaLOK2rI3F3PVXk3cwguQ0lX6Hf
F3Ojn6OYZaI72F56HuebHmqiqOx3I0KdMVqbnHGo2+QIGZr2iQhB8gjwrspDrsxuNGEieiJCFAgy
sDbi1bO7ZJM5sxXlJ6HXyJH06SFvMmOfS0QiGtniBwrvdPVFlaSP2ZzxelnG7Oi484lDN+XkMDz2
SUX9VfbXRjXDDK5HJsxjYn8FyT7xdp+e1tzqAx2dRjEbx2QuHuhxkertafkZutwvScahx4iL4W51
B3iqhMXtBy6pYsDRAKXDe9lJnZ1LQCK+1dtxzR7sUn9pykyer2Sl+uxsl2sqnIDd7gkL2Vk1NvWh
kFkbAo4LIYzrIAha+7xlTrPrxMp8vWp8dBcPrapk4dApzP2r8bud1fapstf4mpgPGz/KTD04kI7c
G3FYLAMM55F4jXkdr/TcsMNxHGfC4WKGXtOYXsRD2Z1cuWXzABQ6OvjWdpBBLRjCSRqsvXC/ZIM+
0hRDNOKmYj6biboA/24pzNAWaOB58j0mXu6KaK87S2bzXV1R+TM1wgCXtdmhLmwbSD4pbwb5MIpf
W8NOMtg7si+ku67TvV1CekxgpYq3h1jzvbGK6kgIWxPG7B0+qBfMe/GcfWkMswlGi1dLknTov9QK
rVVDRjhjKMx6q4IFWx154yk97z59vtesWoXUUjwoZXxc1xoJfg/M3JLKo8XJyTdIlTlLheXhDjCz
F2Owus/D6jDdkQwtJhxU/Sjgb3PSLC6qsRjObXtTcgwdL3nDXJUX8GIQn0YCkSy/oSuchF0+rkuw
VLNygKw/3OKanZy7Ehryta3qVU20QZddtvRXd0bDwCJ2YBAzhiG3iOO0DKSqrck+yxv9jBiSruLl
Lvk0Flax+vEkvw4lQgg1HsdrmIZaMI4si8TD6OC76CG/iZZNNUocEya/RLury2mZPKjG3JpAgc03
c7LULKjs/SRfNCE2GOMUtzuA7kP6wiTE41mbPAyxpipadL0UPE+9xWphPmem604bK/U8rb1qP2Vu
G6RC0fcqnDdaYdPRWXJ776QNu8SMVKYhCySyDNjERrt5UVthRLG3luCBYefr7vpppj304GTtfEkY
0DOP1KMOEgxCcdFElZBnQKLNS/ANRdgR0XNeK9k3jBhdmAFlf6i6HGyz3VrZSWeep3GSWY1w1Srt
WlTxR1HqhYttzvAuWrNszjSPBoFjjBfjkLW3wAaUO9rlzrNeWRnjY08Ea7UJ5IYk3XA4nFWiuKln
jreLerLjpYlkjHQnkVJeclZpIv6eetcoKsKO7aktzBjMwzpyFhO0gBXqZw414zW4Dgq5pT9MmppS
4sh1e5esLsd3u6aHsTwhS7MO5lh5Xzu9v3Hm7aTYF8Z4MFz5yV5ytPIqk0vdGI8mlhbi/6CX+lJr
5UvcmGaEdUshutNKid8ctLBWVy9qm5mONjEWu9jU2A/c5TKb3OJqi6U4LRm9L3hkTpjVs+7P8K6D
0SFtQpp6sk89RLK4WdyAFKLBb7VuT9u5Yw+WJ29g11ppJfq03VmJcq6PsiCvAUe6hcBtugXaQq/W
bYqoMatik9x5B4E7WFmEd+zUMcaRM1PK2171dUFJjvLMkAHyNCWE8iBCenmcscgq6O+9LPdCwy0W
uGylRxNeHD1AuqiB2pdZOB+rzGmi1ZsGslRbdF6LtwaKuVXs9ZzuhgHhlFKIbwT2nEoZD+faTOm8
ToCiS5JurqDeqBc6rIKoVpd8N2VSPa4woA6K5XiU2IQXjHWdBS46KHIV+Z2HgqBMvSrY74T9eV3V
hXMwPO+0kJ8xHhTnVhuTTL8gF4Artvgt88wL1kC/7zNzYz0XLzDgvB1868/QLBjKruRG4PG04hOd
oFj3x5ytHx/Jl6rVpkAtZXeN3C4O0lHrLyfTHXm5661vq8lTo1kvrSe+mzIrd6VFwTDO5mPVDWlQ
Fb14KN0tyKYzO59kLPnSDSZZZH1ehJxxkQiQe3UNHSm/8fSmPXKwXC9GjKO7ySnoNsb0gzYoOrvU
+OguDS8Madzhx6gD3PmkSM0u+zpBBF/0WurBFjR7HMzK3uWjswS1p9REdq7VBTioLQV8NQMSG770
KRmZI3oSf/L4DlNaMLzyhPuAkXK9Loy+4YISB2H7qQNDmwvW8vVHWeRPPPaFPMkJ5ZRwLH6WIcBd
N8RHu5w53pVecjPQdry2ZJw/OSTLAD4hwaRMoLc3/cEYXKj0c5q3kdXHXOg0S82PyPO2KCu780n1
QVAZ23ogyCjlTo/TEq6CKTfKQE8jgUj/ZtVzbYUk6ha+3mrN1ait8qDiOzvQ73I/T0WvPg3q/DUn
+OxqVQ0FVviYjoeck9+VVdljBGl9rtlZW6QnuKEDTx9RjcSWxYpQq1vhetbtxMFMDdg1ibGJdbrd
FrE7L33H4HF7UBPuKcMmxhBOZ+/bVrN4ZGobCEbXeysNBhwAJHsZuMyWIUDFcIGBK//U2x5pzAkq
2wkwa5g3ZEnQgPpW2r11Rxqs/lVLcqUKVtNmwK5kw3xsmb0Ign3SHCy3tcxf1dItw7YZ+ruVfjJB
vL1zGlOg+V5tX5O6ex43NAzDkdfBfNCUNWc5E8H3LU4c+pN671x50sowpHUm44nMCrvqf7N3Hkty
I2mXfZV5AZRBi+UfCJ0RqZmCG1hSQTiEwwE4xNPPQVbVdFeZ/d3T+97QyopMMgXg/ol7zx3xRSOa
iGUjl3KrWiaLTe80j8pxVR7PfCtukbQSCGYmbOwCFG3pdlFhXyF0wXJbhzljMEsVxNCM/d7CqrCT
fF6HHknMgTS2pDq0QZm/cpqJV6644a2kl3wSRZ8czSLIT/BUqHiTFtw8uG5CxI2ObIjZH8uX1CZR
/AaLZgWbMFNntHy8EJk5CprbMjpjLUBbWBFUvJncWjK5Ts0digP10C9T/0py4PDDkyNe/66JbthE
9HdumqkvDVg8Epe6pui3TksAYeWxvqO6Wl4i1VcNCVteN6JE5YSN6ZOGaAuByvE3bilnvcsL3ocb
hFqMb8OkRPuRkFH4lgrC/LY6nNZUmsGNeBHVhIJF+UhvXOH6tz45N++M8HyDYmV4KpeaRWeX1cYV
nVH+nlRevVdJWLmE0k7laRhQMhdhkYYbOGBIYLuKLGEzmZIHzR89ThXHq6qiJ7YYOKHrdvhWVwQJ
GVlQ7P1+SW9UTUla1noV4VS6eraY5W5YbtoHhOLigjuuJaO4J4kobUtk+QuaYE9Bpx8RcDygjlVq
Sx4WUgu9po0U1nCpalZmOK5AHAZTem9LJ5kfw6BQzd2UZsg0gDmYrS8QsvskSvyoZBbNXUg8nW0z
sqHczENSgQh5GN2npk990XGMzchrVHcsIoISNmNB2vtNOZG3jaLI2pWLrNXW6TLO0Sks0X53vnPs
M997tcO8QlA7pjI4KsG7+A1QU8KSD0/cheQOLP08wqrY2WFKJIc9aETDSF44fXrVXHRvyOPQIXOf
WkD3ldUah8Xzs60m0PTcMmU+KZ7JLdPw/CLRbceJPQS/KtW4381aIF1RLPiKA0mHpFYRUf2O5IEp
vxuN1573kQnQsnhbdNThT0Q+6REKHyU4CmcjbnMVvCzFaO4IJVvcXdSVOO3ghnyYFNY348xCpqQ/
boKV3sNfe17stl9pChKygVs9Mh/2zovMx9iuXLn1Mssh2Ru/wC4VXY/xIqE6YKR8mIS2YtI8mlvX
bRmv8zl+6agidzCjI+ThVrFLuesozluys23V74YyOBmy1tuGxv0R2VW0V8K0Pzx3co+VUHKTCE6m
EtHchkzT7JCnIIVV44UXJ68A4oguG7+hvdUHgH93zpRFP0wCAzSfCboq046lbc/H1ipbSqkhvQha
WtDOkTvueG7avYwmb4dGmP6Gh9IkwzonMTqpSLAuucaTyRBfkQMix4jwHBNc4mwJO2ZhNsJQ34Rl
38WGaZB6UDAib1agRx0Fxl3vLPMj2DbCDkR5ncRQxx6hk4oK3ChRjWfZTyl9l/jOPOegbdNj0hi8
ux0H/yCLeC6zkkxJxnwK7SKXzjg/ZL0Z3eopFbuizv2jICF9Z5fEbpgAJc+5ad2HhEhtuq6bYFfJ
9INlSrGtm7kXFHZteCuMVmEeMnE5lYlLjGbkvKfRKg4cO1ajVZ5V74bs3lsHJVSmw4PrTcTTASD+
QawW6PjcXE5zBW2ZwJ4h32iPxIipTksgKhBiiyD1SQcqP6DNZTvNTwsv0/QmQ5qIFJfN0v6oi/KN
1PH1eRvMZsdKSMBldYh6QN68KVltnou8Yw/fTQwoU4JbqJktMzZq8kh3ah2qp+7UXhq/qHlauuBA
rF8Q28rN14xIcc/8wTS3gzsNIZ4cU992PfV2gTVo267jnyns5ClqiYdbCCEHDBuapKLSohUEbxwr
l1iK0Wjth6JHuSek+t5nE2DfKidMPBTBGXnQNstmiWjMb7mADXG2g0o/LCJL92nefqNfoxSba/K+
3YWss3qQWhBW0s2vuk8wQujx6jDqf6GUes6Nluhu1Qc35FqMcTstFI5NdkrIQesAShpqW+vha2S1
15FdziYr7BfMmggOtOsypFdhPALjfM0mq9o4raq3WErxLA2J97w0rK+8Rdg39ZxdcqN+7yUz8LnL
npRv/YIFSf03Ux3VKXu2rLHfncwqT46u3R+dV6qtmSpnK43qZQLj9EvKCuFlWod+v2HqQfE9SdzV
i189kpqIWpZYc2vbyzD5qs1BsHnRGN020Tw+thZct00ZJgljp34cyTJyySNmFWjR42A5EYMTocqv
PJb6jtcQBqIxhAFUyXqDN6Ha+aZQhDdSSi55OtHqEKDq8uVcWUPIO80ymf2pMBr8UyK3Nr69lPVO
h6XVEYaZydtVenXiP/gtUYe/7NR+dIuGwyPMs3MkTXGePS5Xyxm/40ka2oNgZL+b/MHF7MReyiun
88KCkFfdelFcSXFp9XIz2OssUK7ZMdHA9try9fpOUOWhpTzYHpUw6y+OBH9SejzCCTgGuv2ahst5
4oGPy1yaJ5Ea1yQiiGUpvXZXtMFZWrrfj44Idqwky7P0GP+1ESP8mlI/pjK1wcW0F5Xqh6hgN1Gx
0B2S2dtFU/3QurLeMpjBG4FWCF9knx3oXRggLpVxh+wZs7Lb3fSJIbcj6cpxip/ikJnwY6AXW8ep
oDlT3tCd6j41mVz0awSL90OOSfQwGCyRWIbmcdbMX0VqMTnrZwfAtMo37NW/JZ62nsYQJ4w/zaOK
i6EZf3pdoJ84+9gl+J4iiLFlR9syjDLRaVuJ4V5LgtSYs+Q5Zi9TAOv06ysqAJYWi+MiIcvHaNjh
BapQC5gZ6E3uRytamr3IZ0I/ieF691CzVwQ8L8t3JFLJFFuzMD4av1J3gVkax4ILj2i5IJjgMRUK
cS8tEk7YIsNzhJLCcNOdU83zN+osXq1UoqgBAnjXjE5yXfps+G7k/q9UWfOK0jO6c8sY+mGBwBV7
OU6pWObm+CWcvOHetvG336opbIjACqrmwBR0VSD0a5bQwm7KanIrYDeeT1tp5zXaqmWW+1wiRHfN
xLi1ckWKLGAr95gn+nlOvS9UCN5Tm6TNPm3n/sh7MKNQ6iyaq/BlDH1O+Ky2n1Jz9UVmzl1odclH
NdVGXFRJGFuBbRMrRJNukGxLUQM0kNEq4NXshhqinwAKqAb3ZO4PZ7fm/Nn46MGLQ5qM0zokKlGw
MAujpql8awOMsqC8GxtUHwGqkBcliZxFRc4CLGvQfG0QvUSHWRZJPHMuvPvNFDm3pBebz5q/gP17
OyyvgyBNmNc4YWjEgDrbpCz3rs4gh0vA09PGphxJW27r/LJIyXqfC2s1ww4pFdM8El1m9xU+n36t
hDhl3ivhB19dRVjNRgxFf5RhhlfXmEgf6yAhYlM1ShxooTM9eYPsGT6ZApwjbVjIT8KIXvAlpj+8
LC3SLUGBiKKZqc2Ps9CTQIlW5bulnVAPBh2N92RzRVOCVnKrHSgklNc7VgQPs0FZv3S+eZbC77ee
HMZDSpDZw5Rq+5WctnraAqas6Nc9675rGyRACD7Cx85T3KecZc09gHf9itFmODtZy1wGAEZ4VQTG
vQppmLdmNc4HW7IXp3ntnIcOhMAj8Ui0L8pKohvDyOxviDPEue9C/WTbDsPQyR54S5uaY5X4p7Am
H7bLsm3uoaWPg9HlxhpGpoIb1BlpccuEv+c+ieDg3xQWsJ59748eP+mq2CW9SovtJLr7Je3cAsCk
tHcOY6hnE9b7uXA5KtGFz79K9uzvidVRqC0+uH0mHeo2iyIWl2mRt6+D7zX70eDWTUn85bIfmy3N
Tr4DflQcpDGG5obR6I1C8nTSI95FtpjiIq26xnENmuvSLM34pS/qHrcz5sFtZoxu7Cs34TjpjQcp
WnnrzSSJVZmV7lCyyMPYmYg5JBKmjaHG/gpixHljemtwiY3y2aS+u6imHfdDT/XPODNgSmNkj3NW
aOStLNondhkxlKLqOvTRd0NDmuNwSo5+5vVbY16sa6R5NZzChn3WOqcms8L7GlTEaZw9ffaNgPxQ
Pym3LkGxPDRREDNvVucOZc/VUIG4oGb9Ri6ytdMsb/dFOH+kaFVi2xV0BmHBWNFKKmZlan4xcifZ
B8pCrmMjdiO6iOhkYOaxxlhxIkyVmU0jalSVEdq0zJkwCoLaxCzRUMuai3rPS3eOaRXAmCiygLnI
uuE+DBrmwFZUltvas3X5OHlZvp0zLpsCJZVgnqXFxQjweHisb5ix4i2Zm2xviXAhGW659cTC/zdJ
v3Om+W7sa+bAWrxEnf3mpBzWngGix3WWVSr3EdXK30QpC49xzNJtZ+C3rAOj2duWcAnWqg5uWjwu
oaRVcD0vjgZz2aTpcgcHHHtl0b4itivu/XQ4JoZNtFLbH/Ti6q/GxBrEdoy3FZK+Nxcq5Kk18oPU
XNRTOHxUUdE+jEP7MDR2OW9IDuVqt9ZGMCuNu9CJ1txTOzu1tWlfMCT+cI1guDY2NDfF+c9me0EQ
4kbuWz+iYUyr6YI1YTqp8g9h9n/X1v9mbW3TKKJC/t/X1rc/x/9z/qm6n/M/767/+LA/dteB8xta
Yz8AQwbAh4gxFuF/cjG833ALUPEiRTYdVsj/cABYvwFLDAhY8FY9/OfC+08HQPgboDvGb/wO/gCA
G//J6tpx/qb2hgvmEenBkc3uHM7t3xlaTJgwUrOXOkaaNzrG/NQjr2iUuMkS7d1MwCD0U8pA89yY
eTacdF73DxlK4+ogyFwV9N0a0k625mRzozqbZGDBYcspJUA0cfMH6FfmIRBssdKoLeJlMka0/Vbm
QD1IkufJrr03v9YfpTXTr5TVM6RL7wk1x/LQ4Upv1jBzqgY65cYv6WSw9HUb4kKX6zAyZt6ERWg9
dj5O156r9S0SFpJSw8jtx7oexblTePebNVDcpw9BMUZ+Mayp6baitVwtN9ZjskDVqjoj+oX+FxOz
bJwJRFe1qFPKsJxo9UnID0fjCV9GAAiLC+L78xuFPivcruQlfv55bBgdHz1aWp08oRa6DiQLiMiJ
/V7Yr8eBM/CBnTd29tauGdxvkDsheNLF0qZcXKH5FiAbu/oSiS84Yqz35rQc+xGrujbAICxWCDus
Jl9s3+XY6EeCllEv9xF7EcClZIKORCdD2AuHamvL1HgfBsd7Cnt6no0/ONZFhV1kHkbPIp5e4K/f
6nSw3nBT4KkQk8nfVlbZdBfK0vi1ZGMUT3AOziKbsh94vadbidPr8Pn5IUZSJ55s4jcKfj3ZZc8P
o2Y5RWkW1MSNY+8/DANIBQZDyz5v+CZ/Jt3Xi6aDC/rcvqShNSB7GHoBgtS3kyw7JqUlliPaVeXs
My8Q+cHBpdJAp0DWWBsNsepuc9LK7e0NvTOr3jy136hOAGJbcg5NdA7uchz6imchBFxU4CxDWmnD
Xuk6L9+5MPufmmopXxTJPU8ZPsC3VmbdJcRf+VwsOtxnjq38bQtY4cwyOb1JWjd7RfTJgR/BADMk
P+zQLwhrFUybY93wRX7yVjzkCvUBLYu7EV7bc9lGvb+BmL28sxyeD6FLvjveSOfXSOONg19VLFct
Z5lwl9rEv+6jwuwzEtSbnbeQZcnWtPFt9pyuo/kJb7RqgmLXM/96TKpovuYLcjunEfl26c2ENX3F
ElanY3iA2s1aH03bS4nv/FCFE32q8LOo3E59XoUgMs3uCUfPm0do7gWq9SsX/8wICNdihttwMZad
ZohUpcnSxx10wX0eLkmMs1fGA/GY5zSB27XJoeDeIYRu7tF6Vg+d4fg0+HN17+WudR7SOqJebtNd
Bd7riAum30GCWs4EDKzLKXt04rH0nC8T5t+NV81MyRIFMGScRopS9LMIi+uch2pMxL7u9bSzm94t
mdYXSzyMnXFopdNdaeWLuyl0BAvc0bvvvRQ4Cl5X/mDQIQ9PqzJZASGRSyp7SzYoM/rgTS9GfkW8
m36fVVFgeW5OinH2dpERFA1AXMBRrQb45oyyoY5NPuZjadkmkUGjsJ6mTdU+0SPLYjdqKqEh006O
3IbEJ9YZjOqLNoPIK9V5MWXzYvge9XMbmFStlOu0EClai11N5YY6pMTYa2d1t3OG2qPD4qCwILeM
5lb7/nzDCr15yKale434+h30/MtUnAgBWhOGl1Sdh6TI1gX8sOAwZpO1qWq44Rva3iFesqCxYrAp
CuGknT37QWou8VTCL7ZVVdzovhAzlVvOVK+w/XzjwMOPkUFO9OgpW7K5+mgWEyEO/oRTk7TBbTMP
xrMQJYf/YLO1j8apcPgnCJGNF0ib9yoU4vxJ12gAKDzYvuZU6vwhef88WVrRJ7+iqRLnsuENhU/B
wO3zLZKErSLy4YxSI6A9n+7fZKXXaE6NmRtGNT4olJTjWdZMX3kdRvvR8sB4NH2mpm1td3wm5bqT
Hc2RiPlsNKL6ltt+vu2gusyIOsA8dTCargqpwu9Uyv+WS/+mXGJ4/S9Ffv+j8qWp/2KW/P1D/qiU
LDP6zXRNzyE2Bfmfu5K6/1T54aMMLddfSYTMN0wf/d2fKr/gN3P9qN/tkPwOn8OfpRJVFBgjyEeY
rDw45f9JpQTY/K8aP6ATuIg+6yToAVRz0Av+2fdUtQETbuGPFyuX5dTiWxn7qqQA8ZDloZjWIVAA
Bmn9MhyQ45WV+dqD7bB2Atl398wOo1/UxgLzZ+9KKLggh+JA160Mn9h502AiUWDCbqEEH9n2gQ8b
mY7XRKSjVBtHgwQZAJmVPilwTp3uNksP2l1eQfgWNbKrHAIHN1598ZJiOjdGpc0Tg5X5OrvUWYXT
yjND3DeKFH0gVC1IOc+ibeQV8lJUXX6oimmwWAwK+zkjPI6ovGwYV+3/KpQPlY52I3DAcVuqJUUT
U/rT4yK092FKm31m3Xf6mgM0Uzs76zm7FdoVGjKH2dChnnR5mEg2CLcY0/ITSnBOkCjqdRF3s0nA
lmFwx/ty7tmrCtQ8RmmUbD5JB5KJGvfFonDhB0SW4/RxC+ZslU4QnHkJ8+Vxth5HP6v1ATxNv826
TtPny9me4i6dF3QulaJ5bPVbr9z5JVnTPmKVtjRLUxNOggvH4wt1cVnZb8TstZe1QDp0tq92riX0
zk9la206S13GprEQ0LnBuEMHyk41Fyx3/aQLXqICGTJiKNxB+adTKPt0DWkedcRVq5eIpeHO/vQX
OavVCLM8riPNyH+Tf3qRSL3GlwQqD4+SOSB4kb6uju1qYWKGg5vJXo1N42pxqj7dTrO9Op+4RGj6
rdUQFSS5+QEmKd0Lj7dxL5Jc7TDwzB/V6jTeR6rCWtVM8smqVXbDnKh8I9/b3ySmRgsijbQ/lhq5
+NZWwV1Vzdi2VgMX8ksy62VW4usyPz1eaVqyWV1TFLJARXeThxkM4dnqPsAgln16xVDOiSe/dCAM
edkAsAK7zQnthH3qV6uZ7wXJV94G/Gd1YUXfiNFjJIXHTotD2rc2tvZ8OI2qCvZ2qZG8RnXSPYWu
/m6uRje9Wt6ST/cbb0B+Yo3oIGb79Melq1Wu8kuX0hX7XIiC+KC7DKC/1y2WtfU0xigYHrjuOvx3
nluq2zY0l29lXyVbbDPzCwKu6ph8evcMw0TLxPLYYbeDuW9upvq29Qocf/2n+8/WOePY1RJoZUnz
xU9ZR69Xzqlm4vTatyUuwrBPykfhIrboFiEPyG4PfRPyHAbEwG48yB8PXtZiq/t0KDa1a4+cLImV
INAMUYx5vbxDPh/hiTPLn+jm51MLyAG9CXwkDQNpUyf99wJPEfaicYy9EHcRq7aIWAL7gz3eK8sV
j1l+Gk3bSNuBgmvm4FousQzBsRr8e4qpBJcKpStEpz9i7v57K/6bW5F7CX/x/z5D2P4sP8YP9fOf
Jwi/f8yfAwSPWxE4DghkNjm/0zP/MUAI2BaTkxwRYfF59f15K0YI3PkfAZkgONMZLvzjVgx/A21j
gSTwPXuN5Hb+k2vRilYj7T/ZmdcBgm8RsGpaRKpwNf+NAyUKUIPWQh7u7M/ZGwfwqlORDgc1GmOe
z0BV/V62833Z2MsYlxmsQpMtZ52YEgVJXjO1dhbrLckHthU1at4Yj8r4c+p9Yws0r4ixgQlgjv19
HRoG4unyq2soCFe8ovs65bydHTPdEcfgzxu+ifkRnYn3hFobatrUL+g+PVqxkMkdcdld4sYJTf2Z
YaSAtAczzwhYM1A5thsseupmahlg+JWDIG/yisPIJ2cznPblKVjy5NQYMFFqMMxn1eVfi6A13vKy
AuvW1uhn2ommN7JTPIy0i5K1790ywd6qpu5Bhwz5gb7zpvKVWpn94NozLV+E/WT2HAMvXN0fzFT8
ksrJx40ZIVFGaQncUnKYI46Q+3bhX8+0/eA7KBzzAL1aA18P7clDboXPiR6uTOJrmL3109gu1mWC
rbYpRa0Rw47rL9WlmauLG8q3pGJES3zSdAZL+BVu5clvQRDAAH4Qs/jaeiAVg6Z5Yje3vIsSrY50
mNyLUA77AUtXnKOb5hF8npwEmTHXiEj89VNoN77HXx21k3MIkJLdOcIwcF2L5intovKF1sF9wTYE
anAFaiLVdfa4wCaKiB6DmVn96hZ5DzljOSaugctgbj8a11LPkooBWR1WNgbpJVYkW96Xo3dEnoQo
wuvbu1ln6s0V4bPf5c2hmVR+sDCjXvyEveZCFt0xav2QQODwC6obo91QZX1J3SQ9u1XTEduedtWD
HSXs3UxGY3HQms5Db5fObZVjnt6OdjbB/ERJtSuz+skBKrFzFJfp1m6cx67sOaDDpMaHmuEr483Z
FLnO15GujnU1tdFBtewATuhRLLh7M4MNywN9HGq/YV88DTdpyl5iPyrD+xK4Y36D4tH8yq5Mb7u5
h5+YF6zUPL6Xzd4KcWJvmHKbqGlarz81hcny3Sv6+ZdRo1c/hNAEkl9zFIzX0lYAm1LWs4AVcyQh
cPRitirW039NTv8/uBjb5hj+Vyf97c9v6qMTf2mA/vigP476yPttbXxcYn09eh10kP/ogFZ2Gic5
iL8/p8h/otMcGiBQB0Bcgiggw5u+5I8GyDX/k6OdHJC/Hu0rdB9CGisUbpCV+f83EkjpsHifk0xf
HBaBOrsuQkHOFxvHbYu5vuBLdGdZnXKdZD9RjYTEwlAPP3uh8k/d0idPZRUmC9tOx74qxrJ3tur8
y1TAldj0JfgmXPwZZ5KjjH295MMbVMXqVoVBW2y1HQ37qA/zW5uxTkw9myLT0PBWJekSsceBedvj
64gTFvt7U4fVvRBmfY/QY3hELWojtJxT8aIohs7rfcF9pPz6Dd9v8oI6w8DPFDbRY0m83iOZ8i9+
KJZTh8P7AD8kvfdbb3k0rVI9TimLLsZL/t2S9IjuR6c/C4kOfEIsEWufE8DNVopuLtryecjZKgVB
RZR614CrdBd/um9b2d0DksleIa8NcwzeQ5JgoKnIs8B6CgCJPnqTj5jXdOldDBMqm2KqcQnb7kuF
pwediUXJtnG1Y8cmu8Hnuh8w2lrTNzFNiuWpFt3RNHR+ablRacek133N64VRXsvP8EspiuqWCyDb
o8xYEFW6XGoZTP9tqUMMKTi4VgKwkd/bUVccoaDejaIo9kExie2SYdFH3hsdzbEZL1NWDxcAoflt
ZlU+hxdr4ae5b4c9IE0R976w70I1IfoB5HPlBB0vLv7ZI9RA56NwneZcYEt+8kO7pI9D87KrbYlY
TGU2aGjpDtfFas19awUGTteyfsAj6zz12LbfAceUv2a7M59t2ku0DFN9V3WecevkwT71zP6N75Wc
kTTV0X3bhdWbo3LNQbmqU3p4bzB5l8NowsY2CHD60Y5dd4emprkUoEHiyFkFlQUPDu4fI4q+O/Dz
VNwqC5UA9X9dMjPLAKxC+XuoO20KJrwtCxMCXzeV2eg9u+1lQ4bBh7Z1eFMPOj+4NEC3rqJ1Qu5a
xeA6hzjrUkzblhFNOw1L7SIX1yXkTIZHbG7lz6JOi3tTco/ngl2joEcHDgFz5XvYOGEFGrVjB9+O
CNNxGHvDDcK8gEI1y865QCeH0KvYFkbpveUWYwg1FdAqImHuMrcbrnkgkfZAftIPasWFtZ/kMFjA
QMS8PH2OXOHdhRDG1Ioa0yt0LF/xYzBMAPeB51i16yufzFpRZV6DpoIlBMpYpvYo+LqREewmXxFn
zgo7IxmMhcgnAS1sVxpaMq1kNF8l1QvHiLzHy7AcEY6b2F0qbwcNybwGn4Q11KyETa7YNbUC2KoV
xaYyoGyAwZ2v5SepjXd7eu0++W2sVecn3xdQ3ZgMkrO7ot48P6nOw4LNgjCVlQWnDSqbPfsX865I
GArGxu/kOBbzL4HFPAbjSJPI2G3bhJMkl2yKq+ZH+UmhG1YgnYP5GdX+J6cOKa/xgs4Oeh03OSS7
coXaOZ98u+WTdTdNK/dOrgg8ZJPWq/rk4qUSh3e7L39H5lEDfBL0YD0OAPWUlil4vXT8hO1Nn+S9
BEgBGD6E7rJ/7B04WceGFUVeI5G1O2OJ+7CoJrl1tS3GJ1VMafjdTUWS1XEWlLTMXypdjMRYhJIi
dE+2c1/8mAMkxeIAZ0wpLi7amP82fP+m4YOK8i8bvv9RAhD1X+3Ov3/MH1VAGP3mu9z/nKcueUO0
VP+vCojc31ApRb4PeOkTJ8eN/GfH5+ORhsgEj8m0Abj8E0LVoUKgQ/Noz5w/Qhb+5m7+V25ncrP/
WhZYLJ0t01lnsRbeAM//W1nQ5q3NHGNwT14ZhvHgGfpWsZk5LEk2naESwDpAizTHzTjOPzyq6osn
3JYZomWNj2TQI9PqpPEBR8a8CmqhW0BvzrMPRwm6s/TrLeKe4DbD0/Q40yA+c8CXiDWx2Fapb31t
ZBLuyiLAKGv7GH+69ptmfnacQCFBYioAlG26QS7fTSmMOCc7BuEiFo8n+jVyTOoSF0nglIfB4dqc
+vraeOtyECAAW50qO1u6G091XkG8qQzf2dpGCnm0HSSOq3K6QxJeAnAIo8vcsR7msJjsh8kYotsg
F+bVmnPzOrPeQZPZOO3eDhglgh5N31Ymy61liHsLhec1sa1nBJLN1vLRodWtGxmsaqTzC+Pbim2a
cTtbuiZaoFL9PSxTF404QBX6/Yn9N6OxAzl08sfIUHbvgCzdoLdn0jo04kvrFoA6ptJFy1RNxTGC
W7Ud3bHamsFswUuxB5CceXLXD9n40Df58h3B7PxWq8F5SAmmPDpzoXBzFNOD5/PNMZHx7VnLDzfm
5LffEAxMW12D4Za61NRLgi+DeE4wceRs6/qTWuYOP4zIIYLHm2Mnkjd2nbKzMqbdkKN3F2ZTbzs8
aZWggjRC41SKgJjztlleXa3aQ9tq71cawcDvij6/6X13PPhmxHVSZdW9tQQLxRMU03M2d4CgnaUY
biSczZcU5+F70PrQbHNfnhPpj09Sj+1zhBrhujDAuKLEmvRmoMl+TXq3uxSDWT65jSsPFVxC/Blt
Yx69qQyKjVi74WUO8mtKBtx+DgL8fYZE98bFYDG57FkG5iBXL/6Ym/dY7YIz4RpkQBSkk30fYOXe
Jr5fHudpcG78XpaHSvr5+xAG+bp2tm7RQXsPFamJxwmWzC01nHNjjx5mq6FJ73q36VhKO2ziq648
VcbA0isZcS/WXnhrt9J+J8TAv7apC9vDKuURpR/SX+x5hIS6mXdXyvHGzkaXx7FVBO1ifsjS/iMb
QqyF8ySsnS2T4KN1UMy2U3VKZ6lJEqu8U9Mm7j4ICX+Yg9p+cVzxnZgDSdRZ6trvQVg/N0CEX7pO
zmh9a/OhyXwsIROUr7MHmJuJLTidW3yFnhWPht9+wCUp7gMSAUr6bif6nidhdqj1GuSx5OUXhP5V
rKGw7kwtqpuC1Cd2Dg77gqFEu+mW1VPgdP03J4y02vTExfdNfWJk6Z+bsT3UqMTJoIazu8nLQjxw
t4MQScqjj2jz7CdLfXJF1Ww7OYjNwGEJ0DLCtw+IZw9Xt90GHXK+BM3/o0Sr93OZWmBigq3qks3k
skpPvAUkCnxhj4rEz2a6xQ80wAGeCXT+viXvqUUAZPmIUpUOiziK9h7ii0PSjeY1DCNsyeWDThL9
ZiRIDoXvWA+FmTrHGmFOF7Pr1be1qdV3aiw+E9fcjuYUYI4ZqRPLNWg2Y9f11gczVYo0lzJH6bua
S5c5vcP2Lw4GAy+G6LMH0E5PPrCqNWM1TWbkfkvHzqgZBiJPIv0lXWYklKWIJBudtOWY69gWl0O1
3DRIV68zA7qdZRlvhS1UuGreoPSUUbDhBDDjSNU+pU7+KsLRPJVmZ+5YJLQbG2b0t9LPFpx6WfTg
VSGtYOdNyE6ZazygjRTbIGBsxMLrwy+C6cDIIrw3u9WaLivHvNVhYzLyQ6DBsKr0d5XTRC8Rt8Yt
iP/sVYV4LlCZfI2W3j9yIy4xpSWGi9TNeZTG4tIVrOqxN0WXanDVfV8k7bUwx/bFSPLylmWQ3EFE
S/cEM6N+h2u587rWeRXgm46YypwdDrVmn02F/RNV6XAdvUh+uNgcuFyGxf2/7J3ZdttWtkW/CBlo
DrpXgiTYSKJE9XrBsC0LfQ8cNF9/J5xKSpZ97Uo910OlkjgiRDQHZ++91lxPEQXZfadrMltZcepu
jcQN/R6a3qacQnyiWhBdaxqT9IGBKdCHerxlAwfDITLn9TR11aYddedIZKOJmBUANdTlZOBGYwLj
KktgQ7XAlzFY9n4Rj90+defqPusDPyY4gQiRAB8rDLdNJaVaYStV58TrFfCLJkXF0sK70mSoH1wt
TF/gkRA9o1OlSUjMlzGP+LHF87mD8jgiCKkb9zm1rHidF4P6lAVNsGNlwgrS6esJhPv13CfKl0rY
yIo7R9nmoU3BFBfZ3hRKsCWiu73J0LneozkJtppaq7eRjME1SzvARDEpUAiYEF01U/25aOfpizr3
LP99083tCgdcCEpv0NYzAQcrdrFHE7UjhPKiiYHMouI3c9xkRa/GrGixerOMi3j3J0lIIBIbEXQq
dYYZ2HC7mzqss10Z8UiTP2DjoJ3bZgDrFjj1m9vQc5MZ3ngxDspFrOebySnyawnFbteZ/bPZEG7O
Wkud5/RD/zntrGczjj6RPv1mZ/OzU45n5OeUbzO6ncKo831T2NOmqeM71C3VAYalfUdyjf5AhEfx
hU7y+NgE/KAsgJR9suKJweahAvGl9oeqbmvZ+YxQ69m6ZKtVhBZJPalK9bPIWzYEVUUXI/19tNF4
iq7rrp4sHLbBW0+wCnx1OXDhiPbUq60CzgoougofhF2Pn0dVeRlXtVI+Vyyg7L1cudZG1DM1bd78
4Cggjtoh0dds8tIj+YrFAYW2/UxLpX5R7YDSMxij7GhHJi3XPpqjwAeOj5nTG9thLknYA3j+6sCu
Ve7NOsDIpkWSgJ5SidNyX9NcXBffkAUkK22l1T5idwZ6MhLopDLshXIuHkdFH3YknNiQLLr+iv9y
3LoI0mCmUMM24oImOkJpVcGTm4a8ZRRbKjv2IvfFTI5OZOn2gTeIchspcXgxkhTnhQX6DoaX9VXD
1TzM9Py7KB4+idSdDo2LJ7UVSu9rxYgDvF+2W8as9yvXNJpjHO/TYJva1rSWZdDtnMwQXlo7sd9a
pupNgQC7AIM3ga+9n0XYYegNAtooenzAhXRBKEkG9kyrLqIA8f0U2vVLb1iZhzNj8uNaxji9KBHB
XzJNjZF3DYGoKMKjlBcZjCzP5DLvembpdMb0HA1ZoL4JJD2TV6UVkBlG+4b2SoqS5TwiaCrs9ksv
FoLsPeo0dhweMLUYTPz/irj/pJkLmlen7Pr/x3b37JDej+z+9QPvpSymSmajai1Rzkvn9J2UhT0m
wGjiMMgxEQhy/+rkLtxvDOR0bP5u4RqLvIX+7pJUYdoIRs1/0tJ1ltLs3bCOjq5rGKoh/oRUIWDj
z98Bv8uadaWcnOnShSg042Eeqmna5tbgPuS5MPY0E+ERyjCsjhBZ2ldtmmJ/jGlhTnXR7BpgyUci
qsfrpO/dTR5r4zlis3GNwaJVifXKRrZ0NIgHlQ7RLs8tEQwEHUxjgWvRlTTG7jFJuTmm5JwOrRUO
khVXzQLl5ObgSQ4kEgAZ8HQYsc6bUdlT3O8GHsFR7kO715i/BfaoJAc64eiSK8lJvlWK0qYtLCK0
YGEyNPORcykwI6XoRFQOy9ijAg8U5jpMQbbxRGTQAM2RD2bxFWTTyK9tPAzeUFjBXZGjj5u70tjx
pcp1NvfK5yHK4zsnEXiDqjxKbsbSvOpGAAUz/bJtVBI45ILzXDUtjTcaQ4AFLBUNmltKwmQ9d5xt
vYAnKmOTmIE5hfyyGdjs1UfdnnNC2hO0l1dRmEplP9JindZpqoTTrTJp5F+tGQkmC2SlMnXb12Ny
SH0ZqGVX7zQ1DDS2bTnsrHQ8W5kaN5fV2GK3SXHbfJML/W9F+E9WBJJnl0bI/78i7IvX+NMHeduf
P/NXX0f8YbvEWdri7wbNv9YEx/mDyFXXtZDnf1O38fz/tSZof9jmErRs20xiLIh175cGmz9YfozO
DnuBf6RvE8vC835tEI5mMMInndM02A8ymfp+bej1NornaFT2hKDQwawzHNVJwAgDthY8mIhYHIk8
Z5q9tlfk4KUhMXgWTMfL2QqARNINTonZi+UrD2rOsGQsXlw1YcQZAiOL6cko+Xrk7boFsVC85GZg
7Fk+9VMTD7h7E9kYNP4zZyYEjU7vhkmx5ceWc4tUJTtDPJUnVX7Ky6YhxiVKHzqpkmuSxlLxZpkV
s5+qFZhBJDwjgirsUCvFCPVgPboLbNvoqDs3uKfTz5FCh5iJfk6C2aQ3wabU0Q+ldKVbOjxufxlO
IxPpXg1msTYb3RHExDi24TVMgRjoOonh19DE8fFAe74gL0E6CHrt2F4QfBbDKgXkc9VW1XPJ5vyq
R+Lm9UYGXNVthy+Y5YtniDpm5qEImI7xkNY3eBbDT3qko6dO9HJFu2lLM5ykkV5XvTF2hqvZHMtr
05gIQhgcNAqrKR9snwU3vXKAzN2gCSZzcmLz0ZZ7shJhUNRp78mib1aWmPxBj+1rrW5dHPNG/mUk
uY32V+5cW6ZWsd9PuluEQ0jlMfJD854M1E+VlqG5R+ptdrD4ErIYjw44YVhnrVYf5MwsZKWGJrwk
Cgv7wlFzvfAaArQfjLzqb3tomuzQNWydWLO1J6zMwRNEigX8gukYaaNyMcy8B/BoWauSgtQbxmAG
cq71j1lKiAwc+xzVXdDUxwiXJ/t4l0DicFrKyBZQwkmKIttUtbsQB2CKkfECovUyU8ZGA5fYp5/q
CQd/2I61iRsyL3Mq1KF9oUnChm0IGMxRAxkh0hJYpLuFqH6OqtR41MMc68pscjRwIs2tVunJlhQZ
cdT0BExs1JfRDqpU2K6mslrrnax36BDlOaQ89Cy0lM9KgSgb96b7dWgGu9laah7SxDMGJ94Mde2e
GSkiiGm7sKTIDg3rGorXAoRyArJkXWRiXwRWFLyWEWGI6LVzxJqd5tW5VtxxHdP7QWuja3tM2ssW
DvTBbnREmhqtEHahBapDi/3+wlcp7xyjVk8hgT/kAtb8uVaG4hLadw/Iqsyrq6QAzIfoPucpfxoB
ZiytgZAGNaeHYlWtDi5VHf9XFhp0stXoSjhsZ6gzsFYvClUdi26p3zpe+kMPCV/OanCeBohMh8iM
kh2zqmvNgQxFKUm6gkGrdxKNezvSyJUUxH32HAQuYTdZILO1DV2mhYOgl15B9/e27/HNQljXwNch
BvGiIlavBL3Niw6Yic84mtijss28lBJn4wYy3Tio6L2G5+UctMj2YV7L7B74opFfWH2n0oaK2xni
l6jmXr0VczssgAniu0xkGLWyG/rmQWS0R5XUwQwwNsYAP1weZAgOscQV7OcdXZ9szMD59vl0U5eO
vu+TrF6VjhnunanNbobGaM7ZQMiXSJN4C5o4I2OMC0m2wioPoAgyWLwCmLnqgdSs1C6+kMmBkCY+
yVBqv7eDeuPG+rMVRAg7EuWQQDzqaU+iI9bIGbUU4FJ1Kx4iYYh90GKm1jgtW8YA7SlWxbMLkGM9
0D8ETy2VS9CcwQ5bFkjfHsMHk09miQEXeXptWnmkKM+8oFOPSaxDPNQYGcI9i+5HIyowO5YPjo3D
P3eqL5Qr2WbEZKVOjbsOOlhGRnOyhiS57uriSQRMGPXpSCahumUweitjMIr5aHfeoGIXhnAk8UCh
0Sfylakn477UmyygZhiLaxvYPS3NWGuBqgMNgHWznVxH+uDpxFpriVZcCZCwaxvp1IGWK/Q7LLTz
8xKnckmwo9haeCd0bqOjxdW+gCmhU0v2xVmlp+cz8FN8QkC4myYMo1MTJODrStq5TmxWNzUY07Mx
N8iywrjLblJlHE6W27zaZaQe0jjUjmD86o3SAhnymKUi2UbHreQrOHLhna024drUzHJdj6a+meM2
X0OJnq6ycQbmL7XmfoY5ydhRtFe6G9+YRE/ySKQRLTvZXuVNmtP1p9kpsyC4MXWYKWIx1ZmlOkEJ
kkc3UId1qhvRp2wMPkWtWt/olT1c66M7HuOmNc4W+PfbfihzrzOsQ0tL1INnysqvqI9mG4GoVPhL
lIyBRwQ3OZep/WUYGbjgkAG+14/T1gDSve0HO3uzGFhezQOGibm/GDrS1xHhteKKNUa5oDlvI6WI
8vpsAo9Z13aRHg27NEhS1ivfHdvoi8gyni0Xm4dnp/2ZmzCj4leza0baYP0KywYRNOPG09RrW7Ri
3elJs89nw7jOMMKulX6qTuagvZiysTYAVdLb3IUyYXa2/oiFqQZET2Ayd0aEp4h9geVpwi5o6uqw
QAhB8bWqiY+KtNyD2Q7TDqjXuLc6XpGUO9ZeIbBTW/9vn/yf7JPJafxl4QwPr2w+vZbvi+c/f+bv
2pkyWNDCZx9KPA5J8v+unReHCPNGdiTiXzved/tkVdORRlmkqFHevreBWH+QAaO7CKRM08Cc7/6T
EhoN1XfbZBVetGOzWcecazCcFB+2ySr9NWAZZDGg6K4Tlzay60z9UyNdUTSHRM1t2pIpdtso8Rko
QEu6YNnPhw0TfbS6HY/xJCr0hi6VsnFZKLqhIlxFlhOqCZC2rIlbHwokpGAfUIwZxxfmn2XyzL8N
8JnXM8e6V02GWiBPwx7JQHQB7sqcZhygjq2sIrr+Hrc7Lc4D9QhBAKlBrUviIrMH9VkvmqDzSqz/
1XSboBLVjI0jwsG+oanXR+4pjsm77lyQ6yvyjGH2mX1h8Abom1mZMGEpAWwhhB9O9b9+059Bqb8T
DdBr/WV1ueWpiV+/0w4uQ3h+5q/qUv2Df6RNhNFVLMXgvx8bx/4Dg4NFnJ2mc/d/kwb8pRrQaC/h
wnINPkzVcZr/XV6ST0fnyuJGVVGm6ZSF/+Sx+RDHBIidh8UQCAbofBs8qt8XlyF2SyAKkIh0vadZ
ydiJ8brQI/dCYN1sV7bZFBepBe527YIA+3Mx/o7Y/p7QTv38vrQ1VZ25LfWtztPLwPpjaVvXIfpF
iIn+0OtyY0+5tdFiPWOuGee7d0X/9Z+9tN8eCqsYFbsQnLoPywPGdLAcIKV89MoxcDiwc4D9qg0W
tfq/+FacStew6Bla4mMzb9awpU9CMEcYR7p0hCGsm65DgDfa/f7X3+qD9+3bCTT4TkI1uCkQI31/
+WCT9yn8185344Agvkm/QStgvY2SeNgiwMdWIl9ncUm9ijgL79cH5x784eoZ2AJ5Tegs7+aHpmVH
lR0YVdf5SiksVBBjtCk0SFS/PsqP94ipc1+yutP7Bcrw4Sht6LC1qoPeb5DlNNybBYxBEwaw3CRV
jhPv14f70G3hjJq6xrOl483gNvmorcWNxv5N63o/nGh+MAb4ahv6m4OjmBooP1oB74JfH/HH00i/
T6dRRKcHcMRHo0YQMZhyjLJfJq4YgQIXIKbqlptfH2U5Te86zN++ly5gzjs2NnfTWE7zuw4zIwva
QDQefCOW08pQlItwsUxpuu6Nam7+5jv97Cy+P9qHi0aeZFiHZtb7jmTDH5SgxiVopir5Rk50cVin
6edff0GdhfSHb8gmwIJwh96KBtX333CKUgsMA4+dFlnihGyE2kddKMHlzASnDHGV1Gcbe5pXZ7TQ
AVo5wNSMHbD10pe0ozdI/JiHDXb1ZRwNsh4sAqD1oKtvZ2gKmQ03V0vr+TcLk/aT628wboAYApZJ
/+GOc1qEUCVkcT8eaMysBLwhhvmjKTeKYuAloaXjVU45rA3OHoTHUbyAVRqve9SzV7haDdBDoXvC
wBr+5lkwf/qrsT4vT7jJ/5Y/f3fTJHT6UkLEOvL5og0YCHMdN9HCkYcW0NZhez/GBpkVgwW9oGQQ
eRgLWGqEkskUZw2eEKkWpM5A16gniPwGCVnroADiVOg02MJeb650a1bAcKC6YPKKGso2MZ50jfvQ
E49FL9GhEiJpy2vA7GwNQ4e1YDTOBrPkoUsRWMPP7L0uMF10VeYxEul9PzjtVSrgI07GnG4b/EhA
HLsTxM55V8f4VSd6cqsxyIILNZrUR6WppY/SWsEYMr2lk3HuHGTPLo3JXWdF3YlPLra/vlt/fEAc
02RjwFPPO9i2P9ysYxuavTksF72NrpQUfljsqHstHu/6Oag2fZ9r//iR5Igmi7WJQnBZb76/lm4z
MuaZ085vgmCvtfROwSu4hbhoDJLkyEh6+vU3/HHdxpfNasO+n+a1+Ba3+e7eaYkmKLg2nZ9MWQXp
SQz7EHrexgHYv/71oX68TR3UkJaOqsRVSZL7cJuGPY6ogdhWn16EiUqm1vblAIHxvziK+NaBN0AG
fbxkOdVF3g2cQMVq1GZV266yw5LqXP/6MNqP6xjfBs0lkCEcDbyOvr9QKalwmlVhnxtH5lxIYmAq
jzkpti3ZBCIAcjoa3PgqIdmHxnkkdMsv4YD9blkyOMz3LwyUqVR6MIhMFFnf6q1316+uSzHH0m59
geCOxqibbYm967Zi6GLHIwRD7BnZuxAay69ZOdhnCPKQ7UwyBvJ5Ng5AwYLfXAH9p7+TjZSKobrL
nvXDayUUiqIEkdH6RdgXe7WBcanS1ZxR+10FyMdQVPfVc0bum5fVynTqIaF7Vqzqa9eBTw0E42um
jfIqdUbQi8MLGhqo73FX3U4FANuK5v/ODKPhUEzZFZK8320ufv4FXOo2gy09z/9y7d+d1EBrXFAq
Ayc1ms5hY1d0ckR4DwiDl35tJ+ughbYBkqXjjdXkB1IEPzmxfdc2lrvvSRjwRhz/G8Lm3Jtytmkg
i/nrjNv+YDiRuyWcbVrjD1F4V3TZlhTG6jevBO1Dmc0+gtvi3Tf4cHcOXcYvXE6YO5UkPASzWxzI
IypwNajrLm5Y5Huq5iRR96S+SK+tED3++gExfnoXMKKn5eDoGnia70+iM7GWTGbf+okS0SjtM8f8
zLZqaVFRC7vqa5nJ8dHWtegLQcVdL0OPVBUMkku3VIbtVoeQvG4sAUA21gYCEfSeOBMO6GMsTWA3
h9rXqdA0lkobZWO6MdWEeFLFfcTy3ew0aaoXCiiC3UzciS3VW2viQKH4hohwW/M35/zHrZtjUQ3i
DraQn1Mtff99cQszn0lYEOokeywC35ZJtlZmdJzlbBq/2Sf+ZNlGBUEDhX09H6x+qChggVtFw6Lj
V2HxBjI94K2NmloQsPmbIy2f9GGB4UhLRrcQgNM+buyhl/awPk3upCa8SzUjfEyyeelsTFQTJhgs
GDmW4hwCS4t+cwv95O1rkTxGvLrBi4mN9/dnFK44mVmJSj/Hnp6JmL4e7fqsiuAts7vPlLzWb15Q
3/aeP3xXk16XplNwY/D+/oCuVNoxjrllKcOLc2+w7yFJbD0VuK4NOX8lWvGujLNxHU4VmxsBFk22
IdBldiu/fnp+ejPRq+PN8m3i/cEWHvedNCPJ8zs4ZbdWKxtzNNNSch/KkCim5O3Xh/vJqxnHBN1C
MC8L0O7Dim25SbpYZ7jIsCR93LUBXWwn+k2N+NPzq9HJ4E7i9H6bxr9fV5NWCyHVV61Pjdx4joTb
JYvE9awABTvwNZ5OhmqwOCF9D0EIDwbZJYG6ynGerd+tkT8W5eSXUxVSlAuMnx+f14E4HjRp8O8N
2WHtCm2yDJv5cpIT7L1cUzxIoTCWbUhpZdqrv3msPuaALys066LFyWbfjlX0w73WhRIfdqGS3KOJ
6HNl41heDbg0Ty0YatJTIJdZXtnzAStlcgHMSavOzDVNTlr30HSiFFH4NJDvYYTBSu+6XgNWb7av
v74zfrLQODhmLNYYm33OYo99f8kixYkns7Bq3xqDZtsLsj9FW7skLQGD+8eHclk/AQ3TZXY4O98f
CnBzW9WNXfsdkRJvAknAzVxEAAQVS/0vvhZ7UJNW99JS+2FVq4pqhnouah/zSnOD2szalpMdHJOm
+/Trb/WTRYwj0RZhi2jT1PrwGtRnFKFlz5FiMAuM+orqFnyPvuHtRkb5SHygKKPpN8vHT64azHiL
VgujF0Fb//tTGYZqQWC7Wfvk2EovNwEyxkmurxtVb39zKOYKfNiHVZOdBkqaxUBtsGJ9fzAnJXIx
xHPqg97BTGwh0gaOHYlhXuMNwPRpNSAbLfbkmVcbclC2VI79uJlH28jxbpg8XLFBj5EJLNoHHVdM
tG6w1PZrklShqTEpiD4hZlYuU8MhmTCMMrQnbbGoxAu+Etw0qyTd25VMuWCwq8Z0ZELn+vEE92hD
qiAMujCNtDv0ILMGUZvJ4jbR8tHa4K2J9Cd30OL8q5XQLAlXFRVMdByjhoS+BjVaRBBkqU37rKC7
5hMWnYuNolbagRSWUfFbxBntlZkXvXMpun4KbqyWkOct/6wMJPE2bTqueuGmeGhTKcJLxy4WZbJp
lGgizDq7xcNqoYYFz7jTGqIuQOU3egOwPH7IoX4v4RKiTPbIgMPKc/qyTLcTDHWggNVUNBeJpJxE
MudWA9ildljm7ZI4oDXyuUA95gTmqPQd8kpfVyTZsLmKEWt9srGTMI3AlA1wTpTNLe5VBbdE1ybT
9RDY0N9jQdjHpNSufVaBgIYbeJRhv2cTO25rZ3TjrUB6Xa0YyMzomtrE9YuGV9QmC5b2n6roRBXV
rencJxEBMmOWM9hsBZYW7CCVucud/oY+77aXZvUYVHr2lCmOeu4KCw0EIpCdsshPjNo99dm0Lep2
O0Z2cQ4I/5IiIrKbDG4fujLjXDfNt2EvD4acCDzBHQFfEkl/j4KpT0ZjSwT3qzCUYSOhlfM7NLZv
YSvZuCK2fAGVfsWOeSaL0w2PLdriz3YHrEv0YEYLW36aa8vcSWMhTqF/Bgz4AGtgY+HKuV40NhtN
LWLisUhYQGyvHZ08iy6NgetBtYB2Kw4extkwfVPRbuIY8BVeJbSYWIW9MUl7NhXAMzLeEuu2teeb
NBv3dSe6FYh5k7+kp5TuEoP55oDEVF/PakooRsdUOAEz62H9yo+DARWcK3sNVvKcK9G40QYnIpW0
weIBE2Md6JO+pNeo5yDMqpfCadWLIgJiivfcWo9q17xZSl14SiertUPD2odeYgJEJgfYLoJxb6gI
K9rJxk48ygO0jS3jfg1W1vSUq339VMTBDuXobdxPT0SZF5tBdZe0zuApt5Z0ujDNnb3smSzjISaq
3QSA6DrBoQ0MvOhh6WzURChchyXbMHGhXlM3nONGkdd12EBa7/HBDEZ70U2Bjfthceooxde2Hqod
yXcxyIA83xU5QifRwmSf4gHY9TqVcUfkY1/WBShUlA8IDBCtxW53l5YOfnOdm+cxh/Qzru2aOoKX
KYtEEvbDM+CY9KoeuMuSCYm+k2p7tQ8ncuu7EubK7Bz5m3Iz8kBsAlM3Jzio0xAO7fMUNXZLuhDy
gwEEQKs3z4pmbFXSmiAU6PzOvq3o5ZfRntNqZ6SZ3q9zpyFAdio127lQFKvDP2c7hGRkBKwqB9qz
Kgq7so53TcOZwsFVZOsZPdxdRFf/Ws8SoF95kcb7IYG9ZrpxfaUNurMlIQ4NGdKN8RDFrfrZUgP2
k/Djqo09q9mx4iX7pWud0CLjJgS5OxD5BfyntW6FTMFM0tzv8RyBR11VTEDXM5zRe+ZM+VtTQYVA
S9dqLwTWN2tKNPPkAiR4RkIxEF7VTn7HjuXOwS71LFs+Z1Iy0t47vT7MJfV0PBZkjQqjfaQLt1B8
QABsO9lzJ0SGWz8RQlN/qSuRbtNRqZ/sWo93CQNYQk+IkN+ikGkfmaWiirFxzK6twMy7dY95BTeW
rphEhguMkZZlegkbrn1fE3Nh00LeUJW6zTalbsrRKpf897Bw5UMdDOG8cUx4QJDNhyAmJFMQNJsz
GsQ8GAHsHFhHDpgro1vG2RlZXU2vb1tOp/JAwD1f0a5SwnRDkjJ3iZXKB6mP/XAZogY9xQ6Ox1Kt
5suyc5wL0Bd8qlHBOVBj61Z25I+s2InUBwscwQmxXfVC6w69syzNRYJWW5sC/O52JqJoO5QEPfm2
bYcnQneljZoGyyIPUc1DxdWlCV8fUgbnJzuKqs+NDJsbMTfaXRtzvmOgpf5MyLvvRJxUBbofGQR6
fVOZTfXZXCpMr7Bm2O1pncQ+ZzbeYUXjY5V+vNYaUR8qLXEvZtlWn7upap5kxHmdbbv+UmohQKi5
jzithLMHh5BuhN+7XfvqgmY9ibmGciBLNzyNDOmJ3LDg5b3OiSEAGVX6YACpxdoUTBcar2VST9wE
52Tk1EjQiwhio0OILlkYpardVdpknmKzDO4rKwqvLLMvXyySw9YYdJGZ6socaOgC2USavaFvQgJb
D1OjBuuQ5OTj4kLZAdUc7x0lYV0k+ZT4AH66UpXw1AM8gs/gmOzACwwCJ6xs2b5JA7LYO5cmzhpm
S3CI8o7/IJDuYvUbsm6dzFXZr2aec9pYRfuIzH96c2zZvtqhALsSTNleIwODu7wHH8fMRTdv4zyS
D6LseptAIX7JzFTTs9M14LOTyLpV3BnrZ1UM0Wmy0L3jyCmap6yex2vHavsHtRrTc7xcbmS5zoWZ
aMG5FpIDpTCvXeTQ5AYpOOZEy1kjRGW6Jv91elPnMsb6uODAadoHZz1PxL5Wo+ICzDKfWM7pmS37
eO+qTGTmQUKVmtFZRBslJy7CrmjzeUEPvG9Fv6VtVni2yFaxlNIGsU/IJD5yxQrOIqLkIuuSHLF9
LiXo6qjnTpoJuGLptQR3GmtWdIK2Am43J3/oWjESmrjYAJYQptaJ5N4ySqcARt29lfDMcAiqeYKo
c6jfcM1rDyIkql4OrfaVgHDQvTx69Q2rxfxW6gn8XksvFup6YvZfdaefTa4ZyDOlqjgtBJ42rY+4
TkPzy5b3btYz5ex2KquZbcmvSO3qmy4oaPzXenXVyYlAbPyRN1rnhKfAqmO/c/GHxq1j7FnH3Aab
HM93ARjysQb3pUIMIYRbUlAuBuGp5OSheL+kJg62VQ/PGgklJoUi7GCJ14HhvMyt02GyWEgiWSZ3
wsq5NLw2L4xGpJAP7TC+tkRbbatCtPdNJQPyDaI3VLH8KzTU1TqQlfEZkbG5FVU2e5XANa8bZHea
cpF2cb5WTDTFOu0ansOOOJ2zljfjNZsQaOnQQh/0LBS4VctbNC2XOBNjZpFqTC1D/N/Qu8lVTf9H
hd58SPKq4bCpdVKHXLuKiODyLWNmvK7GyuVoKdWpIEr11gr0cu+OMRIyaNozHkWGjTXUvb0Zdwc5
Tdk65tm8VMOhucApDy07Kkh50A22gC7jP1qon1yIj/vULsZzipP6VcKrrMlTY0lz+ItB7nmBqdgb
O3Ecx0Q8st9WVxOZaJ/dYZkzld02orO8r0nFZFoWsSGVSTk9otEOz2oRDVt7rHZWSQidO+CTW8V1
uXOG+RP9v/w5zWGz8c7hJOnEELHQU+F49jSRP5ekabtPFSw9MlDUU5qLatuiwj3mAdZ/gUPthr+x
acoHyl1fE4xtDG547lsO0puBfd2rwGtoTGMxB3D5CfSB9QAeJtvFsf0wopLyaZdG7APZyq3yhYNW
xkN0GTs0bkpNXzwI2udIDYatdBTVx247r524N9aD5GFsqwjCZkqrMJwm68jmQjwmwvQLNPJbHicW
4DKhOg0tgGsuEMw3mfb641gJ7crN3RnVQi7uKjy+3sgedmuydvHV2uxBM237ZpJcJVMiGt/a7AtX
DbkzG/gG1deZURPZfmEXX6E5Dm4xwuJsUMYCOERVAW4QedJ6Y0W0DQMEQj3B4PU2KbE6MSKfIMSm
h3Aodh0OePScyCfLCcbCrCJjjJV8y6O4jUEZLFBh8p1JI7vKhbnQm0q2GULiULRVUKROF58dtZnX
aW44x3Za8svVaBOZGfkoRmOe8sosSw+Av8bQIiM9byrlpWUqvHZg/ac8cFaBGXVMTlliLGFFyUwi
ctPAHVplSsJjxAxNXrrYAp5yXVi+qdGAp7WG+7OeK1oafayM125g1BcTzWyqOpsEzRUyVRAbkBDO
pg0gEX/3LpAdPoc2vUR/Vh7bYrBZ9cuM4ShJSsXQdkjXkmlFEOZOGxX3yWVmSp3zqSkL4pXwTHs1
HFwvsYsIV7HstKcR5fi+1O3P2mx9DYjMeWHHmr1kbV6yaGFKtTNT2ZIJHm46u89vJosdSzY1pKjC
0ZsJTwqiiu3QuJPglOODYpSDWEtbbYnZTQFtsWhY5UkZQsDHxWSXJ9o3SK51kkpLxgAZixDJyMlL
nifFjV47+Q32XpSn8cQCmkRD95q1Olm4bRK91oE6AzpT+MAaFcDBJKbydhLAGJ8adjxct5giJ4+s
jLcEuJF9Vjm8UdyxeuZtSe9szsB10PTnj8og1u/YH1OZpnkkDmE6tq9ERXevbd/SRGinPn9LRUFX
YcGvvaiEi35OcegEq1JM43Vbj8ELbn6KcBHEiutVc9C+KiZpe0TYSRdCYmoWtxmBgFykCCfa1g47
WW6FO9DRQGbI7RHpPRucssjK2wiDhckeswxe0DvzM24FUn5tJ25qrkWhchsVBjGQa9nyW24SADbO
ukClZVPEjBw0iUXRHuPZ7Kgb1QKEvjegfg+3bF755FnBo74XA+3HdSTcSfGVadkCkCLHV6KYci+S
SBXF2mpAknhZAIgbTBevOi8bexIBGxnh/etjF5hCaOZveo8HCf28QSztAPfu5c+TaZLBRBYY48nY
m1sVZZqtzbjjqSdK33DN0DNqq009ekGcehB+xa2Jfqzwszih3YOygGyuIh2BVWt0gU56jSZ825mz
eZzwXNyaA4oKLiHz1sVzwvdLbZN+SEMEYHJsUTFIP8coGJHf1Mk3adEbXfW6WUWXlqJFd+kkdcgu
RfEIxtm+SW23DjywwOrdEFXttBtpwwcn0fOld7oE1UWrXfBbx0XAxbNwXyrM/0ji9rgmPLv0/qNp
TV+GsyiVjv9+hpn/GlO9xKv/Y+9MmhvHziz6X3oPBx5mLHpDcCZFzVJKG4RSUmIeHuaHX98HyrK7
Kqu7Krz3xnZFWaREAnjfcO+5/LIL2mZoPxOivEle7hvJAsMHPLnTswSodq5z/xBiawNULZn/HUfs
VvqK65CKzo6tOsXX1TBEwbeFaQAwDQlj3FM03BzCnF9BgbcKRp3XI6sy5mnOrwlO0AO5lJA5rJFu
laMNfBQpqHSZV/qRnXSzH4vevC0ibzqjZUqeZmIEHkkWHH6uwf4DrvobDeqio2Iy+v87HK+z/A03
EOPjn5rWw8d//9dvP/SbCBU+lcUO30UjiCwRNTaz4n/6nvWFU+mgwSYUxkC/zb/6pwh18ThztSEZ
+YNu2wR2hZTEg3bFCg1J678jQLUXCtfvp7xfyleWgOzzWclidfxlOt8MtDGTg2/N6jT8jVa+7QgI
2ZpF54HeLuPqQI2J86qjf7c3WeP02mO8kA5ySlrOvUlrahgIRYEGcqf18AMfevY8Jy/yE1wvNJs8
cBaOwszZSupbfuoWyoK/8BakniTF0VgoDM7CYwB8X57TL0hDufAahp/oBiV2ESOfIJoXsEPxBXkY
voAPnh5H1CELBWL4IkIoVB1rTFvxGb8gxAjTgXAX+CAEk7eh0+JvfcOBuK+aKosoaPvMwSulx120
1UgmsJjyZUk8rYox8czxkscIUtytJ4HiXvBp8OfipWng4ZYqtcJ9xxS3mTZFJXWtIBTHsj3aYiNE
bbjOercILx57gsX4lfN5Eumuin6U6JwgOa97EIIiAI0u9HcmijAkNlmc2COPjLK1yUQo0wrlaPFT
Xe58Sc3LL9n59FODHnuztKC2p7WFOZQQ9LKG309uJbRBj6zPOf2YQ6VaG+1rESmbVKMqIUOVZ0O0
MzL2PheClbSDPpbNjZ6ya559zVzRBmJPJD/xEJMCjaSkNu4zDQ0yil1S3oYlIlyAF94ymFZvLqLC
zZj3S+qwYlK5RIszQCKzj9ysXdVaxaGi8d2BWgb/Lr+CyYe8P7AkDNw+zrbFEl1u0t9fs8AtgyFm
DetA6FtbnW2uUuaH+3b2w9tmCUEPSw3JQRbmHqfgUFOmOY9ZVUS3ZiTbmzEe3Nu8zoaXmGCfNWHK
TN8pZ28Xez9Y/ip5Iq0pvMkNuoEsrlGfjH1PseEyTWZTsGQvZOFTXE8m1ClHu9amkCT3ttH87eA2
5jkkJXCnpUveu8B+q55q6dmM2smCh3NU3rcLOAoHWxxNgZ1Kcwo4V+hBKjXPh7IxHKZzXVugLyu7
wzjNzW7Ms+iJrEbz5M8ux4eo7fHB8jFzrbwaA9a6B1z5Q4yWw9jExexKBVqWm8yo0NGBRbghz8A9
NKP9QMTGuk17aykTJ/dMMiq0zjQhe5cgB0zCfRQZJzFN1R5JXE9IlOK77vO2uY1zp3xqWhDdBP3W
32E5PwtATUEHx+7INw0Upob7odrau5pVPt2GThsfS2tqHiJCmr715lwUS9CN8Z5WjX7S5tJFcihN
9zjmk7+10vpz4Gze0wfKTYy3iG/QTe99NkHfdAdVhcrm5NlE2WQHtvSyZ6mVPkIa7jBH65ode0Vj
A6y5I5XVOY1V6gQkl+W7tDHVdQny6zhOLSNpJgDIg/lZ7ZrgcEg3+FTjFZPx5AY19nSc8Ng2AVJU
+jex1Gy2N1Gedlq7ZrSmMMshRBlD4LB8LgQrA0APIk1n+taO5Lz58KuVbTxZrmZed1rzmMzNfVpr
7sdkVyxvdX8hn9ojTgM2FXP64DapdSrgzJ71Dsuok7bh2k2ig2+17pUaASWA/Wvv59zLMVTr1bvT
gwiqgcncmKE/fwcrwbBNMFdd4kbqE0Go1mNEDROwMgYWPBZSLRm20RVFRP/SEf9QVuCrw6zQg5mS
fQ7SiQSkZEkfJ5nxMx+pmZFzn8mkHje2M07reOjNb4RZMBvTUKSspnFUZ4OJyNoi1KVddZ2hccdZ
sX4RctK2iFM0Ojjdq24zugq0sZ3wN3k/icvQUlmtcsI2oJEX2Dv3RJ5Md3QRrYctfjQZg4bed4hS
GobGpKc09/LR34QhaiywSd65Gkr7rbeb6sTirHGAOAkUKT0T/JtIlBgy0S60K2O0IKEucxwltPbi
Rn6vKGfNcY1GgX6hBdTEVmtgqK0EE3dhVJc2aUHKj3YVdPr0Ljnz7sToqEOkhW3AiyINSMOWgLra
33XSms5at9APvRpaaNXYPyrN+oAeZJzxUbddoGSBJNlPN0DxGYIVWnY1TrF35ZtZdkYe5qSrdH6P
dUPCGc5ZTkzTY6U394CNoHiJhtCaZdCYEPO2TeBJ7vRk9m+laKqN5hixGVjt2O4jLb7k2RBtrT5h
ZVk24jmRtrVLkfltud/f07n07qTRjgFruOohgrQDQL+pj1TWZNU3oZ1f2YxsA7sth6uq1KO9Ni6R
uU7hLFYMUd1y5RbQ9P3xhj60+cDsT81q4HCn7LG8pwiGwZHfUK2NsS6Dyq6JLckzu7gpQs3e5oaq
0CHSzuvAA/HY68lZw3mKe7Gsdl0/9azapu7FaEDB517FjtLNXrtWfE9lnbGfNObzMBa0GSzt4hvL
k8WqBNi2norYCJQ5tT8EDOdNL1R/n7L03yA+azZV5GVby6tIO2g0xg2DaC8IKjCy+PDqVJs010OU
mmKTzj57FssovEBrYrQo/alJGOTY5fi90a38VZKnto3IBfso0NJuFOzJFY+919jLP5ssaQ9g91wQ
RhmxIDb/K0R0u1JII/dsn/SDDlVwPSTC2BpdIshF1tJ3P/Vsnp2xtiP6j/ycNswJsM/NI/lbybbu
UnnoKUiYNeb+3gSuxTiKygsgnU1AUjyc8OMzdcinWq47Qf63vlhyp7oaNqbblu+dTeI3v/sDUzYR
9Cp29hjKZZDYV7PFyqwkV3oFJdnY0o2/S72+hW1HBiEAbLR1845HtIY2W/sm4JSvYkKNtkk2M2rI
2XwCoLy4dXNL17/zW7mb6S5WesEmlrExNtguO6bVHG3LpvZWRLyRIp6QXQyC7ohvfKGx5FdmoTFd
bacRklfv76FPApRDEQAx4UaRpbYlhDABuacxSs4VSZi9WENIZ8cNcXrdzUCp0Th6SzqOgF1nMprQ
XPNa6yZGEL7mPnQWk/05DasAgcenDB1tY6u0WCVFT8ee1DYHWRZzHpj97WgIgIqFkhvia4FxteCy
pqG8dbSBPVDHGmGwUdjoft0fpqLx90CmNSIIZu9YdOo2T+xXK3QfvxqE//RSf9dLmaSO/VUvdSE6
dv9W1DBV/pj9gttz+cnfGipXpwfCyo+R5as1+q2Zcg2SYxHXe6iMfiJj/tVMWWQI6PRNiFkYRFjM
LP7l6LOMf+DigzCDKhi5Nfvgf6ehWmQ/vxPNWB5xA2jgiXXW+S3+ZHSzNGeKpIfVISvtODBhwKwM
J3r63Ydy8/Pl/sJN9/NNcO76NiIz/usXZU5XDYRtkh+97zNOmMlt2am7y5ows7q/EW/9oqb7eiuL
j4UFv+7qf1LTVQVYcigcYFh54AEQTbKTYZjhSlR1AQsj6faFaLTdNNsWLDagm3/9l/7p41zYXria
XcEpaIpfBYxGPnv26BiS23IkK8599pJ2/ddvsWim/vCNLW9BbDD6NL4341cDWAOYhbmLkHtbjA+T
bT61vqiCHunzSp/l51+/GY65P78dUgTPthzUiVCpl378dxp0GhXLmfy23VsjS1y0E6wyKp/2MbMh
sueD9QgcjGPQimRH9CfLjWLFSUE/WGRAj9fEJzBWMyJI93HqZQdYBD542IoKGyFOzigW6DqjckMK
NkBF7K8akiUORlqY34G87CLqlx+ltUTbNp1uPKnWrwOUiKRQZlppXkjb8tdmnJnrXlfTk0rD5pxA
JAMNZLic4uzMiwfHzqPnhBkwhWlj3oYRS2y7K7O7ZZiOhoeFF37W6NIPzL5weIfrymNjgDeG7rCn
GYIqf4X8f2DOgCTQze/oTN+d2bvtGugMo+UVx1qfXpGNjrxF6mw0m9cszJThfj3LXSZJmG1Kut82
HT+b2JcHN42va0U6UuJXJNQZRb+BGeZcMJNlEERRYhmR+eQCIj2mcdIFsnUJqhuGT3Ah/sNUtuSp
izS9ENoUPXSOlQckxHIwDBEDBaSY0xgOe3i84SbVp/iKHj1gNUriKsqQkx3pxNgRTwMfJBpV5B/g
zvcoaSrXf5CQkNasmkVg4CY41zr6/FOJGFdsy6lpnEeLbPXnOBua67ISvI6HGOihImPvhO293yN4
JEajaTpON2nHp7CQzVWVg8U0SkkHPfpcIgV567KqFCqPUmyYnBjbAaQ0a2cC2EivndiyJ0b/ArZK
Lnl1Spw1QK4PyRLaUyYVPkF2kOt4Gekuwnz/MGtNeKY4b24Z8DQ37FDPsGjMFzl73QP+5GwvtVhc
kVjk7AtIOaxAqCX6rpx2hGe/YN60FdEnfbSF0D3trTbxb3UnSnca0a9XgG+rG+Rfa6Pt1VU0EbwQ
+HWub5sxlS+VQwbbClI1ER+TnSzu0/6UhCOphEBQbhK33eJ+xRUadi5IIxG9pn1G2e/Yz9MARaAI
5Xqqx9taZY/oT5HmDClwk6KE5tKS1ZLEQ7tiFQLIJhwFBJVEhxpXA6QuOgjudStPqtJpPuA4VdeF
4tzgigYQtiIMTr81Q6neWg0kb85Nc6bY1E5d5Bg7c/LjtZODUlmnTNGJGqQtl7rk3Wg7CXP0cRUG
FSOvbVjHipbUC19IpWVTxcBsh5RkPE0pLgi36kekf1q8I08j5N6H+IrkmWKWDSPKz8xfAdIcj5B6
SbPyTW8bpo7/VFVVGsCEZfjvxm9maD77YlZIIzr9LiERiUG4+eryvWpeHt1nSGBWxLpwbyfzEag2
e/UQONVsad06HBFZSY/lgzOnV1or69tUhvm6lPNHEnmtt4r1jDFFGA2HkE3BRmj67aSInp4q1qZa
n64qpIu7OeNlI7boj43Q3ILH06itEQRX255wqLd2YDtXxbWzaREf1pH5YNs1OWgia0gKpNu66bXa
fOO57R2SYjR3uoiRHC6hG3Hc8w3ZsIouYZ6h5zbDWj1WwsvPPJDmg5gYCtSG/dJUdLLYAzQ4EFSN
eR0aLFZigrYRgnMArIpBHzoUHvRkORypS4uiLR+MR/ZJdEN4d4PIa45W42n02xouykzz0P1kn1Ab
CW+X7cbtDeut1636e9qbw3VttYW/YvFIJnKnnOuEheYZSkdOyKfR7E0vydbVOI/f2DObZHctyyji
FJUKcocbiCHGlP7wUy1/FqPUH0J3tm7ZgDprM/cZGubsU1dsLggSy+Nu45RcX/Dzpw/ENtp1JiEG
tW0ZZI2bPiEdKvfKTypUug1uTWFNVpCSHbvJGWyCaHYJfyZYTa4I0BnIjfG0PdxtJ5B0mC7GkG41
+HzvgO7Tg5d67gNDNApzO6HFNCxFWqtK9kZmGRtCGuJ9n1TVqZp6vFydbV877Kz2sRZFr569KaJE
7XL4vOsWTdGj4Mm1NuCBbvmQ8gfTo6GxdcHWmEbDuLcQRTljUTx3KrNecdXHF6dx5ue2NNcQ7sYE
tWnTXHpRd9usSLnylJvurYwZQO5wkXF4/mAtaKxC2TBhjmjwOR/Hw0BruPLlRODpqROFAnlg5G3/
s674T5H/N0W+MHSdMu7/X5jsPqsmSv6wL/ntZ/4X2rEEJ/q4sr9WIiY7id9KfM/+B3EGFFCu63wB
HvhX/9yX2P8q6U39HzhECQpjTfJV0/87FT3JyL+UbAjgSRfx2cPSOuDE5o1+X7L5BtzQsPJybtvo
ZczYD3Qti1tcVd+IDr5vQDCXi1DWK8Q3crXEtnfVtkVLy/XobZBBGQeT6IpDu0huS0E0rr/IcBul
E5q7SHO7wW9+qBBsRBUj3K0WCa+2iHnx4Ol32pfAd5H6mjlCZFYZMNN4QGz6yL0jCcS7GeeE/MGu
OJVjMvJq/aKxk3LTaga88hF5MSrgQA7FtWoNAnQ7JMgpWuRmESXbbWivK3d0A6HG/sFICKtaUI+H
eBE0WyibAaXZNOfRs2MVCeM35M/uIoTuFkl0uoij9UUmLZwWdeoinaY721hJ/gQwa9Uv4mq1yKwL
9NZVL6gPMQusm0WMnSyy7GwRaJuLVLvOJZqKRb7dLELucZF0jxayUuImPrpF7m0twu9kkYCjAnkz
BkTh6JqPrNaLLVGEI/o8RL1zV8K7Y1IzLrLyAn15h86cicN1uAjPe01O+9rkcJjcStz5i0C9W6Tq
GJm3hT/ekv5Y3GXYhM9J7jU9bEsGQCjh8qumNqNxY3gDa1lqr289ErtbnI3WwQTzB66sRDdUR0Nz
L00mUwat1cnKFCIArbCbPREYkjVtnVyaKh+/sShCN2lzbk+FmTGd4NBfOxUy4XjwQX0yAj9IDJa3
7kjlU+YmyovcGOx9Z3r1i5ukrPQBBeZPJd3mCdCYv9ONXFys8ksiIXIcBZFeN2fUtd66TkzBh+cb
vUCgh+CyNeqSuM4QOO9c6eVRajNFuvRKl1VVno0w5qsiuehIoU8Kh8jWGN301TUQZKynMCo3mGzC
p9RA8+CZYbGZiqS6J/VEXExnqk7WsjJHH5S+1jURalRpDL+XWZPYFimJJ90y11X2kFz6LotK6itr
2jCo5fuDOrg3u3E53eFlrBvpWW9SN/MnhS74e9O75kEzzT4NorbjU20Ir2/iYbrhA9QClPwJEdt4
Oh8Q10JF6HhJ14ADv9bLSN0YEZem3Ycq29vtwB8vVaTuiN3hdywqHdmZ0yPJqWwnC0zF90C0DS9I
ImgsNxTk5UYNhVpPXVG/xNx/u8TBiQQzAolgOCWts3JjyH+1KJOLkigrE9BUO9Gb9ac9IcAL+6q+
/vrNUnAmHg2R4OVzw3Bv2XAyTrYb2wnMMPZurYlrkGKs+JEvypbSLvuHNrVGKFUKG1my/OFfyj5M
b92jO9FM5fkSJW0PPETWcE3URvdb+Aqjlb5+XWmp3fFuM3yAfiVYl56SiRk8nWp1PdY+whDULIjC
UaQ+oW8xnoktQ7PQFZZ7SxiAdajAR98JRDBrGhIjMKLetfYkEPLU663yqBWLidQIx3rL5qj76Nw4
Ibyjcq4Z56iTDIVxF7JsvBshA25irkj2NL4dvvoGu47RLmL0uDByj8zneEdXUUTnUazdVzOYiNlB
JkSigb+ryBRl8cq3xV6wuk8ixZKhzcKyCwTYiqBK+eSUa9lnIVsrXDkemYq4EXj5nv4scPOJq37m
PzDNvHgNdYwBBjxo0/nSlvFlkIrCs30YJB31YFevZYIEuHAUS4Ero+sRQkY38bLwybt4X6TND3v0
T75ZITdHQlQa7t3Umsit4l3nzE8REY9rW5+8s8NGE7U9q/SWir5WVeAZZXVHG2P3K2MB0YhEOHfI
RR5bkYqLM/AMz4QXUdHXZiBccBHMMy8JKfXjlJLUXR3N0g1vBPv7azEBZPWqCHvL6MEAdaosXZEL
Y7HDI5rOpe7eg/ysg87LZLzWGvFRsqwcpPEpy6E6yTipT+nct4QPFuIAl+S9ER1kQPsWKTUkUdZF
CHmi8EWLjG+t5r2rni5sLttimw95h324hJxSmGqN0pDK3miMIagdp7rvTctivZvOH8XAgmzGsLQY
NZmIT/dl2sNSdbMdxnmm8/bMF5w4YjvJPlylo8qAYIlHRzFvRuUDlFgVBx0S3X7kIbzWvb7eTGW2
lNCkSEQz6Q9V9SL1HotVWelnlenuseHCx+7h6Gt7CF90UchAK0jTEOqHqeq7OvHcz8RANGxRcb+6
qJzXIsseOggQbyR2mBvuddpwU3oBQQM4NnAGLLg6S66GeeZ5YA75PiKUCLUPgPtgRo7rh/eyaD9i
1YUEznvqgvtshHoF8rwLluRFMhfmpt8AkS7PtP4XZADZLZcVWT9OKG5M4L8blnYl2fa9ljJUzIiy
a0nRaoVRf7Y2CNy5MA6qqMDL1/VbT5w0TVvrr1MxfAPVTKx0xWnvMziAnNG/w7J6kTFdlJLh4yhq
YERmNjBnQuRaWVjxGovsBHAxgcNtyAK5jL55Kedw2ZqsI3TvPHooCCkSvA/S2IY7F1HaY0bOLjUE
o1EsWI46jl04IuE2Qm/C+ps+pi7ZQiAsi8+Wze8nAuP86DeFuyojdqKMM9FwOta4zVp+NipMFjGd
fnHDtLol1I1VfiyprMzFSls33qUe6vG11FX+ynjfvDh0roFNhbVqHFbzOXcRT/IuQW4flzZ6CwxK
/sqZ0ug84C0Rx5aWbgKXPTuQRmFKe5FkY4rY+6lzJu3aEQ0LSxOFOV8iPX7YRNpmyNL+jDnd4oop
wX9XEmEEOaYjx+DUV5fKE+7Rwhi5CaVdbMJWhk8+cIs7BLlJuplbSdRi55ca+ayefaBSyHZCr+Qm
mXLiEVlNWpu4mX6UhWFciyLqHkcI4HsCVOSzIzt8bDwL1+joEAO6AKk1q2YN5DJKI2/ghOxeO+oV
D7BaMC2tMPYHddOlmGNUiFFIePxaOb5RK//utsgn2iYcrzNH06+asGy2uVk1O8n2Cfp/FgbUDFcT
NkaIH7vIiBAOevNL2jQwndNyoP0eZRPMArFDEpOoVVg64MQms3ZzNV9NSax2DR6gFWtmc2vn7XAz
Z9R42VC1nFyDd61G7JEybUcMXpn2Ynb+RRB99Dm6UCKlo7qtXzvRts/Z+WomIXlNkyRrlDDc4lCI
FtPHHSdodV26ZGbWywK41UcbJcW0m8YpWrfmfK8c070A4xUrHDnpDqTEjjQy8qQEG8Shij7lpHZm
x5E3yCrfDEnabyZ9mo7LPjHo2dYfRhmek0jeAe6110TmpAc1O9MpTMF94AXRYnLC0MHf+RlPV3Fy
e81JFjBanIt6l7EDR5nipJKoob5lgsofjPZmmQFFHAmR1NH6+HqkUFaOuZoOE/XvfLYpVbIgjYrM
3qg2HdaTB2Ybz2M2pfBih76v1oWToDggaS9W73HmodlZOWZYGXCmi2fEh7cag0uI8v6ike3HewYI
80aoub1EqV0RMG9bVygxv8nZTDZz7dwxNNUIZ+u6uxib1zonhelaurX9vZ2WmaJRzt9FK7qrsXA1
VtbDZxMp3Eu2MVx5w2CuXQ9lMylC46J1bG9Qxhrn0XXkXUSpsjFCNOpKc19Zm4TMKvv0bewihX2k
sUzO+/BYaLDOo1TXyZdhcjEMyRSECDI5KgmHQ+uf7AgLePDZAq7ITTzNJoU2OsoP1yC/3ZIFwXzA
kvPKeo9zo8XEkPhHFSE6I4B0KfojNKffddTVH25mp+dxLFvq+Nbam7BID8zI73UoZPpKUstomAu7
7DDPoUc22Gyps4Vd8bbOi/k5b/T8qo2LdxpQcPyVQQTiauwWUWsZVuukjN/lkp3RabL4cAdneWaF
XbftSxJ3G6E3L5QvzoYlynTXofIIqIHuzCS1rxluw00XBqti3fLJXVMzd1pfjk9Oz+KaFMTyPJNL
DKFLdeznS4nQZPbM+DsOWiaDYZpM20LEHAW632DRoTWsqANy3/vwIp0HxxDZ4o6BrPfcNW79wlK2
/D7HuNbwM5iWxiPfRYLVIwgjSBn/o704IcPFEwmxddp4Yj4ki1+yXpyT5CNml2RxU4rFV+l8WSzt
MmYun6ZjhS684hKKKErSLztmuTgzUTkvLs3uN9Mm1fPi4Zx+OjrNxd2JrHb4ES+OT3fxfpKtUu8n
7KDZ4gttF4coNoRz1rDqrSPco06hDzfR4iglcYztwOIynRe/qb04T5vFg5oublR+sUcaPxQ4PmIw
Ii2Z8H3ZV79GGf+Z+vzN1MfQWRX+1dTn6q1R+Vv58QeZ7M8f+udW14ZwjFPDAQ5Dts/vE15d/x+s
ymxE5VBMln3d/059/H8sG19SAi1cj1w+aHXbqu/i//4vQoJgEgMucLgVwVz8e4vdX9eE9IvOstPV
fYgIf+YEMuBJmyLO5r0bIerHXmaVNLeReixAWgVRBDzydx/P/7HkZWb2h70kb+iy3dVtkO0m9M1f
hLld7sedNjvo2Ke0uSUAcwgczq/dX7/Ln2Zb/Em+u2Qx2Y4FbvIXIE1nt/rATmna4xZPduPiqssq
xH+Ja9UbXRvzFcY/DPMy1e7aETPlX7+97f+iP142oHCIIIrBouUfft1l973yaPHdjpQJcru304hN
GM2/vh9Q0xL2FjdHcrrx73HrQ+WrQzMk6LVONHo1FmP3xAoIqjG2cFdIiBaLjsBi6s0jMAUj4/+b
Vwrrgplr80ACXoqt2YZHgUTHU+qHZLTMg8PDyj2xT0dbt8hBHXksHFt+CxOpdiHWKqRkkcCKXEmT
uQlWvnmvywnuhIlfsMFY+GBMjB86sw+Po9PWb15RJHrQQmrgWcZfNAD1f8p7PLltOpXnEFFf0IT4
ujCEUvrH5Ba9xgm+QxHp/OA4Jf4ZX8oyUsdg6Q8IdbGL1Hp14KPCHhBRiQt2RpZl7gyQMwuQrjWw
fWOFUURZrd0J46MtZ9oKy18805GBF8sFigKei5yXATllkHYulSCxlFccp8k+1Aswl2ECjaDHLtwW
XXice3faOZLFhexmfh2zG57wqeGnTmfnnm8HY3CLH6E08FH0ziTfFRapACka1xADPLTiYfXS6zPf
jKxLfU+oFvfQ2IRHsyt9IuK0ZC8ldlPEl+pRb/gRpTftswP54xxOTBxk1ImHPp/b57Qby/NUVf65
KDw+ET8l0xdz2Yh9xSESilzanBzJOiTEpByMTUXM4x3eYcJCBEUskvDm3Qr5xwhxJODO1JhRxE0c
8qXVS8JfuJ3ROKmdk/T5geSK+kIU+LgmJACjT2uWTUlfRuBs3XreijMfy7mlTTt2ytldNAqWDF4s
Lygp7CD3o+EzI9mPMFz87EVOsRcOonolwnF4Cn0KZV/i4a1NquW6CD0WOPzFOBKJxs2Wm51A9muS
8YbA8vlbHNAJ9A8xu37iPIrVEJfDpwAXsoPnb11HFt/El0/ZIsN9XWimVazzuudzzaL6zaWgo2oP
03TdTRrrwQp68B3AAPmOGH2+wnusHo0RW2dZcTPkDXtl9Frdh5464iGxknEdR/m8FRqfbRvxPab9
8lEvl2heTsPn4iPbzpmCsyJnvgmsYmpnCa7/JhuAAkZueMzb7GXU2h5aQVNcR94PUsjQimLxwzIM
ttQ4xK39qhtKfjPCsH+KDK5NXJgZMBAdsZ+FYA8x1vDZWW59qVObi3JivDDFfFGOq3VbQv/qa/JS
rWu/G+1roC3ioUza+qW3nepVQziGjT2bt40RVq8maHjG15p9P3nKo9FIPYJhy7F6izyEdkFCXPXK
b8CufP1xXsxNgAVAu5tUXXbrKUnnq5FAk+e61bI7VXWQBYaIz0cgWz0S4VIEzqgn+w5TnsBRCY3a
npLmvc7ZZXLV4hAIFM53hHgZli1dkWPtGKa8dI4Recazl/kic16Gqhy796TprZdElEUWwSuZS2tP
5aSVG1PXx/5KyTFEBR2ZvXVnZgqivTWpR+GphWffM2kRTB7XkgX9luvQ1ledgdh+VRGLy/ixvPQV
+UcdV9jRwgbZ6a12SxDFnWb3F6uoi60Xu/bt3GAkt93JJEkyug/t8FJo0lzTg0Z7mAjxoTCyx9a2
xIa+rd/0lvqeeKgwrKH/yGKDPOsyYlxkxYd4drAQir4+V7g5NrmNGaANo+5DJLh7o6Q9TZ0MGSA2
4jjNmb8WCu1l7trROqqj5AL9Ul1pfj2ogJbw6KTeUcuQSyY5LBDawVAeWCGx1cP8HkhW+HhpaT5X
RZ7/iCBEebjaSndHWgfjPKu8U6WbbIxC809pHNVXrZOOWyfmhpUpXR0lL7sW3yPiUvFFQl5C+Flq
AwsNWqOaWTzKcbwEtelxW5IStIt1dzE3FvoJ4oYP4ljcm0Xokwvrtmc80Wa+Mfjs39t6HB0k7742
rwqYAuEqyrthb9SJC4WEEUeF+AYPIw41Q+8PEcbVNXUB+gWbffpahe07Jk1g2QxmmTvKhGEyUUWY
Eaduk0L3ugPXJphcZ8CVhp7FVZyhz/G9iWUsWMHRzKZTOUUkvORZ9uJrOKYDZ3IUQPOBTZLroAP3
bS9mx2uZVIimvKU681jDIEw71Dxf9bXiIRITqlWDoKq5r66svK1P4xxCaMLzdEBMTiRPHHNXtZso
yuSqrLgC0Xbbx9pppsd5hGLcpMUQeG25H/O1OWjVUbDpfUMPYh8MVcwPdVpDyBOtv0dq5h8Kxvc3
SWbO6yHsFxZGbYEAyAsud6ZZOR7VTWuZ1q3bwnSuQgIDV1EDa1Jn3i61odhofj4zbmZOCYsx/eY6
GJaJ/h63VqgIQQcZuJUxyu0+Km5zlA1Bm+jjIUnMCYPFMICYiPynnIU1bkeueOgF8eJpCTc+EaZX
mNCtZMUG5a7oJg/l/KyOCnQoAd+2H1sbiTXzE4XXJQ5n9+xPneEE1ggmbpVDm1kXVpxd1e0sDiBc
XKS9sdOcoDOaL33qKiw8NosYFnFkp8WKZPogxRP4WRdFka9JeHEmcHL6cJglfJO60JpdL3L7BZcO
Q5Q5S9KzRULXO2oqR78SrTWQlyFIsLJfcDDo+zHOiGAiiR5wNB7ubEvk7fAdCAPieSA+1AW1vJ2m
LqfnG8pq4w1FctLQniHOYQHvcvkV8aExh+bsy7aygob8oXyFvjnZT2xS2yBN0IuB0EHFG5f1/7B3
XsuRI2mWfqFBG7QDt0DoCKqgSvIGxkxmQgMO4VBPvx9YZdtduTvV1vdtY9M2orIyGATcf3HOd76b
0tO6kNQNwni1QSfanhIpyyzuocJYDhnq9YtvRg6Hs+w/PWRA2EZHk+WWznYfsBen8K+qKFhxkcFx
lblY34GcMkFEOszr2GEzwx6i/IIB3C1pql21Wkp+3NRKdgrxsbeJ0ezBpphLJG7uJL9PUi0S7zi/
JIM5QDArqsI/iq+GmdITU4XuU2Yi8zYmEw/q5BKkdTDNjEUoQ93HKW8oy9aCsdqaA7CaLDGB25Cl
dSnaZTnYejduyhq/V99muFHgeNGdJk7H5e6XtXatMDa8pKYV38XofTaV48pbBhrrp4CfY2kuZSlR
beuhvJTzr56NR5D6TPeOftMY9xyD1acl3XrYaDFWcYZFHJUxB1FQwphAJk9AfWJo6iVJdX53BrSH
KtTLdt6ve46zPmT8/IpV7RfjpabYepMd8EZQUZS/vlu/iX4qjtgPwM7GNuSRcoKFMgO9IdKJ+PUs
9QMjHfEywYZgdF9LqzjmTFwf/r6J+J3Z/NVDGK4gqEPA1eAE+uuCvjX9vI5jrccxAX4IdAG6LdGR
p95kTftASiHlPXP7zcAv5r2bW+zWLA4giPXOv2tojLUt+1c56drPrJ8Elw/kdpQDf/0sqkaVJrOm
P9iMRlftlHLuhNuveBp4MrNNQZj4fLN9rE/3gmCDbdaBwSda9T3G3nZFgwnlxxpmlvmy+cZSzb4b
8Bc/j1Tcu3/zxdEc/z8f1gNpi/AVmCCg8L9+WE94uRg0qztg1tODoavcx5ndVKgbiCk1xVPHVcQD
Zgw88TkoqY3OPXXKq6n+YHVJQAmOgpu//1BfLedfv8EV721764cSIEV/a3xj1fCMpHFHUK7VkBbr
w+vrkI9elhE/YtuqZMPRvGxny+LiiRQVFJ5RVrzJ+ppCtrqy7WxOVuEikI6c+lOmhXjwXDwXfk+A
QKQBRwia1S7195/c+f88iIBHPYYXNNXIU37H9zrYXyW57+1harjTyFEhmb4p/RkI5bQu4EFn+Ykl
fg3mPBywmGI7NcwPL5OsWWNrmzqUS5ozxhslS+yvyKveBimrm3Sx8rOul9a7aaM/uZGxRMnYJol3
jBh7bnQ7XXbpxAtdcpQcsN46d+jk5LadSurVAiQABeSC3BSEop1QzbcNUoN6PWFMW2lXCFLuo+aI
+Rc4QN0JzMpmhGZhxaFocal7x7o4KsUBBg2Imp1mmb4kzvmHFtZAVdDGxAj/UatP1dI8VEWznin+
WrazHfrml2hYv1hYtrXmKEwRACXsyJdMNdSgBiMHhtnDS7xoMf4yxyzeiQ7I3ROIHzFcVnoXX1IK
SEWbun7aOnGeEB8qrajQDpaF6K4NHRMrn73hB6rMlzqyASk1Fgn3wsWaciQSFbbNsv4fIgr6aKN3
rKTDiD2jxwKMivv8xUEShTVBghip6Vt9JVIhgeUnjisfIByHcII1h1JeTAZUBWwnIe20fqD75oj1
7O4VFJwbmpXhhJ2j1W1Y+pKdSEvj5gEB+D4jVN21KbtINVBd6fnIE4lgpd8klate+rRAn7kOdidD
vnkjyrxNO6cDTWXqYpkcvfS0LHz5XDratc1AnxlcHGhQECLgeuHQ8xwgar3j1R/TrNUf9kxcaW+i
Lwh4bfOd1XvtPZ0o63G8aWzDafrdApRVVdLLQL0nf3biNOrX3q5KyEMBgkWwrb0UExS7AsOUscQl
4iHkHSRkWgG1k3gorRZSlaEgoFZm/eF05PzoNh2WNOieca8t3AA9aOtXM2Og1DQFpCXCYXmDbU4T
8Eu4ubyeziiy7V5gNVt4RzpWrUYwGfw/yYyFP1ZNfCvlgr6R7hB1iA1sIeFObGTDVM4cuXJQ13OF
JuRH7pxZMAAqzebbiBTrYoyMWaDkIEsh+u6EgB0UFrvYfcsFuq8Ac4dAqIYX1BC09yMh3946ASJm
Qd6WOfMhwWrr2Rur5Re2BHByqbfIt9wt74cJ52yvetpt3YnvDKBNmMiTNXGPf2nFDuvh61NPts8Q
y0MiiRG1WH8HJJAdjfVVxWexUNBgtZIMS96dZlK7qUX7HmT6aG4VjvfneW1eU6BL1SaZ7OZBr1p+
MzX72c+vu1hW5A6ts575nJPTAuWjHZnrWC5f1TqUqFkinpfYnW8giXqXr8fQnBjB8Hg3+mFS2nzz
Rdqyurl5+Jr4VBaPD5m64F4NJifErBYrMTU9FDYFVQHu96IiKHxf4wEt1vga7IbOloEjX/06yFtS
b97lkoHQmCS/Wm+ZbxZetyqcCGKNgnFiFubFTK/0lXMGEhAcJAWwT59CSaaAON03a256UrGxCuJR
L47Twk+kY4xhiLPwCtaAXp/MyEWwFue6E0ql1Vs/4xGsGNyN26rkjYmn0rkzc9d5pOCBPta5Q/fa
ZyvocLHz5tti2QzKnH5sfsQZE5dO7+fnSuM1j8y2OGorBA70MMcaHX0Ez4dJjeZxn4P+WpF6S8q/
qTQZ9jSwH7cWBNT91/zm65Kccma3VY1STNO1n7q+iiMisSZGFyXFEhucfPfHo0ny8U6ueDfMANFV
hzl7kbW5GhBt7+L1XfOtNpihoWpnpgYEtbqMpZXcDTadVhjrPYe7hq6sLvz6fWJFAh248VnGcc7W
I+QgfM9N+0OvLH4hea6MbUf7tO1cyvM+451en+emXY9htCXduegKJpJ+Kqh5kfSjrIK3cE5JNXtK
1qk3dcl6C9CgvRsej4S9qO5TAd/6SAzAiEJJxkbt+vzkNg0AJxHqXH6caJ1+fZW3HqnRuxhtA1qe
gSmSzTXp4vl++robjJ4RsPLi5E5w5DN3Yog6kBJ6J2LN4aoYgaY1PmVIM8OjHFtiD/wS/IlbUwnb
tMNh4mbGk3Qt1BvgH44+A+LjXOhs00jDZd1KEVuuv4OE8vANeXord+1C4k854jsHUTW8zCNlssyZ
z+l1YT5pJfuviHPsW915iMDcYqWdcux/jQSHnqGlZ0rgiMDGNtlE+dlxmkCD0nAhQ2rhCaknipOe
Zqfkxd73RP8eWELzUsz6UL9/ES77kZmxlUa0Cj2Fs+UibzQZLiOt/FLWrMfsJPg2mBzN57a241e6
+plEYHPN8C5BHZymFo1dy9DmWQqqdm0ZGVkMiK/vhM7xlgy8R7kPNFJ3B0mPx4pRamQUTyPzMrNA
0XesbKc5jbJgiLgelUSvmSBsrPwO9y7qJ7anTL20bms1PvdDwsiEd7JlOl31Yv7Dp201Qv1cWbN7
tGdkZ1PgWWEKJRcQdC2/d2VLydGgFzrC6aWJkWlyZ4rqfRgcvrUFv/3RhBE4MvrkO+gLnW6ImMdv
VCXwUlGZAhUrCOWgblFOejtqOofs2FBO1HVEBQn7fTMofuGzly83uclI/et//XoxZ3BVRqAZqv3h
jNyp4JLtY7X00/1kglcsExiZ9VjzQqdUlbFwOGQGhyfblgAZgAyky410FzqyEdnv1OW/oKnX7jbp
aGC/BsUC2Kdt0pmOaxUwA2wdNtJc1J5BAj/xeBRFNh6UZ78t7Up/WzcxPQOVrXJWJgT+Ce/UR0hA
vsrV/64q/82qEhS98bdEn+MnQJ9/3VP++Sf+3FNiRVyjWPkvw8ZUytrs/8rTDUP8w7TwKQINggzz
zzWlTUSrzupQxyIEdNFdMTt/riltgyBWui8gh9gQHZZ9/5Fa3f7NYEi8FO0HH4uVGoF2lvfbRi83
oobnJnJvYU5pR3rKqTlX8Ash43oAVQXpvmaZW+hi6eGLR2oNx/9OAuDPhDyTR1vklhMatfXkusb0
mgstPTPrA4NSmB7zDVm5TDn9pfPrjYY8rb+C/osJTY7HsXnW6aq1oMJ4ZpXn3E+7PWJDPHWCSEvU
nU3h7cCLVscymoG7c7yH5WzEm6rERo/h19lBYTfNbearh1z6PRwafYxwp0h56ZTZ72d3aE6m346f
i8EuAEbRJ5Ho+lsx1mKvS8qmtsz1EBmWe+S8/7DajOUgGGf0kMJsk/Mys+rUZW3v+EVpt1WmRdNG
iGGXsE9ro7D12aa1oZDKKIed0xUoEsx0zO60JDFfh3lagznlhqQwyUQw0a8zsVDXXjXVhrSJ14Jx
7/PkTPPdRKu1l6ZPQe2520Gfw8gaygc705qDrVrzti3L9qjQTYd6RphtOWBMoblIb3yt+OCKRQ1K
msHWgVh7bsrc3xe1NnzvchEd58ixdnllFD/LIm23S+YZPy3Gsg0D1LY++Gb6k1atZRSZTt8cg3oV
Q3vGYkZ6cdiUhfdumopYHRyTfDf1a5mWIFf4q6tGkl2QjAOpLJqzRaNWb8m2EqEjycoOBEu1tZwe
HAPDmF8+imUiLAbGojyuT+RzM3TuDlYlpD3E8vlBmKpJg0RAZijqQWwYmg9ID+GTzpz8oBcCNzfi
q50b+T2gouUO9ooeJovdXBLL1Liv9cnhb7Eo5shg2NtZAdqe3Vb6yJa1uDiA8i8JOq8bAtfI6Uqi
8R6sSrurum760Xs28BtDt/pQ5Zr8hek2Yww82sa+FNl4YXVAPeJU3QUsCe6DyR3jT2Z0pFdJmKGJ
gYuAsZ8UZwNhdB2kvdBvWWnqgdv6XGMtQ3lGTO7APtHr1IuF+W1k4Deb0KfzBlmLLtKNGScDU3m6
gFwrGb7Xpemfh7JEedxLOlW0t3W70nMuacOHEo0rQSnM3XOMhId9AkiIXzU2g63nwYsQeB8uraN9
ugszdKbqGTNaKg8Av9poBhONWWjBnd6JTPdfWaznwdCKs4zwZ5SEL6OldvTvA0a0nYnM+AczyuW0
TOXApGpI3D0OVidA8Tt+Y4Jt3WuAeljweBG2TpjOYZWP85llh92HHpaYk+fmo9yAAkm2GE6Xe+HY
9XZpEBG5LqlU/WRBlgeteGWO7+yhvajVjlbDyq/Ixsiw0aHnjZkeS5CoTul7NMk+P5JbIxQLzMLv
SOMaAU63w7w1liFDCRbN23T0ludhaqaAKsDYJY6Ov9af+ZX0dnSTeLhVXfYjRuS1TynsqqtvqUNb
WcvdqHT6pUmcHMVrjQnGnI5pVKJDpOC5J0pD2xqj0U3Ql7z5Me8KeVN2g/lkmk32nuqE1WouOmM1
tuPRm9MkOsJOEY9T1pghSe4howP9BoncVq/q8SG2m/YyZzILOTz12w7uE31tBf2lTC0OhcbfxNao
M6g3PrEFubfSbqojCybzWHbKDVKjK0MoqtRZ/JL3bC2TTZTKJ03ImTQJ0+of0YPOP0tdUiZpYj4w
j2DpAZ4Gd7eB4B3FTBIaqZPvhZrkJl15Vrq59Oc0UdNzVeg2nssqDl1vcG/0CV4JDtLx6JPChsnR
996sWk8OMwkUIRN+4ubsftaQdjvuG5cglanvaz+NrNGwR4OtIbNT/coirb61nbS+dlCxABOXNEyN
/hEvZbxFScBerh4Gskk7rQ0ly6M31vD9pS2La4eB45T4bhVabSvPAIr7+6VCsDgycLrXjdS/65KW
FVKvWC/ZsdvuSxvRK2I6b9Pl3rBRIrF/xqsIHbHKD4XoP8w5M4sgysckbPGnXxINyXYtnfFVEnUR
2oZcrmSX+pveqt035SW8G5YrNws0NzIh8+mmShSW1SKGT0xx+J4XAyha0aS3RlRV+0WvjQ8gNjaW
kOUZpWMUmuNsHpzBhZGga5HzmKbGBHd88Y6lX1wX3ThSPegsly1jZa4gVCGT0/E3Ih0eRpnHr9rk
kJKkyi6Y3Sq5z4purgKticcXPWbaAeZGnGIvAcLC4+gfODfB//b6paNWvi6LulegGeAGkAIAqz0H
AKTUU0ZjsMYNBLwS9KK+wfRjiZMjxthrPvs8amMLd8WyojgkAMQ7pJMLHcfri21nqTLUvegCsjPf
126njquLA/U6wOhRAq/mhWKVUkIcj3usvzRVRFl4UXmJ4TmtW7Hxg7Zb7lnwuGfQ8uKHIYrie9tJ
7ZZh0UPHOv6RwJJnfbYJEGWHi0aTJWOLCGrvKaG2jSOG565M1AlO80e2ZP0xyUh3avJ0TZDFzqMW
oIQQCePulCI5pVGK7Stqhfp+aZhle9xcA+F4D8CxzTdQ5uMFVO+QBLhQhleDtdChWAbnUso0O5mp
s6utrAl1E9Kza79M2mgHOgkg27QCgEEzVDyxFJZ71XvNnfR6dvydJAqiiX56+JlCzCbJ3gOvgA2t
Kw4dEa2XxLbHs3Ty+Nvgs2QT3VAz7oFEjbpt+UVozFNSAiw080w85hEfoTdybGXw8sGHWTcDp+pW
JsZ71NFzl7VNlICsL8XI3Ab77wW9g/1cNDleLoj7W1trhz2ZsT4zozx6b9U8kSeZtu8IKlHb+spH
CG0ORzFini3c7n00OFd8uieYSEOQrwLXQiUfbAIwWM2sCISXLSffnwORQ3Kc+rOoCR8l6qhkQlmw
oSXHD8KyLornTHOrR4qq/Fw1Hle9Y6DdZLbhZXcQAY09Aa/yFgL5rnQtufcmvb0hHYAwncnR9klm
lzs9MeOLoCXEZ5ypQ4zAlV5zzNx7tPfTMbELHCKeajdzljGHsMf3zuCsJbfBkftxNJY7yZ40zB1k
BPXSVjvHG6cP5UVQGrsG9E+UM/VANBQ3VeBi1do49TL9qEADvruMEXTK3I8yhl7BB/kFXKjZYer3
63CutPYI7MoLyyzXDrS7uRuKBg9yYNh5dSMnE+tYbrvEO5RNEsIR/4SqbkL/XUauNBfwK7IbnGZ5
dkfdG/Zs4Haj6TIAjCQ36BgZp4VzAEsG1WYCaIYhnqb/YmHjBFil2VD3OLBqt4+3JBy1rB1VuyU9
8MEhd8QKOtAd5yjqVpeiCXeWX/U7o9f4wNw92opKSXgEc5fj/lNdiL2q2zSsh+2gEZH41iR66+8M
JdaMGv1BMLozA0xTGbEjvfFjkqK4IyKJA2FAmmBFubmLKkCDxqM3RSrDHj94Sf0jVeWAUbOsCogh
Ykry3D5FDs73Mztxv34a54FvDUzzpGlz4FdUygHTOGNBnlYYYggrYLob4k5ysZmTuNpofZRhRsec
+lMSo/E5+nxCagTnG38GeQ+pHmj+Bsl8P5pallZAIBnypyc1eM1NI/mn6461pcWbh0qm3fE3kj3l
o7VWqNn3rLpkHcRyqj7bSDdu6nTyji6Mdd5gmrlbodynhcCNoMGg92kXsgOZKRZ5BugJTg/W2LUt
mxVaWbYY4WT5oDPx3KANmFEoJqM62AXaE04DxhENRp3apoQxx64EPZDmB7ct7C2UbvOsVx2ccL2l
BIAWv8W7Nm0cdy6tQGj8fXou6+cpHezXDiD0BPFO4qXpDM1ccXNAS/jmriOZWmFa9PPb6ER3cca2
KdALf3rE7xdvhixOo7BHNHcDKdJECth1m9YqJmyhsGcVZGjp3Xncwvh1sWGBECe3IehkVZ6mMsue
Yq/o3/p16NViMLydqyV+LJ2l23nrlx0xNtlrfk/35aAGuNUiqK3gsadh6yqpH+esax6jqNR7kKH8
owoP4DHv2uraxz6RQo3RvLRJa3wzyGb4VtXxS1QK/WKbcLBxm+nsfExJvEblI15Xg34GgiMfYQp0
675GVuIGLLf9UCXNh1haRq1ymRhoaom+hB75RWmYLjFsGR06NqS7uXjNdBx3XjZGe8+EJxLOyjD3
tEL9M1rz8XPQEAxKhoGAqWMJZzGudlmLzn0zsdrAeNQDO6H1oNZpiLfckNY9fl+o+qj4NSbhbT3N
9w371mRT+UV6bWOSEfRmwfRIngXDZk8ztuhK/SOm3xSF1JJdSIpMj6Xli1vI7TSwk8vDpGvfAekt
z0mMKSVwDZcfDv9avdWdHKopR4XJkz8CgMzEcqfNNYYoomv3vTkU12qtk6yF56pdcIUZaKNOkZnj
GqLyDVNMIIcqiwyCDkh0pP9cC1nDaS/oZABlVrqznmBYq9Gbsbjp0qxkGN2PXnlnQIO0iBlyacYa
g1uAEJgu8UDkuDhzgHS4y6eGrWy8N3yMbC5EZf6Fgza/gruQ0xO7Xba2cB9oePt7pXeWYOeh2LTL
wLfaaTzzlbQeoUdxw1rF6owaS9n/MOjtkpVcfLvE0z7SRPNUFOX08veL3d+X+qi+HWRxrKOpypju
/I6hkmACs8IyxlsGnc5G880En8bAbwRRGwF1UfxultZ+yMyTlTs7zW53TmJsPRHdoCLZdnW/5Ufd
+0u2yZnt/f2HW+kD/7Iu/+OzuSYJi65ghf97SnxpDE2lR+Z4K2ULu49aMTqwL/zP/xLgBzZ6dNQW
4vcvwMn6iaZ3GG9TUw/W/3a1Ygfz5w9Bwn9Hkv92JOmtWoH/nZlxLIq0Ii3ur1PJrz/051TSE1gk
EPJ7QO4MZCfrhPFPaIZv/AOylosyxifvl4eYgeWf0Azgdw57MgKOUK3QU6/TxD/nkpb7D99FTwNf
zjU93BjmfzKXdO3foqttZDkCAwdTUAQBllhxfv9K0UjdlPGNATl4agABBKOsncDBj3uWjWDUM0+G
vbEVPiyZsxwmzcDhgtIHz8H+2dFAHloUVlHo4RNgAy7saFsM9TIGva5PD5iLS3tvoI7THnIWf68N
YRVOSEROjA4jKggzHMxuoFIuvQZGLd1KoEp9gSNRK/fiZ67gchvb5bgYS2+v7G1/SzdhtduBEDZI
fmPNjqeLJGYzT2u+w+oRP7485b3nE4Oy6FYVJLLou3D2Vg2fwaDJRLbWIxz3S/cGaK2AM6SuHcud
negA67BMH3SLi91IH2WWzQ9Tove3bWyW1xWQUG0R8WukznhT7ASVo8d0e5m8Fo4EJxCPDRORej7E
o+ufTNmmZ47dPX5HeEZJndY7B7FCaHYJERz9aObGZnIIUmG3br4WPu7B1GqLR8MkLBNJIqi1Wd45
9exviNOz7hXbreNQzxDBDPM+cZduQ1Cc2GozPr1JasW9JbTi1qrGq6NT0zpFwfJUTiL5QQiQ3NuC
SEgmWPnZWFWJqTs116HlUA9UksY3lJ327ZhUFp9NLeqij9vGrOvbSLblr2xwAW7nNhAVh7B7BmHd
1XT9H06EwQ5qWoQ2PsGG0fEf7DNffSAlQcuEMpSFcxpGCHKCmLrHrO2sK0Su6WxJAeC208lAy5Pv
iCaSD6d2xw2XxpnR1LxxiGjB1xHZ3ORSexjqqXws2rxk4lV0t6aVJ2HPNxJGfv7QFll/q025ClPe
2GeMaRHeZnO6nQkq3EgySLeGwyfVyBva6EMUPy2ewKEAbgn8clbVdNpVlmHxltI4W0mjn2ZdfRb8
83exsosHgVsk2YBg8a+CKMYHjDMDI7AoY/xOIOetrTHSzCQ3Sk7q0X7RVHXVTZ5o4ar+Yua2fZ4L
M5CtZe8o3buberKWN+aARPtqfZ+c7CwxNkTvFQ3N/mBvGlQHewp35EiNOruW3530xL0Zhq4hacWF
JtXUXhZ62UTdhZMlp0Yk1GvS0VmoCO6Ju/QvGjcCluqrB6JjF4mzPZAvgusZ47bK7hOrheBavKDk
9jd+YV+pPYpt5UlE0EIcy6x+mdeAeLyb76Voix2ZGrD0ytQ8OzbTJygF52L+1GIcwbUBBH5R+qut
fNgFsx8d5DhoiPF9aNJKxptMt984DLs7U5bTTmMqDqgtdo5z09kvtquNxHOKjsFli4YHP7GbaSdB
yRYQJfNGElazhd7f7gu4KRS+p6VPL33Zo3LuYdmA9agiWgj4QwH+1XLDLLfcjqNMdznU69CmFLp6
kVU8SM+JoU3xNc90ZUf0d9NDORXLvgJvtZFc2NDRJvfGbgdShKzx2M52lG8YQI4Po92/KGPWDpDJ
nVuG1knFCwZQf9TBJWh24W/gRZvZ/RyNVnlBXXtbtt73uqmdresu/lNGVbizzSon5S6N7meYY3cI
VT8qWzKtgRcYLKnx4crB6YOk1fv3DrzknuRDuWllYZ7joqIFNx0eaT0uwqG0C+q7pLgHpI+GYOK8
K8hRqNcwhPdF+SRZR5zPg+IZTOdpfvfnCbkWPqjmsWlhPOguGX9eVd7VsExIevWpS+9jJwIzIemJ
2JZg60AAvSqAl6w+AvIneS6tEBrXsvKvfSZ+yZr5bYxkZTeCaGao4Bk4xjWXtkq6VVlHIaoUNdE4
K4dhv0xdDbUS8gLP7MvdnBD1w+HOOHNC9lrMnWEf5qHqT2WlJ4q7RWt+oJCv4SLbmdK3U0JTfpe3
Xg0EqJ68Q64YgFwmu3UfJi7sR6sF8IfQm0ePSdXgfOsM7FMJciLQ6WCTvvc8/WloqCZmDqtFAmq7
K8W1IRCXJgE78AmRvHdq5kjb9XA740PU9MeZ3OS7hFSFR7ILLRGAmBL7JI94cP1lTN6IuO62g2mX
ByONkw+Pqt8PiBkFHBjPvX2JrdZgusSG2g2WUUVHpGa8H9YwDAE8JqzMHO2w0WxKc8s2x5t+6Lr7
eTIbfSNIxgEBiB8fwzrBilNgT4t61SOr+WhaPX3jTobWM5bqBpd9eRcNjv8LIqYCQltE1lUjt+dV
y4vlttTFUdCg/ETI6X46le+k8AKsRhGGNuDIJqP36NTDseS0RTtnmPNmLtp1vRjxLTKoS7wXNczO
hdFU8alleoZPXJnovlyZjg+YfdwX7hF/K9l77BQrTo3hj5BRCJkgiY9tOk0/croam8MoBsdACMX9
JGh6wJQk2n2aoaYITKts34iBzW+tYs1MGCLsRaHplwuYrib/tFnFX3E8PyKEGU36xio6srAqoYMk
vKyy7pu7BZl3FMJs9+bAJBWYyATT129kkYxvzjiPPyN8Ye+49QaCzNhfBpHPXCmYmlk7tUY23JMc
zRTH6lrth63P3d1M5lgUWKQKHpQggvMgtFG++zH6+XAmUuQojR7gfZZmDaMTUWavjZfaduDVVn/N
YESC0JuwErm9LI68c6QUKVOXczjbdPh8cn9riVZ/i/w+ssF/6vm0MVDV7BWyrmvkS33PIkuEFSsL
AEmeDT/BShj4OsbAhik3xWUe++ZkJL27caWNDWRQHegNHjhRyCWcQOpsG3ivITGf/ZYkGR/UZCcf
DNX1m45N+KXQBkzcAn/5ZhKZPHbCbhFQFVX7lrdYEwPM5R2E86mrv2Esk9W2J+2qCVBXLz/J4rZu
Ip3tk2W63+048Z9FUpUfddzVOyuBRbPhiI/KYB5yyAaEZ3MispjVjylW4Rsf1er74LQFgA0JDsiM
nYW8W2u2vuNNTM59ZFgvPmwIXCGlNTEYa1l9VrVZH9Dv8D/mi8q9Aylx89UD8okJDRDnx4BTL5SV
I9/pzvsHxwf4EWaTqb8plDfRNsasxbOkdyqAsmV8+g17pW1UurF2wi4ffcMjXz0DP3G7nVUl01kB
R6Wv1DRkIS1pCyU5xscszu/1RaXfmkrcxvOAmQ/zDImAW9gsLJfm3n+we1+/VSAKiEEpWUM6UM7u
SFPTAs+Ixb5BtiMDpx3s775YTJcJroxfKhslUZCVI8NlQ7OMGcNNqhMVGMe3XW8u25E4G1DCBSQm
2+k3C4L+ndJ1dTHYALoKU0uSmYqUeOWKn27G6HkVlSeb3O3b5xhVwnfXrqPdUOvEMfPbXFZKia1u
EnPKjzFlFlidyGGkk7Yxyh70xdmnhGSBvnj9D6klBUeLNd7UrI1ei2iCgk98D/EJjkZ/EKlLy06H
KWzuemdwyT56OGrEcoxP3kJgOtz6Rh281Ec4Xplx/q3zhNEG7I3ZAhC+A6ZHStPdshVdzrlmkKSA
/OPCT1hcTDtNf0RL2u/KtAd7LZthF/tWdWyK2NqY+fIqZ1baoWEa7UfMguYe6wfLMT1tj1+t33+7
5H/bJaO0/dsuuR4//tohf/2BPztkX/+HQU6lQcgW5ox/dsfuP1hRMCjDhUkDTdrWP7tja+2ODdAl
tM4ufw6P/p/dsQ1i0hV436ACePaa0fWfdMe29ZsPn5BppKMW9k7GK6t7ZHVq/AsWfC77fsCFSN5q
U05nLeuIRs7N/DpZDtkU1bAcoYhwLzEe5o7Kv66rr4vr6w6LRKfd815zs3GcDfe21Ucv+UI/c27W
SzDp0X8cV/d6FEaVsrSQMEOuTCOiYJ4K8TIje31QrUQj2c4lckbO+uJzWC/foVHeSwINiKLg63bu
v27qar20uYOOyXqNs1grttnX3e5+3fMQoN1P9PXFz4oqICYc8jZDH/jap419pZChWkD/Hv3q1xIi
1oabnEUTJ3CVZm8Y3ZoPG67wKyx9ovDmLvkF7o96hLRb/PftJO4Jv4QdO81Wd5858XSziNYAFQ7H
7Zcgf+KhrjI2WGIo49tBM6Oj+1ULxVQZjB5qy76YSZZnaG8WQOq8tsnHIuPqULhRt4UPlrwZswUY
DUunt+/WeQaeLNRSs0F6t3IUdYuCcpyORbyHyeSdHHq0vV5P0tqQhuQ+lklMPO5CrrgI5pnzja7F
VNTN6HYQPNm1/zkbOioibIECzUsx0Hj5bR+aUd6cVJRn+IIMIqrpisEvNZN/bkm9/5qYVPBdpHdL
4K8PCXQQ6jqIsjnEc1IfSKftvieE6fRIdsuiRo7rysemGPuTITzqI3Piy/ELUG2arIo7g4UPCmZU
1HepO6+kZras3woFmcxVdu8xVKgZ9SbLPE3sBIR/QhIX9f+HvTNpjhvJsvVfefb2SHMMDsCfdb9F
zBFkcCZFagMjKQnz5Jjx6/sDq7JKyexWdu1ro8w0JSMYCMDd773nfIek2CHZZk0BsjxaFvwRofyK
qTmTzGFELCPipj21QOejlRuN4Y3fVj8AIUzQzNu5jjcGbMIf2DQzZwVANBtWKPnb90LbrnEIGNA9
gblOjr1d1NtZTQlh6oXbv1am8m/cQbPlscvuiCvT3irBJbQzS0VDZYzN4XpumzB5qgWgwv52NhDb
Z3RKKHz3QAniO5wA0Q0iHGwR3/h2SRPC4KBjru3oFEzCLsWspxLspbsEuIUNIo3cLGmqO23PKGVw
EX6Y1mPo8x5QvjZJNt87zRhuB6TyYCVMsy8OQWEuEDrOH1T67ronfuDEwRyJNyRvHm/cKsTtrKsw
HVZewRbkKJQzjajwKLZmsEsi0NqGh20Mzh9QHGx7myw1L6xWMZcSZBOMpXNHr/aQYTggeMYJUA5r
KhZRTAeaLVz3jmheBETOFGwKX3MHOmj8rwx6PO6maTobjQWeZFzs7cnKdb6NaWkdaZcMlyR6MdVH
dbZHhta1aJbm+sJt6u7EHDa/m7A3FKu4dOXeTQoUgKq5nSMezLRMfgAkesRUSJwMoTo+quRN4mJE
KOOkeTAwEF1lw+itm4IdOB6leY8VkVXLZ0q4UpzlUfVTQjNSjOD+hT4538wp+i69YTT8pBDoIy7m
wTZK+5C04Z2LOgIMpJmsA/hqGEtFL1cjgLODnl0EDWjZudrl8AA2LKIZM6mjVzrz1spcFChWYt25
1XJuzeZ0S36uPKJgyrcuOk2S1pymO0uVim0NgeRyYrr1xc4c59nLZbKJCGajEUbwjde13oPnye6i
GkCYsEg1rCn0v6hkYhkY74LU1IonP5yvRYpHAKZecjP3rI2gGfxDOTvOoTMUUCrTUOM2bMJxF6AP
XreFIAyhIbOU8WB99SEV93S+HG2sV+Eyhkfm0e/GgKhtqep2i1YJIqXNRbklmjbdYncqEN6HGVfb
shMeVN9Q5OHEE5uIj2UI0OvYjusInvBlTHfgOml8hl1CArwr0nmfwyjcCp9InsTxup1u/PyZXpB/
Q2Qi1UTI1/+coNu0sL5dyXQsrs2+I0ghC8UDmrzsRzM57Ytnhs69V4/FLaSPcDvR+9lliN/OPV78
I80aIgcA6SNJ9NGcr4kq6+5jx0Zfhoj61W64pfH6DdBg6uLsm1UDEUqa180SbQgpoOOpGqb70Mzh
8+eGGRPhrtpLoYL+spGMQ0Qkk3WfNDDXHZ8lM8Oho0hWjsHSonHroKCkve9RO9vhBgQlVqmgjeaT
yKpol6dJztgjCx4jpvcRPl3ZfIW5sQTMGX18afVpc4AoWIMKM8e3vO0ItgKl/mD3NsVAkHjgyLO4
DVde3Twi4bEuZw6cuBlLWHCwIBLutzq6k25n3qM+tQAVJxXYZtg0a1B40ZeqrhpQkO54E5H+Ea5Y
mOoDO/r4GpGY/WBHYAVWHXJdmlBkXQiLPMiEu/JEwOxt28GQuw5RGrXts6jdpfM7ubBKxPMEY7o4
oIbT8RdHWgs7tQUXwU6UClQacxkx9y9Q/mw7c8EN2P0IDFeM8ze/7d1tkE7FGjAfS3CEVroH0rcQ
DKKp2w8ifxjGsd7H6RDCqY6DI19ltiGsN7u1q6mlmeydOtxCm9rV8frf5+Oijdvpr87HyvJ/KWy/
LDvwya/FHw/Jf/up38dI/m+cysiD5cj7cazFS/37GMlZ+FyMQokcwjPMKe8fB2Xb/k1YvoVgnFha
jzjZf46RLF5QMVniaE3LA6yX+a8clO1PVCy09/SjuJsk9mrmSNby9z+dk+NJDx04S32URQAqPUkM
804QYQKFMK52ZZ34SGsqT7w1hhc8eJFCqJMXwcnQMfMbjUnTyzzzshRusU8dzEFWT5rCyvdT48Gv
8gZOAAaQbSlaRTZrAlG3MLrvibZI2cDi9uRYLLMV8ZOoZvKArdhBmgHtt8dRy6YOvkkP+zY35kNZ
cwzsim78i1Hs4sn+ad7LFcATbTlYDJj84xlY/v6nK5AsHIkSV/Bx1OZ4w3mV2JCpU2urbZfPxe/9
Uwl187dX/kXY1Mf7KVtACKPU8eBK/fH9LAxwY5im1XEwtL0aw+xt2YHXccA1+PU7LRPAT58M+zTH
UJT+yrTsT59sZgmbG8xUlDp1s7GYiK3UhBgMkXx8j9TI2U9REtz9+k0/jc+Xj+cxOMW1z82EdXv5
+58vp4BfkBdYxTo3Qi1tLIOghhJNbrpRojb/198NAo7LvBWkG8PVP75bqPwhLvIEXakYZHoudD7v
mKxzau0y9fDr9zI/TVyXj4YCijfxbIau1L1/fLMRiV6EHSI+1tGYcdyLApbgus7Lja9NShG8ENed
7szLoUmJNsq8ttqCL2/+5c/M0NdHny8Y+nosKn/8NZj5ehMZ5cmx7shT2YzN1ADiDoIH5dLO/4s3
+/M9JAVRYSABwfOT1vDJ/aJrldmtdhMapPN8W/q62bQGTzBtPvKBpibm6OYV0Iv/4n3/fBthoCWU
TgFkUx4Ewz9+yDRMhjh0yXgvhrpn2My3OdjdQAhhjBr211/sp/dy4LRzslcmo3RWQbF0JX6+ZZ3Y
GMw+UvExNutwU4+4gleV0NNFCCP58dfvtbzWT8/kx3tJvCMOeEfs2uanLy/JW9fQBvfQPM2DuSmB
8J2y2O7Nza/f51P/42/vA/FBuSwy3K7WHz9T55JE7JZjjKwYMtEGvQ0fypnIlgx6KH9RHOftatQt
6uUZTRo47TyM/oI88eneWX4H6kcWuoXggR/r073TT+DUaijhx6Bvwg2qx9pahfAIzoE95SdCR+Wm
ce3pL9bzj0v46RJbLEEoo1BoMOz59HX2wFnKOfAQfTE0/KJRD56IhZ8AnBXRXtsVrPHWKEdGLtMY
EkE6dFN/HNxi/EZ7BSdvRSfkBPk+OISCHLmA8cMpmBPj9tff0H/3e0q+GCIUOR2gB/l0eVJpBwNe
TOMggNi8TZC8NOaVDHIY+orBPRRGUtHsSAwPmUA5pGfkocjGbPC+xy4tnQu64cFxBHtxRRxbA+Kq
j8qE5rXy+v2vf9c/37U+zEwbzxayF9f9/KsKBb6WaQ3qOSVgKaeL5xaCefNX6Yh/fhKRzPCVeR5K
Ph6QTytsbFhcFKOJjxhE51sVzzjpi7SUmKYdef/rz/R5Oef29AV6HIvdUSLk+Wzsm/xGNs6YsJyD
2t6EftBvKFC6dcajQr1YhetqxJ5jdqP3gkM53I+lbP/iwprgR/+0Ivi2DU1VSQ4F/DqfPnOmK8Pi
yQgOHi6YCe+qxWLaqtGujiFe71vDdsWbJFEaPWHHUGuqoiTk35mikjss5MUHiEgB/ryhTLM6NALE
OK1rrHYYOdJ8PmdRQwMSFeXdnNnBj37ssid/yqBUZggBV6rW7lJNprQtfHnRa8GCSwVo3YHIdu+B
AIgDLD7zMmKeQeYHrFAcM8N8O4WB3a2yIiLlioH3axZM4m02OMY1RjVhbB+LAP6JIatTkdfU1AUd
ysPMkLghwi7qMAp4ejkjlAxOcTGT+BUxqnwvutx+HGhQksW50ELXOK+dH1nfOnjI8UBFqDuT6Bza
PNlQEcKNqfv4rYtYvMsmlD/CkmEwniCOjeRCC0x6YCzCDv276+wHR3AYgnPefPM9hKJFUnsvfj1o
/462B/cbT39I0BxZa4zGKjDVvtWwdjJj8l5mNKKbMVXh2Vt+tpElv8YksQbUcJloPcWZ8aBKezqz
z2RPdT0N1x+XN3CHFpBHJG4rIDsp8nmCxo4BFE37ZKEROKeMlbBkzBEoI+9jtUKscKHbmRXKN0cD
dl3KHUlAh0lI3oLxIoacazchAIf1JUT0gBPB+dJpgeHOCkVxs0wVlz4DrzOQPXRmdgnIvfbiN00+
9RJjr6cQEeVCbnMkmwK5pPYjvA5trQyLa5vbVvyWAaKBN1A6r4msYdDz0JAHFsQ5SUeDMVLipmSw
AL0dCWVz+mjjOWb8ldQ1liZMpQhUyFbe2st9mC+aL7+jD7VwGlvYaaPJAcbMS0g6fca9BJZ1PofD
hDE2oPSaVm3Tz7e5NOCYLxqATRdB2VonfAB4IAlQvDXRcohqm6h6jQa4MYgKuHshmmPTD+iyHzqM
WVeuLI0Hlx4g32MI6zA0suSU+tlWzQbh2NoZr+Hr1zskESYCMNyBNSlOa3Av+jZso/gofF1cDCG9
TZrA8ca1GkhvdjGfulq4B8YjwUPYetvS6dLX2i3S88S7rZm9edf57O3TeIYyvhj2RZzYL77PY4eP
iwb3RN84BeYujHFeW9R8a9MlP0CNiK4Y3yI+56paT/ADr+OwmE6JqXZRRIOWFnuJb8mmEWZ0mNpJ
rQQmwsciI0+vMQdkjJAXt+2S1tJK5wXVl30O8/haj6g7MI6Om37ynTUbDqECdfzoElgJIL+yLjLY
s6JL4X60xbBPFWEOpAwtXWvhblRF9ECsorsmmt6Ygr4CB2m2CRklG+xqBKUSvgGTw3+u3Qa2eW9X
GR598h5REllfYYmeZkSXyAfjK7Kyhw22joe+Dy7Kwguf24qpaORM4ynKchZgZzkj5dZ05ca2fW7n
pr4146w5GT3+o3l2L1OvXlijTo7+SOH6qq2w+U6vujpMZolipQj6ALlQaCcns3SWVE4j9C47mfEL
lRl+9FU/WfOjnB0bVvLC2Wx7DKV0netrDkpOtBlc1ovUE9kjRL3wkbH/cD+VkvND2WAAXsG3n84g
8uxl7uztnBQTdZIzpBwzF1MN8a68Kafosw7FnS+H4c4bpmlrz123XfYf+qtlhV80rur8pmm9GSM3
xqWjYzgcBawUDY6eOIuk/sheWLjN2sUHy1JUDLRUA3YEL1TeoUoofTruP2iHU7FTs3D23dA7FSBA
K78GvvLkZTMmzmGBH5E5irQFkhv8WjgiyU4mFp3dCp5GkaTyRqAS2LleFwJ0CYcLuxs3LZzAU4Lh
s11ZuPu+2smIX0MW6DPQhWrjWCgdnWgrIlKyBoQWc59zYyacHSgRMuM2m7S3zSeN/YAOp8hp/5Nw
5P9onZHmvFuY2EJz6X0Zh1nNeyFjA9PAwJSk7DiPYbs/VPOsrkajdtEMNtOa/E+idtvawzE0qIMa
TatdVYAnvleW72+rIZlOdWufPfI0zirQyN4cZV6CjCTKMVyApV6mbrOgBncBBtum+E8ihzaFNh8M
ohTWJnBQyNWeuh8lAzY2YcY8mK6d93EWza3XGnQN6oJgKMidG9/lFqCBDzAkCOV+QM+5c+nsoSKI
ncd0asqbsG3sVR6YyTFIauvMFYw3NlqDug/MfS8lN7Yqzi7tg3WQK+smrDNiH2vPvlQhWQa6gigQ
yNrc5P5Q7jNBMg8cZ/+1W3QRLDQ1LJIhttd+W2psibiDQJIUFoiQwcShBFPlqRAAZzvhl9dixrvE
ILV0V1VjJMRwpUbprOKkz/ZZWngvkjyTBz5aeEF72C8xgiygF0NNAINBLTGs7G5beM1YHCvVN2sA
x+zppFwB7yl7eUXFvqR2IEdcQM2nzJxanq62Og9JnjFxlO2134zjwa6bSMEv8Q/5OOvj4GOb7TEb
X5TIy84Aavw90Jj8bUlowN5ZqfqLw+By57pJ+kPJHF1z5VXlEd0mvSQ87U8ehBB4LeNW1yXBw0rO
GKsa0nteReUkA4tAA8oBmnPK5krWSh0VWDGSubvAGUgMTJls+cbjbZpb7wNg3E2M5YNhIWSXbRGG
C4alK988s+gxeyfGxlfsgcQAzftJMh5y/LS9MUXfvCU6Zc2uM3YNFgGdhu26d3C2yccWEpfXvDNK
97FBOsUY/YiMqca61mRwppy2oExqjR+1GxXnkWycq3iQ3SOCzf7N0bH/EnYKeU9RwDdAOTr7i/6E
UbOXr+mIFAfDdaaTZSWIqXO3/wIelhFcmmO49vvMXCV1ghYQ0vqaU1R4NVmTBwgGPKANNZNpbAaX
VTjteHCKRJydIc6Ylw3sGaU1TXCquo68NBaniNSzhPg/M1gmojqvug1U6JLlbMLA5NuJhW+fBJaj
VCPbiEl3iPsyI+U1bGbjIc6U2EGb5HtjU9jbompP4Lq694raiAojIh8Xm/+PWvvx18BabmU6SuIc
eZUFQMHS48EVdvA0Sct+NazK+GER7nEJvT58kMWcQN7gZUdnVI/Ex/ULz0Z/DSon5jgpFJnV8SMH
YwI0AheOZFrfuTZBMot0aWZ5BUDKTZU/CVmIlcDV6/Vjukq8goRGD2rvbGD8KRgrMHPLVyOHE9gX
5N+YBeRZnxqbbj9RSmqM39LMioq1QZ2MYLst2SoX86Bh7Tp3+I6yUe2p5YErw97ckU7mrdPcPVlN
Djsk7s1VLpdUJYgBTHQMknO4nUUymheTzPF6mQzbeeEIsM0e2ne6IrY22zttPN7XLoZ1C9zTmaCh
H0YlbHjisCfcvrdOMY1dmOMRET2ETRyUoD0AeJ/Bc6W7fRW14i1tmb1R47PrcBA6OR2xSo2Ka1Ky
W0a77Zhcpua4TzHnEhccjWuKanfTDuP14ApyEZ3RPUiNZxPGvU9pUuGeIoXG4ih4M5oNsNYsqXZQ
uAixgjFWGeW8N90YtnStvurJyHd6qoiVregdzKE4JkODOcF4jV1nVwbRxDlFXRV5Q+BN/TLk83WX
BiemLo+VDs4suTSMmBVduHr+kdThk6nQgFvFvuI0jWgcMoiIl0hlmpReC7ZFimYNNKjbKMOUj+WC
AxGl9TYqk4MVEW0bP7LIOdGw8i2xS7rqYoy8gbGh+573OJOtnK72ShpUBOHQdV9me34fcZ25Cfnh
tZcBgZ7UFH4RkF9xuWk/JQUZD8QEYxz1u703521fx8+kH6BUbKNLWT8Kv+8ear9W26iJ7z07jOD9
Eyqq6757Niztb0dsdYeeGuay6zTCLfAJPOaTOEk79p7dxin2cV67WPqjQR/j2qU9OiRLOUF4ywiN
yeQIHevUYeJGYBK6W0Pvony8k9gEvjG4R1ZpVBkNHeBWjS/2Vm8N9kXr5yBAVnChxpvM0svrWXVK
uhtN54HGhRm0x5CJp9p5Q1rpFV1NB8OpwLaywzyLqiHlPHTw7M4jxYupb7whAzxBf6xomrrNQMkJ
9GatCSl98cM0+NEELg8g78qIQaJq0BxFKKQ2ll9SFoXc9h1JxgFi/XCZaaC/CF6I5zG2gQGtDbmh
vEjiebyq2eOe/DqYzgZghbUVY8xrp9oVV4khSZxq1UTZ0XksS0OT2KRnL9UJlJr+ezJbw3XiEvcu
TOCBZqjTU5QOwUuYGzS5Q2BJd2YjCZFGDQg+b+7FGwgIV57bCGT4ylYtyLBIVg2emp6jQ2a4Yl+Z
tj5ytuelsXkb26ikQN9IApd2ngmwTwxu+9WFvLiJNcc/eH7VjdTzOkUccURZTGg2W/7RShs20sYm
DCKSIPUainy8/vQIlknNx/v1lWNsp9LVkE5tZjbAF/bCc/Lnj/8FYoh1J1zK/tJL1N6Tcj4gI6xe
Ca+gBhu1RZfAt4frgYhC4g7FMuuZwdyqlIuJPlHCu2nr3UejGCQNY5QRZGmX0jfO8rjC7BaTqmrA
oD3l0ZCecDoUexeY6ZcybvkAccIrso7Mtw2NlxsZZ+Zz3gm+9SIV/M7DqI9aFuNNOnLenTGgHua0
AwhaTcD5R8HnIqw+eKgkZV/dRxVJdlNS7zmqUdt3XebpTZ8uwffxTFeE5iWLAdZUqDsYKUqnl8Qh
BiLPuf/FbFyqkrQHmn/xXqQJHUV/vlBaN8hXMtXSkqkZbJO6N5e7FtU6yd81QXsS+MhFmYDSb2ZJ
8yqY09PHfUdSBHBW+H4c/zFvYPGZb6O2QcPQY9rm94uQcBkF3TXURM58m3XLNck6pmwm/8l3NV6V
Xs9lo0m5XkgbZ8ioxb5cWnFNV8xnD/vCNfofUo8JlAI2yx3QOoLXVv3yglni3oeWMvAo9RB0s5J+
vgc3dSw88ZwLfiQtHH30iuVvy5arZZI9i3DV9qZzzwttp1krib3dEM8RzBIsmC00pbjhvo8Mjtcm
hAGeyKXgx0Ad/JhNh6YSIMS9PfOieF7KV1qJZI6znfePLeaDS2XCcu5B4b7Chh2xYEQ8OkbEI+zY
HbNJ8g9PQWWWr6nXtOC4R8NeTU2fCYbkWWDeURzwCQvLpf0VwMTnBBwMxV4VsXVJ3aK/tGTEkWGI
mfvUlVymviktkgTbhJMWv7jVpNG3fM6rV2TfvPXYNf0Jq3dwbGm5YsqBNPg6o2sOBR25tubnlMZ4
z+L71skGJKIJHqRqq/cCkjFKsQCVW08mi2j5dto24GEfeQKDblJ0LAq1b3XfbkOy3M42LfBzlZOh
qQdJjs7szuYFyFHzurDd4EQoPb95S+UjNwXL4V7YkuYHY1F/I5e7YKhozclK0lKQCOLXKcHVejUQ
iX1yvVm8hSKpELf4Bs6SqOKZLrUkI5LqFKkx66NyuFIhiukH8tmCHx75cDgG2uUe1AJqAyb+4BRj
ogs4B0wwD72F/u57lH2+G/XffZc6GbaAOT43OPzJlfeZQjUcyDWt1CrcRhwr2BmRmV+aTV9cRUPb
PUD/979VvRP8iMtRnXqJewSWFDsT2Sj1bpIeHn+FkuvYqzp4SVwJFLnRSKw2XkmDmyyWmDDej5bw
v4XAfyV0cBFR/9Q937y2r//n+4dE4uo1//6f//fitWhemz9Igf/2I79LgZ3fpM8wUgqfe0xZJuOo
v6scTGH9Jhiuc4dhWYVSa/9D5eAw8fjJHItr1sRNz9DKRAT+r6gasGr/salO1UqNDLueKTQzoD8N
LFiV/SwJR/cit3g81pbrmTBQTawj9bqjO93WFA/4PihGcrsMrspiQmuopTDYBeYWwcR9BmOJ8U/D
iEqPW2OmSxgc/ADpzrqzexAEXp3NQLcj6ITeLtcYuoarVqRxNIKS8mgVOo0BUGTXclpxL3unbt7T
cKBijj0cNZYB0zeiYZQxmsSZSfOa3td0b/jzbF7ONB3pGIIUQm+/wNjmPTJ4YuyLkeiJddIInAee
Jt37kNV+V98A3kvvdR2oF/Z8GzIT6kITNRGhAxc0FKNgixX1mVmCU/IWkztvR5VZ8R6zoCgAHhT5
lpRX/zqtC/el9rwBV345fIWJgbROtt6u7Fib2OBBrQDzBXtV2pHBoKI0qPHnHNQocKivbiPrZ6ux
rZKs81i9l8p/z8bpyhc6obWe5tORP4Jz37n2dSxjcWA8Zm7bxFbr0RY5/4+t6tuOLWRYi2kSlBJQ
UleojRVxYV2J9ssJ3Gk1mLJnQjbnNx0OmKcR8cjR0hNn+dmbblVjTbRSkppxSUyZhQuCWKwoS+Jv
3A/yNiEQCmBYaRnX8IFw+UpXH5qSnQhVePEQzR5aY78rb9ASeuse1AXCX7+1zo7srS9GyThq5daW
fQ0kllqBbRQnCX2OPjbniwx0RU/HwOm2plUAoF9kXwNgxJ092DOc52QEeRPU81djyql9mBnsYVzM
wHWt+V3klneMAO/cz2IKrohYLC9LI+zyPeXmdD12s9ubcHp6p7UIrvn9nxggab6fDWmB8VjHAo8K
TP6eNB59Sig2huKUB82QlRuvDepE7bA138HIAN4BAoiY5HkrIvxz7/9eUf9X0jHcDaxu/zOA4ILl
tXtPpz+uqR8/9LtyDI6ph2xHIn+QrsWo9O8rqq9+kxz3WGbRf/iSkew/VlRb/WY64FQEwjAXko5g
Hf7nCgtlnXURnRcJgctP/f//eB//X/iduzibQuJnPv33zyIm8/NEmME6sjZ0Rbat2Ao+z/Y5tETa
n4PwRKOOiHEYrt7tYFKu2EPR7uMaYTuFT2IM47GqHcgwhJaqO4RW7QFneb+3a7PeCzhNYv3TZfzv
5FXWZ+kDE13pshMJjnsO28+ngerYcIpKLd89ej38oWuF4vjan2kLrVgkJSEKHfn2Ju31bawZjYQ2
tuOK9mWOMjz45heFSe0h/Vpvq8nLvS9zZdAgi2oC/hwezJc8wqSnoSUA4kZ1bPibjO65uM4B/TQG
5LHW8A+kPs8bRxD5xoArGxz8gCUsWP0YTX3IlMpgekVfMqtxNjcZqUlMZ3JGQYU6+UiIiHqa6EFq
ReHfRSSaq8G3b6jOu0dVVoT/6DrvV6zgWbiilK/f8ikXxCrbBNT2dBQSMo5KPAc+OCNz1wdWlJ3A
8WXpDoZllq0SAA+3xTLYYKiFiyt4GoPQ2Ot41qc6TMx919nNeywifa1yOW7cpLkAYXOqQNU9eEU8
gp0Zp73XdC1crKg/jUZvbGJvZsWluede1Y49XRZhtDNiEHerqDPLOwYaL8JOmpURAyYkOSmLlmA6
RA6ik8PZYG57iw0QD7oXTc2WQcV4GXrzvejC7FpPXQyPUxWAmQbXDHcoDJ033cAIU1XUrEYJP5Gd
mViHO+Gn1V1PibEmBzC/kf3swS20idQ7o99u7MckxEm3cPqv57neouinOaOy4WESgiFLhAltdCu5
B31T7CqvZZRnardbN3g1tjNGw8NoB8xpZ0WmxywA8wnazxguhjUKIveWq15fwPLUjLkzcQpNW50Q
OvmniKlwuAkKkT1Xrdk8lB4K/3owiRJIOwNfSRPPMCCs8dLuhfct9CKXAK223uY1n54avl1nU6+3
Vly2gGKj3tkRc4YDtUqr6DXltl/Z9ETXLXfaambVvxMekBkgN/2FHJpuixtV7R3iXrZgAJnVMSzg
A7X2XUTRQD0w0znRccQtTZp8sAMfz5xlxhj8LHmRtTFm7KW+6raShIBXK0wikG3T9N2qw+Bc40Pf
+OOoD1jioYtDv3df2IlnOA9eZB6t3k30phzsKaJdgc19zw5MErcnm8ZfWXXuWWtk96SEIXudNlmY
0SNjiGg8yLFZmh5GRvGHTPNCVRJb/sh1PPbwqJgFm1l0GWIGoB8H+tV24FmunX4x/fRAWidLJiui
spx3vJgDFDCi8B7moSIHKwNXBs2qTs9SJsHOLhW4ST9enq7Ir/FMct7o95gLbDibrRpuvQJ35N5L
S/eY4sJU0TC/ef08boOhcY7KXfrqLvRHBE9wO1kJhxdSxX29qnwX1m1Od9ncpHTbMFOCTJwYI2rv
K+pb1W0IEoBjW4Kw669sMtiOo4msfQXIlXwys2+j/HIqvdZCxwnqvAzdEgkViwhsS7ph4Ebo66x6
irXrJnOGW1f3jH0wTfUcSdFkXjOYqPYD7Hey6ohsNzAgmIAnKswdVy7LwUVOPgltiCDLnzgI1YRb
2y0xLZmFObge6kujRgi08exaXMd+Uj54HKGyjdnFzkaU/L3LPQpe0JyiUz9LfR6sKLqJrSF9rHKz
eCBKxcQV0MF4qAbsCVXJ4iubNH1PwtbAyeHE8BVwIbk3TTxlxjO8mRm4BMFrd5bNHG3roVPjS6m0
q3eOyNV3TRLVacrN4QV+J1iFyezvzLavD0xVNzToDehnXRkdhJUAQmjryLmIVJ/Qkuz1vbTLOVkF
phvdLhrIL2Wfx3feNObmodFNeOM4ToX4cGrTjOF81HwtJwFE2MHML/d6iUEPXCb+DHlrctoJLj7T
EyUYkYwMohRARMCKSbEcXCOUQGgge0AMxIm0/Q/Wd3WnjGigKwwo0jUUbxESHXoJKMHeJRP6Tp1a
47YeJPQMAz4jsqTgGRiAyR/cdKzzPOSpjfN3IlyO5JkZaCmwSQvfDjPDSwLoFCaJyYoW9YoJ5XQc
MA70LUySFpXXx9d2MPzoIqeawN9k8yF709vSvn1PbDFsBp/xcVqP9lMMIuSIHM27UXZEF9jO3626
YT6tZGpfj0Z1mQQs/bPMLsPJD4h+LY/Kw47uSmMkXTdnRibAb1eM364mCV3coXDgB+bRui540OE4
xP5wBUdIrKFpW5s8mmDbaP6IfWF8TYa0vtVwaS8cWTPSI9qjeGGS27/3NrF9qS29jQZ8sF/OJW+Z
kZbv3KXSXmPBjlk6Eq/3t1MURJeECGNOZjvVF7ZfjyS52JFn48yGgbTtJgNEz5BrZe8mbcTg6OZO
PLlJ2xbb2q3TN3g/hCFOCvQbvaPQCqD3Goid2qzNwRwzDaCW9mGSVAQkGeuuF/oFRnv6BEGKrwv4
p5P014Zw0rtJuPfpGMh9kuSQQW1HM/xn5mWfm5h+78rk4HUd0I87csQqv05l0O7azsg3ZSv4vgDG
TiUPS1J8teGP8Jpx/80yi3SLo9BZNlGdn/26MS8bljOeomaacXv1gNY4d9GSyXx4gyu0eOkrTt6X
xjBdWs4YBtZDoqpT4sN/w03oG3gKoedEa3JIhwItYp3fARZvr8oFsuQsuKXxg7y0QARCOnIAmbqm
uQvVwGYNBu4MoxqhcskjdhljHZYbRYRhA2I0hnoicwcEHmThTbBAoEC+1G++qpmK6NlQJ88hh5oD
poTADtZGYXeaIUrpBS7lf3Cm1IKcaj/oU0STwe0ZDUbhKy9JCLoyZwajwwe3Sn8wrDie6C/WB9mq
/6BcYbgHI4NmFHwh90CwVQsSq080OwEe9aI+QPV2RjS0QQTiEQoI3JjM9u/JdnI25Qdty1nAWz7R
vESCqgW/WrpZctYo4EckaF5+ldDUfWK4V9+Z5Fp8rQM/2ZduSDVNWiKQCjNYiAVeXezrRuMENsKc
UV1kzmwZNVo5BjiVeWNBJ8lPfgW3Oew8EOwFSWXrTDAYq/wkE8vc3VgBF3bFZuwYSDP58icLx+u/
y7r/TVlnIUin2vqfy7pz/A5u67X4uaz7+w/9XtZZv5EL/3Nl94/CDkO9Qw9MSaSpLj0zl8rmd66c
/5sJM44UDHLw6PAuYuLfnfPmby4YOKSjzgenDiv+p0Lul4XdJ9E2wxvTth0Ux9SiWFQ+m0ZoreMA
zBrzouAM1yIoQTI2HrQkqobefOHShYmmvARcbRrDYzyyOjF7iVjLITP/F3vnsVs31m3rJ2KBi2GR
BC5uY3PnLW0r21KHkByYw2Imn/58lOvHseSCfOrgNi+qUwWXRTGsNOcY37CfnRi9iSDENsHdhrta
zlO9KiyKHqfQWPSDpGimRCcUrK9/0NK+q/mhk+AXBiaKbNiw6fcvf/6L84TIAPRb9cy0HurjDXwn
zbeZyC6mfskZ0KDW/cE3QCXxbZlxkfHrQjgWZwuwfjyzt5fUYqI0NIzrJ0wMF3RLNMj0VGfkLrFI
oyU/XWlqL2qdaNSBPcLod1bvWHtPdn2wtcNIlAeE6tT35x4A9KqQQUehr8WZ6BYx8dUldidQX0RD
ZYZo550VFOUpaURQb0JaST1gjqCWwFRQ1/r22BEuy56SZ63JfrxB7kWYKhPgc1tUZYPmw+VSXhT0
4aZ2giRfQ7Kl9TVIrXF9yRsBiNJCNt8GLGlIGGPjrhYmH8FgZvZzbRJnPlmaR0RGW4kzFCdIp06I
+ZWzmocxUSy/uQ5HmmzsKDTuBCcstIJOw701daIetWgar0I58GuMRuyOG2b16tHoh3T2Jc3j6BOF
PH4jbErmYUJyON7Xyo7meKU0g0QyOGvNyeAgbZznFIEVErVJVl8McqeiY1s3fH8h9U9fw2/U34Co
Nu40k0yCzxSB0dCaRsuTixucPOQll2N5qCs3J3GwBq/kB1Lj0lnV86dVh9xuw5axwPQ8K/pMmg4/
acn5a+SqrIsl1hZzaAzatbCfkbQGD90kvYe+Q+RDiBZSmLWK5XUkO3603igeEkpO3oK02rb5EpH9
Ue2tmU7jhudodr4dL42eGBnqAFmwVfPtNGMU93vDNsQJKEIWHefllTjLw/FUDDKJda08eUqbBFnd
LRXlue+HS7JjkI27OoXoZGTwLmGyLkYlNnGbBk0FgWEkobNQS2dw1hDLsw0x8CFlDCWWGORxuiNg
FSYfmh2H811A+N5sd+S4J619OU2hfNB6R5yHvgJbaKbhM6b/eI+C1nL92Cic5yKEWVWZSFSghfHJ
RgNdvR6VgutHycATB4mBMMoYpT1u2A16Dxoqy/baQPHPHqR3+Gzg6/F4hxi69yd0JkS0YNzWsF/n
nTKxW02WG83mOuGLRKSVI/6DwIhg9MeUEDLyyL/myQ8U/ONNnOtkrUlMwz44I/u5ofHY+VHpiTuS
Ang9eKWVJBJi4N2SH5nlpNqX1SNPhsFFO5NBCSEaGnajI5H8gjR4vKEdwkBgo8EDjo3KkLuUyKyT
TXB7tQrGpt6HfUI8ZBIYI/wQW6FEBvpwYRYdj94pO66CmCGZV4LR5m1GoHdwFr0lTxiRUnmi2WfU
d+k8a9qD1lFZuWip2dZQxYD/c6Q1mX5nfNrefcxBKL0J2LHsR9KplY/FxzzM9HvBHE45z7JuW57l
qA8x9F8v5EFUel7vg8zNxq3FrBIdK4U50n/9kNNR48WVRHrXa9kvg6KtyUgD60E6KJN5adzFnQa/
mX5OJL+MmdsZnxLQVwTmhOJ15z0IxL0uGTnu0vWnrhUm494Jwjp5qkVN9ujK7sinN+FqpJ9rZggR
+WPAiRGYXUEkEr5IDZaKk4Ua1Y5U8JN0Pqcj8nXeeZvV4pygmho/u12g0u+2UxiGWlkTZYhNjk/G
+JSz/sz0TjriQw9BYSBsWHE81vVDZJhzzWkNsjuVqFB/iseZaJw4dM8FTqovdt8FfjmLW6cPRyo6
edndT+WkbQjsRd5eVsSSdMQ8mBkkezMIYhQpcT+sBIAnex1BM9hrlKiGi9IiyCP+HEZW12ytypag
v8pqQhSdUS6qKld/gPto+GauP2mEPK1a9N6cF4sWrBsJHXuRGuFL1gTO9zEkIoFuaPGpzeQFRhE1
bVLcG9eydMIn2+yLTc4itabKa94gbCmehBXlW6PQw8B35hxZBr38Ky9E8egAhDWRaafZZVyF2b2R
NNBY9KZFTtGOK60f2bPWpHH2+VB96rM5v7Ctvtt0hFZeM61XT4nXRbe9lV0Njj4muxoK5FZNsNf1
pCx2PUKm27CR2f2QW024rdtiqbOwK8hSNSOj8tItijJaPWrAi5U50Gvj3izvWHSqLwUhRNE6mZuC
zohefo4kWiLB0oMMTdoEvqBKHs+VRJ8Yxn2+DmH1/IhrhArw9q29MSfhdiCc9WyHANDWEdq9CZw/
24H1onA5qSYvSc5RU+aDoC4PTjQa29AW10lQVruFu7eGGFt9IZuxGlilenkoiIHoN1PudGdFIM4t
9Ua505o53doolXwt0WZ3O4HqPmtoX05M2NNeL4oJh6/wDjPCEGT1de23htX5qpsSojcbedfH/fxN
17PkRN1+PtVF7WXrXzaf/1AM/20zZzmOyT8c34h1Jt/z7f5ElbnJsYD+/djCvEuLANngYLIIWRo5
lmTalyek6fX+46u+6w2wK6ITbKNEpI27OPHeeQ+tYI6caLC9I6W86pGaDhND1RrsMT6+zju32Ot1
Fmch22XDNHT93e4Lt5vsGi8Mjla67DAcvWbOXgJt7TFgwvj3F3N0HZ0LG+TFgf/2UQrGsBayCTyS
ukTMxxI8unirfS0m9ePjS/2+kcXe7/LccNwh9XzvSFfI+SsNKdPRRGZ2Ljq23vZAbnCDrPvUOOip
/vX16JgYgs9ElxauuHe3BimP+lFuo2WOgoefSxBWJVYMwrzYjVCK4/F+fM3lcf1i0uTdLXZCPH7A
B3h57zfrE1W8FjwTqQyyYHflEOIasy0JWIGLcdGaWJK/5Wt5z7/rWsLy8fEv8PtH6i5dImx/FDgM
HNVvb7osLKWPGYHYXRfX+2EgE3MUQ3n6X1zFASEuqWoYvxkaMzjyRYAH/Ih4tt5PMTmnjjsNf3iY
/3QvtApdQPpEH2LUfnsvskW0bWvci6eIlJexQyFvRNT18b38w2dpg7HACMpph+PmuyeWgrglSbS0
j0ZAEi9SAD6KfiIWajMFrTi31djPfzjS/T5/Maczm3BbwNy47NsbQ7EdTEMmrSPoJ/lFIGM+znrP
VqTLKAQVSFxhDTczn8jHt/r7zALY3TOBY+gmhPf3t+rRF8FbYRvHtGN0B5TKT61EvDYn0r34+FL/
cIt8HA4O5IWLR8Ty21t06ERwqdw4vkaaU8guT3PTVo+ZxQeTLic4wLj/MuNgGX2gRRY9Dhx7JDLv
LtoTeG1G9HWPmVT1vsgt85DpbrTjoPPHkb6UJt4NdY/qBLog67Vf/dtIi9ya2m+kH2nUkEabiNxG
qoah6gbrVE0RMQNUF0xsk8eBfd3AXqs596ofg61F/jyHi9J+RhDXfBPgi9h1zuC8r9xUVtkfPrd/
+k0pfaCnMQ1J630ZZ79UEIrYHuKJHjFGWJMLxWTDPS56xYZMEYtPLfHY1n/8+t830nkV5D8wqlie
8cq772kOIdlnRsAad9Rcjb3u6JqcH9pxbIF9CZZMFKHL957E4qy6TD32vT2LNXGR441qDJXtVNjN
ixeGOOwWBlv0r0c9uiybahCDgVnyfaMfsyyRzy6jPp9dNt26nTyJUDOPTWYWoP+U/qcyzm9jT6Io
YDRQyuETRTj29iUo/C9s+qf5iDjQem70hOzlSRV8pmPFafzjx/9PF6NuRN+WfFeWg3cXc2cYO6Hy
puMYjuNVUqTeBQlHnHJsveKU9PHFfpumuTMXiobQzWXFe3WC//J55SkA1CbQp6MMbA6WJMrxZTEQ
OSV+fKFFvPd2yEmmy2XzYHNzREe8+5AziF80sJ2BHUQdNVc6Z7jOB37cpveECc7NqUp6KiFWaLkX
0YDSnxOJY9YE3C3LILarm4iqNF6bgcOST1JR9Tg7db3XNUkpi6oXsWzZUv0YFOJrOorhdNUC4ieE
5uM7+f39IFdBsgIlAXv8b1uhuMDc6aD3PyKNc9dD0ZWnHDPzLtSnf73rkja0Cgm9hoKtY76f89tQ
N9p+JBu91qVJ3njC/asS14WGhP2EQeuP9cNl9fplD2SxrOH3Z+hD6LH1395SMeemULVtHaUare/o
efojGkPv4bUgIp2Gqo6aM2wo42j8YaYz3n8igKcMiUYIhOISlMwa8HaYWVnQxti6sMUSyZjPa9IH
ZdqQCDx3YNaGMXBfpCBibE3ukGjOXlgyAs06jPdGOxXBisb9dKN3OVXEOV3qNap2loNFh4Zk9Rox
XueyAZPNz79ySLkk0bccYnvvaWG6EIUBVl7bSTM/wM5huUOCg3uurWEE91h+mpUhG/T/w0hprAlS
6n4phaNgFas+dNZuOBh07HUtrdf4MPLrgWrDmdQoDbNXLK/KSRBzWJKXsaKKTaCU7ihDv6AsTcRs
49idhzWpri7aFPk3CKtqHtblpGYO0HN8pNEsUA9kNtjvTtDdLVadgmZM7VsnDuPZnEmdYMwIWJV+
V4lMfIMfkFIU18jCwO9VLcXQKUyjKyKO+XcH+0l5kCUlyp1HXynayz7lVFSomT+dlfP35hNnApUX
L1v2NapirEVFZk8/qJZjHCJDCibWaqpHD7izq403cNrz6MrMy6y8SEPVt9eN2fBCjMphdJcir9Kb
ctZZL+quFWordDnepLrhXoRSlumNU4nmG9IK7mIwE3v+Dumwsy5rRcaI7wwZr3nUgeJsuXX72R74
dW9BhkKIT43Euuh5mj0VjY7aXIwLYNzKisDUNXUQKlftHFEId3PihDe9GfATIUIF4mUeFsbzmHTa
7VjGXFqlM6sW5jNYYKsoMxs6wkNvtzci1nDUpXwu0RXnVfTkYnIGLL8aifJ9X4NlWHctTdaZZGfk
vQZTuD2HfEEFzhq5QoQbOxcW3lqouqMGVKAdIZaeyzqjpuUCqpx3Y8YZlkhqjypjiM+kvhMFGPOd
G9t8YEXkSuOsxTVrw+s+gJo9X98cSkoNkSypm8G+MacT0NfRJQFiKscfXjsHV+6MKepnCc7OOn4Z
MxrFnZUY9nMcRMhxm64Zqv3PYUVQSsYXytw7OGbiPhfYXmqK85O4E6OI4j3VXmrzRmsxjdcYi5qd
ciUnsyizea5Gs9TMEVZ1L1NcDgAsY+rwP1szYLOeibdeNhKhxd6OHqP1nItkqcTWlOdXFVTxPVAJ
KvCvy58jO4qMEbUr5wLAOIhdiFdjgqMn1dGHeCHDNK80Og3ZZPFgUcdgnU/I+Y6voZDyiwid2smW
yIvmppiFGp8AqJhaT6HHTtMbt/RGMKBjJu5kkhSW39VBPH13iUauN4mrDOt6EhVV4Ghib2wy/gYn
Zz2mDYBhLKJcwbdi0c0hh8NqTeczG/MUGCRsxrIyVxn2DbLdgmDOqc1rKPOOWU3IKQhNc8B2Rric
S0kCpP8xp+9LqY0KOaINezV3PZK81+Xr/xsK/mAoMASj5peV/jdDwWVcFN/JaXtDTvz7b/2nUer9
xTGTgwPtUHT87GP+u1Hq/EUwF8UK97UXSu3ivxul3l+AFlF7ANhcjm4Oi+5/GqUmiV4e7hhOdYtw
9V82SgHovV2/dXLBEJlidVmOijpq27dLqIkbJ2+tQj+Rn1hGClQ9UTjrUUCOilsxVpsUbniJDAg8
whbLkjA3smrN7yOEcCRrcwyBH5ro5TgFlleulJnMn8cZIi42VXZX66ERL6FrhPf52Dk+ODT7c29Z
7SWBG8Q4D54WbOMSWjcdWc0Bm8If+r0cPUKB4R3v6zYpTk4yzvt8tK+zujVftMEKphPdKDz7QBHb
iz5BIX5vpkHnXDSzmnU0HnJAt2PlZvcteW3eGg0AYYmnx8OpS5I6MU+oAtdmrZs+ypnukVjRgV5T
B6rnMjVje9kL5E61TXm3tyFaMvIFDfg1myoL4nsRkTlBHjYm6hrWgDxY0m6+OXWpbqXVGcRWtNHO
GJNvGfvyTezEsU/QVIyulbL+LjHiu4k4+CtJGkWy538xLycnCfI1YKB43xZmW69qXCibVmjPIxyY
FZmROVFARDn7c+GZG8XRn5gjF8EJhUplb2aOmTcoM+3L3qMfJdrOEYcOXSCn/tkLHubcdW6rhfFS
t5PhHuqgNZfQ7srOFjAVM7NDmNSXnqCLDelHeLfJgeMZVP1KdWNxlAhKcDDDrYVsRN4mO5uA3vA0
Dae2a4Eya2EVbZxYzjeqCC0SIoKQ7kwq0Pe3eBpWRjuQRI7lEt/VBCrEQsG/dacg2FvAUb5UMzw1
5J7afOdlDgTwNhyceG8BYcke4trtCuja2BP0TccaOxJrAdeiaXb0Ria9OUShjaYNiKJNfhGu/Drk
zYEIsG0CyvPG8g1VWefZDgZ0rkGxkdiyDtSub9woeM06y4gELwckxza2dwt1kB9J0jjZcyDrzGbN
jFEBGcMmm4Per0dwLYXm3KWjvc5tA8hVfWlPbrKa0bQ5MVHnasakQ8S6NebB0UmLbcHO9J7MjusR
mfmq5jLbcMaCkvfTI+BHPLJOHEBun26ppjcHVUfRZpYquVC5hjLGhhOO6cE4ehrzfcp2dtNoSCBz
iEk42jPi0N0yPmnZNB90xdA0ZGbce5PxVLQAchRBAKskajXfapN+C6emBQVsItBjV/ZSs5s41jFB
porOBEyaXN8AitnRPvMbq+qgBKCho8G4jnOt8EOlIRquBMLZMIq+27P64ox0XT26DyupdKhZVp26
vm65w9rrpvCiWFAzlGCrnUrm2zYm2w9rzQLQsdEn1Ym44rdPTok9IXUkj746IPAA0JhVE251k4fD
YNsjpwJiwwKJV7Xdl0oBVrRvlZndpG58MYuAfWmn+4kx38Wy3ZV6g/IK/TBe/wMHFYzv+rQJE55+
KCPf7a37RqmdO42XiaHB6MZuuyXmqt30wQxpJLAeJNDz1YA1H8BT9j2z9HplFIOE7x51t7EGeFoJ
4XtEs6wUbeVxit1Lq8K6mOQjnSTXE5i72Q3o5BhsclJhaY72A99W1YiC9yF37HuAjkQeCSR19hXf
DzIBmLpHyXR57Go6ZmNgJufIa5N9R11lzagQ12GkrmFXb5bAKHcui/OIK/05W2aztAtIzHIR9J2I
LbFuYkPJY1nhb+CFsaUZK+/RUdEXXWvYzhjjD1TT8KJQwftNTMaiFO7k2zQujx2JU5uGaf26NYfF
BS69AxnkN4Gsr2mD61umCfgm+CNgt6ey/cy80q0NotL6VWW2yTkxMP2qNm13hA9DyylVR0fLjsjf
G73LetRRN2gtzJL8sQmhRtGS+4RudVtABF+NCzgQg/YNzmJmF4gUQacn28TEGGvDeHmOrPicmhGr
AwEWYyrw7ybtXVakcmvkc3A7pMNlpanaH0Wb3CNrubdDAslIGHpuZu+LDI0DJA24MaKrtnkGpD0y
hi15j4dSJjvsanhFE2WdDRGq3eDWXws8GRsM681eb427KnBSPuCUTkZOUsPJVoN+joR503nVRdZE
DzI1SGrI8CSVFgE6TbVBIPsEWYbWq4VWfplLK829chtzR2rueDPy6vJV1YfKZxp1n9IgFF8y25Vk
MDsMNQ0IFlBh7NH9plfpkdNxu7V7ZZxgm7oYpaqYtrkHtySdMndHnNl8iMp231bJsY+DdNdmOohi
TyNKp9cgCaDWnQPPWbmDtRjTrM76aiGOZsIGPneeoC9dRzmxP5RN1GXWLSyjoYdvkdjRSzVKJJZG
dzHGaGaLIbsXFma2oLz0+pmFNSF2z6jb2546qIqd/Gs/FnvPnb6gAM42PfeDcKBMfct24lM/mQfE
JmJrRQHUuxDH/nm0LSLNSaes1oiCxcmO7XA7aea0arrQfASoVN1QPUqLlUZzttpgpSj8PjeLK5JD
YMeXNZHALesasWDFHthVsgaOW23JOe8ujLAIUHkYHF46PQacpN1H2rAsz8QzlkuGn0u+nu4YD4g1
ik96WPXj2poyK4yhqiTdDWl77sFr0vk49ua9hXfiRSOQjaS2HG3E1nYGs1mZmRhIcbDKqd+zzhqb
vvW+5lp/JSIn9iEBtjeNXVwNhUb2SqpdE0DWfUrH+PPiEd52oyyPapaf3cbK7sYYaIGG+IXCZY/r
PFNPTK/WfhBT8JzMot6gg6qJatCMTVL20U5mkpwqt0r9PCUIIm76x4W/tMHcrV2GqJUeKq8FnNg3
7g/Z2eG6o42/siMzey5dZ7p1BsAwaec+kl5c+bmbOw+OQwSEBmXGR0ee3BUhRJlxoHjqOditTXNE
aYz/b9jywhIy5cx0ixWdCdnj1ws5wWxyopvq9GXSNefG84r+s9n04Ju66JzpqQ3sjSWb2C+R+25c
WzgsqtpagbHNTs08l/ukI46ernp4KYxs36ZB6mu2U21ocJQ3iCMU1C436q41Zbr72ZHqszZ7+7Kd
xjvorQRfejEoDm9O44uibb+p1P3K7Jzhm5HemjNcdx8nAqspJJvKq0kAReS1CejTXyYcrtetYeKS
tw3KLyA+DJQWJmocw1YXCcrrFTmv0wUGWm8/lGIEGq6+Ah5cwsqyWFxVVS9umSAbBGOo1OFetkME
4KYI0VXkVsri1WgFtlXPPIVysrfQi+IHfajNyS/dzEXUYE0mGTKmeKGgIl+wGRA+OZONjokG3ghl
8w11r3RreEyWMx02NsA9SRSztoo7fV2YCLE5qCzS6KLuoGnSqs/ZefhkQfZEEcL0oi55qtFIbNO8
D2+JUqGWdclGyydt6KH25oM0hm+0seQOLf4LRRS1yumZbToy3xGolPBtRtvD3goNpLaOdkJQB9g/
gDklpq7R6p761iLPZl5i2quAnNusDFbkJS7grXIfWa/gsQoMgSuyvYnYYBXVSX8kI3wT1OY5iRIT
qZAkhrMizSuOcqSEOEr8FL7ZNOOS6VV9U+Mp2uniBTMvmyY0EZskD+6pPJG3usSwa5a5hghaYTup
V25PgmAtJ5J1VbbH14Kwq0ZRT3NN+KVWVH5s9RBOMCiVdWyT9Cv7VaN6kCFp9DSQKQFw19vqLo85
96r7sSxKHB5wdOw4Pw0yntaJcBHSjWwP0bdZ2Sp0KtbFrDyUpXXjITDZydD8mhXdPcoa+5MmwTPk
nFUMTLgA/agv1FW7rqwJ8kqFIUWrx36Lrtx4oPEGCDjL8/uxbSiiLHG044TWPRF4q/HK+UlEU3Vl
JCXVtXy+z1WFKgqtFjm1QfwtrcVajM58PSPgxCIjsWFYGB5GN7h3RHahos4615bX+p0qfrABJuQu
ajYimUs/0nBqjVaP3LGJtnPW5fe1lcTrzOrCrbIKb2MBf2Tj7dqrSUsy8KBMMNOQ5ltPt4khdIMX
vanDtUfc6S4a0vFaTcghvUYKf8ocdj6i8j7pVXIuxqk7GzoG5VIN/tzUS91En86QwY7Yf+FqSpKF
nZ4kS9p3wwWd328lZ45MaI+GOz+HlSTnp+kuOOoSxpikqGvmQ+Cm/QZl2i4jSspVsHEk5nTRJNVe
pfWVis0TRDOmyEiRWd/H+raqOOIiqDN3ZtvvjNIWVKySk4vggr2CftRT9952InNlxvPz6HRfgy4E
nJPy/ZTmdddeOmVwXxJwsuJIFT5pQHNR02aHNp5xNZjOBalRX9yqXNeeV+5SFsiVEbrVOQhwmGmF
DvfPqq6TgR2a1iS6T0wymbOpG+rnNAATBZj6qpMKSFUKhY5lIQm4XVYDhfyA2JLJdZtDzRf8NNXR
dzMd+EYC3FuRaTTgNqys7QlPzh+zMsnLTRyL/MyyBSpzLM2MTV5ZO2sjqovrAWnlvtdG5euJTHdJ
rIUEFxm1HvllSuPXGARSPQqgHHQqdT90Lia3PuoP7KxTTDVRsbO8wtpC2A1Pg97JbV10d1M9o6ou
vU8egNWrItbEDztuutMcxfIIW63eG9m0wE+CaWsPVn1nFdPCrTeeOccnl5hMOOSHOn7IkOjDpgwv
TKp2foc/+ZKyMYDbecRcA151DTup3PaOtQSsOu66jkM2AQW6L2Bn6xDtIOwuenYEVoE0wFBDi0v/
FFodEuMqMTdYUYNPEqnw3smmFzenFJ8bDsLdjCfGxvay6EhRqZPpAEAJ6eLQn5HgLWjfCDFq6j15
uh6vleug/cwjhLmVXbAVqmcC3vjxjTdQUuSgJUe2fJz8t5aRFFQHDJ8+SrLFFpsd2DseyLdGrZ3l
/XYJed8wo0+8ervYZGm8SyLCuyfNvemIBt5xHKbqYo7JY596HrtpjL2XLNesRAMnhvPUeKeiKcjM
TRNrbQSOvQLN72uUvTHzGerkTI2+IjYo3jeptWAZqmSFmlA/talqj01p/lBzdzkhxYIqgSl2js+C
2X1DqFx+ldS8xjKVtJ9TorCzbPA1lGUrCTFpnaLpPg1AGmIDgWNa5pehdB7wWjdYFIXyx4rPHxLi
thD6LhyoeYAn4DxjR9O2S+kqaIg3ET+23+eyQk3YXk7U8AmtC6hym+iCFWctw4QuCQJ7NeBmplZN
ycZsfPTFzMq2HuyjMkMTnlY2G5fpODBSfSyE6Ha6ljnSFvWaTeBL7yQvsWMfXEtdjaivDwB+jTXH
yBNT9EMV9MXW6sYNxy2+ZCr9ftsDC2Q06OdZdMYOaC6llJmFl7ovym1xAxsdC1C3mXuZ+kqJwuOw
MxeflaVROhmGwd0a1JmZO2+MKZy4I6A7qRw4fbnEHtccCVtNx4RWrUhG5aAaxMMxcqlh21bxAvPc
u05CjRfp2jvcj9Ea1eF8j6riCusvKauVMNZmo0P4sLGY1aDmSSGztbXMnGnFISe5y4PouyvUuZmN
U+rKZ1MYVMafWwG2r3V/1P1UcdSNp00hgBU2OSHUSeGLpErWs+p/VG2d+pjZniJFIKhayv9Npfmp
UZYUVlzqJTOAx3VRUA/AK8TWJQmekjK5qiMmaL/pajki9bWgEHfw/jT29cCNQvhoQ8/BvFdTzf/E
So7oHeiPXqlN0YxFvY5ah96+POHaPNW6TegsnqRuJFRwSyUHFU7W2WS2Coe8NjGp7oKucr2zGiMj
qUsCkIozRROEWQ1QSCNqG15bpCJ0vezK2zvNknmzzbHLT9taSwGGmrTZyhPMSkZhrowu3iaWJxR5
STwjm5ByoHzapF902GBemnR00vYiIHSKqsXPlvP/65r97nu5sHGa/7P84K9sLpjnovb/vv1PnDd/
X3epgL/5j82r3+i6+15PN9+bLuOv/qQxLP/n//QP/4b0/KEab6IC+BDv8/m5iQhJa8s3vqW//9rf
5XhcK39ROV/kQlAk2OsiZPoP4sew/nLQGywRRjTw/2NZ8v5CLgKmQucvLdwffoX/VOLtv2yyL2D0
LPpQpB7/ivbzViNgUcqHGOQhZZIsRPQQ3onE5nJWEKg7iYcvwy8BnKBb+MAY5MdBNU+/tCmufnbn
fwVfvO3Zv16MpBA8RiTAYL98r+EI7dHKnKjldI9Y+fFVCz+1vfeQQq+TK2lg9QnR+zxjMf6TVOgf
L23quu66i17svSw01lLBtCms65kG8yO0ZVwDP/V3Dkk/d6a7WCAAAy2KjWCmtffxnb8VRy137hhI
Iyi8uXRREIy+7XYYJvxxD8n0dZZrKD9cbXGH6WyjqmNcLpcbc/dP4rh3KoW/L8qngrUNt6vzXqhW
VAXbwMozrm08G3cFGRUHI5fonejJeA9Va7sXeEi5OBQguqIR9fRvsmriHVRFnoNijQRxtJgPGq3G
GzDPs/UsXYPaRmD3ujiRSLCYZ2bMK6uGwzM21Yyz6R+UP29Ffj9vQy6tLGnYqH8W8NWvwjIXtzFN
0Mi4FuQSPqRdhmku62iYuw1d4SyeytOY0gX5+I29BaH8fVWP4UGbigsvzsVfryo1ne6PXSNtF724
A5YU75RTRD+w5SiarDN8Twsflw0EFDtN1P07leHr9U3xqmmjVUbLjS7dr9fvqVKkKh3FtdTQHcTL
gJk8DG1hr8SfQl/eKp7+vtaipHPRpzq/SWCDySHcUe/ENYCL8YYNOw1qaEz01QPTROSQWtZzr6Oo
CHUsVz7aKAaLloDWTFJs8x8/+N9nJMc0dYvZEnIHgvF3N25YWukpPdA5tigGieUECDQMHMo9WZVI
zD6+2j8NEodpb8kwAQTxW4abqBI91szeuK6b1l0XU4SowgoRLXUOjqS8TqyDyZb+hAOMr5y4B3EG
VjuSwpDg4YTfPJc/DYOhssldfRWItCkch1c/XxT1KA0K9lrxynYLNmFeRH739uObeKcSfX2BjsH7
08FBEsT2Xn6VZGHQuZMnroMg0dX2VW72+t2MbV491jVZHpk7MO9NPEDw5x4OyBmJXjN5gOGnHG1D
nFroIWkjIZ4Qgd6goMQI+vHv+Q+zIPEbVAfRa9Fj1t+NZG2kLo+7XlzbaJzgki2PWVQYD4QeiDu1
GJM+vuCygv6iEuNASUCg5bLmwmzCHfz+inkbGokOPf56WMx+r0qcwBvt58AzMTl0uknShSlRmBBU
hIRC7xPktAO+sNuYDX5FXtCE0apEjpLozAD6IuGLTYR/1vJNvD6ihlVDgreNvIumd8rTJEz34lVl
Yzjc0Dwhu/v4rriD97fFnfCe8aZYBkq49ylNs5t6jsI6el2yKPsep9l6ndBp+ERPamr3BSfegdTN
PmnXhq1l0sfsE0RbLwppBWf8bJ1UiQq+bGJQBs0h1PVzqLWochrAd4RCTyaOPhsKk27OHvaxaNDu
Ky0P27XulHDkBvKdbQIBwHqskb0yMpJmANmWL3vkNIFCY5HTet1BcDq5YIYuSMcpz1S82POiRdK7
VWVAKOGgkn4S5ZR91dMGixP7APDWE2cKfr8++gbsYpLHdsJ/FLes30eCgHIg3GZSXSk9IuZjRImN
36Fs9DUFEFREveNo1UNXZMmAv8xxbmlFR2AAEgA3CwSIAlpuhzWtQiJra1+2hvuCtbp2ybxB4rmf
x7lFP0bBtz4Yaoo1yjWChO4QvCw7faik6O1v6UeIznesPqyvtcEUFL7strB91RgpBc0orKorJ8wz
qmIevYW1mwzeQxh1LLsp34gzLT5GCVVwoyD5hhu2Bhj2cCnz25U2LkvPYptQuMw2bAGZiHuKwTc/
vSSTA+R+TdVA890moGNNCzRzLtzUSTtWZhEJt6JZ3+lOdcTNnUyX0iyhz4yeK7bhVOYgTap4dA80
FaIzh/L/Yu/MduPG0mz9RExwHm5jjpAUGizJkm8IWbI5bE57c9x8+v4Yzuq23aedp4Bzc4AGqgqZ
iXTFRG7+w1rf6t5DlleAV+zUXDJW1AYjZXJWtqt2is1VLXEijaY5v6Cpzk72EE6bkDrgKzZgCMGZ
pF2O7Hhnz079pYxa76V2DG8l/Sb94EKZviV9DLp6TpNqY/b8PET8Ai5WScMS2woGjCoLsIFJSDWh
rdCGAXur7j4wmfjw77OkeSRCAWLsUIWMABCoFVH5GAxxDYV+gn1aB5syKFFBrTqNdpP2FbgJunBw
ZfZos0UQxNQRwYI+XfvlJmRn17xAFvQd3q7Iadm01GW4I66c4mfGoFoLwQ9EWkV9ZaIicTjtDRe+
LRKzLVleDX0W2oynCSMb/PHFwVFqjdhyCCLOlajmrPhhWKYh5mFK2PUibbQCBMCq5Zf1rZkfNctr
Y22auMnGaOTyYiTPTy8Gjmx24ve0a3O3ngmGQYVGel+SmfhFOkbyd4xmvDc8n9HzaKPtb2ccVX7v
c/C4nEOBWyI+UCkpwOAvkK+VRJ+TrCE93hwdR31FWYfnenFlCHgEV6IS9qM0veVfqovoukMYiO6A
jWrMTJ1MJ1ZYHf8E4cCi588ofLCU8Q9mUE4YEj2+HGXzpGYmvDjkVGrl576SHDHQGlBMyjK6joJ6
erA9n4d6hk/y7nJGUsOF17HHQ5R1KqbaOmw/Fl1Kv46Uaz22bc9fXt5t2fcMxhzpTnfM4ShAei/T
dxCi+EuBzYXw91JgHE4G69zP/CIDmfRXmong42DNLAUXzW2f0W44RW4/XqzFaYfadKOX6lHbfPdW
qflQ3JK8kkiH9gPHzvSQL3/1Q1eb5FSfphi8t4uTDcBf+9EUiLtllMjXHB6qs54YzTxcCoUZICjq
+Lzw3+yJ+j5vC35ayZuZ7DD/cJlt8l1QDh1raZhnc6Eu+HVsnltVIIjlMuK3s5d3W9WSBw9z0MPF
P412lCK8XgTWniWa17hf/Nla2JggYjuiSr/4eoba1/VRtgpF8N9605qIgWtp4MFfXwqcfilVxJx3
Hz+aH2d5Jus8QomKeBZWkGsICWWs8Xv3BlElkvfSYweO4L3Y89jhDTbojeZVaFRjThitFX8tDICi
IMeXW8iKPUS5w6SWMognT7dR433oju0HKhp+oyYOKe742yhZwAyV63G2kVbuHEUKMcHSFoXBoin3
+aXPGHSDIx+nvnIGw3/IdA/63wBNWm5I+l6caDxxu+Xy9KrCOpvJokMX8MxQRw6Uq26Ivf0GgbGR
HkpyxqnSfHydoMNJit9iP+DNxB4XcOcKvrMOrMgzCQTBYy5CCfZNmtneAQDONh/16FtajlSlU1Py
+S+HgCic6QGjGt8Kg9DomnWacyTEiBvOX16e3IdwnS93fdFZ2GOsGgLBIg6n3JcHGTv8qpmNDY0w
keV7GClB4XDHzxf2wwQ84E2F+BgF6Phy+8Pwj64hulaq5Z1crkR3Yil4hfV/uTao0bcWTCFQTolM
2rtowlR3DOvlB0JjwNFk17E8lMqKnrNuniJW8DOJVMyZKIrYGlID2WNSfkL87b2xc4AjYSzUB/Cw
PJqm0HocHcWX7Niww2Cf5VEBNTZqXv2k4UaX1jhhnOYTXrgiGJs5gRT7rP2l4Z1HA3OE5XCLJrSo
GUe3uRppaR8XTAGEP1w/226p0uZw5He6VIyXxyYiAa6oZrFcOGHKZ4dUFF3jVDfAM9olmu2eTmYh
ZqAkm6JNPlrFvFHL20l9PoXI8Mc0fcf9WqVJdE1mz/RgztoBke3MDgimwgqhqyUcR5ng5rIhJoBi
bJUHWYhLnj2iiBerB0kA23EIJAZFDyyBF/WF9zApVp1wvV2UwYD+vTeX7Vi24t+OnqvJpG3FcH0U
sia2A2vTWJxKKHnltuhTW36yTHvkEokFX/S8PFyy/HL2Tfgq9nViccgvco2lJXc7+pW05Jq4fAE/
zqKlcR9ym3NhOVhVsrAgLtdunCz0joufeQoy/RX3QHx/uT6Zjsb7nEEAmwjpihs45VwiodnDI/TE
cEoTTWTijwuiHMvwewNJf2BjOagD8UfRttAAbBKcnI+Xq+IHnUHYsXX2XSx4lqwwQHnLtEG0oMHW
PqjQimy1ipNIz8JY4zFgCKE8WP8r8lXpqsaFfpAp8tSUy75xrymEUHaD4z5bLpZsLjnr0UNJPkIJ
TbizgljyhME16+yQM093PcSrZ3bl1q0HsPqeTp2L2rz4ebqRQ/tyArqI76GCwZkq111sLI/vLudb
coKR22Z5ABFokzh6XDfEL7WrOlHwZ6QRQrCosJbNXHAdt5kjNa+bNHp6KLVLS9DQqj0D+qTwg73B
lEUPIVe37XboH101WStFLTR/GqwQDEbXD1V6yxLQrMmkKCHEXOyEHlF/M09+9o94NeIZa4DXU4Qk
hohY0jfZvmqm5fMG0XiHAjT41IdTeYtr5T01YqbdUd4egByaq0Bxso+wJL4nTluvAqKKVo5PS70e
WLKxfODxmBNqI9c6YzffMfKMqFC0/yxytPRe1nDK1d44T3ujz/Ew4SAdVomsuxWIxPKYNU1+47it
ZbHi9cojnf10qKym0uuiaQhkqp36ezQV1AsXswHCZa4w1dodGSxT25knuRz+pxz95rxGSkBN1bs1
HUxRFUejtpnCMGUDAgBIzfiU5DY/D5lJ/C+ob74kx5sB6JjmCGp/5MBRFxPSQI1TLiUdA3T8G0lH
hUfgAXtl/MqXRvmCHhmdiFuVjSu2DVPhhYhnwCrsCqgP3HjknU6Xh0mccm7PXlaLbzU1Jk+XqIm2
+fIMt4w8fo7DxT1/aQwTM6maE6ERDUdex5lW+1MQXzFPU4cAgMo1uZrucWwi65wgXni2jK79sGes
Wr4j3CM9GL9r5ds8P+F/c7WWCafVhWIz8Mrry7kZ5YLDMeKBub34/FjZcKg3cRRel8Q+lZsY+cfj
OLnNqyhIOag7zj0luYU6QgD2WWwI/MHezk+WkxmtC08gerv0YHtp9s0dfHwLXtNzx7HsYbUjZHRt
/KgwWDn0Bk/mUlShe0SjYwZHGrapO7T0N6uQOJ19DREJSLtth/QqnfeGU8J6DEOLkZ0XcSox5+Er
CXJwKdgObDqJ0ufB4g/af0yZWLPIwd5DPgP3w5wsx8GlZPbM8js6OqSTUVWau4SctHDr687e8crp
Y6r66WlKSeNJXZ09NX0iNi13CKcz3c6844HYB6xaStNea7cx7pTh16xwAeSGW0c508FOPOO9bxzv
A23g/K2gqvxOrFdLuT1CDaausplcLFt7ijJQt+H4gnPRV5s+jkkgk5Jk1K2sJ4nWdcrOWYChPMn9
7HPZdMknnxofnFUJuli0nrnXoafPkdPEiMEC8V5Lzf8TsVmEk6L1jJK7uTLoWEHVjfitOlOxY4wG
//UyVvh/vbuB0qbqtv7e/bqtuWxg/muV8//Vhse0GTL+z1y652/AL6vuZywdbt7lz/y93gmsv1zu
cJy3poX3+bKt+Xu9E+CbcNzAZG9n+QyhfnZbeH/xD7j07WUA6S6Wiv/c8dh/MYPHUQkcjanVsi/6
14br7zXLn7B0v1tnoRoQzQXMxOFFgK79ZmgNraGfM2IjD6gw0H2nbBLzBDPcT9/JPy53wAv4wC2x
mlCSYS7BJfLrwDruEYQ6dRIfyB+oEKhCj1iFU1yjA6fZIwgSmzykYBjGANB+XLq/ENZ/Xiwt3/1P
c74fLw72D/QHXxvIg98+IiwRVGsijA4JZhCxCxRGi2GyeF3PFA+5ZcPfisomWrVV5mzaWWffJgO0
ztZXvgOveUFi8Szfd0NYrB3AcydCwtPbNsxpyfKCONtOq2bbEm9307dB/FD6xbj58xf4f/wQGGgj
iBemx4X02zdoKrdxyPCNDshF7O3kkuyLcMA9ZsGon6RjEoFjCZ79RkmyjGWyxyKohiCbmhTldcfo
/s6Hfn1XtyjwzIERBHILEpPg6B6naKBNH+iFy6zvdrqaSeFBlPDvbS1+/A7Y8MFpYNUO2Nj9ehG0
JA71moC1Q+bw4ATOUBCyoGCd1/n3P39bv86S/34l9hX8FRDU/0bn8WDJlY3FKw10FgfdSX48P5Qn
nDry3vSSfzK7/3YTXS5vViShuyBz8CwtV+BP/nPbaqlUjYLXSzJ1z+kA1q2ncfjzp/p1Xn35VMsQ
3/ECVj/QXX77/iLFcVGMIPAVFA1AqEDYnCg7iDZ8/PMLXUD+P/unuV09FpIcTMu58N8OhTzBNj5y
DQJ9sorjHLQ2Kh6uGa2XiUhJe7+yGAeD/eqA7Q7sCpvCF2jmrfghJSzrCmSWvFfap7L1BxJdGrQm
w2qwSOlIFmpSXcAoz7g2n/AcUwTCekfSneQj/DA34UWmxkWRE9roejD1fB79OTv8+UP+8J3/8ilD
01zYCwGOAOay3rJb/OlXi9Hb0NsTdDnmDkGQST0emXy1R+T5YleLFgIKVelUKGPjgQSjRg/yQ1Hm
/W6wmm5H8J46wyLGd4Q5aiPB7Xy2bJGdvUi7XwI81Z896W9pK+1PVlTiYiAnF4mSHxePtilIm8an
tumGdHpi+GlvKniPe5HsrHxIvnCciYPfeR7eWds7QP6qr3i6MJloYnvrJH524OGPCBc95za1XWvf
OnX4qJioHPFKl5vKkmm3gtr2nvLgWZdwnI5uMw+3DfpvJuHweFn2sNUZYt/bNgMMet8l4IRBIQLN
jkiCg1C1eO7aal1IINgV469bj3XCB5GKKFGLlJgt0Tl7L3ZzEJh+aq9RKvkbI5jdeyTb5iM+4PIz
JhnxvbFSbN3CjDQbCZVSR4+16ayw+U4vAQPmTVDa6uBFEWk3Op+uZ8TPtz6B25suzKpoBaWMZEW4
6V+JlqRSlLhMJqJO01h8M4QR3qCIJyAiyZKtEahTWfq8a9+S2Kmj4zQY1bmOG1RrUzV2cPiRoRpB
tUfFeb18n5uaOnwNYgLCbz3iAiqdV1rHceVOqXmkgCyv3bjRT0YhGP9b8JDPrJup77GM2TChCxSt
5eigvYzCY0/g9ZuK/fYOfH9bHYmjJQ41aJ1H4e6qtOGKGIDRMcNw3mqp6p1ICR51minE7WBX6qnS
uF5qMY38NOjA2qlODqPuCSd37u2YLHvOtuHYFbVmGj51IQNV+4OGhrmGbzX3WkGfi1GiGWQMbIak
6Kk74ZkzB8DibJondGsMehOXtQSryk9VntwglP6STto8pF1nPsSwkbe58om2FW821MANDXYOjQ0K
Z0c45M5RyroOpn48VdTMK7Sj0/oyo+/B8q26wYxRvBopR1S/UP5QA7p5PV0Z5KzuBSoo4t/D+JVV
subNAKNJbeGuU0Hq9EqZcuDiGsBn8hgiVCMJ/YoBTZZtiAK196rFQsTgor7ujNrE8+ZpGKEtC2Fy
8sJVpYGnrSDSN7dzbfILWa0lr7S23GNaTcXBcghGCmpuF9/QtSlWkQTX12/ZBBDCjjh+NXegqCcz
r97V4CYveWz1Hz7EiBdnUOMJIcZwZCrarYakca8VAtY93pR47cXmcOwt7i9Dk8rRF8A8yfnNg9Y6
VlkULPngkhT40kzIsyXz6skdzGrnmHbKyDhptm5Ru2sGkPEqctALWL6srrNloF6xglt5NX+bY+Ig
MNmncYgaU2x8kqP2hh8yyG9NsYvzQX8fOjXWZ1MnBc0dRcE8gLlWtS02DVu2TZbw5GCuw7TG7BtW
mqO95ROrU8CuazsqLZDSmvpq7sz28xyN7i2MIPOsM1P2GxF3froym3r4hmkLEx0x2bgnc/WeBlOy
Y7AUPKdZV2GsC8j5NqkvwNSlt0KMVCcDJR9xnYtaE7HLJqbRlohLTIoZYjEfANXLlxwj1UaYICN+
LAE87H6FsHDvu5LGNYn6Z5rG4ggyov24RFQWOQjVXC0s74byy0fbeZojl/elnebspCRFBi0TRT2y
L12j/REbkGzNNlIDn5xIsVu4/uPGA82xld1sb13PTW7noIkRlbszf8aOivYzsysP8SuN/Cj6yNwP
Q8dHMkhLWeGUn5N1J3Jv60Spd2txMLBhY1kEmW8+IEUmJjvA2UCt4q2bGB8PdaQ6DYhLwC+m+js1
8PCcDYpzvbblKdfFwMjFc+29ZZZyH1eGd9Wp2njQvEC6YWVLecGylLfNovXLCPOG9Zifdg9s9fgr
kfQPyrTlRpEN8oJ85KqF87kPBlnvW3yIIztS07nyJnOPigJzteqd88DyZNekcqJlt/31UOTpriZ3
eCElP8JQh1zSdegUxOhhqDXvVFxFA3uQZNgzRNXpnq+f9lS5oUyvcdXIgavZ61bdVPV6RQaKuVEk
qMTXUVzCjWfk2bJDw+iSnqfRJnL0eHm8/2/D+g+SRCKaTMrP/7lhvcnadvlP02Q/N61//7m/m9YQ
KjoyG9diFojW5tKZ/t20RlDRL6JDm/r0b0Wi81/dqWP+BSwd4CGpNZHtIxj6d7pTuAO/NW/0p8gC
ETv59NBA1X4rrXGpS491iziSUEAIa0IysGG3TPrIFKW96Yip7aTHfQjGm8WcJTVhy6TfVEBia/1E
EiHHDHBim8GM8ClcI0vDOxExzRCLVCoPvawZGqFI6GnzrJ+v4oxBEXLdhhuSrftNFNBELLVJjJbL
ncR5SKvhW5AjPVvLjGBXlToEh+au4z9AjA7WKo+nfTiyTuCWmHcNNzl3H2AMFoZLRVxN1TVvk9xN
Uh+aNyciu5buVWyqnpUFe6scDXrqYvM5MDlPevWJ4W5PjAHGD4uHPvDHjyGhCNyNUYDhxhziJNuW
fTIx/EF05b2mVFo1RHKcQOlV3dH9OqsRm814J+2ArOQgCcfkTMpSGlLpait5GBPTBz1Fjr27yti4
I/BusdNuyAF2vKPlLv9mYqVR8DIp0ZAszOJtxaAZ85GvU8TUsdVCurbGcHbCtSU4GrNiVfrM8MCo
V8nXkpTX2yHQ9bam82OBHGjZrLCxhi9zT4gLQu1x2kLCCfa9P286/m6BAql3L5fDOcDJ0q6FmTiH
AvQS1iC73oxxPLyo4h71VrEvVWneoEGAMBPtGjWEOYeYjwQeo4J0JZoQsM9cMCSzr7qeJYOho/h+
8PX0hL5evJhESqyCoiIRAyI3LbPwvhnVlD8wF5lWMprkpooMqvbKyo4dqqLXnHyd1Qg8hXguVR2z
qOpOblwcoGAVD+wdxf0wMUZYBUYSsO6Re8MafTwJZGBFmqwv1iMEckftV6+mbypFGmyY1mdHkVAo
mGNXXoHya7dt4+LNnrMCkw55xhKxwp5FbPTuJ2JpKmKV37HwlG8stz0LX4I2z5EO0ax3qNBOVerz
p7RZmajYeJ6OUs7Pjl085kZjv/qs4hL2V+I9s33r2Q+5qdzRcXe4DBgz47jDO88AXznjtzhuw7cZ
U/M2apYItCFNujecx9t8ZgJtpaO7Es14Nbg8BQvRFjtnmIle85O4PigYOUe44D6j/sB6RewVnq2g
GqnJR6KncsYQlUuEL0P99rEF/H/rjB4tiFM6VyObujNAbXAbqELum4bpfz80+Yus0vyVX7TYT1Pv
XPX1XBz6qmrOYnaL9ybp/Hgds+E6ZcqZ76TXDXit4D6yOmIfGTdhgNGhK6GxGbj5DYaxN6FWzn00
mz45TtwSh2JSMVSBMMtOFX642x6v5PWgnOwzdKdpIL5lNG8aMWSEkAv52It+/JRlPuIakRDoMmXR
K0br/FkNfnfVeTX50FMf5CdzDmZ7hySKEDUzio/NTL3fzWYCLiwKd0oO3ndvUHLPIEV/nnIKODzS
x0o05ZEa/AYierWJe8RL44WsUSVHO2qutGdq3NYOfhm3/+irEXqRqIqDCYRvVZEKhVaj5YmdVcGO
Qm/azJMvvzax11+xMs2Yxmv0J5U73uc1brhUhPpQUx7cQwvVLz3B1+8EGwz3fCHxLTlQ/WfgANZ6
cEeUM23Xbepyyg8joRR78oh8jJh9TUJVhh6An527xSCCOApE8+GQ4LqfwxJT4xSbznbyJxdxheru
AgtwI6Zp7QNNIFAoxOH3fbZT6A7E7/RcyvirIjY+zSSGmzQu79i9RWe7tpMXO+T+n4k6202Ohoxk
Urne+JkwbyKytM8GUI97xGM9Dwrkjdd1bRX7qJhuC9mTPWNxo0KtTdzNjK6lXMdjh5cGOhjpfDid
aEWyNV9GddNLHKSBw1GDERuFJywkW7rWJ1/D3VibnRGvW+nrd5D8E3o4I1Rs+No8P7S6lV+BmFDz
5uLEswQGqqztLzlOvmNB4NheEozzaKm8fUiCLjjb2IRXRg+tjvGDkE9t1Ue40IOZoO3GeGvqHnqM
ZY0PBVvAhRHSBtfVONKkYwbWa9hl3qGqvPFE7M2wj1trONMiOCe7sBcMuJTPo+e1d7RR8Ua7EKic
bErvebKxpI/6+mvYVcF3DYMMBkNHxQbj/gNTZL4FW4/Ft2t2Yx32V3pqvU1gmR0eZN7nOjJaDESW
yMeV2RbDW1NinSVwgbiLtT8boKNSVz7HSAC3NXnWx9ArM5ooPxffKxcsWhsN8nOYVL6/deuk/Ook
Sbiv5BTf9FYcXg1hZayKaVbHNAoPUS9senGb5xuCpK44d64Z3eZh2d4IS3fbPmzxrNdGdxN34K9y
V2CjLwIMbkPVf2bMjpihwXIOVcRAYtY6Y3/fJG14TUiS/mY6fdGvoj7jcR3xHV8VY2c8pqlHmm9W
c/QIuA9YcVh0L4d247Moi2OECWF9C2LFOWegXTiWBvY5YaGtVR574T7o0DlwTRATSIdhEA/ChGQ9
1UH4Rv/T7MzMeXP7tia7sfI+hXjkVwx1neuxi1yOQW3fwdQz10lcIbzxWoDgjrWfKeYHXWUbBBj2
TR92+TGxa4cBQUVUaWI7T0HYDdspMHCXy9qjeczxNrO62CKusKHIZ+3GqJ2GhBCzvQ+8xH2nOSwI
zOqaedOPQ/TJ8mAVVUgZd0RYsvmN89TFwta4dyKWMQJNBBX3RVIFe2iS9Xo0neswZvC19kvXBLCE
c9v1p1OEtHILhk5+Qx1vdytDM60ljzE4oFRt1m1BOmIV6/aumYvmTuhGHvLUtg+TgyeRFauxHsc5
mvexpYLP1AL24+REuUb35QTfw9LoX0uWGrtYNC+eLIKtkUf3tB9tzuczO+qOMWwPNkdessq7PD2N
jTKOTMjJXoclTHppAFjwPWtUKUHExOPJ7ieG6TzeNM5WLk0Xl1UuvLuY2nRHRn151fvCzQHeqCDf
OHKm/kAb35+dpJd48dRzZarydhgHkt9ixp17nnfVbnB7gXEQt5aRWcHBrovwNrCCiadCkL1SoPmY
0HN89lKzPGnyGLiNIB0usMjcPHpFYq25sskLqBvwRQp9j7dCm075OrQEGeAAe/AVutlxdsajb2pi
DoSEm1LAL+XiiALc1nOKKVrYe2FyrMDkopgmUQw2Tmeb46eBYM0nU9TFk2tTA7pwjFzGHVLeNqKL
rmbhU60kXnyk+QRvhabUAcFU8wRjjBMfs37AQErKQn7KO4RMUD6srKfEjOoDdrSk/eaUTEki4hmA
7IaoqiWav4E+ndGWOrH0l7gcWucG3zZ7UIk3nN0wDXcip1Naka6cUPi/zBjvc9d/ZDA6bno7O4Mc
tviU7qkUgfUlY7WC9ZJBnaQBpyQr/ReGNfZRMwdcDWPK/Bar07Zx5jeVatyUxn3Y4DGOEIJu0PWn
uOuBRtRdNe5Nx3DXAuXJRItwlRUW0pw8eeJnQRqk4RpFLYmTTkFxYxTZ7YCP5qb13FerhZUyDV2/
SoQoNkKE2JPLgi+mHMETlBpCjuM0K0CC1QmYDgv+PtwxG9YnWAi3qXbtZ0eRZLEOJ9TNJunjOwsE
+3o2JkJ2RO9s5lpjC3RLWOjs8+csd161YU94oVFNE3a5j2IvuJ18clcbvwLDyOX3ZrTBllif+LFE
13VojFifPLs1b9KyyBggkrc+h4rHHFY3hBwBiQxtN68B7nosyPtx1dRdcq6I19mhl9W3LNWKTR4W
22zuSvqERnX4k4E//dS1/l+sFNGG2rCgLstRP6Q//HV6n8Y4GrM+zI55iSJyZSCfOKk55JT2euF/
cs1KvjfUUhWPbIZlf37x31cxy4v77HGwxHiOb/1uAGJwr3w9N9nRmmr1PuequiYgL71Fey8e/vxS
v++WeCm8Pvx36X4xofz2OTMAbT7ZTbxUY8uKjL5QM4zXSf3tz6+zYAR/WZMuLwSjN6Lpxw3h/75h
FLVGmSSC5Njj3NqloVpUw+waiyrr7liJ4A4ZMKggJXXLN1S3dNTjnJDAGadLcw3uo9r++S396mSA
TshqJmJvHATgEuCo/db792YXpuxHEqCm1XxjluwKnRz6ycotIrxlZpKq94nV8ntjqfh0ee3/nR/9
8/zonwCTLWZT9fvwaPlD/xoe4U/FHOcG9q/x6pH3V4DWH1Ppomb4l5nV/Mu3sMAuuEeiRvCt/qfQ
wfHxuYIpD/gXTIQDOFn+DaGD5/x2OUGD5tnFTYSHDesYlp9fTwxl+bnsZULYl2dOclUUiT90BJjG
Np5y3x1emc0HZHN59UPW6Oo8j7QcMiTjal1Ffb61mHt+yjvBdkTZk7hNKbDEyjcIH4oCtZ+izDl1
Vc8qERG83HghyHnuCzwezGTB1zCsTa+GYqyvzQShAtue4rphdHIXoGnel2aU7uMgJsBVUMWuk9KI
Ny1H2X7OUnWEeOmjLljoAXOLr87pQTqvyjG0r3Rh+5+z3q4xnZQ2ZQdxUGsn7Yd9bixEjKqOH+pL
VHy2pMb35lch5voN5FV4MwsnpkCcwo4aAK/JCOZyh3bVvx3jKYS17DPlZ81Wm0eYTi47Qdt4H3m6
fw+WrEwiUsNjHZfqWzLZsURs2lh3Wdr0e8Sz6sFt3fGUi4BVn+bRUK6d3P6GiBH6kodgEJKeAyMI
5fI5Mavkqm1m4502m+xOq6nBA8+yOupMvuCpkw85G+m9SMPhKW26DutON4HOMWb1dclYe8HtTvBz
78FSYaiR92DaIvD+YUUAAxhtFh4Z7QLCsmBt25Z6k/CjeyYf42eOemgJuIK+4jHqDiy6u51FG/Y+
48a7zkx1a8yJdxKqa04qnuerJi6GNUuOdhdMYWtvFDwdFiO6txU/aiJeIDoBi+Nb6vl/K42WWZpT
YP4K4rWqS58PyvJyRdpgj0bMMw65Z6b7SbIYJj0l/Sy6jAc0o0EHNM1U19uSDtMCcgU7fwU3XhCq
xQUIjtHtb3o3mtt1zzqVuGIL9Wm6WIaLBADlemyrlOrFoaIjcW78nuV2T80xLQEDxLXP+wZL213m
e9PKlTq4TlQ9b7wZgZ6twvKm6QzMWYZj0UgS721QWWj4C5TByXPM/MKnLUrcr3IaXYxdjQfPhmU5
3GqzPMzNDM8ZmAl8kRB5L0lZ0X0SE1A+hsa2SUugVXrY+Mo7Z0U0vFeBI46mQmE45gApN0PLcstl
P3w1z5AM4SB31VNU5/GLUfqJcYI6KfMtofXWB4y7tl+l5tg/DPMI3GPQwnrtmNcCK6lkjze4kl/Y
Edm44QhXF4DMQLHoTj+0JG+FBxfoDL6UkJI0s9ltR6XDMIJo4JQWLbacZ2cw0ys8Ze5XQDZmtWIc
qpN1oJg3NUkVfsnReN0Ijw0qoz0RPc4Q+ODSAVKF9wqHr9jQT9a7MK3KN0DX0ROT568GCt2N3yjn
xup9/c1rlKbXsKy62iIUrV7yBHTGulA5xAjGDOq1C0AXrRAhNMcwRvsKtI2CG41AdJ3aEyymTt0z
AI2Yo2TczyjLkevyGN+GUNjXoGBoTYe+BYfWZBusQOA9xk6eRG0FJ89syTh00px1MtTGfd33HGtg
voK1wbJxPxRu9mAPhrevM1NMGyNCK7p1A2W+YmqL0Jpzog622bDfr8qMbRNjuUWmKs+A3qC9R7XT
PSA6Ze2Mmjr/LLJc6pW0OgfqLVP6I/JzkIqhMTZfmBKj4HaJVThIkxiqFVOt9tZtlfFeewEgyxaN
BA2wNjhc5pQNNO2dgu/pDjtSt+UXf9TjN1mk46t2K+vGoYMrtxhJQs1eTat4HcWOpKCOYrEJ7aYE
vDXGR/bwo412qvmUiLbBCRaNV8pXGZmKQm78Kji5je42AxYz5OJtQW1M6ncuODZry5X7ySwf6db7
faso/XGCMmRk96gCUvp0BZBz8LfSnOaP2UETvR3Y8eJm6Zn11ulAPqYZ5rfI/4uhv3IL5CQdEFJE
3J9nI4Hbo+kKhPkSakGrvkoVq4nuBUFVm9/GEzNKO8r9WysnwRDNjnrwy8J8wPif3HEsTvQDYj5S
yz/DX6keJJKph95qY3blGcLkkayoFwcSPMYFhrKnFML+c7jIi1ftyG0VZk11Z/ZTeQe/gelMUi6a
MuESXgAolP0/eD+WkBzbPPLWU6mzc29HPaC9QNIMtyUxzZHJ2/WFsbNwKPLFkEuwpGEDU7NU6xMn
zdsHPWvfeF4VQyeau/iTGyr/mGdifIRREsKwH6C+OLOhbysj6ct9Z8ia6AEdn6O6aT5BUw2OGCvN
d6CT83HUyttPnex3UyznL3TnU72epYEGySo0GBQi0MFw9ix+454MQo/zqM+s+cru5uCYZgxkyjG/
k0WvVh76xdu4BkrMISvih3GOFyKnfYNwPqnX1ewG3Gt9fccWNNsv3+ejqifrOspnRuOuEexxsBms
wocBUJM9go2O5vQj7oj3zCaoQyslp4bXMTt90gxV722hxn2ko+iIm7R9VnFd3jHgHw7cT74GeIzT
1mnQLfMTJUQczlqbG8DUKZQmJ5L3o2OWbFlyJ1qTqGltUw/pQy4L9xaCUnyDgn06tjwYAdXbmKei
8N2ss+jdah27xtviyZcMVN2X/2DvTJYkN85s/SqyuwcNcMyLu4k5Iuc5szawIrOI0TG4A3AAT38/
JMlukXZbLe6lBWUSK7IiIwDHP5zzHdsk5Vk36BzIU7Ei2neOGi6/jIe0V7n+Fq5GeMjHoryH8mm+
kWRvdmXvBB+iyaM7Mdfcedl6aBK0JnJM5MZf9gotW/NUz/E7qaZYVcYMA81VpzscxngHRMb818Qf
uZWUT+hXdXcfKLaaJzckk3WzBEHpE5/qdPa1CPBAHNHJ13ZH9GyWr/bWmE++QS3/pLp0NyGAnw9u
FoSHFqLDNiMGM9kWqXlYkH4WrNYrLU9Db2XvPqLu/LsIuMW3BJja/l6hSEtBTiK6WIIbx5no33HZ
lLk9XLhkhYJ4OtYMKL53yfJB7Tu9gSSufynGSbzG8K6fnS5tLwACnrs6nPfS7XA/dLrdhsNIFASu
x6BaPjgAf/Xy7HvRBx/hYIafMUpSQXgKBrn2hw/kNMUJwUB13znV3njSuubLIWpBtSVLgb771V38
kYlN25VM2SFNkvw45NVJMRB4cH1Tzltcy1m3aRXAzecoGMh8X8TykDFFQ8DWGF9am/+0UF9sof+l
hcLRvRLr/+cV/FMz9Nk/tt9VU+X1n0D9v7/0D+l4BM3Hof8JflOH0zX9voSP3J/A1PhIqdn/rIOQ
/+qnXP8ngUAYmZPrBt6fMP2u+MmG4uGvtBT0nQg7/1Y/Fa/t9z/rJ+PQt0nXWckgjCe4z//cTzG3
LWvMJ81pIrPY7GMUXGYLMSs+Zrh7D0xTvWFbp0X0QGeEFVrkdX5rAoCsY5VF8O3cgfTgJHffAp3N
900g6qdRB8k3RhQTg1/4zqfQLP6JGgmPTYxg/gpdULNjrI4jw0wlfu3emlAfZhwMDJoxl96WToPX
u4KFcRmWrsJpEecpzxOg8A4c6iBj6TUWcCPl6l8M0WoeSsLQ7nAlT/clYyVWGCgG93ZHFpdKOL8w
g/g1g2M3Q6w1MvRDXzAHN/hpk3bbi8Q9D1h7L2bBmBpPuV3DrOzoJiVvatfJpP/B30ItoMBPOluW
HtolI6XLWcMH1bz/iuSekjpAlRD0wPzp0vxTDi4o3LsLZpacL/zkJ/4q4fYpNpwlTz6XwEfYUDpG
v9E1oVNKeGdvXuvrt9oga49LgqGTCYGTGZL6udWsI3oN8utq6qbU32EHs+lLsxD5WCUrJ9naTgfe
k5Dl6AEc2bzHos8HiaSXItZ284QeoZhCNu9LS1BZFN3DXjHNhi2M7ewgNns1ijDTHEIWLxsgHme8
r+0dqLz43md0mF3DHfNPms/vMGJOvgYF3B2XLDPX2RCLw5SNrNzYsjRPjtNFDxbOwFsQMthJscCc
pINqWyasHJIGAxRufffCdBXczxA2dyXjZutp8eS8D8LCuXiULXjBysHbETfj69NiSZjeg+Me6H26
n80iuw81NOKttWcP9/3SIZIFA04UniWjveozKFeRmeOHqU2zDaOx+EkAKgOUv0ByiScYUVt/dL8J
EqlXNazli12fWeY7BNZoC7Aivm5bN0yZCNspm76izk9otvrlTM0mED8ng4Wf2ILFYUQo9649RaBz
NVuMnja1JMkvNe3wiNLGL68zd4rv24hoaKqlIHipndm7yTQtBJ1+5YHai3AOL+DkHLW4yANmlspQ
eAoDjcDig1CnGV9a9NGNDXuvPjb06m3gJnw/6EQ3+O3wvO2jMELlgeFBDLjtldVf+qAd7HPVAbt4
E62O4fPznzVvQdjvzBksaBdKb0WZ3OCRHK/ysddvWSdvWUKn1+BXKSkK3yqobwVxSp51QVsSErcg
KvuFYLL8kC9r77z0CyzduTzYqEnQ1IGS7BbK1bwX0J3jrLnRRdahhegfMaJmhLK3tJ9hITDillxD
r0GAiPXE7W2BgHaTY6MUWnLWQbLdMu5EN1mgiAtKhIpWL3T66de8h9NMBM+wGQcx7GayAdGo2sWZ
pSrY57gm4im67gtNkY+jYBtHzXQxOVjEcMpJdqc/BAw6HY3lWZ/kDewxHyoWDGQfRejt5lwg1mlZ
4up5euoXne7g/h8ZGvmvjlLQ14eBKQUImDsT2Y+OS7fProSvTcfZLvVY544VfL6oDdJDUrOeLPz6
yq5b/aOYw1t7EckHY1lzAsZWPdXBGN0VRIrh9Gdv4VUaoveQuId1PbQxORIkL1hu8y5CUumxqM3o
YA7Usg5yVF7llKxtc6WaljXl8oHllel+Fd4Bu77pDQrXVmTjFo2uOhKCrQ4FEKwbpRJzF2honTjd
fo45bY8AE6N9nszJoSEmhR2eT4PgiO6EZjffVuNIzyZzh6EVBtGBiO0GT/sOZVEOLnmud7QNEBjZ
jr6ZojMnG6zMSzGongvDWMdUTb8OKoAukBXzvldf/AaRfAMHbqGrTVbSRUE8Pah0YZ+Rspvy5ErP
v6pJWD3EsWI00qYrumyAFRIlFkscywofhjaLjzkAC8inKDd735NcFcESQiDtkPCMJbuUfdTl/SPF
aPIadz63rC9Jm2rghEPIRZnegLsANZ2X7y3o8YPD5gt0kIgOUvfxsVlAd7Qmsd9ilVr7fiRxuyGr
5ZZyF6pChytVujJ6cPkXNzqYLAxG6WsIHcPeOjFNDIu3AO5K4hAIM/Wlc/GnIr2OSxnFG9rODmxA
TppNidEKTEWQLwh5JNOa3mvYvDvuLYnqcCxlhiTBanH3QBNlEd2GmDwVemGF0gx10WC99q2t37ji
aqI1BtNe2YzygqRoHsDf2LduUda7qF+3AxWXgWcO9iQ0gQaZdxIoPDcje3SiXMLih6s9+WNAmUWD
7WLcHfvEQN/1gvlSMyp2kYh2/i4gHuWlYV75mMVl9DlFQ7pvY9aAXSK+WfHwaw5i8Z0pHUqIubZZ
0/svsCCsG+6pcss4bHWWcM4tc5e8pMo7Tm7xLQkGMOqdf1wacN9LsoxbN5/f53GOSblvxC4MmQHS
2W9G14YnMZV75Yj2B6nnyFoLq9mJyC1OoxjqBjT47IE9SJz7SgdqX2pTPtROcIsNur6Wixr2kl0p
VGMasX5rMtr2vXbkcpvOfQL3Qn8ORfaMbIVSivoiZyK3Me5YnUIQYTu04+SzsTTsL6UPliVjBbrt
PYUyhqfcHrcEPUlZPlsiaHYuwaDfMkEKDe1V+EM56nEYnV8T9tSoTDqUF+EHeAt7h9wJkAI73Us8
J8t1aw/eJnS7jyZFXrDEw8XAKODsbNs9rn7mIOnonoppliDN2rO/BuUVgfOSm7kkOQI/eJ0Ha8yX
jo+iWIM7bPLpx6q9NP305C2ZPoBJrTfViFA6K5bPnvpz27tD85RE0wjqf+GzTqQ776q5Hvd+gDd8
rrU8TEMjN8qKfklS8U63lHzYne/egbiqtjLyH5gRcV35v0ghScdZBra0dHlXbQ1/Z+jEj1AaVF7O
p45KQLIDb2nr1NqcojZhfOG13j7vIP+PUZAdqVjCR4fhHQFvpjig1JnuRB0myJmbi+JLh7d7zDMy
M2bieaD4c4k6Ubqbs4kxr1M4t25bvEzYXB6TKRuOLbmLA3b5unkcMlSDBJxsQsY8fpBCueKRfm11
OtjpYHntcRCuxSYw3bsm7NMtTP4r0TbQpNNTJ1ChZZZ9lxh9t6ojcdfordLE47Tym6pYWS96ejZ6
uG+d/q4n5IVqDUZbsOCg75NpO0ONogYcVvYct7mPP2fc+W7us3IGt3ZdF1F0HciuJkKIvJg5xJVl
AV+/F6ouf2OQ/Wd39r80fgLZPJ3Y/9z43f4Yv3/+qeH7/SW/N3yO4/0ExNLDJIsjjV0Vy97/QsHS
Xv2xM6ORs0MXK6sAdwLAM/7vnRm+YRtqkm1jRhSRDw3wb+zMkHv/uceD/Ep8VSBYw+JgRgTwl+1z
1nvTWKvWvQkTHb7O4FfOs+tYDKqWyua2kF2HV6+5sCPvnE3jdCDjFgI9SA2tjoPQ3TWn2yDe/Wwp
bxvWA8zRp5G0B9F2xFQNypuZrnvjO5wNtevTeQGgMotpG4/RmG7aHkodcoV6PA5mdh4H6BQf9ZiM
dwthnxPj4toM4JJVSDQaMqNDTmjFKcQMhVujHLk1mdgeg5i3uGmzYiq3aUoA486aIYB48xwGh2xC
Cn2i5VyG3VQW9s/FgPhoA9O9/OxQAd3lqT9K1KByukuSBg0cRxS/u2wlguGCx314bmblLcxdh6k9
gt7m37qa4JILseozumO/m8+pVRP2IuU8oePmDRJ8C0oWy1cHf+tBRG3zEHtF+rgU5XjXVagqCtjo
O5PJKN0mumGZZ1R4knFVd9sC+2/K3LBHwx4NPI4tTwFuuXFL8dK3lJxLizjabvrulDh+PhxlIlI3
PKKOwGAYKjLY7d1USMXTFEDDdIuHRdYOPubROnvaaQYocGlHVg3P96iu6UnpcKrpTbeVp93HESYY
y4HAoTr1czrP27IbvTjZoxhRMYIQUi0OLVpiMIr4zoN06xMLltwlzmwdQLM52mx93bvoBrphDPtr
bVsjNW9nB2FzsrVxkiuhwNnvOk+P64UTLqcFbRMq3akwaIVkYKrx0vfD0Nq3ziyL3iWdTuuRzm5T
GmG0854iTBDLB7X6XKvP3nS9BJZdLkuVPPxn0vXvTLoEYx+mQv/qwDP/uPkx5b80f/Ka/PayPw49
2133/AHEmzUt/E+Hno2UAIENVhQou+uk67/OQDfkRYRYxpFYj6h1mPUPau0++7//x3V+grPlBBGa
mdD+4lb/jTPQ/4sAx45j/nps5OAW2Hb7f7Vdd4VXkSVcF9cKePr83Ws8Hp21F/be3kaUvLpTjTLF
jK290dI6NyJrfQXbLqxP5DLbWA31/KnQAcK7t1t/C0xnXK6mOgh/dKoKcfSFgVq6U92nxPExbK7M
7D0ht1qohNfelMb7s8IvQJTtTN6gD5NtKbL4DjhtHz6MDQWgu2+DnnS8J7cmRHEbGLwbHwSzQkDe
kMKIX0ZljV3LS86GbTtFIQujUfrAleD2+eWUXTP07troidJyWSMHEWRgzXNIBKCNRiUq9bNGhOXs
I3wulf2Wd2G/DACGxkjIrbYlaZ05gdcsFe3ul8zS6hB27XzvQ+hhszibgpcGs7V8a2ukjTf/uQH/
nRvQDdBq/asb8O2H7v/xmpMeXud/Kjx+f+Ufk+YQpghj5th1vibDq3bmj1Gz+CnwBeIbHuFrRfJP
s2YP7Q5UE8AHIRrhKFgFWn/cg+FPDpnvlCkBtw97j/jv1CFBRBn1p1kzlxYiMHLXQmok3uVf6pB0
9gjNLtLsrGU4XKEo8Alc5L64IqDTI92nxymLANJ51I61mWXKrZJPxP7YjjmVmbKKfUIS60H1sXoC
dWrhsq3iV9bk1ZF7GKBXTlrXVTP53WEIZF+i3c38M7T3kMyzYkgWnmCeQfAQ+RVxS6Uf7MYYt6zf
ygk2H9zRqBwY8c6p2qQ8sl9oQZjAjf66bA6K99iYVxafSbDxEo0trR8hSRu2kITesbbziuEhJaDr
QpIAc+GJ/mUPbwyZyWIl3aM/d/k1L2GMpexwPLaN9ZAnbaF3JIWYk3K75mYxc72ZtGu/LUqNV6hw
52dM6+5hVjq7FwQY0WMu629OGqHeCxnkuxw47AEPH5ujzMzyKc18/yDcqaWR4V+z63WuwGe9MNnw
N2nUjzeRNx+isULn39nNLmWayIIq9/qnknrlnic7VhGPWSYUJBCdh2Ye+I2ryFqI3EziTYQNbi/a
EX/b3FU73nNJqdR7W69hkSks0l2TyX0byrI9QU0GVjrjgh2yu5TYb2hfs+1VuxDX/dYjawdZRLp4
OMGBrgFvCfpNFBBjlEhEPKbuXzyNOxmc7eLsrVEoXOizS6upa5/vwx+ul0ic+sL+YDRIKcrvssfi
/JrUs32JjXqZyxktL86pb+vxfnEysh/lHGXQIEjsdHp/h+w3fdRe7dYoXZrqJipkd4uFjGY8rmQW
blrZBBAcdHBfusi5rCwcPxKVYELpmmLvp8F0jYz0Ry/clJXuvATYQXKQTqbQlwnslSoCd+tGzsS0
nG69coJkN9RW8uC4/TuSknrr92F5pqVLiCzq7Wp8mCAqdt8VjgF2tx3DE2aXD4Fs/auV6/NUBmv5
69fDta/xqBAFI/nITCvVDSPdb8DAhluMYdZeGPuHV0tAFobxIPE93XksvIEccNe+YzJIqguCzOgj
glz8vFhr8zsm1T5AxbSaM4dBnmxv8IsDCcd1ta1wpXzLUlz5O2dm80JQbKdBQhTK4QE1i70f9nIP
HXO0eaItJN/amX3ddthsGC3NOPVacW9852PR8YdNNomyoSKr0JbEJQY5MFkvzDp1RPYujnaKIg5S
wXOatD9s6IUMW8Oq3eNOxsnJEDK6yyo0S2y9yTLPAnFKOXMe+QkpMxKd3SL2vqJDM+fJgfzMxexl
MLlSbcSNjvWSHqNkUik9Rvshc4sxvepnElxtdErWkNwzwgNl0JXtzTy6406vorrBjo+sGrIz4rux
exCLiNg6k27Hfh7H51XpYgna57qFtTHZjY9k3E32odtkZ4Cczr5rCUYMQsvaOW0QvXlKzv6mX654
mlqntNfZEXvJ6gMX1sFPGK7G9mwONeFnm3SqyvfJZ/QimaleRXkIdLgn1RNULiw27VFQq8J/gJlN
lHTAPC2g79hGI1iGopNY0kt32SEJao+jh0NidGR6Q44Wy4ehWBbg7LZ/9pHr30xMVF5Jq8yG6grV
dbqTFS0Dav8m2pPTLQ9Fe4Xj8p2tSbBr4PudJ0Zze58/dUXgUXPjVG6HyxwjjmK23gnI3aul41wy
3uakUt2DGyv3OfIjsjoDzIqZj/FwO7fLfEwsvIXbuCrLD8J7Bjzmobliwco0WI3fgIkUCEiGbNqQ
y6AOwIYZfS/jbbWk86+AYEgZgw9+yHC9VJswR8M4JfoXxBasDUImk5ssqJ1dAzjhnMi5grCbqOu8
Gr7xYMGJ21ckjS4dyp8qaayFVbwxcFdk3v8iCMeu9qEX6mtPJvFhTJ2nFHL7ybUkVZMdtltVR8Wx
CmkIMwQjugUG6fCA3ddhMzPOssYTcxr7bM/rpi8us3NgvIldV2RfBT1QBSYH0UG3tiDHx4kpLkOS
80RFLC4DolCn2HHamNDoROW/UsUyY5/BGW0gzhG86CBQA2rUQaNlaAn/C7kTZqN75eCSbSZB9C63
6E3WptDqGGpty4qsJGrHeOeL3LkAWEoOZuiuJik7+v9Jf/qNmpCwtgZ6edVeowYFIIgA4ayW+Oco
7uU59dUnYORhP5TmZym9YW8D9CU1k8eNo7JzpHR6Gkzl7mQS3Y44ZEHRMMSWogYfOPoPxsslGUea
IWvxONjaejBZcT/xuV6SycfuYVe3aSiXwxSUzM8m+njgEyyYD/6i1c4r4xSvwDj0q21mfvGIDd+Y
gc/1sRuIhL/APZ6Hm1nbabMXPDmZmuUT9ozedmdWgp5pZntPDPBi77Mkbpcnmdux9W60mGYcwfC5
2T1q7IB0y4wn8M1WlbcPe8eZTyRfPxHtjVNoGRdKGY3kF9o6NN5t47PkEwXrvI1N/OyPmdhOf2Oz
y77D5oQysi3U8ua2w/QmG3u6hLh8mYPW+ogezvQIZ8Ip2DozXFa4Goajv8JeDjC/P82QayjpOTHJ
pQ2+z0VUgD4cCOIl7dTd+OwhH6NlyC/SJsPKdSE9QA49zCJKPzsxWEfdG/9ez1GHzalzDi4bnnoj
8WltSpC8iuR1klcyO01fvTlpd2EBugSFCkNRJJXeKVcLqZX2wsjUNINjGDC70Cga0GYklQ0y2/dC
tQ4x4fMALYQnl33wGbjDmp0z/FQ6HNA5lXBAZ+3U6W6J9DicMW4PV4RqWmer6wIKPwZOJRtrL75z
fFymmHaWLj8wWo/3xLeRhpC5Q7DDGml/aL/IHCYhdvEQZQqNcQxMBkMcLtiGxSsRyAmATfQPJyxA
2H0JXRltujAVapipc/9WxXG8S3TsXEsMh/6G7Or5fXFz7xBo/+giLMPxhC8PaH1tCCcALUxioTue
Urb8bGJzne7dyZK33rwyNqmAOqbegQDAn3v2GxubYpu2dkLS8uBGMFAQNCKeK3ubZR0CQA7vhUWU
Dq4wV//shah/GO3abOypt9C4lzb+0ViV2d70A/44NWBQ7fsAO5AXZPIOJ18EF6XMhj3pdTetb1iT
Gdlfm4FAuSCLEHQSDuQ/6EoN5V6DzkaVyw4k5ku7YIbuyL3DyfY5JVH2LabmfhFzEF4lXlaTLDGP
IbMdSrMdsdFpfCPp9rcMn9976eq3GVQJ9nDfOyDjxoU++fZZkfBAdFpRBB9u67Ed1xFa0NwllFBW
Ir6poCr9EBYKd6huznfO0/ySE9oH4dQL3sexxDhYKhkmBwuFBfwo9qSbFP4IXLveRfTYuEznTb1p
iJfYw/6Pj/EEVMmfxhHk62jY+KXmUYcgk4raTCjVkVs2ZZt9Z0eHyJWEODJ78wZ9QOu0at+JsScC
dMpJrey7vRVkRH2PdvhJrtJ0TWLScht1S/uE8piVKud58WvTO/o5ru3qPXVw1+18mOqXZk6TSx5W
BHa2CTFMXK94stPgwV16NAJgd86C1npvLb61cUKv3c+In6n9bdYNfgIyKsSCztEs64MJWv9YVBak
AZtavEWX8dyoyiXEQO3RiBUMNTEFFoUcbwtcE1ccEmgfZcbNEo6I4UdOPrdE+ppZXbsvZRHsZ4+w
yG05IlJucFxRMXjFVZtTo1TS7iig+uqXrAz8hfTJzLBzGQJoRI35DOSUAYKv4ulmFGJyD0Z5zeE/
/f+/0/8LJi7Ov+r/b9my//+lZr+/9I8BgP+T54sALVeA6Wo17vz3AMBjnOYwl4M9yLTXW2cDvy8i
cOhgpiGzxge2KHgZr/pjAOD+xB+FgS/c2Lc5K92/MwAI7b8OAJg9oGhDcsbZR9BXuC4q/gnWF5YT
cIBKFydsobDWHWqgcIemAgqSGFVM9MXY2g1Q8jAj9FnM0JNr6i6iUResHVthgmI6oN2hwm2AYnYn
q2ocgtDbEUjwxs7IapA5IMN51RDgaHRuG584hx7NECYMUXQfhDu759+Srwz3FnTnlZks2f1fxxhk
PgD7s+C3F/IExkKjLTO1E107wPm+g/oAWB1LwuCbOg2CDcqjqD0KAu/UXpfW+hI3Qf5UFvl8L7o+
fmWWwV9s2jVIo9fQqb8w0CgnpkdVCPe88t9hdLdTqO5SUZcNcBnVRJcgDon8iFaKPJEXZCxkQEp5
WEKpbz2I9zMs1AEd3IqnbmNP4X0XqTrZjus8r3PQ76EAcN001nByx8x9WQyJIjWyjxOjBYYsgSSZ
IRWk4mzwACav4K340ehboZ+H8MT1scWP8lmonE/gK8UvX4Mt3KSzSUNwFX/Mm0A8fyXZzCmv2wwp
b8B3wI9vzJpfQtrLGsFBN4KSOSBBjf0Nv7VX8ndGpdt+VIW96gErn5p9MLYLRZ5U6xp+261bYlnB
dww/3eQkpCf5eHabGJFsHvKa0Fo/TwJsedbKSUID4Lrm//ntC4WhDIIWUX/8Kob1G+YYRIhoL1q/
E5ZBOIb5CrWbSuJvd4ANyvzBkoJfoZnXEC8s2Pwz0hXYfb8a+Fzwsqx9xWTBDmKoa/nb0ApT0uJ6
iZK7LWVmv6kAMuqBgEWLGGez/Jola/6PPdbx61yZR0QOPs+uLPCA/pP2sAhdPDBGwebxxSonWo8I
EI8LcKUDcdVKLvSSNj45wA7iJy2J4J8hiRZkDEywxClg16CD1UgZ9iNXg1CabzZ2e/ixX2rEyHNI
9KjCkJQGnCtcfJZYY4VGRtub0LT9Jz5SlIg46Z3bDKKM2SEn5wtuaFxQJcdkOdDag3e/1MWK8i5j
8oD3I5coaVjcltcNUmzvFBaIJ1dxGBk6xuV9s94H1i7X8AQXQjqiAyO5YoDwkTQ3rQa1GnrEKozi
OplZ630M61cUueTWSh9oReRofthXnkHMVJOmC6HLPJJj0npO+6Fw0L9+XcK5BcJ9LgnqAmJK+sB6
kSbBOD0ad+AjMYLN3ZRyK6CSZleXFWscBvRX0DlrxEdPhoDLQy3igvlKCqgQgXMFrLfEsMLTsYTx
4X1l/7HVcs/MxruPL6R8x8yQwNshcJ7pIYjvKOwRxAz6tobYDVSOlVrDcoI1AIohAUj6zKdU/Art
CG0Uj7legxo6bA/cDyQvUUaueU9ww/l8kjUZZxRoP2YbffsGf6V7/iLKmzW8Z+nImN/0+cxPaFrU
JzjoIvKthlBn7n3RgWPdWQrB2r5Pl3hnV214Cnxlg4Yq4mu/m0BVmoz979SU/L4uUxBzWDRg9X3M
TQHOR0neEAwokg5EY7LHWU/tDX68eJ8zxTy6M/cyrZd3BvtJxop0Kn4OqbUkXpTg+IseloO9Rr71
oOX5BKU3PbZTxx8SEHY+SptIktjR6RF/lngOXa75gI1JgruKxuhJA3r1TtPAEeku/MJTWXJFWTF2
il0lLOSjNglil7QJfWIZakkzIROkGV8RboMnAP2PhviHas0A0bngaHaSmWsqiTwu8JkBY4cwY4WQ
YmggT7x2nOdumFEy+7OB8aEkmRASPA9YCHRf8PO4Sg14kQAaVufc5hTqz1I6vJ9Ctqv3IV6vnJBY
6vniFYofL6DQfqYlMrU8Q/UbAXh5RuwdvyqgBsWV1xK8MTirE+frmveEx4vsnt95K7r1+mcgASJp
jTNip7XGT9jrsQfhuesfRnhqE3wRzfmm1ljDCmkW12M8r3E9HaE2wJD4In870grtkBPQhoZLiYGa
Gs5FpDtssaNn1L51LOfeC7i7qoowie1g+Hjdajp83XFyjLxX5rATUKrOV9nh62RtmswJgINE3auT
k27OuCidyzffuJwTlbeeUs5o8qOXEQlA4UqAwtDJBycbxBYizCeWwPis2nZ9GHT2+nAGfgbEBEjD
LWJxDjLUT9zBURO1DHgyeF0ZNpRsPnH8uLAenXSghNikTd3Q+TRLfCVr3UMuCZOJMAadx9XDUlT4
VPMqJKunt9LXr/SouvclX1Ftc9eUA6kDbPcQLWQcMc0G65hfbN1OBZ9NLV8JYlEXFAoDiRNzZJiZ
BK56Fh5u2Xh9EOmgrp7zOW2veMZE904d2gn37uiCfnKR7zlOf+vbxBIScJxuR4asL3nY+WBu6uRb
B6vTEsS2aXzYW9WHW/JIuQc2g3SkZU59P591NrRkJ8RKJvcYF5stftk3zJCHttXdwQpC9MTeuClk
+JigMrHf5oChDs8J/KnJGRei5FRlduh6AUELLhqOXWvjlBOBWGomSj3OlKDzim3bCHlCsc1IJPfa
aGt5pXsoazGSVw0bD9eYudBll+XWCg1jSVG3JKTPASPkU8xlqbYpQdkTH38WXyEaW+6iqQ8vmlb8
IcynbrVHtZDpjfPiOSNAHLgXdzki60soEq5eBwAofWqzT6OiXfGkE8K1kiWRolW/CQGAM16x/Ol7
5TXFyxzKF6+gyb6uOu09dGUGpavXJtp6KEpYbbjjr3pW8c+Yu8mtNaBWFi6yfeeH+S5SM20kXsOT
PdL3zhMTaxm1U7b1PJzgiFOKm0ihTL3h8wo+iz6qD8tgEp7juU2qpnmJY+g5Jbi4Y5iYb/B9Scgr
wp/TbpofMx/5q1N14uCWYbERva8eGD5llD81Ld4kp1+KQTwTrZqAr9H6Jsqz5QGsnk/TNkh2LZZ3
TGI67jbOvX3a6ecuHixcnAGVEdRglkT9knBEIfva+iZr9yl1wwV9pnMRmCtPftzocxkP3nWD8WDL
h1bvx7Lzn6YANO/UddHeitkYF5xYG66Q8t7D3hdSdVpL6dzxEGCJ4ZE2n0ZWcK5wjz6kDfsL9iMn
wUb4yH6EmnVuR4Aw8XAC7IjiHSn/h07A6xWtim8W5tBDLhHT17X9yFg6uiYCsn8Rk7CuZ9lWGMaj
kNcZatef+7FCK50g87gAGu3gnPTNe7ECSSCPYcPn+hblM6LUCCeJa93a2He3PHlDRM7egREHNsCm
lGdjh+F35HDvk9WVgMDQ725HpfTBCrlsGKkwYp0Z4xzthAhHH6Uhc+acCRQEnmNCfPl5rP3PNkvZ
bkEu3DqtXa2nlXOeC+V+T5QNEADx0PTuNWJPda2oBHGKEC9nl/ue0cVz0nGicPIrtiCNkzMaEiFS
mMk9yowsEC1AZ/sGeDd2Cfwem9Yd1iG3DiLFZ9f79uNoysoBxVMpPMxhh17mMUctPJBDKz20pose
kb2vCvhs1cIvqyoeA0LdwhRK2PI3q26+XxX0OZnsAUPCwbxacNCJXQxITMRRhvJeIcFXqxYf0UID
bJT7Ind788pSAlT8qt6PVx0/ru1lD5+O/1mEOak+6P1Nisdh5/zmA8h/cwWUXxYBcrHTNQjwNlv9
AxbeZNJ1o5ugRPbOwyt5kqvfIDYMAzcDvQtK2W61JOgve4IsA7SzVvflW+DUig9ITVY/Q+GsQ7aU
xg3t0ZfpoV39D9OXFSL5skUkv3skzJdjwv+yT4S/eSnEl7Ei/c1lwfB4cD+ijFnHQTBJC7ZRHrmI
qcDvSrzhiv+/hGwJlsSXxE2B8yUDyh+oQTFLUm3VhlEQ82ePZ1PetdV8sR2ComeBhp1alKkf46V7
ltHUZ//U8f87pByHvbkHSle4IqSN/gv3YsiSKm/7vMDSEZORJZvGnd4WDyXtu0ecancgEZJqpKn9
qgw2puTh+6/fwMrw+NP2nuYdMY7Hf62QD1esEpt/at5NFjjNIvr05JMzyo6q1ik879hJxK2DziWl
2EzaY+7mWXrVt8lSs4XSyW1a984zMWOEyTUszf7+x/L/2DuTJbmRNEm/ysjckYLFABgOc3GHr7Gv
DPICCW7Y982Ap+/PnJkpJLunsuteh0oysxgMdwQcZqa/6qckP3VZi4eugcr164uqnDGqk0zExx/9
3YrVf6fSmj3ppUFpSG12PmOJYT40oH1//Idroh0Lv6TntI+BGSL/YwuOs+K3b4/8CBQOG5+7FByF
CLMuTMr6VpYZP5BkQeUjASfBxvuRcbL09rsSgBXha7aNfYeHnlDCxsyHODkO+gTdtJiUvl8qIOdK
B+b+4QX/9x+idl+4vhPY2Dqs36/XFCBZO4YsjlU0kcEPFjX2mIlz3WDlBuQPMAnRmaL69h0T5vLY
DmgVbcJZPq1V91jiW/yHV/SbOZX7iQik9g+SgnQsluFfL6HhkuUe2TccafNi23gptb7UMvZIPISy
DH38nW06UGEMOaeGuW9YAS8pDhYsMNzTfaPPYFzZf/3CnP/phXmCXnhPQrbRJtxf7nd/MgHHdW1y
JLrDDjUmJ6cZgjMOTsWuyOmrpyYppDhRqMoTQ2Ecy8+TsKfHUUyghJNpDl5NxgyYJy77YmvgGGvg
UdnFYmX7nsY9e27mjOzhtdZTBSafbIMeZ7amfqeYWyEMfv1xKE3LWT2Oq1YBqqWhljBKISVPGY1o
eh/3nurm9Io6UYYHWN45Af3ry2HrIo1fb3WsQWDzMPAgIQaXxuqfPv6JhRTPJMA4OInLM9Cu1yph
dqCPOpe+Qx78wTVTJiJ8lb0inqgy4WUtwJifVOBxtWIHsAVTSPI6lKzyWy4W/1R+scS7izzk2I3+
YXcZKg0B6ph8BNQEAoU+ZYi7eKI/dl1Kvrtr54g3Xr7ongEOBF8vb/Y/3vd/9L5jRv/pvgjfh/f/
8+2iYd++l9/+3//9oUSH73k9/GJEQ4fWX/inDh2gKCM+688MxSzC1tb2vxzwJuZ44cnAtOGg8Quf
qj91aIFN1DS10wyOlOliSPtbhxbuH1g3EIz5sh+AqX9HhxY+3/+ne1kQuhWO77GQ2nhCxcX++vNS
RsNVQzjLt69Xmrni9cAAj4yPtgXgDepvjEEgNZVYtwmcQK7eIJKvH1HPPJoEUuvYT41xjZ17ZF5l
lDRutzUQgLW/qePqmJCIPsuW7gsAZ0z0cPo8MdhttGhsXA2pZNcnSu9p4szxkjFFrxCSaf20mrbe
lH3Wbr0e6zp/n7W3kWQBlk6RA3kiwITG12zwNhzpPLjxnLI7U9QHTaiNHmZGy6onVs113AgITse2
b4goezLf+oV3tkQEaphhfxK3X0eE2nDMGixBU5dtO6dabmAsQ44CFs6JC+unx/m16I0dWytrjwq1
HlzNpq1i+4AJvvoQLFNGkjNPw5WBOITluw6n1Y6nNThpe0AL9UukCIA4R6f0+P4lI2GulOBMQIvX
0o/pI60yNf3g1oqIagdbZvEIrE3DXHXI7rolMLdtn6+7khnhhj0Yz1GzIUrF+BF9l/7xuRwVMe6i
P3Mau0ksvHrsSx91GQTGO/8QlOOxETjNI0C5myUAGS84SoZ2ZPIczqytmyyv7jAtZNr0m4CFGQ4j
BbHFQgSnY+68K+T4ueyD0FGqPDdQw6+aLqXqyFa7evXhfRYNToS2CmF8GZuUxXdDCPkYRMF5oJtk
K3ObSsM1Ml4XB4GBI6VL2rCRG2dUam+LOABgWy4nm13MM1Cg9dRbciLXBmK5VxZGvt7g3KBMEVaw
/4gExQc1etCB0JJ2gZV9alQjrigrPSEqlFtoi2049t28cTjUMCP3aUfh2FIUxi7P2ue6916lWq8z
e/Y38eSJvVFxrLXMNTn4Tfm+utmnrB3EIcMYg/I9w8MNMuPc2sE3gWobDlPghroluMD45c3cErKL
H2A61XtKGBcte2H7irEwSAt3ZF/ggRncU2tn1qdFrKT3u/5KGfln0nhqx1Cx2WUpvmu3QjRd10qC
2+ReSKlXJGnbiGOy4ioR0MO3qJdtiL3izeiHMsx9FYUeVjNG8Ut7sCQ/wZr2gb1HJGIfOdlLZ3vx
TWUm5d6Rn+OgN88qpvzUbTzjuWAQCnALQH/oF2n6WE4EvqveM5EdSNmCReuezUrJ0PKBQa7YbMK+
X296OCN7CS1oZ0eMiGmdKXHPmP6uUuC5BtswAXF1K/aZvNyx2iWwzGDyJoOTQQTNvJPFMXabxhIr
kB0DAZ/sK44mY2ggyr9gkuIqysgJbeSNLR0rtINA/N+Yro6JuZn5Ar4N8r1hYUqa2nU/YGfcBuPK
pGTNq6fccBZgtqN5tpBDXDwQHpHc2cA5gM2KQq6h9LYj1tGds0C85aWO175ROfxB47qqUwDfuXeL
+PM5nbxkCxeuOE2tTwCEZT30V65nwySDctMig41kfiesK0M11+65mRjRZ97wZELzZE/snSUQHQ0/
0anTdseEp94lAbP3dS68UAgANHYbfBmH4jFlpMV04L4AJU3dTmoRuza+lWJd9kW3XqGNXaczf76n
7mn2cPhU8I/2fmx02xIcfrhEbAMoLKeKRaTvbR0Tu5eoyLWtjv7EjqLIscrPEpcQjMJlZ6dERztI
1Fsz9rqbxfb3Y2m/By3GIAluFftN7z5FdhJvSz/YjQvQcj5qByXab1OPROev0IrcLnMOZmFZ50gW
+T4rbKynC4MOGpdI7gSlPNKfdVcX9ifP66+zWGSn3lWvciYR6Kd4WorF8SD5pdVzEEwfyJ3Td934
3+BYzdsp0iHUuHi2rfHKFwMtZdI+p3VH+qWuC+Y6Hq1C3X2RRDDkHYbz0Hy/d91ohmkAotZdx/og
xJiGEc6EXYu17ZpJVHcQqqP22omCY4Hvp3cwfCwyeF4EkPiisq5WT3ej2Uu7HyR+AiX5jpX2B4LA
ve9z7zqzWISUAUoin0FhQFYv9jhSsDeV7pOehoUerg7C0P0p7qB5A0uiFQ5hW+chzRBfrfexyNXb
HI3j0V/8r/VoM16Li2Q/UhR/UJUy9oyNEFfKKbjDkndvxj4pfSH0C59vmraPtoNrA8OFiZitNUG1
dK/adN7wQCtOVmJ8GIMmIwetvjppAz6/GMeTnFZK4tO02y1RBGVAqfScoIAfYoOnHEA7XQ5Ef5ek
TJ0YuePuY+SmvQ3fcAttzTrEfvZhnlL3tBryeRl6GnlaZs9G/N0xGv9MiTF+Fb8gt98QsnVrGmst
UZpniaMPfxQr+cpTdQ+NjNYLuaxO9ZkWIG1xToeIFgoEtzaoIAEYaLBbRclBPb8OnNN8Poqt12fF
puXuK+Vd5HYB/Gefzi39Iauz0u0d8qc1XOat33h29OKMnB89jEQ4x0FAuj2t78ibmFjmNMd1H7mP
jiiRfz7WE2DW6tw5U+8H26yWhFM2NLSlRgKjtoHA0P0n6PFjk/xP22vEm3/JFLqDpv5LxurHF/y5
rZbmHy56g8nu2IeX5TqYRv7Kd4g/pEWqwkWa+Stz+te22voDw4WtUyFkQHV37d/bakf+gRnD5ETn
2MilVHr+O9tq63d3h0/Hj7Rd18dLYjEF+U0gorM7plTHdcHr4H4K7WzNaVChKNKF6bd1Fqg2gZNR
pdMxUqAZJjrLgqJYFmb14lb4LoSX9R9Mp+o/xIrc0k8HlfsfJ9WfG2S1QPbz+ZVXZ3O6ABQDNcnz
ftcZglF2kTUHAgyIqN9dOoDugUHqnjNd59OSLzwEDWVrfQOa5h9kF+Sx3747zG96fsnHeZxrvIv9
5ucTByFGnCdj2kJIjN7KNmK8N49pcJMHXe2FOL38a0JCuO0cbbxTIkhfqGdLP6m1Wr/6F4ce7mjn
HBfkcnOgDYfh4uXr2tp78C8OPxg67oki8+Haapxmz15ZbKAaRMRbS57TYurLu4TwBdQyi8eEKRFf
N/jZ/HAcVxgTcsQntnEGCA1T5tkfY2a7VCJk4CbgDl352qQIDGt8TIBKMKjQHkZj0H7GuKWHFhwj
NkdMk+YHo+uMncz95xGuUMFQpmUN9r2musWkS7kjhB1SNtpAuaB2bHNjdTYZwjwpN3+e2k1MD9q2
SWjxKbUTk9Q7pkxD+zPdOWPTpz2bco6wb6ZmgahvXmyd/ACQu5182c9J4UHytVPmWDZWUPJQ7aOe
ojyYfZpaIRkK82NRUz5eM7LrQsk0cjePTpfuJ0fBl0z5KD1ihozVhlUVO+rKIPPZGutkVw3+PJ50
WVEc4k0aHlU6ss2znLkHF+lZ5p6pMNV8VTTgctm4HuPVHWdM56pSncnGJE7tGWIDqj+Tbpy0TWaI
I/tAmzIMSgs2s+u++dkid5RTVPfAuRSoxtbWGBx0IXFx68amsvZmlnVkoTDzwg42DuvF4JvY0z4H
yAOnEnIALvITgfDycbXJMOB3wCa8asOwJHHynoD3PK7aThwUDcbiFHDsfkDhXTWTB3GcJV+xkde2
ZIA31lVkSEofpBW9ggAej3JOWIQK302+idmc7qyLyTmt/PIbQlJeb+y1xS3rptC3AjqiUqo2tU+a
BICXhXz2npLYyJzbMU9Ht6FSgzzwE27pVDWb1q9qyvlwHMXbDK6WtZHNkH+tMnQvuRm67GCb2BJx
G5Q0UQOYomOmIcdo3vRt0KXvU4pj/RhUSEx3fQ9YfB1X6qlNJ5vePFzkSFUuldGr4VC3EQWj6vhU
tMbwpYpGig27YGjJJgys2rth7CpjB2ZluZkWi57b3sT/vRsnY02fFgfi+nGZcFZvjajSI/eqK+Ow
G5O4+YS/hrwnKEFdO7K4FWPSOTePK3NWlgKwI10yp03Ysjd+72vUTS1pcqsTHTlha8kfcZvqhyHj
b/LxaXWXrSN1MiPkra1hB3y3Tr+3JYncJ6DG8Ntat4+09Cj6D0MKRWfTpROvnoPPegRztB7Tem6Y
1Ln1x3kiT7YJ3IlJXjLzQd71zHmNzWiq8bOZsZO8ydLOpYcqwk4DOqip3/FMcPxjbL/uL49yVACu
E8E3ezdkkudobgzTrUrt9bXoHYPukHx21rwnhUFRL5QUIazl3R1HZmlnOaUmv+RxoEUMWlXYIUMf
WOfprSLtksK2IOP0DiO75Nbp1v6q7qDntL3FK2YEVBvkFRiJbITR0eAp7eIOi9XEsVTjiDbwZRVT
yBiZvSbItknZpt91btGW8Oy82g0lBocTbS0DANVpSMrr0qD2g0ci/OGNXTaYD+m0m25F21HhyoYw
GsOq7/xPjNtmwkhpB6ua8JoOlJCKNTeMTiUdra0/f6wto75NvCWgUskjBRBJkyYu5p+7fIay1FvD
i6Nm7zQxTHYPFmOth9ErnCI0chFNB4mzAqaqTKnuopA2IimXRcCIzPwmcSY84QYQnWvwJ9gRcDEA
0UpG9wsRQCqvJsei9XHOd5lNhGVbWK66FgWsgiiZEpIlK0wa9pZUhreycXdSddaVYxQUeDGB9aGG
RsZzzjqz8paDJRQQoWoq+Urf3nrEzaT2PcKUXQY6nw/44aFBW5OXdSHPcRgB2gmutCe81+7w/+iy
/yuHsCDH9NN257/psnew2evq163j5Uv+3DrC5v8D0T5g4BP4jFr0+PAvRdYWqLUOde50NXAXEvL9
W5H1/sAJQuyXTaLPeMtmx/enM1iwq+RjSWaf3QxTAfPfigaz3fx1f4TMCgqTbSqDPNZpdrj8/z9N
F/J+XPN5DNL7LOfBEmxRMZEKujj37oKoEeJBeG3XH+rCBFsWRQHb4w1nMY8OyKme1S1yGBwLP2/z
TQ/UmJBA8gN24aJc5CbhCI6x2ITzI59Xc74fitb8WprNzJLs91Uqt52VkNeyyRbg1qg5WcnpUAci
3pVJm53LrLK+O3GFvQ92mPxs0BG+VZ6Mz34uWjpxYwYeg188umxMDiQk19ABug8rOGUd4yQ2guXC
VgdbrGg6l4+WMF580/gsAaOEJWP0TcVe/dZL6BBLIQPgeRPpyZ/c8dOsH69s5xBAu8pLHjs40AmZ
H7WQUVyjIGzsuex2TsM7Zhe3DjzJ26IJAzMB1BKxP5suXTuz9zkFKfBCkjHJbl0bGyAOZ/8u7UyB
wYnOMLxbHk6UwU+g4kWBCkipmPgMn3x3GCBDEkV+i5a62hhmAJdlUVH8hNROJhgNLsq3Cy//lHpR
crXOCpsEmy334AlF/3blTLsAMkIFojIrrb2PR4FNYeo0H5aO1TeO26zfSn8qz0ZfYQI3XEmTeRmt
kkKW2R85xGs8OTWFPHx8lfRrSHcjGTCv8JePbB5b7553YptwDKdShUEBJBTCr8OyxgiuNLLku98h
EiZxmh+JO4/7OXa80G1TyrXrxH9o4Z+jcDPnJ6M81A+QSbvzUiOm0OBrPRhuMNPIVHrnSNA3uuk6
1/s6Ay0O0d3HW2YNK1L8UpcJR/mFbdK+rYzmWlCmtNyY1Wj6zZmO7Fk2YCXwmaMOYOlAxODQ1NwL
uFf1aYW8JzaAOhdibYlEoMMO1otr+M1ozxv2AVJCdbGEI8KSo7/zMPYxP6vVmvynEh4cHl461ZvX
opv8FqWo13yfwGOjYGorNjK234cejU31WSu8wbUHGfNr2QJrZyjn5/6mkAtg4gmgVY9dUtW3vSHT
66mig9SLqvndLhOPooB+ZvrR0Cd/UvGSuIiw1J6j3XpmQp10Ydf4wkRhbQbK26wtHTPGcDSJ9Oyr
OE3vU7WgDiftBNOr7qKST3YksUQ5zZIOIWAdOsebiFnv9bqmVG/ZBnzPOuGnGTZTqU8vldERcgTc
EQNUxQi57fAK+TdqLedbOvjMAy04I8MOMtncccKgydgnaVoYfkqDYF1MIGyiAsaWZXrYKQo5v9nw
Dw8DEmV8Fmb/CMc8Wx84Nnwx1qDiM2V4NbAil0bk26F2evbKLX3s+3hc6jdFuYYg4TYmzyuJdKS3
qOmqA/8RozN8ESopeBItT6INFBkgF4lsyxaVMozCTOz5dDFRO3XTfQdE+eKOnrwG+9WvT1NuT81x
zhOrBse3qFA2But135s3a5TZD4JZOBW0IsjKXRbzNHNHMN350maHVTnynBnA5kM5G0pdK2vmHMfg
mhxw0+UHKaN+V1hxZGxTflb1Pm7WLLRX4TwYFJBOe2dMitALMvuq9qpg58gMY4WRauszWWrruVlF
ivm+gJE55CLOPnetn71n5mC8OF0xfeRkP3UcGoXgsybUFBrZ6uAW9ozhxLgJMzz+p37nJX3cXfEH
SKZbhjaFomc0C95EiXHjLHD+gSdZhO826PNLwamJGUiytdHrKcXwOlraK7axR6PtUJmjoZzB2GOi
x/9OT/goye1Ry2EtsfOKOf8DzgwwAz8c2CS47KMnZ/9BEwzDeMBbN9hJe/IDzoY41bFpwoUlqlYr
JvBV1IvborTBRJSdX1o3c1eDbRhQTQ+yrZ23dlBvOM4xTg7QG63QSqOCSfdkDv1mnDI13sCcoklj
sfpH2pCzjgjyrOIHS01Rh4IuimVdgEj6g48VVZCRi86YHGd5K2Ru7f+zn/pf7acIIKHQ/P+RR/ff
qqqnov39N+AKH0z9hX/lrcQfXkCSiTQyCCPJ7/7eVV20OizdARsorblpuekvQc5mV0V/EjoebCN0
ITZcf+6qnOAPzDkkuCxpgWrTEtq/AT2yPb1r+lnzkj4YOse3TFsgDnq/K3IFO3Aatk2ma36VLyF7
G25xt5idW7L7daDd/paj4+2QvubBa4MNFtLuJGSNjrG2EDO2SWECSW77oXDDhAmkQW41Hjkgf2kA
gd7NnrdclQuoSpHipoZMCs6OxbanUBi8cbh6BQNQw4HosmNqggfYTiKsuJgP14MBuv+VnAKrbNYm
t+iU5s431vUlsg3804Jk1a4LzCbbsXa1FHp0qjqaLVTR0FKm/75mjlcxgGB2Ct3B8egpbSjgZioM
YCOpjqm/pt8My4q/zKuR3ii+5s1d6mwM6YAW11TjAZe0fI69ACOCnnZWN8bYCbn7HodbcTXBcb5L
62S4meaeCX2U0dBnRpAF6mFSO3Z6jH38OJu2Lhdlq+giglLgaRZ3GZDYbSKTkIvrvMiOy2wZlDUx
x05M3UJMuaOPY8y225hgOleeqLAFfjwo7wfD8fake8sHOrbr+wzl8i4huQBZ2MyrM9E/1mq5IpzN
CQ3AyJ6k32n6IUkamztweHOy6XIe5dQbmR8Q+IbrsRZvvRsPT1bfV/KAFBoULKpZ3GCxlfmh6kbn
FcCEvc9IKB+INGRqO1GBeoNpLw0Xx8yJx9Lf5rpT/+h7tcx2wJrds2PM5ndWxmonSuvRn+412y7s
Z5pU2PjcC0gAtd4bONojOH60SDO9EK5QdxMg5G1Qejujl8PWLXOYmwlVg06lijMOx+iaCU714JqD
uMmF/SGdBXHvmhLAxRsXykvj6GkZ3XbnGW55nE2qFGtr2OZ5lj2S1zbvRqP3w4i40YnD/iHP0DdK
wWAtGWHeRGuNphBMdXTMaFPUuKD8O9auL1YUGHvWq6jeJENhPXKTc5JVqj31q1WyeQ+cnSVd2jEw
SDJ+dh9q7rYtU+KrmoD3ppStByGmf1sJIsIR9o19gva+cRdAIXPPRikeY2wKo5WeC5Jmbxyx4lND
QeajWzSgRjCkncG5Y6Q2EirKWBbIU3Rk4qaW+4bbdt4oDzpKg+izGaskDTNTsPVGXeYsz1n/cZkH
d0OrDZ277L3LJbZeZFSodI+AOmtJ0lqFN4bZnMSJfJw9VXjNdjECOT7Zdu7OTy7Lqis2Lr5669US
3As7083SKw9s0QOpiyj5oMQKFWCEPES/ZVAj/ACCX/j+U3obyMVG6G/g0BeZRUlTx3iy2wmrNtw3
ejyq7DRrvNqmqNeMd0NoR1SHDjv19DSlqZifhh+CYHxRB3PHnLKPeT50awVo4YJhSDSSYWm8YA2n
XpMauM3i+GNppTHessRiG0yhb8nteeE7qGW1ONRZF/IDPHgq7pl9sgFvS2fI4+MySPFxrKt5+OLn
AbX3H7lGAUt8MQ71GZ3OIdpQRZwq+cWjSiUD7WKwQTfHIXqu6CNgj9ly6N3aA2xnPliW+jG9+I8j
7R9GZo6Lj+VfrdT/Ixbtxxf9tUpTpsHgBYeaKy6LNEvxX2Mz5w/PB9kimJABB8TG+/cqzVIsXJfi
DtNkWmRbCBx/r9LY29BQpOl7vvwRmP43VmmmY7+v0nx7ByXFc3gVmvn6q/YhJ4IZgAOso5RLhbtg
qlEjdChorZYW54OzU+SFlgpqGUYMQkTm2EAeRjS+wms93jo1Zq1Ax45cP7IieEquvKf9qaH4ioBS
XeEMwhkhT200PEfkVeR2Gdt302mAA4R0W8UvBEeqV5vRz31TziQSJ9vovrpRRbAyQSsXi3Lf6ebR
rk67d9+dxuMPXZKUg1cb33Llqxew8qX6FjCH87Nzypb1Nqn9XYfNhjlKdgUYqZEHb6LHYnYEDq9N
bIzidhxsywrtpDaeDeGyP4A/Pe0aybHJB4yPipjiGfNtR91anUKZpzwQDFBBZWI/TJLLghp5tNQc
X2eNNW7xYdG5w9aLc4CcZ3dvtRzMGK9/FuVaXcXo7RtXriJ0ySK/UdFe7VwrEqEBuJJsrjO/Im4u
jySbrRiK6pgeahowqEVaTR8VOxEnzjTGx6GnVndkYXhJzD4JKUIr8GStmGVeoUUAk/CBvxP9pJe5
4REXESyIAp3f9lcx2HctXSoEuJDwnrtWivexEToiXaDNi1jIa2a81rOaHX2Vc4trkejAYZAjn5Fj
J2wQk5Fhn9G4/PUDKEc9TyMB2zsOgwh/6LGhOECoyp10J8zLMgmw0RpdS6BxpnXqCkgNEcPLbwue
4uxrGg+VpB0r/tySlDop6Cw5MSSdfIScQ67dHUqi4hxD0u3lgDpMQj/44YFxblJu8CrrnEFBNRC9
tkaDhbOTOqkR6DQrTkzeRjlOFGv59Ui9whCQ7tT5wEYR4zoI0FMpJZb9ehVUi44EliTM7djCypyJ
lTfk64titxpZQX8nmU+OtryA2WoZKrIN4+qWU0SyfNap+jiacsxZS+cw7sJjLELp1559G1HeGe37
ITLxXzUTZuK4zoavpEU4BTNkYcYGsR2tpYbreSiyjJN6bdDEDVDrEjyHpctfrzz95uWKRrDBlc0V
7GY9SF5bxjiXJKxSCT+WtWfEzXbP4CxHam8TkYG5l9irri/f0fNHnOCTQbiYWBD3ZjtpZTGbiSDP
XU4GxREucV4x29N66DpLvJuLDnmKWNVXngm7rEV4Amrjqg4eTeaKh0tON3e0nkQao+t3YPTJObe2
TvPHTsHbWkpA4kRKvA9iyBbj9fIqZbGO8bFYcKqgv7q8WKxy3GUG55jboMM2hpGqJxjbe3oglGsH
2hO1EnW+rwv9IyVyoK9JRmvl7YDd8grbN60IXc2/B4v2q/8IlRv1mh4oV9TSCObOgw8Wklh/hr0b
v4wFT5Fozfd11UHzzDP0PWXZDCFi15AlrYaTljGsUo3Un+QKA3k+zOEQ2OuRdoX50dS0gylbABZw
pzlsDEcKRoqkYlQYiACQlQS00rgMel3baNE4bYz4Y0nlyBa3DCKs6UdXGbVtr/wwkWf1EesxS5aB
oDV+s4+DGPtoz4xUPU3cxUCdZbmnDkBjomKdfBv6LxmNmw5iGh+LIijUk/QMmsJs6glIVyMaUB9e
G9dAcw3eXZnXzmatUQW3AxNDJ3SDihJNLtm0HhUQ2uMMJfdLC56R7WdVS2cnsFvwcOip0YnjTJxo
xOH6LiqJXjuwVdfe2CI8+3Y5382WS8vjRNczKUlnxnYXWQHyhWhOjkodRHWZJKBll/ihsprqsZhQ
exiqMjNCUU9sGju11XXulm/CL51z1A3pMcPf+bVw/fVVxqPy9yaPwOuWEtVvDlWiz/jBlhNRknKH
GBht69R4Id/RvQLS6EOaCgb6QeD2HRYL5Rsluri2VDXz31S1NyUNQFVsrt+QQbFlAsDtr9hzM5ub
Mn8BeLZGzke6aPurARcAKT4SU6dx7fKbkgkDlsm5I59EDSHwIuCf127c3uK6Kr+5bpDQASGpPNgo
qifP5JrlbTEbj0RusfTiaHcocJJTb10XF8IfWhh1UVD/hgn833oBAWok4KzhgLnGBFZTx9MEcGB1
YQhaFSWM8WyBNrowBqcxda6bHJXpJWqc+hVvQvdUzOI+caeW4JjOO8S99RiBiH+qoP+w6YSOctdq
yiEkoWZHetR8i+1ZARuXz6umIo6ajwjnlB4Xd67qgM9Hw7h76vAx0N91VE0AdqOx7/ueCgO4kYm7
Q2c0r2cNZVyidjAf+oROWmWjcRUa30jHYIe3nDlos8NTUWHUi5L5U9SosthaQjMgzQsPEuQnbEjD
EgW4E4zvUpnDM+wS+TG1A7NnKcT0OGrIZGkazWny8PNs4UJ8UizvVzNOvNtBMyo72d40/UrVPVag
xtv6OCauqULIwkkE9tMSGOJqUZn1kFve8B0nQvdpuVAx1YWQiTQOLZNDQX6Ki7wi9N69QZ2KHpLE
ikLqNaEYSEtdTwNH74Kz/YTX7TwylL7rusHbkbCH1kmS+FsxzOq61dUwOCXtB9Kn00eU9yiMkQnv
gyZw79Q4x/4mvzBBTdI1tz6dhjdADOwKSqJpPOB2cENfjPOOy+VvJuGpc9OX1ad0HKigqJuXCMb5
OTe714ElcUd20w37zPxo4QLOAIVeG4sr3mYmEjSV5Uu3taLe2kUGE5w+FvGdI2tagv3uKMd5IB1k
U99oUg1ETqBRzAeSQfAOoYDZCWTnMG7scWDxM6CqcKuYUFjLWdZHu7A+RJnA+l14QFTtWmw59eQh
h8ACJCVI196mayNRHnU0ThCtusIIo6nHEr4PLkxY226cBxkLD6RBNzzV1Bez0NPjwfsBPZWvChMk
kNm6y91NM8YvngbQVpT2EBoFShtXi4s9pSyf0qyGWZtpfK3NdCNUdoEY3JjagzDQjLZZ+iS5L1VH
FF2DcE2NxF164LgcFXlAUc9xwxNoIlxOrWQ4lMGDM5iAdasx4V9t0VzRV9OSyQaMtV00jpdDHmTe
REN6R43rTVPPDLvIO+FvIaOcx8sLRBgAv2jHr8mYvGFKibbwFyQbCjXFLxOdNgwM1cCK2ztnT5OD
FaRSyrcS2Jajx88Bd8rMwKk0g5WB1ugRN9cc4umCJG40nRitjNWxSAIIIH5ZHJpZyNcm4I1Pjeqe
aOnxcf+3UbZjOZyPEhJR2BbQK2XEMIqBPfEvrO+QZfGvr0uMM0IswoGABEVPaTLXfIF08TWKSi+N
7vJ53nzNNM+LUhHIXhfIV6J5X43vA+OgiWFXXGhgmgtWaELYeoGFFZoblmqCWFZNKZhTOd7MjWWH
EYnuLf6PCSu+b18RyJpuV/BJzgvrW34zVIVD2RRCWHmfDakD2oRO9rFUsfdYBOApgDHT9zsN0H3B
6onPuWWb8T7wqooPkMleMPesHCySeoqnQl3DO+539KME0Nx6GT30bANucNXB860WJ37DLFzVQA4o
EmQa8jFG7HxcozlD4YqTfZuPC7Bc171tKwizhCJag6mfO56duhiuFMHNg6xSdW+5Q/+czOW5ndur
Rq4qbAO7vSv7uv+ClYoS5aHtztbkRoculq9s1Oa9zxRy8jvxkE1LwfBiynOEQQXA+gz/fbb2abCu
eO0E5JotJus625S2tz6Ojtl8VnkJ8ZVHXjHhYCqLjVOBc60c6n7ysTPKL8uk+nsjWNY7A6xououb
1B0/y6F5bsalYmLXpaOI7AOiq2OcYLIe2sTxH2ur+NCA8UiuqqL1o2unMt+HOWhuFP0Rm1RyL5xI
CeMlWbMlx66XJf5jcKFIpPAkAiIkXV5F97VGTbgpGUVye24zf1g1iEI4nYz9+9hu2ntWv9PwA1rx
00n+f7Bs/mYKwOqKF8AJoFZ5ZA5Jjf16MCb+QMtezL7W7zpxmh1Oom4KL2ZdwGMFnfVPEWf3dwcr
I0kH9c4mHWYKtgq/ZVFp21kIq/b1sSoZjVIfiFWKB/M7riZGXnY9fkEOF+I2nuTonLqOSDp2MMtI
ypvMzUCmXNKdXluJ7q7sNC7MANJ47kjIvU4JHBkqxdkAirWK2LaVXv/VhGwRcKCH0P9ke5oh1ip6
/tIRDNLQZO5/sXcmy3Ej2bb9lbI7hwyNo7tmdxI9I8hgI4oiOYFRpIi+dTQOfP1bCCmrKEolWb5x
1qBMlhKJCDSO4+fsvfZTafdD+1Gid5CbCezoIJeFg5f2kUCAirAgT7FhCwMbOJEVzkwTVozb3LXA
1WSjfOGWKV69qS8+Wn5IRd/Wkn+Pmbki2lIwEwzZG2nz2qmzwTKAUk/0aeXGR92E6i8EGTbyDxs0
VBXElyYyHLWWhgeoat4Ln2A4v7/oc7fj7czCR9zsCDo16FEANrz3maZUyIEj9RJL9bxfBq3B3qAz
wHqd/f5A7wXBpwMxZKEMwNhuvr+7SKUWhCpyoCwCBERzIifkuKi5Pjx7MzZoRtSFuJ5JXOct+/B3
jw5tz/OZAwndh6433/tvBC+VNsL+GVWJ7bkyb51h8FYxBtsbo8iaXakYIyyc1mUToA0527bfH9xg
MPXuJKP0QVDsm8ZsBX//3QfSHAPG/+UOLR2/vR9CRqWoZ4CQJZJtszBmwlQvxvLQhrMnV2+Kjo1f
EbrZjkGtcXv6QP+0N//Q3jRd5/ftzZuofPn6rzOZPRUvP8i7vv3gXy1O4wMvR/iOiP9BK55ctd9b
nK7xwfMF9xgjCMaUrHj/GUPyE9z6DvZ2odMd/XeDE3EXtIkT73HWfP2N5iYYj3d3Gs8xISMC4x22
Wxy875bUugm7Jvf9cqchs2J4H5Uf/RSyGaQfH0iKad8Ped9fECQP56Wr7jM2+Wf6gMq17DKGTlOU
rioSCK/9Pi9wiOl3ZFGFQNqyOmFQw2MzdRprMbSXpRg1d4N3fADf5x6rrE/ZWhpXiRqaJ9/KL4gb
umBgBXQMe0IL7wAR/oz77VEI9DNTW+/iI44vlM9uhS23KOuFrnlgn2002+QtwefVrxxDYphrhqdZ
EEAUEX4iQYgUm+JXmSWMH9lYrOHpHF2LWFGs69D3ilc/LS4Go7+Bag12Ou42UMouunG6Is/ggL8J
eniiQbqKnxiSEmFXT892mzIjMp5L17mvR0mTBWtlk0fW56CeOcwenA+dzkVJwsWi0Lyj0Vr3aZ89
uRBMNnpIJ4Q6bD4DLUM+WNnZKzQ/GHM0XzdWRpKhlWOO7WZzVT/0t6E13HgF3GkP4+RZk/nPDDj9
7RwJCd3rkHYmAqUZFKkNkhOj66hS4705M71Uqm6daLwZKnEfWeke+e5TUydPpNke3ciaFzMh14Iv
NIgYdO54JVDibEar3dR+hZxVpHt8nrTV0OHiTqKVYZacKDOCG43bqV0w5YyoWv122ZEefWgrxk2h
Np/LKH/qjJHZ75yD0zLwWc7HqgT/QKunq0HqV605bIHDH0gBpAva64fKpduHbPzVIluHBnB8kabq
wFDc3nklOrsk5htSU99NQQsLvnUyXHWWtgJMTH+e4olZuJjOGzsB+TvdNYJoRShvt6CRV2osSNCO
mhZWUPxU9MDPAEo/e+V06M1wjipoYqK23PtY6V+82rr0hxiGGWXiaLY7uNrNjnS126kmPxrkCzeq
tQvxgCG687DWtj2Dt246gBaEBz1wPXH+WHvf5U4g2rNFZphbkAj1uyI0nn2L7SJbKFLlqUYNt7+t
m+5WqOw1R5a21J2yBY+ibq3AiBZp3FYbpFv0rR0NVa8Rx/RWOO9G4RxRg96XdZFsYGYcK1u4m3b+
Ob4nQEqXW9Fy7mFijTvAnLD6DHUkgKJ6TALkAy7Ns1WjBf21BYJzlakwWGIFJ5zWb/sd4rN+X1Po
kAvjeGe017VLTLjZGrMacGukSBs9IigMISYhxVpmPYNefhz7xjk3PMgl3DXlPCRgNFAlKzqK1spN
p+EpcEk/Bhxk4gZJRF3cUc7e5Upj+DkJ6ccU4Wg4o+AoivSxsUaScVWGJZlpHvDvVdWOVGNCwRYn
rRlhdQwnce+VTC4cl4QQLboqSoH5UBN3pUbDBwKave47+0kVY/NcFGbHU5lE64zQFs8dCTGZfGeT
x3m3MscyuDJauyX0ldt/Sszn0igryDE5GsIevaoyQbO7SLv4FNQ/E7chbTvc+RivLimcuq2ij7eg
RX/vas6xM+vhLOibV9p0B+Gk+98XDO8rcY9KAYkLihTEKdhG3lUrceKIjsi2cidQ0+Jdr9u58jzG
do0KzXD+UJ68L8Pno/m80CwqQGEQQMQ75U1txIy7K5yR5K1wDoovjHRvspdcOBYL+u+/1/sakCPN
xiyXg+koo09vrzdHGlxXWUlQ0Rhp0yd8DuliXo4TY8Dij4OgPONP+ub3x2Rw+EPtdTqmx5sflxzB
Z+67cxlaBa0CGRSMne1obcv+tlQ82Bps/UGzM3p5LPsZtmfJ6vb7Q//EtDkd22cPM0OA4Iu/21FR
yQ3s9rxiJ/PGWiVl7l2NmK3m5eKAGC3d6b56HqTCRDT0/T7pJc+tj0Gc7vBzhIw0LKZDx/aHjba9
84EhL8l1XpvecBgclm8wSdUSBwOxH8kFXSPYlv0NG+E73Y7gtSjmfV6mLVVZ+lubtthDaBPZLjyW
h99/01/cQhbDWxMEiaHbpvnuFjKz2M9LU4DjMOVGlPoVzRgosE39hzM6uyd/upoQRObSChslIO13
9+pgoOD25nvVhzTNQPBqNAD36WivaJv5ZDN49EJCI7+mp3Lltnp+jdU5xhQXvtY96/JcqiRkLoDU
VYdQw0XGtvdW852j1fTbyGO5t6uYPV4YsbNXJvJCm+j5nK03pKsxJqKlkTdFqu5Uw2u/M2OxhzKS
Y4puYd4W8WsQA44o0oyrqLxyq7TkNShPfXt2lAgpVGXtQFXtoGzGxH0QXg6R+oBlPlua3XTljri4
sIbQAPS0x8YG8uAyb/3DifzFCgMACjILDnzXxALw43mcXK2sBQjcHf2SUzmhWNnsynSAclq7398c
77eY81Ng67ynsDK7OELnv3/z1DfmSGNdjAXswv6GLJx9Xv5pwTw9SW+3sRzDxWQqxPz/iATfHSOO
mHFkuk56oN9XGxkr0q6C6Xle6fGWj9sW31Zqip2vmcch8KO1W2R7TQWfSU344jn0N03YLJjRE2vX
J7zEI5/VqRrzC/Rsr4y5rLUbIGTPLAcdNLZ4fFuTPM9iZw1Z5pOHfmzhSI8Z9givJANruzAMq12i
nqs2ZmNGC8uvzS1hpyAXzPjVLrgF6zi96FVKgjWqaXxLFKgEfCjbqJYFUqMlKtabsjCjNTycb3HD
z+p/w6/l1bcz89aeK37xxHIt4ErprMOC7suPF4UcuFaVY17sjIyNQh/l8TJuyQAxITpeEA+EYJdy
CzSLd8xtFEuBbHR07/klE9g7D308qQ0Fmv5gGpDeGiUKQP2e9p+1QshBX6R3jnPGz7IL7GOE8BEB
ACtRBdWLiJPxTjeH50nqi9iNP4Lyoqqq+cKNprZppN+NFGIkLUXV1soGfMLDTWg7s4OT+1NULHzS
6Qd03sRy5UHmb017uvOrpv9mnP+vJ+kXDwnvjPl/yEPZvb07R0NYwyQa+mI3gGCkxIFDNvBxBALG
oAr/cEWMn7oE3MMeb2GWNcMghvj9M1kLa0Tl1hW7xkQmYTDMXXlBsg94U/kG14eMSfwsIxuk3mSZ
Iu7jHgEWwEcKwK6ki14WfrXEw1Zj/SDSNc5kS7PW+yJT41wjvyvzUYfQBU8IyyutlVXJ5zyZblSG
ptSdX8bcZqGVPgXDXKUO5jKZ9As0CqtEleaScnVN+9jbtFzS0/YSA4dFXg//kLSUPSpzfqIa+k0V
dO0im9roTDEaPm2CgkJBYWhB7hfdcBu3bCQ9hK3LqWarZ0/DbdOG4EKFD1K9x2RnXEGv3lsW1ZqB
sSCe9bTzH7Sc/xL08w1Zdf3GIPF9PT9GUtkk3g63DoryRWanGs8TeUtZTbWkB8mFqlNv5Vb86wZZ
XJ3YPGJtUJ/7tnpuWjKDQWriyIgvaOvlS19RiotM3CdRD9xc4BMv7R2pB3utx9JLgDNeKR7gts32
bIqJCubNwvSYG5OnwxnaC2yAj5Ecin1q2EfEDCvLbMblvDHCo40mo27KA9GNx6wV9yaIoz+8j51f
PN7UOgxYCbbmjpoDL9+uuaBOkprmcr6T7vgMtecGF+2R+oKTZ/NYz/XXaatdtr6xaX0qvdMzX0Tt
ZhzksKgTfgy93ipti2TtA7Ly+sZyV1kbwto2vWLtq27cZQY5RX2cAs0J8e7WhAs+E3PgX4CljVZT
yHuxnSJIeaxYy8lFCK2xxiTteNdblFt6Y1VLR4+7pQpb5A4elXXIxpD3YWTB4ME5Pns1utsWij7z
MyiqELwg8GQXfdfdCHvWC2W0SPGGWqt6mA55NBCDkHtwrsgTs8vx2ZFTtWkAsLrsDiB5Oceelwib
zO7WQoA1V/Ot+9f79Z8O2x86bJZFEfimPPjJOnmL1P+rlF+/vm2vff+p7+01zyA9lYpZUOHNHbTv
rTVf/4AMBpDcbAGwvsn/vzfXyFShrabT3DXZwejG3N79S+MvPvgzpAMhHEuqRSbr32mwCfenAtSk
iWywxlOEEnP8vgB1EThp0WAXZxqxSQbhfm6AIp3R8TCYizbX4c0ZkB2H83aGD+eyZt2agcSEHLi7
OhcxD2Ag87XJtu8oa+Hcqhln7Mxg4zB0pL0cGjw7oaPuc3TQNWJw23oids04M2dAcufbwxJCKKlo
gfvSFRUYZQuyP7b/cAV9rmaUDW4ZlHBHhoOuI+OyoDFPvpIbO8KMnZG6mtEZLO8F5HpiVmR+1qkQ
6njsbDoJn0Jv2RH3SRxeGjMEuhhjsEj4oKHhS4HMjOZ+eR8ZXb01MeXv5YknjU7C+YKpDMq0OhGn
cxxHTKXH9lMK1Ptc8S656YbGXBWZe913hn+hJ8DTvDwMH7NIwjy20n43uR0DzpitdpDozZZUB96+
sQBjBhi7rEr3rAEDsXG0FHpF1xuXhevvw4JQ2VKlV5oXoGsnu2NBh8pbA+8oF90M427AnKyHWuhL
1M/i3E+UPOvkpO0CbTL2Io20PWUQqU1mjU8O29SsFigvCH7AE1F7GqqZgW0CijFg1WBhzsMgt7dQ
ivKNWVs2v1VO11Vvygs31gJI98wYZvj4iFh5LQegHoGbyuspxQExQI1ndF2qlVaBMBczzLyDak7y
x6Oex3JrVFay6xAQbcnNCO56Ly43SRI4L8gk0pEi0UwuQiT8rJczR10pkOreHEZFdpe3A/fcbGrH
xEag4/zw4LMsiKFloDg2xAg2xfAaDqO/mWbe2rIO4M/y3OD4Zd2HWZVUnyKE5p+wIo5PGrs99lWT
rV9oZdofPG1GK+HjhVvvo1ypQg+QvAlSPprh8oEOZt6agfMZ5PnoxKBnn12joijTa1XW2p5Ja39p
Mu47iDoGfVJB522WsaHl7q7TunjcNDAIETF2Avr9NIPw8XVtkhMbf5q1CdEMzDdP7Px6xuiPHSl3
xeTD1qd40otlZkKJs4aJTC6iQdyVpHZaKHPKr+Ab7IDukkrZFfVF45hP5WlWW5/mthUTXCdu3FmM
Si4mgcdn8tuoN4Mnx+C3JyDXfybVsaadHjAgnuZRsexML39m084EWTBLLry2+2RXyrpqQLw03Roa
2i0BxrxFmw7UeFb4+6FEKbbwAwmkvMLfeVMRZ5cMc/ZbuKtIpGs+mYiWUrWysaC00Yrc89LdF9L2
pIZ9OTH1SxZKznveVxNpsQmb/3UZBvrDFMEeW+qVFh5r5DbuZ932EHGSQjca14Ui4e4lCWjsAZX1
F6xwiwi3JhvorvzInWujeQDjSG2NAoVA5x4K9kJv/eQLEpxR23lFDyvDLtFwLUqv69JV3zXMqwIV
MdEawty/y8eK8R74I+4UHcgEfDBUIouihtRdtK54QTnRpluavxgt2ey65ABrsU8xZWA0Xxd2yiGn
LGzQdCiGqxbubkKeZEbZqg+kxLD2ccQ2xU+6AKnBpDhHiGlRhvhFeelihyidWXEdWe2BgAdbX5Ul
YTGhq1zSd6LCuVSzuMyek3F00n+B/duc46VDZsltNqB0bkifJ6ytbADfT7k/0M60nIvCF/VZGvs8
98oOCDTORMuO3XK3nWFG28LtvW0ZNelVYWbnU8iEaNEYdnmuIjs6BAgnoES0AsGZ8NzZQBnDieyK
Di8n+J+9R74BJgdk2mhjWL9CJ143JAFoG5Lf9Y8o07AAmbhi0OeBuXa0oqDV35U3HkqrI2ay/gFm
hTkuTMs/jDC8F1ndGCtCjUI2vwQiLaapgw6ZowF7rsf6C++o5kjtSAwrsOxlDB3EW5h6rX9EYBxs
lJ54n6C1ymuBK5KXQ5GdZaErL8vW0zaZRt5zX+jB82Q6Nk0tYyVdphgsncGODAH9PnWRGMnc9x56
BMPlog3MapfYtTq4kztdsCH1FkQ4MG0axuQxQvO6t5FQHhHablqtEIwmdCxVrRUBGkh6S6yTMZiu
aPFgT2NMIrOi+sSguD0bnb4DTl2ATO1zZEy0E4flJLEgD1kZXeJGoOBtlOkdiE6pMOFZIFVgsCIE
rBWsZGEvTHKzFyGMyStssMAAmYKtReJj6OELbCpSgsg3GETE0jiJe4vEEt6Ftl899Z7ZXhjuZHzt
Gdds7Ba/bWoExs6RtfVZUxzP9MtwVRG+s0niijjlos2OqT7Udx3P4UXXtM2VDX7snK5psUSNn5yn
kSLtCjXPEZkbuh0a6rts6h9Rrsfno4iiz0HZ6ccAWSm/RDpUAvk0exUAoJa5pR+lwii9jHnyr+zE
VVsm0s0TTTN8hQ7Z4Ywtrul2qnwhcs85y33pY76f5zVJWn4ZwB8tkCHq6xSi6hnJpJ/Z3ZCOSuYb
xYPrzjAUi1FiCthQN7R73BL6ekC/faEKf4RtIlGv8PavV6QXV8y2Izgzymg/aYjkPFT8oSTPjIQd
XwP8InvEb8uaFuqSVLgxnpG3tE3yuZMLqd0xQn4bEmPSkXioGwLNSxpsT6ZCUa2ImAKepCesBA10
GEZZPWEK7keLCIyQV16Yx2F0K52xiq9PRes/9f2f6nvnZGv971bez7F8LgsZ/0BHwdIzd+T+qu+d
D6S/0iu2aTx+h1L/VeObH8hGdKixheWxDZsL+b8G6O4HHd2IwKpLmY9/h1/4vcYX5gfhoyFC1nFS
Wfy9Gv/Hrg9jcwTeNtsY1nRY2sz4f9w6m4YepcC/nAPy12bX5Ia6so1iRqGPeCNanpynNxugX/Ti
fnVA1+RdS1Sg7jnGu95lyreG9pTbB4tFcWXMQU4TiKwrJ/PICCW29/j74/3YG/j2BV3hcL6ICMGi
9a736ycOefAgww5uGTlPic8BrBkxLG3cIr8/1Nxm+E9b9nQoLjXXmrkCTBvx7qvB28IxlRrikOYD
dHo3aXaskbzgYWIYx3aa/Ds3TYxjE+Ck/P2hf/EtuZNsemoe0oqfZmhDnfajrjXiIE30+vAOKUjg
W80lU4gm6/cHe9e7O31R7kD853iIkHjMd/vbfouCik2GdCwOQ0mDekGniZpnSHRGD33r4rwoLJKW
9mzpMJOMTdSTI2KU5AMC3tKW+hzv9/tP9PPXd/C2OQ4bTnxzPwWYJAaRiFkYiIM3CL7uyfiha2m8
/f88Fnp5bPfcwtw4726oMLH0LBpHASeDZLlOaPLFZVp90yXmn3Rc83n88YZywIfQGbOJO/UYNf14
npmYN3BBOnHog+j1m5HEZCr2988dixCtXw7GKvXuYmKAFW5rZuIASq08JF6POOvUTjSmOcDv9wcz
5rPz/ivNITMmxRan8H1HAf600U+aYR0Sk0bayuo5phFoZN+d3C9endpPwhl5SGMfu3FEbCOdRusP
8rxf3MG4X1j29PlRFbTwfjyzAe1vOL2pOCivNfcWABwS6wKCWitNcofWPnq9NDUpy8eJOcXq9PDi
WiIG0JfNH0ZGv7p7YSlgD5qv9E+D4hSUP6mzkNYl/skbtC8DybD46AR9xfXvz/+vDoWCE04Cen3r
JxGqqrymbNzaOsQ2p9c/uQa1TLHUe7Od6vcH+3GpZ/mepWG6izoLJeDPt28Vtew460rbB+OciKdB
0nsoLGI0p5OJqpitZr8/ovHjEjwfEkgtODEHrRoX+CflYzoJHPF0SfSAxjNuOnxMspHqxgFScxPL
gOtq2eSakBZP7EyIriVXjDIBlVfDipZDDUCR199pBWlFiqp1nEx8e0FE72QVG+WfThLu3h8eCcQs
Dl0putekU1gYid8rEgpPJULlltjLTM83wPKnTRk7YKoNmXZsK/NRhcsMI02J1ympRmdt8Muu4aBi
wcQBxWfESMDaGwBheJmsvH1R1KvOwo8mniuTFnW00pvE6Bf2KUOXnHXxVEcEcKIeIdk34ccaHZeg
i2WooRlENOYwBxq3vUvjPhTWvkk4gQhCkvGKElVr1g7dmju63RoUDz+ojZ0hbTaqkrziYZX7pP6Q
UhoH1iLEowSIqKg5hseZdmQ0XtU1BJOF6AWN7i4mIhbDEHdIJYzqYQSaCL4jQM+yH3A1YcUNCVEc
G4NMmBTM90uaZPUDIjqz2uPKR9bqUbVoZqvhiESFED8ao88lcycY1SlodvL1wAxy77Wp85RSy5Md
gEfmaTR8kpBPIlWn7+2nfEzN54o03F1fu/VN44CMwBlWE8QWkoSIka8HDAdfK18aI3ZRDYvSQcy1
OZAEbWkpgkhPCbyjMONtYJEY3Ug2AVppGrctRk4siXjKbjBOTXdmb8uXb/nKoEkxtapGvqRM3k20
KKi5JxlgLvJoY9111ZzzQ0vCOvODgt+SJ6SJTi3njR4QMt7TW67gTc3uDdAj7taoSXZIadkVjK7L
nS0ivDqLvBgndx/NhQkhgerqFKujYzW8ScuRwQI4FgKP7SIzjnVcc9dgjSHv2ZkDUsckqeC1ltjI
GdUGrrOv5vVSAwUmt1L0dbaFQMmHIbWFfIKm5b3olBHPX6mHZPDkpMkdIy0nhWg85Z8FpTenArPF
w2V86m8YBUM6bHiafyfxPyERb5EWsq9SV5UxA0DblpTvDYwmio62sDEZVzRMLia46OGSGFL7qS9r
+8mJOlIZZdHAIaER1BAONJm7acJntTJDRzwWfV/celM8XmR1n61qqUoD3ldmeBsj1pt9nJU9zq/Z
KCwzpbAyT2W30mXg3CKeiZEDOjO/GIjSePR0Tz/kIkJglac+4RLQ0pfK1gSmoGm8TZlZ4QyKKlik
+rzh454EqabL4rqtpIdqNejyr6XdtK+emOg2mW53RGRDIjkGNRqlXcrKtJygvqwHHbo1AQ1jde9k
KdmDtLmcZzW59CMIQzwHyNaEG5ThLi2trsITlZTFti+78ugnPaGDRDhFj6FFugmtBHggzqz6KMbg
AEfNrbeeHJwH5CBMxYpqenTCodzDccfKpgYxPWL1SNc0WCdcCT2X0QtsVG3pUDwmeEfbVdHjjMKF
5m7nYhTFvyJqdtU0ubauqQEXNA3yDVtd9JYROpACpslNl0rtrEjr6ixpIrkZ7W78GpCGtY60WLvG
5pvfx2kPy2skvQEEHeO0WpKFmzZPbgu2zYsnjXTHnCyMvjE2eVXyizztiLJOZ/m3AmIp6aYjs3Pc
zCqxkNXwEuxFA30hLOcrXw3nVLrejp7MaK+KmFG7CBA/QAjygxX+s+jMw6ZCyitW/IkIzbWZl92n
ChRAtewLuSGEY0SSqT9nrizvCX00aRcbgJU1sja6jM9BGmF+zVsJCenE8n7uiHpYVKHOFXVDMzkv
wYFd6W1XXTHD5qbWoGK2T2OA514zEx4JOWe2rcuqNZMDCkgKbJAFWMdZbduXsNFZkMoJD/+3QGcm
Gj4+XcYca69TNq2NOFJo/co5YD0nOXoiyUUrHwJDqKtTQrg74gtopc/72OvsAN+9KaAzNBkPgG6o
Sm4Zh7MEsRpTmFUlq61iHyVlQgnn9JNx21eCR7+L7HonlEgUae1p9VBV3LbL0u0xeqdEGDwQSRtS
z0X0XA2rNEsaTZGs8kfiX73qdax6QYvEbXGLgRlYF4kYvuYeOTBLZtz2Z1CDBPtGvtyRhAxzpVBh
3C1ADERfZN8+JZVtrW0BrGUZYEOV99mkddrHeKpKa+eZkXckjyheOlmcrqNhqHcJBpoNgjVaaz4i
2AXJTsOn3m7yGyesXs1sukcQaVymYKsZNGSIwE2fFrfA/PoStlH4MsXx8DHsXK4cTzxBGOSBAFsK
3QHVQhQztSHmyN0Df0PdoIasypcSH864TOkLDTtwgDqTgXK8AIFl3TiTiiE/5ildUoerAKGNfsId
eABSVmkpZReqacQlFIHsssY1e5PHHknTpSGfUU5m65J+3BcExv2hdSoCU+zAjJ2F9CzS1UmYXAzd
NGDNrjOWC7hEhEt7Yj8O/Zeg0oaPQxum10YHmLmJQ/sxHRyoUw02Qt6VMx6yxgd39BH8XDTKtvaa
PyBljvpQPpnxUCGpsGhnYx47GI7OUEi0qAC3Bkse5u6CMZcyTBOIuQhctYmywrp10gpXcWFNH6s4
Cs71sZuu2wg4p9+Hw0OXtXW31qUU8V7FStlLGn6ag0lx8NKjo2iOb/2okzt2udp54k7lJz1uCPfR
iM1B36S5errruHmOA2/4V6Ov5UVXVf1W8SI8YETJs1XlR4EECs32ImJx26ItNOJlRWWhLcPe7a9D
sx9oXicBBHEGf81DqlqEbmC0z8FQs4ziHGVCX8N+HVbMebqAnmFpXrTuONlkQtWGt/YyV7AgGsPX
0kTFuPHRjcNCDMWZELW5tjIHskDnxjcyN+pPiM3lnQcmYd2riZFQorAqukQyCXirhFVPiYuSZXBj
Bp9T9KLnLe+hVkdeTE5rnAFKQyTYT+xTimxyG9zBQXxJ5IP6pDeDdmHHrRUSrlNbG0+zGtyNVWFv
aukyZi3N2Jfbjnv3FXal+lx5Vvs82MxdEfuRgaJDgZJLidYDDFKZuQ3caat8BU9YA3qJppHAlbZ6
tSMVXskkR1M7xbLdW4OCa1uWRb2i00sqgMBwx4SjaC61bEjWpu4E7coP58nmRPQ7PtMSPbrdwezA
FqCP6Pfd/h7hdAl8JJySSwAKro4mqcguCz8jR63A438dET255J0tDbHLqyFT3Z2KahV8j1v4pxf6
x14oXbI3u7GftA6foc8ydv9B6QDBkJ/53gk1dOL5bDb/Dv1QWg2zXed7JxR5GH+FaMGaNQtshv7T
CLU/6EhtLeThdPFws7Hj+6sRqs+YaDSddErJG/VQrP0NN9GPvRZakTqmJDbh9qyrpME675zf6DaD
bjBiO6iHY5e/hDJbRdmXN2fjF41PvvibzsfPB3jXaW2UleWV4gBewsLp5YvOf4r7Y+wvo+8Rk/9V
yndqDP2ny8KxaKzQXTEti3kPbqt3ParRkEZmUybjHM3Ye1OawlnRnXGBJg+FwKNMVOg9R3BxW32r
V+TATXiH7TEu9rql12H+Utal54aXYSciNJVbAvz0La/K7mtMwRvn510DOVUcdN40Z5n0k6C59RJ9
POB7LIPbsW43NHjsvSTa4SpBsA1knwlQwQwRA87CsxrsCWbv4PYBtW358ASyvI7Sjxiiw77BZVOw
91zxIUDBxc5oykXRmfuGzdqnUWXdIQvqjiEKnuhhwwgus/KD2zL6spUzHT0D1NyjVuoOGA3GIgua
PM0Sb6iwLoXmVtMhaf1I+ziAlBHF2upDyHzVskW7oYKty8ZVbk8X/59V4w+rBlpS7r3/PkBZ8Qpo
4uf2X+Xrv7jDuvxLzDzhW+DR2cv//c+3n//Lieh88HXfYYXwaC/wvPOMfl9AXPcDCwqy6LmF4htY
Dv+9ghBExIAF8RJWJVrVeBv/vYLwVyiC6VTgPoFsiWjn76wgJ4Xsm6cOSzlrCCZveqgzw23+5m+X
EPI7UoMsQX2XqnKZh69ZqF2qMThLvDlVuNjlsb5nY7v2g+7egEmZWHL15uT9Yo3x3/eS5o9A88tg
HfUFPpd3fc3Sdsji80J9hxZJxw/xMTbwIk2drOgD6QPgRz1jZxNcVJAXty4mhvVgPojeZBi7KtBR
XOgTUZMluldEChWqrXp2Zgi7Xxj4n4i5RsdYPdOv4h/RuylwjqWPiTTX8x9HQaESj5/kVG7jnH2L
th5tfydKYNYwiZxzdiAFUia9LWeYKUCxlZ52y9Eq7kbQ4w13w0453gKX40KY1iHsBncRA8qmmqQp
nXmgBShi7ISIy9aSa5megzi6hr7UgbFjV6T57bXjPxiWtpYhDFfJJ8gTyEyOtWRGRIK6T30RsSHP
Vr3Kl02X3pA2d5vUQ7NOEar1bfVI80Dfxll3FUoXu07xZUK6i0xhWePx3DoTH2NACwtLoXjOldDh
f0J7GvXhuRDhKqRKOgcHgvWTNKTKkRxs2sSpdRnmSfit3/nPsvKHZQU54tza/e/ryu5peIrjtyvJ
9x/5qxaxCTWbcyfY7KNAh7z876WE/cnMdAQKAROYwcuchPZ9KmtCVybpzPQZ0Asxm6H/vZQYrDKM
ZEmXsHSmG55v/J2lxP6xj01WBi16Xt1zN5g1S3jvqhHd8bMpARj8kQTyqsPcl8tx0UPnauZWkH9e
ibC5juKsgbCSmrdRlGo3kH7JTBG0h5ZZ7AEclArUlh5kwwppG8gorVrb6JAepK7zexwNaBcBsSW5
GI2q0oXG/vmsjFS66ZiYrCuD2HNCR+mV+2xvYnxE29IcCSxNrGlHwU4UkKF1X4tJmwimEYO41FQc
XaoiQ8QQyXZAyFmNT64VjfEKzpRrLKMQ9RPoj2bauJle74EIVV+gFidPLTK9K3SO4BphvD2QyNMs
/SpMXULLpvZr34TGwkQ/R86NblxjV7o2Wi0mnjCT5qcOlUf6h6XU4g54U6+dLgGDfFKhWVMJVJj5
229X8xzpZKIF0vk4NZZ/ZlsgcCtzBjb4EBTwKZp1y+Jk5v5V6VbmeTGYfLXK8Uob1B+koClKsGq7
dnnmo93EymhHR7MT5YsRp9rnorblTTRqag2EAi+M3eKR9cAC32VZ4G3DqKnQp1rlpec1n9oMQxx4
lHM3HEzUqebWjXyAO079hxrV/7FI5Uvj7pxvYMbIs0/mJw8fPWR0dVXxUZR58GDMVz8sS+Oeopmm
j6s3Zx0srzPkey25uUVuUlm200YSvXehOjzHVWpwGpDtqsuwwHg9lBZppyN/gmFrfiXnycCIZg6X
UecY5xaipCvbC+7oVZtbP44zfLRDv3TSDEAZ78xtpDUa22eyNOa8+vWk59zTM4npoE/WS+F056hs
jV2L82ZHQBIeEEHbjQiIdK3waqyBdkcQZh6yyk/2QpTDcxzBw0PkODxXwIOZedD7alqGI0EEUqjq
u00bA+PnoUyPbk9ZmMk03qUWm+04aRZO0Di0OZPJxtKAe4LkJ4Vl4+TpdhN/q0+NSZA3jWu3KNSN
KrhKNKvj5AJzfX0+kgD6eWyL6qtHWFSzKIaGGQ3Whno3N3I3RSTlzldV/P+4O7fmNpEmDP+V1N6j
EgcJuNit+iz5GDuJvU68uVJhWxEIBOIggfj1+wygrMCKk+ykaqmPykV27bSYUU9PH95++22QZcOb
Gf7EBytUtzcjnyQReb8NRZ/YLZcX1NWZZVMaC+1O8bLifQqBy7WueYszr7TKC3BznE3FL29X2zx9
MNw0frQX/uLaMBKb2bRF8T2gRdtmCXJZxvkAkaUjHJ9Ks/X2gcFvn81Imyh3LmC228zehJCwp8En
OBOsKflIMkm20B0mwT3lmkUamVt9NzHynfu8JKn4bg249gr6uPjBjI31FOqU4TljpOB1Nvwp7FKr
j6sYKf6WQVsCJReeB3z319EMbuwhk+WAfS6K0x29mXcF7ATGCfh1GxyVsrsxGO02wVztzraA8YRB
pSsvGa2ZtTbKFO2UWS4xMott8S7xo/K2Uts1c9EnsHjtbpJ4pDL5MJp9gc9w+JelrBg3uVTTh1Ap
43de6iWwLq1d0Jk6XImP4dA/j+kPhycPDCrdcJvN+NyAQsA89Zm+9d4akvQ7Pbjfjrh+WruyLraf
gM8yBQxCg3DYFEf7IIDNY7pTFmUyu9MShlBPM0CpDDaLlT+Xpc0KVGC0k3GcKvfLncdAuxE8fvA1
JaFbnFvMONmd6JzBzYkWxMzO9Ldrh662hIgxziEEXgOO/5wYjCChoS9QL5lro5z9/AJw6ngtsgNw
eVTdsAcLCMEfMCdpYVKVLLNT2PmYvLReLIB3z4KEcg52hvgce6GNMTGhO1JOKcOsneFsOHqr5uPZ
F86ejmHeRY5emOr1OKfd0NVooTuLA2t2H5gx5KpuuMCDe/3dq/v4wPUXm09+gjkIGq3swv3vbP4K
puPSyEd30WbEPL6cjP0XtJmGgiRNgk8qSdsbYPjF+8DchufZSlSztDCEG27tba9olWaStq0ll8Eo
Ty4jM1buM9CY53ZuZDQK0pX2vrRS7xoYa/Ehhwaf+leap1+2XBN8RZ7xmM6YHDlkPAwlmZj69obR
9OG5CXPYBKYnWEY02pOzzWb2oLnq8kKxFOsq9UhA0sUwPmOe3uIMovjiM6zOUMHm29mlt4NYvQzN
0KKTSyvm6oKMLo2jBljTdK2pp6W+ts/0yH9UV8lF6uphfKKT071khMrsc2hy1PEJig/V0SO+Xjwn
UA5uT0Fd8Hqhz9jEItHuAi3dbaarpb6FDiImpQlv49ly6M4+o3nbuRGshAURW7M0Z1cbjzkBBjEK
Exyold6tPRo1d9rKvyeLURI1xGPvL3O1fIIvOrpkFGIBD5nGAJ9E2zKwM9Cu3SJPGV4ZFO+Wasld
8roi4CTyTbc0gQ4TfAaYvkaVO9hxG7DVqw0Q2pjptGpmTnZDDthJZZuDvIjPKUy48OXNWIBbulTr
htHaGWtZeVuq2KTTxSoFVxyb5J+WwRWTY2lP262Gnj/ZKktvxYjP8CyLoQo54SQNH3f5MPiI+c8e
tdzYzjeeaShTyocrOgFcKyINjDt2w4Cl0ekKSij0wACBccIwwFlwFqgMFjqBfnlzYS2UYror1+Zl
Yaw+MnSd2rPpMsWEUZDeuR2PlVvYn3f5NIXH5jkeca2gX+40IU90UaglFMsikW3SIozLKb5XRkFn
D2nhX4wUyoHTAhDFqa3vHtT1OpzqsMwCZYULmh5CDoS9gKUfztvUmAA3M59001hNk+3Wv4rUJTMt
7YCZWGNorc/LGDpveGeg4ZusN777iXvA+5QqS7jxynXOmPbIWy0fUsuwIdT14/HiwsVvKSYrEtEw
frtr91khqXinbHPh4CRFdDWE5+xcgR9kmjADgJYfd5OdZsCKhyzXx+QFUcpGpXnC32fZhmOwczVm
ZICZMYxpUKrh/WKRpZezocGtU6pL/dHVZ7RGL9Tx2n+rZHDTxMw7vF1kXqScloyIfVyBSIDHFezv
dIdlH06UsFSvF6Pcv9qhCODFc7AmigGp0WREvP+XCrExaLohZZJlSAqBVtFlcZfgW14AIYftMU3L
8os29q1L5rQppyRbfOol45kqGLbKHJberT2x0rEH+j+ZmSd5oqCFHlST0UmxSCA5psoGH8CMKe96
GXwxzfyOoiHAEpLx0ewk9wFVB7m/emeaK/eDRhctyIPAZmcgELytDtL/TWTbLERkwRnL62W72808
2d3NUwpT6T4NLX76IfLC7D76d7/0uqAmT/adWBl/TPTDt2Ll6qWqN35NRuCwsM3z/PffdJUJjyCR
LVXMLODBqgUR09TqHyu2PdA5/7ZJbFw9+IZ84MEmfWsbXl9hvZ+v/85rK/gnkSgQaETrUrtgAMqG
0QV8rVHvArf84S4wx2EwNigggG3s2/rhoqi/k7qI8FUzf0IJYG4DK05TKvwW1dNRAlMb1J2qIi/b
r28fohaNt5X69kkWA8VFwQVCUzyd5dsMvAd8DfPiqD4DOOD/yS48RZswE7Zo4XXHttZq+V0V6Eg4
sAP2YMT6TMFhWj2dE4AdYAfIfYuEu3h6dw6wX7yznCKg52O6JahGHt0Ei44PBqToGqxP9fMfKYLz
TEF2X2E5zIVygDXSXVK7YFDMNelpqeK0QyuIGSACBX9L/3n19M8agLOWXL1uDEhwgBtXG0XnsB9u
gihooyMjXG06E3hq69OjC5G+AsGTIacDQ6hBSZQzWaj+qhF4uAuWDdcntTox/qh++nYSoDaWvheo
JFBApE7QLLKzCTb9WvBM0xRETlU8vTsPsMV1iyk/7SCKIishryD+rZ7O5QhP2gCku7ga+qYCNP1q
0svH/9UYs0XmrV4+1vXwIFTmwLS0qsT833gF37wMyFPIOsa6OWD+GT0XanMjdr99FceYuhksJzXD
VP2BPbKG5B1FAUjKGnIn0OhCXxw4perpOEdQtgwgoINcS9SS+Kg+rV+zxrJaIOIDvmJxDI4eApxD
aGtEhNhXQwibtPRtgAcMySCTfP+58g4tgTkikgbMBhalvhF7dxuQLhCwEamjgHNIQzGOAWFn9XTd
oyE1dpi7bdjB+3YUSHFImwLNGpD9JROgc6gOv34LZwDCCzpUgSyKp3fXoUZbtrQlJEJiAID51e3r
7gLXAdgG0XhZ70J9//bIHgrO3h8MljsX60GwTCAEpzGZ5uNJM0sfgDQllQ32tHp6pwsqFa36pb6b
MvjmLmAKGEWB2d9f/R33WFUZdM50VNEg2jtTIGa6SppCZr3iFkHI1oRIwtlqWYTxgCgS3gBARdXT
P4MILKTOZUlogUa2wABkSUvwXtcPd8HWSSwNh8AHmp/3zyJwlrtQ1p+OkkzhIUHrIWaiHC7fYoww
FXsgN3D3iad/SgDNsKwp0AHs4wFCkdFEAZ2jYItxIipREqDcfu4CmQxR8JXzjcyBoaokUcGWVU/X
N9KGA/q30TbIHcXTu2CBdkjBeiG3C6MBgTcZsr2f3NmFsT2AjgYgN4xV/dQF3Bdpsyiw6cIijDon
wRwPTPgKmd3UrL53rgHeu2iRkdIBrkYYGoAZ6sfTh6oK0+loRL+ygCP28STAH2LIWkX4nEiN4AYC
vNyv8vBuYMjSmL4CnW2o9rtHXjIjnkQHgpQS4B9arN2mf6s+6C+vRjZGTHZvft47z4CISbSCSO0C
hkBn+MlXmy9CsEMlEElkWMBEKr3epR7uAqwLkrtgjLkU6N6hCfDoUbCNAXcPlqepXvXpKAgdlV2+
DrEzlFpigET1YFoOlQBLQEIFvrh94bHe717tAl1YsrtAUYkcqU3/Yr0LnaNgEi+SWQDmX5+E/vnK
JJPH0l6iNuD2h5aPMvJRXRgNSKDAd78vQPbPIJAAlN0FnaoRYHLI1hoPoeMlmhQYaXQF8tyknPu4
C4JRTepyAHdEYMhYA85F/bTtAueEpLIoR++PRPWBPbIL9EI2oKB/n0JAF6DCJDQeN1dg11EQl4eI
rQ/KL2x7j3ZBA94uHTfxVVNL5po8jsAhwQzVJW5Cb3WBXRCtIVInQtgFEPcklGrj+AKLRaKFShus
AE2MTXzVN13AdEvugqFzR9CRRfn+uF2oMglgNpuqVp+OAul/WSUwhqSLKDo3vuILQB494bRR0hNe
cb+yQxiMfikBndqCO1XqKBA/AbfDWwKOduxyAINDxpFilN3XipMoOMqaRZ2jMCRbQkR61F2yhK5Q
aAGIUW9S/xwFgSmU1QVSBRpdePsgUWh8N4AQrZ0CmFY99RHskV2gG1t6F0CjEJBD9wCvZvV0d8Ea
CKMB53ajC72rO8ECKo3NI6MARlVAdZsTwW1zqAucCGgiYOWCXmcfYPTNOr5kHPrZigvJNVQAgNc3
wHngUUi2q+QgafKunh+/I37g2HztBJnQi/9c9YB48/RYq8i3fmHf+/Dy503fg2BJgbHoK9tA9Yui
JaT+7LoDQvz3H60SbeUXH/xw7ycf/vNmgS8/+uhL7f/nhTdPnOTJ3VXL3TWv+c5Z0Ufyv8B5dFbO
IRYZ7cMK/fMmv//Wes8Di/gdwanfkStqFNJyE6+MwrbgCj0sL9h3wtRJ968ovsYajCoreeIETDlP
wjaRTo3yk5YdBVHiPEeHb12jR+UlMyntKfOeNllLeNW2Iit8Og/gA0nmh5JrrJe05B/jL6o6xI72
aX31/V7T7jN23Xtua2GNUpJ9//N5lCzamtJAX2Qlf5uBRXIzLp8dt6WADUpF9oUvg8ALI699ImuQ
vLTo8NlzOlakhpZIS47ytlrUWA1ZsW9f2qa6g0paMAI2T/7u8CSCARTIClnR19EGooXuNtewBVnZ
N44XtqxHUwKXlwtZqBM+71dfXeZ1XVledJo6TzCgzrOspdNNzVJavvfkegunNfmmqQfKixZTM6Os
pdkaUSKVAHnZaerxZ7329sKqTa9Rj79CerRJuqJ/yYtHYdZR7qanVfal380fE6fjPYHBEXhwedFb
p31vNbgBecH5mwtntU5dr32tI1/U4X6F/Kt5ks5blorCjihv/QrhN/PCe2pdY00Lwq8Q/jlK/P1r
VtpdF6SkRcOw5L6ZOEnETdk+nHWt59d8wNTxu2efgJjciKz4967X3vE6Hy8t1g/wSNpRTZPklhad
zBfdHt4qbywr+AODiWHv2DqdMIGJTiIvKyv+zo2e528u0xd3W53kkhX/Z7T5hiI2ucRf8wEvFbHp
jZAV/+pYaEn3+H5etKPKhv9B9p0/Zo67VwxhU5q2OVmxn+bJiputJbnuTpaW7BHZdNS7SS/Kin5w
uHfCRdY+mg04VFr4PM3efDr28nVWUFr+azMLJZXvFQ7wVyUfyzR9Ld2+zD/taUGO/bN2ck38xlMw
d5I//gYAAP//</cx:binary>
              </cx:geoCache>
            </cx:geography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Analysis!$B$4" max="4" min="1" noThreeD="1" page="10" val="2"/>
</file>

<file path=xl/ctrlProps/ctrlProp2.xml><?xml version="1.0" encoding="utf-8"?>
<formControlPr xmlns="http://schemas.microsoft.com/office/spreadsheetml/2009/9/main" objectType="Spin" dx="22" fmlaLink="Analysis!$B$8" max="10" min="1" noThreeD="1" page="10" val="6"/>
</file>

<file path=xl/ctrlProps/ctrlProp3.xml><?xml version="1.0" encoding="utf-8"?>
<formControlPr xmlns="http://schemas.microsoft.com/office/spreadsheetml/2009/9/main" objectType="Radio" checked="Checked" firstButton="1" fmlaLink="Analysis!$C$12" lockText="1" noThreeD="1"/>
</file>

<file path=xl/ctrlProps/ctrlProp4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123825</xdr:colOff>
      <xdr:row>1</xdr:row>
      <xdr:rowOff>47625</xdr:rowOff>
    </xdr:from>
    <xdr:to>
      <xdr:col>18</xdr:col>
      <xdr:colOff>180975</xdr:colOff>
      <xdr:row>4</xdr:row>
      <xdr:rowOff>66675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C7FBF4B-16B8-45AC-BF5E-5DD6493550EC}"/>
            </a:ext>
          </a:extLst>
        </xdr:cNvPr>
        <xdr:cNvGrpSpPr/>
      </xdr:nvGrpSpPr>
      <xdr:grpSpPr>
        <a:xfrm>
          <a:off x="8686299" y="248151"/>
          <a:ext cx="2503571" cy="590550"/>
          <a:chOff x="10201276" y="152401"/>
          <a:chExt cx="2419348" cy="657225"/>
        </a:xfrm>
      </xdr:grpSpPr>
      <xdr:pic>
        <xdr:nvPicPr>
          <xdr:cNvPr id="3" name="Graphic 2" descr="Box">
            <a:extLst>
              <a:ext uri="{FF2B5EF4-FFF2-40B4-BE49-F238E27FC236}">
                <a16:creationId xmlns:a16="http://schemas.microsoft.com/office/drawing/2014/main" id="{52BDD3A4-728D-63E0-9DF0-69A10F2D3B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201276" y="171449"/>
            <a:ext cx="628650" cy="62865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3F8C72C-76EE-C56A-EC93-D63F2272F608}"/>
              </a:ext>
            </a:extLst>
          </xdr:cNvPr>
          <xdr:cNvSpPr txBox="1"/>
        </xdr:nvSpPr>
        <xdr:spPr>
          <a:xfrm>
            <a:off x="10467974" y="152401"/>
            <a:ext cx="2124075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Home</a:t>
            </a:r>
            <a:r>
              <a:rPr lang="en-US" sz="1800" baseline="0">
                <a:solidFill>
                  <a:schemeClr val="bg1"/>
                </a:solidFill>
                <a:latin typeface="Arial Black" panose="020B0A04020102020204" pitchFamily="34" charset="0"/>
              </a:rPr>
              <a:t> </a:t>
            </a:r>
            <a:r>
              <a:rPr lang="en-US" sz="1400">
                <a:solidFill>
                  <a:srgbClr val="006666"/>
                </a:solidFill>
                <a:latin typeface="Arial Black" panose="020B0A04020102020204" pitchFamily="34" charset="0"/>
              </a:rPr>
              <a:t>Luxury</a:t>
            </a:r>
            <a:r>
              <a:rPr lang="en-US" sz="1800">
                <a:solidFill>
                  <a:schemeClr val="bg1"/>
                </a:solidFill>
                <a:latin typeface="Arial Black" panose="020B0A04020102020204" pitchFamily="34" charset="0"/>
              </a:rPr>
              <a:t> </a:t>
            </a:r>
            <a:endParaRPr lang="en-US" sz="18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19EDEE5-C5B1-337D-85BC-377F0AFFCFAF}"/>
              </a:ext>
            </a:extLst>
          </xdr:cNvPr>
          <xdr:cNvSpPr txBox="1"/>
        </xdr:nvSpPr>
        <xdr:spPr>
          <a:xfrm>
            <a:off x="10496549" y="390526"/>
            <a:ext cx="2124075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Kitchen</a:t>
            </a:r>
            <a:r>
              <a:rPr lang="en-US" sz="240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 </a:t>
            </a:r>
            <a:endParaRPr lang="en-US" sz="24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323850</xdr:colOff>
          <xdr:row>5</xdr:row>
          <xdr:rowOff>38100</xdr:rowOff>
        </xdr:from>
        <xdr:to>
          <xdr:col>5</xdr:col>
          <xdr:colOff>19050</xdr:colOff>
          <xdr:row>6</xdr:row>
          <xdr:rowOff>161925</xdr:rowOff>
        </xdr:to>
        <xdr:sp macro="" textlink="">
          <xdr:nvSpPr>
            <xdr:cNvPr id="2053" name="Spinner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485775</xdr:colOff>
          <xdr:row>5</xdr:row>
          <xdr:rowOff>38100</xdr:rowOff>
        </xdr:from>
        <xdr:to>
          <xdr:col>7</xdr:col>
          <xdr:colOff>200025</xdr:colOff>
          <xdr:row>6</xdr:row>
          <xdr:rowOff>171450</xdr:rowOff>
        </xdr:to>
        <xdr:sp macro="" textlink="">
          <xdr:nvSpPr>
            <xdr:cNvPr id="2054" name="Spinner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38100</xdr:colOff>
      <xdr:row>5</xdr:row>
      <xdr:rowOff>66675</xdr:rowOff>
    </xdr:from>
    <xdr:to>
      <xdr:col>6</xdr:col>
      <xdr:colOff>104775</xdr:colOff>
      <xdr:row>6</xdr:row>
      <xdr:rowOff>133350</xdr:rowOff>
    </xdr:to>
    <xdr:sp macro="" textlink="Analysis!D4">
      <xdr:nvSpPr>
        <xdr:cNvPr id="14" name="Rectangle 13">
          <a:extLst>
            <a:ext uri="{FF2B5EF4-FFF2-40B4-BE49-F238E27FC236}">
              <a16:creationId xmlns:a16="http://schemas.microsoft.com/office/drawing/2014/main" id="{1038726A-BCCE-2196-007F-9E830CBBD156}"/>
            </a:ext>
          </a:extLst>
        </xdr:cNvPr>
        <xdr:cNvSpPr/>
      </xdr:nvSpPr>
      <xdr:spPr>
        <a:xfrm>
          <a:off x="3086100" y="1028700"/>
          <a:ext cx="676275" cy="257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B366A44-99AD-4FF4-B4C0-338030C50E86}" type="TxLink">
            <a:rPr lang="en-US" sz="1800" b="0" i="0" u="none" strike="noStrike">
              <a:solidFill>
                <a:srgbClr val="000000"/>
              </a:solidFill>
              <a:latin typeface="Aptos Light" panose="020B0004020202020204" pitchFamily="34" charset="0"/>
              <a:cs typeface="Calibri"/>
            </a:rPr>
            <a:pPr algn="ctr"/>
            <a:t>2020</a:t>
          </a:fld>
          <a:endParaRPr lang="en-GB" sz="1800" b="0">
            <a:solidFill>
              <a:schemeClr val="tx1">
                <a:lumMod val="65000"/>
                <a:lumOff val="35000"/>
              </a:schemeClr>
            </a:solidFill>
            <a:latin typeface="Aptos Light" panose="020B0004020202020204" pitchFamily="34" charset="0"/>
          </a:endParaRPr>
        </a:p>
      </xdr:txBody>
    </xdr:sp>
    <xdr:clientData/>
  </xdr:twoCellAnchor>
  <xdr:twoCellAnchor>
    <xdr:from>
      <xdr:col>7</xdr:col>
      <xdr:colOff>219074</xdr:colOff>
      <xdr:row>5</xdr:row>
      <xdr:rowOff>66675</xdr:rowOff>
    </xdr:from>
    <xdr:to>
      <xdr:col>10</xdr:col>
      <xdr:colOff>180975</xdr:colOff>
      <xdr:row>6</xdr:row>
      <xdr:rowOff>133350</xdr:rowOff>
    </xdr:to>
    <xdr:sp macro="" textlink="Analysis!D8">
      <xdr:nvSpPr>
        <xdr:cNvPr id="15" name="Rectangle 14">
          <a:extLst>
            <a:ext uri="{FF2B5EF4-FFF2-40B4-BE49-F238E27FC236}">
              <a16:creationId xmlns:a16="http://schemas.microsoft.com/office/drawing/2014/main" id="{820BE3E0-98A3-4B05-A2CF-880F533C9012}"/>
            </a:ext>
          </a:extLst>
        </xdr:cNvPr>
        <xdr:cNvSpPr/>
      </xdr:nvSpPr>
      <xdr:spPr>
        <a:xfrm>
          <a:off x="4486274" y="1028700"/>
          <a:ext cx="1790701" cy="257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39B19B02-D128-4492-A0BA-FF5289C450E7}" type="TxLink">
            <a:rPr lang="en-US" sz="1800" b="0" i="0" u="none" strike="noStrike">
              <a:solidFill>
                <a:srgbClr val="000000"/>
              </a:solidFill>
              <a:latin typeface="Aptos Light" panose="020B0004020202020204" pitchFamily="34" charset="0"/>
              <a:ea typeface="+mn-ea"/>
              <a:cs typeface="Calibri"/>
            </a:rPr>
            <a:pPr marL="0" indent="0" algn="ctr"/>
            <a:t>Dishwasher </a:t>
          </a:fld>
          <a:endParaRPr lang="en-GB" sz="1800" b="0" i="0" u="none" strike="noStrike">
            <a:solidFill>
              <a:srgbClr val="000000"/>
            </a:solidFill>
            <a:latin typeface="Aptos Light" panose="020B0004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114300</xdr:colOff>
      <xdr:row>7</xdr:row>
      <xdr:rowOff>123826</xdr:rowOff>
    </xdr:from>
    <xdr:to>
      <xdr:col>10</xdr:col>
      <xdr:colOff>180975</xdr:colOff>
      <xdr:row>23</xdr:row>
      <xdr:rowOff>142876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F680FA9-DBB3-4962-B7FD-DA0728403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114301</xdr:colOff>
      <xdr:row>24</xdr:row>
      <xdr:rowOff>76200</xdr:rowOff>
    </xdr:from>
    <xdr:to>
      <xdr:col>7</xdr:col>
      <xdr:colOff>70185</xdr:colOff>
      <xdr:row>34</xdr:row>
      <xdr:rowOff>66675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FB8F95B-3876-4A11-BA7F-780BE0D6E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210552</xdr:colOff>
      <xdr:row>24</xdr:row>
      <xdr:rowOff>76200</xdr:rowOff>
    </xdr:from>
    <xdr:to>
      <xdr:col>10</xdr:col>
      <xdr:colOff>180977</xdr:colOff>
      <xdr:row>34</xdr:row>
      <xdr:rowOff>57151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3AF498B-E044-4951-851B-24C635306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304800</xdr:colOff>
      <xdr:row>7</xdr:row>
      <xdr:rowOff>123825</xdr:rowOff>
    </xdr:from>
    <xdr:to>
      <xdr:col>17</xdr:col>
      <xdr:colOff>504825</xdr:colOff>
      <xdr:row>21</xdr:row>
      <xdr:rowOff>142874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D92DC41E-1CB4-4528-B2B9-7893010373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00800" y="1466850"/>
              <a:ext cx="4467225" cy="27622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304800</xdr:colOff>
      <xdr:row>22</xdr:row>
      <xdr:rowOff>76200</xdr:rowOff>
    </xdr:from>
    <xdr:to>
      <xdr:col>17</xdr:col>
      <xdr:colOff>504825</xdr:colOff>
      <xdr:row>34</xdr:row>
      <xdr:rowOff>57151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9B31E47-3B73-4EAF-9C67-4C51238F6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85725</xdr:colOff>
          <xdr:row>5</xdr:row>
          <xdr:rowOff>85725</xdr:rowOff>
        </xdr:from>
        <xdr:to>
          <xdr:col>15</xdr:col>
          <xdr:colOff>495300</xdr:colOff>
          <xdr:row>6</xdr:row>
          <xdr:rowOff>104775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Revenue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485775</xdr:colOff>
          <xdr:row>5</xdr:row>
          <xdr:rowOff>85725</xdr:rowOff>
        </xdr:from>
        <xdr:to>
          <xdr:col>17</xdr:col>
          <xdr:colOff>285750</xdr:colOff>
          <xdr:row>6</xdr:row>
          <xdr:rowOff>104775</xdr:rowOff>
        </xdr:to>
        <xdr:sp macro="" textlink="">
          <xdr:nvSpPr>
            <xdr:cNvPr id="2056" name="Option 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Quantity Sold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180975</xdr:colOff>
      <xdr:row>2</xdr:row>
      <xdr:rowOff>104775</xdr:rowOff>
    </xdr:from>
    <xdr:to>
      <xdr:col>4</xdr:col>
      <xdr:colOff>390525</xdr:colOff>
      <xdr:row>3</xdr:row>
      <xdr:rowOff>85725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611E9D1A-ADE7-3E26-6A3C-A56FA494A369}"/>
            </a:ext>
          </a:extLst>
        </xdr:cNvPr>
        <xdr:cNvSpPr/>
      </xdr:nvSpPr>
      <xdr:spPr>
        <a:xfrm>
          <a:off x="2619375" y="495300"/>
          <a:ext cx="209550" cy="171450"/>
        </a:xfrm>
        <a:prstGeom prst="flowChartConnector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504825</xdr:colOff>
      <xdr:row>1</xdr:row>
      <xdr:rowOff>152400</xdr:rowOff>
    </xdr:from>
    <xdr:to>
      <xdr:col>13</xdr:col>
      <xdr:colOff>541421</xdr:colOff>
      <xdr:row>4</xdr:row>
      <xdr:rowOff>57150</xdr:rowOff>
    </xdr:to>
    <xdr:sp macro="" textlink="Analysis!B23">
      <xdr:nvSpPr>
        <xdr:cNvPr id="7" name="TextBox 6">
          <a:extLst>
            <a:ext uri="{FF2B5EF4-FFF2-40B4-BE49-F238E27FC236}">
              <a16:creationId xmlns:a16="http://schemas.microsoft.com/office/drawing/2014/main" id="{1BC9DE21-1A35-5D4F-DA40-18D2170913C4}"/>
            </a:ext>
          </a:extLst>
        </xdr:cNvPr>
        <xdr:cNvSpPr txBox="1"/>
      </xdr:nvSpPr>
      <xdr:spPr>
        <a:xfrm>
          <a:off x="2951246" y="352926"/>
          <a:ext cx="5541043" cy="4762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B4BFB623-1AF5-4854-A595-34240A005F10}" type="TxLink">
            <a:rPr lang="en-US" sz="2000" b="1" i="0" u="none" strike="noStrike">
              <a:solidFill>
                <a:srgbClr val="000000"/>
              </a:solidFill>
              <a:latin typeface="Aptos Light" panose="020B0004020202020204" pitchFamily="34" charset="0"/>
              <a:ea typeface="+mn-ea"/>
              <a:cs typeface="Calibri"/>
            </a:rPr>
            <a:pPr marL="0" indent="0" algn="l"/>
            <a:t>Summary of DISHWASHER  sales in 2020</a:t>
          </a:fld>
          <a:endParaRPr lang="en-GB" sz="2000" b="1" i="0" u="none" strike="noStrike">
            <a:solidFill>
              <a:srgbClr val="000000"/>
            </a:solidFill>
            <a:latin typeface="Aptos Light" panose="020B0004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95250</xdr:colOff>
      <xdr:row>29</xdr:row>
      <xdr:rowOff>114300</xdr:rowOff>
    </xdr:from>
    <xdr:to>
      <xdr:col>6</xdr:col>
      <xdr:colOff>161925</xdr:colOff>
      <xdr:row>30</xdr:row>
      <xdr:rowOff>180975</xdr:rowOff>
    </xdr:to>
    <xdr:sp macro="" textlink="Analysis!L17">
      <xdr:nvSpPr>
        <xdr:cNvPr id="8" name="Rectangle 7">
          <a:extLst>
            <a:ext uri="{FF2B5EF4-FFF2-40B4-BE49-F238E27FC236}">
              <a16:creationId xmlns:a16="http://schemas.microsoft.com/office/drawing/2014/main" id="{A8FB2C56-1D27-EDB6-1117-09031C6B95C1}"/>
            </a:ext>
          </a:extLst>
        </xdr:cNvPr>
        <xdr:cNvSpPr/>
      </xdr:nvSpPr>
      <xdr:spPr>
        <a:xfrm>
          <a:off x="3143250" y="5724525"/>
          <a:ext cx="67627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FDE393AD-A1B7-4E9A-B5D4-6B72F6D65E4E}" type="TxLink">
            <a:rPr lang="en-US" sz="1100" b="0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11.23%</a:t>
          </a:fld>
          <a:endParaRPr lang="en-GB" sz="1100" b="0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209550</xdr:colOff>
      <xdr:row>29</xdr:row>
      <xdr:rowOff>104775</xdr:rowOff>
    </xdr:from>
    <xdr:to>
      <xdr:col>9</xdr:col>
      <xdr:colOff>276225</xdr:colOff>
      <xdr:row>30</xdr:row>
      <xdr:rowOff>171450</xdr:rowOff>
    </xdr:to>
    <xdr:sp macro="" textlink="Analysis!L22">
      <xdr:nvSpPr>
        <xdr:cNvPr id="9" name="Rectangle 8">
          <a:extLst>
            <a:ext uri="{FF2B5EF4-FFF2-40B4-BE49-F238E27FC236}">
              <a16:creationId xmlns:a16="http://schemas.microsoft.com/office/drawing/2014/main" id="{AD870A33-0377-5EC0-BE86-86A2AE76ED17}"/>
            </a:ext>
          </a:extLst>
        </xdr:cNvPr>
        <xdr:cNvSpPr/>
      </xdr:nvSpPr>
      <xdr:spPr>
        <a:xfrm>
          <a:off x="5086350" y="5715000"/>
          <a:ext cx="67627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298B9BD2-4A01-461E-AF21-5E11BBEAEE73}" type="TxLink">
            <a:rPr lang="en-US" sz="1100" b="0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 algn="ctr"/>
            <a:t>51.32%</a:t>
          </a:fld>
          <a:endParaRPr lang="en-GB" sz="1800" b="1">
            <a:solidFill>
              <a:schemeClr val="accent1">
                <a:lumMod val="75000"/>
              </a:schemeClr>
            </a:solidFill>
            <a:latin typeface="Aptos Light" panose="020B00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D9D61-DB96-459D-8172-E17C08DCDF2B}" name="dataset" displayName="dataset" ref="A1:F2764" totalsRowShown="0" headerRowDxfId="18" headerRowBorderDxfId="17">
  <tableColumns count="6">
    <tableColumn id="1" xr3:uid="{FC3A78C9-41E0-40C5-A3E5-4FAC9E5B94B8}" name="Year" dataDxfId="16"/>
    <tableColumn id="2" xr3:uid="{67F1B5E8-EA9F-49D2-AB69-7CD37B2945DA}" name="Products" dataDxfId="15"/>
    <tableColumn id="3" xr3:uid="{E2CDF8EE-FD27-4895-A092-337126119586}" name="State" dataDxfId="14"/>
    <tableColumn id="4" xr3:uid="{D188A529-9612-4160-90A8-9890FBA7EECC}" name="Quantity" dataDxfId="13"/>
    <tableColumn id="5" xr3:uid="{4CB1E61A-DFF5-47BB-BBB9-283C2EC5D2D9}" name="Revenue" dataDxfId="12"/>
    <tableColumn id="6" xr3:uid="{29995692-C5C1-40D6-A689-A2CE80E44309}" name="Sales Channel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6501B3-BF13-4A53-A3AB-780B3C6AE54D}" name="population_2020" displayName="population_2020" ref="I1:M52" totalsRowShown="0" headerRowDxfId="10" headerRowBorderDxfId="9" tableBorderDxfId="8" totalsRowBorderDxfId="7">
  <tableColumns count="5">
    <tableColumn id="1" xr3:uid="{70A4CD7D-36FB-44B5-AA9A-DFBD30C6E397}" name="Rank" dataDxfId="6"/>
    <tableColumn id="2" xr3:uid="{71ADBB55-44E6-4FA4-B80A-FE92162B9643}" name="State" dataDxfId="5"/>
    <tableColumn id="3" xr3:uid="{41D46852-CC9D-4F68-A56A-F2204D9459EF}" name="Code" dataDxfId="4"/>
    <tableColumn id="4" xr3:uid="{CF580379-87F3-4427-BB55-D1FBDEB6F8EE}" name="Population" dataDxfId="3" dataCellStyle="Comma"/>
    <tableColumn id="5" xr3:uid="{1B51ACF3-D9D4-4FB7-88C1-6C6495919FDF}" name="% Popul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077A-A270-4824-AE6E-D66251B707C3}">
  <dimension ref="A1:M2764"/>
  <sheetViews>
    <sheetView topLeftCell="A2611" workbookViewId="0">
      <selection activeCell="J2638" sqref="J2638"/>
    </sheetView>
  </sheetViews>
  <sheetFormatPr defaultRowHeight="15" x14ac:dyDescent="0.25"/>
  <cols>
    <col min="2" max="2" width="17.42578125" customWidth="1"/>
    <col min="3" max="3" width="15.28515625" bestFit="1" customWidth="1"/>
    <col min="4" max="4" width="10.85546875" customWidth="1"/>
    <col min="5" max="5" width="11" customWidth="1"/>
    <col min="6" max="6" width="15.42578125" customWidth="1"/>
    <col min="8" max="8" width="9.7109375" customWidth="1"/>
    <col min="9" max="9" width="7" customWidth="1"/>
    <col min="10" max="10" width="15.85546875" customWidth="1"/>
    <col min="11" max="11" width="12.85546875" customWidth="1"/>
    <col min="12" max="12" width="14.140625" customWidth="1"/>
    <col min="13" max="13" width="14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0" t="s">
        <v>137</v>
      </c>
      <c r="J1" s="11" t="s">
        <v>2</v>
      </c>
      <c r="K1" s="11" t="s">
        <v>138</v>
      </c>
      <c r="L1" s="11" t="s">
        <v>139</v>
      </c>
      <c r="M1" s="12" t="s">
        <v>140</v>
      </c>
    </row>
    <row r="2" spans="1:13" x14ac:dyDescent="0.25">
      <c r="A2" s="1">
        <v>2022</v>
      </c>
      <c r="B2" s="1" t="s">
        <v>6</v>
      </c>
      <c r="C2" s="1" t="s">
        <v>7</v>
      </c>
      <c r="D2" s="1">
        <v>1829</v>
      </c>
      <c r="E2" s="1">
        <v>64872</v>
      </c>
      <c r="F2" s="1" t="s">
        <v>8</v>
      </c>
      <c r="I2" s="13">
        <v>1</v>
      </c>
      <c r="J2" s="1" t="s">
        <v>12</v>
      </c>
      <c r="K2" s="1" t="s">
        <v>84</v>
      </c>
      <c r="L2" s="18">
        <v>39538223</v>
      </c>
      <c r="M2" s="14">
        <v>0.1191</v>
      </c>
    </row>
    <row r="3" spans="1:13" x14ac:dyDescent="0.25">
      <c r="A3" s="1">
        <v>2022</v>
      </c>
      <c r="B3" s="1" t="s">
        <v>6</v>
      </c>
      <c r="C3" s="1" t="s">
        <v>9</v>
      </c>
      <c r="D3" s="1">
        <v>1354</v>
      </c>
      <c r="E3" s="1">
        <v>61216</v>
      </c>
      <c r="F3" s="1" t="s">
        <v>10</v>
      </c>
      <c r="I3" s="13">
        <v>2</v>
      </c>
      <c r="J3" s="1" t="s">
        <v>49</v>
      </c>
      <c r="K3" s="1" t="s">
        <v>85</v>
      </c>
      <c r="L3" s="18">
        <v>29145505</v>
      </c>
      <c r="M3" s="14">
        <v>8.7400000000000005E-2</v>
      </c>
    </row>
    <row r="4" spans="1:13" x14ac:dyDescent="0.25">
      <c r="A4" s="1">
        <v>2022</v>
      </c>
      <c r="B4" s="1" t="s">
        <v>6</v>
      </c>
      <c r="C4" s="1" t="s">
        <v>11</v>
      </c>
      <c r="D4" s="1">
        <v>2565</v>
      </c>
      <c r="E4" s="1">
        <v>55909</v>
      </c>
      <c r="F4" s="1" t="s">
        <v>8</v>
      </c>
      <c r="I4" s="13">
        <v>3</v>
      </c>
      <c r="J4" s="1" t="s">
        <v>16</v>
      </c>
      <c r="K4" s="1" t="s">
        <v>86</v>
      </c>
      <c r="L4" s="18">
        <v>21538187</v>
      </c>
      <c r="M4" s="14">
        <v>6.4699999999999994E-2</v>
      </c>
    </row>
    <row r="5" spans="1:13" x14ac:dyDescent="0.25">
      <c r="A5" s="1">
        <v>2022</v>
      </c>
      <c r="B5" s="1" t="s">
        <v>6</v>
      </c>
      <c r="C5" s="1" t="s">
        <v>12</v>
      </c>
      <c r="D5" s="1">
        <v>17651</v>
      </c>
      <c r="E5" s="1">
        <v>48534</v>
      </c>
      <c r="F5" s="1" t="s">
        <v>8</v>
      </c>
      <c r="I5" s="13">
        <v>4</v>
      </c>
      <c r="J5" s="1" t="s">
        <v>38</v>
      </c>
      <c r="K5" s="1" t="s">
        <v>87</v>
      </c>
      <c r="L5" s="18">
        <v>20201249</v>
      </c>
      <c r="M5" s="14">
        <v>5.8599999999999999E-2</v>
      </c>
    </row>
    <row r="6" spans="1:13" x14ac:dyDescent="0.25">
      <c r="A6" s="1">
        <v>2022</v>
      </c>
      <c r="B6" s="1" t="s">
        <v>6</v>
      </c>
      <c r="C6" s="1" t="s">
        <v>13</v>
      </c>
      <c r="D6" s="1">
        <v>3312</v>
      </c>
      <c r="E6" s="1">
        <v>97879</v>
      </c>
      <c r="F6" s="1" t="s">
        <v>10</v>
      </c>
      <c r="I6" s="13">
        <v>5</v>
      </c>
      <c r="J6" s="1" t="s">
        <v>44</v>
      </c>
      <c r="K6" s="1" t="s">
        <v>88</v>
      </c>
      <c r="L6" s="18">
        <v>13002700</v>
      </c>
      <c r="M6" s="14">
        <v>3.8600000000000002E-2</v>
      </c>
    </row>
    <row r="7" spans="1:13" x14ac:dyDescent="0.25">
      <c r="A7" s="1">
        <v>2022</v>
      </c>
      <c r="B7" s="1" t="s">
        <v>6</v>
      </c>
      <c r="C7" s="1" t="s">
        <v>14</v>
      </c>
      <c r="D7" s="1">
        <v>467</v>
      </c>
      <c r="E7" s="1">
        <v>49142</v>
      </c>
      <c r="F7" s="1" t="s">
        <v>10</v>
      </c>
      <c r="I7" s="13">
        <v>6</v>
      </c>
      <c r="J7" s="1" t="s">
        <v>19</v>
      </c>
      <c r="K7" s="1" t="s">
        <v>89</v>
      </c>
      <c r="L7" s="18">
        <v>12801989</v>
      </c>
      <c r="M7" s="14">
        <v>3.8199999999999998E-2</v>
      </c>
    </row>
    <row r="8" spans="1:13" x14ac:dyDescent="0.25">
      <c r="A8" s="1">
        <v>2022</v>
      </c>
      <c r="B8" s="1" t="s">
        <v>6</v>
      </c>
      <c r="C8" s="1" t="s">
        <v>15</v>
      </c>
      <c r="D8" s="1">
        <v>186</v>
      </c>
      <c r="E8" s="1">
        <v>49290</v>
      </c>
      <c r="F8" s="1" t="s">
        <v>8</v>
      </c>
      <c r="I8" s="13">
        <v>7</v>
      </c>
      <c r="J8" s="1" t="s">
        <v>41</v>
      </c>
      <c r="K8" s="1" t="s">
        <v>90</v>
      </c>
      <c r="L8" s="18">
        <v>11799448</v>
      </c>
      <c r="M8" s="14">
        <v>3.5200000000000002E-2</v>
      </c>
    </row>
    <row r="9" spans="1:13" x14ac:dyDescent="0.25">
      <c r="A9" s="1">
        <v>2022</v>
      </c>
      <c r="B9" s="1" t="s">
        <v>6</v>
      </c>
      <c r="C9" s="1" t="s">
        <v>16</v>
      </c>
      <c r="D9" s="1">
        <v>5394</v>
      </c>
      <c r="E9" s="1">
        <v>43717</v>
      </c>
      <c r="F9" s="1" t="s">
        <v>8</v>
      </c>
      <c r="I9" s="13">
        <v>8</v>
      </c>
      <c r="J9" s="1" t="s">
        <v>17</v>
      </c>
      <c r="K9" s="1" t="s">
        <v>91</v>
      </c>
      <c r="L9" s="18">
        <v>10711908</v>
      </c>
      <c r="M9" s="14">
        <v>3.2000000000000001E-2</v>
      </c>
    </row>
    <row r="10" spans="1:13" x14ac:dyDescent="0.25">
      <c r="A10" s="1">
        <v>2022</v>
      </c>
      <c r="B10" s="1" t="s">
        <v>6</v>
      </c>
      <c r="C10" s="1" t="s">
        <v>17</v>
      </c>
      <c r="D10" s="1">
        <v>2794</v>
      </c>
      <c r="E10" s="1">
        <v>51978</v>
      </c>
      <c r="F10" s="1" t="s">
        <v>10</v>
      </c>
      <c r="I10" s="13">
        <v>9</v>
      </c>
      <c r="J10" s="1" t="s">
        <v>39</v>
      </c>
      <c r="K10" s="1" t="s">
        <v>92</v>
      </c>
      <c r="L10" s="18">
        <v>10439388</v>
      </c>
      <c r="M10" s="14">
        <v>3.1600000000000003E-2</v>
      </c>
    </row>
    <row r="11" spans="1:13" x14ac:dyDescent="0.25">
      <c r="A11" s="1">
        <v>2022</v>
      </c>
      <c r="B11" s="1" t="s">
        <v>6</v>
      </c>
      <c r="C11" s="1" t="s">
        <v>18</v>
      </c>
      <c r="D11" s="1">
        <v>2531</v>
      </c>
      <c r="E11" s="1">
        <v>48820</v>
      </c>
      <c r="F11" s="1" t="s">
        <v>10</v>
      </c>
      <c r="I11" s="13">
        <v>10</v>
      </c>
      <c r="J11" s="1" t="s">
        <v>28</v>
      </c>
      <c r="K11" s="1" t="s">
        <v>93</v>
      </c>
      <c r="L11" s="18">
        <v>10077331</v>
      </c>
      <c r="M11" s="14">
        <v>3.0099999999999998E-2</v>
      </c>
    </row>
    <row r="12" spans="1:13" x14ac:dyDescent="0.25">
      <c r="A12" s="1">
        <v>2022</v>
      </c>
      <c r="B12" s="1" t="s">
        <v>6</v>
      </c>
      <c r="C12" s="1" t="s">
        <v>19</v>
      </c>
      <c r="D12" s="1">
        <v>2818</v>
      </c>
      <c r="E12" s="1">
        <v>58259</v>
      </c>
      <c r="F12" s="1" t="s">
        <v>10</v>
      </c>
      <c r="I12" s="13">
        <v>11</v>
      </c>
      <c r="J12" s="1" t="s">
        <v>36</v>
      </c>
      <c r="K12" s="1" t="s">
        <v>94</v>
      </c>
      <c r="L12" s="18">
        <v>9288994</v>
      </c>
      <c r="M12" s="14">
        <v>2.6800000000000001E-2</v>
      </c>
    </row>
    <row r="13" spans="1:13" x14ac:dyDescent="0.25">
      <c r="A13" s="1">
        <v>2022</v>
      </c>
      <c r="B13" s="1" t="s">
        <v>6</v>
      </c>
      <c r="C13" s="1" t="s">
        <v>20</v>
      </c>
      <c r="D13" s="1">
        <v>2302</v>
      </c>
      <c r="E13" s="1">
        <v>56732</v>
      </c>
      <c r="F13" s="1" t="s">
        <v>10</v>
      </c>
      <c r="I13" s="13">
        <v>12</v>
      </c>
      <c r="J13" s="1" t="s">
        <v>52</v>
      </c>
      <c r="K13" s="1" t="s">
        <v>95</v>
      </c>
      <c r="L13" s="18">
        <v>8631393</v>
      </c>
      <c r="M13" s="14">
        <v>2.5700000000000001E-2</v>
      </c>
    </row>
    <row r="14" spans="1:13" x14ac:dyDescent="0.25">
      <c r="A14" s="1">
        <v>2022</v>
      </c>
      <c r="B14" s="1" t="s">
        <v>6</v>
      </c>
      <c r="C14" s="1" t="s">
        <v>21</v>
      </c>
      <c r="D14" s="1">
        <v>2911</v>
      </c>
      <c r="E14" s="1">
        <v>51588</v>
      </c>
      <c r="F14" s="1" t="s">
        <v>10</v>
      </c>
      <c r="I14" s="13">
        <v>13</v>
      </c>
      <c r="J14" s="1" t="s">
        <v>53</v>
      </c>
      <c r="K14" s="1" t="s">
        <v>96</v>
      </c>
      <c r="L14" s="18">
        <v>7705281</v>
      </c>
      <c r="M14" s="14">
        <v>2.29E-2</v>
      </c>
    </row>
    <row r="15" spans="1:13" x14ac:dyDescent="0.25">
      <c r="A15" s="1">
        <v>2022</v>
      </c>
      <c r="B15" s="1" t="s">
        <v>6</v>
      </c>
      <c r="C15" s="1" t="s">
        <v>22</v>
      </c>
      <c r="D15" s="1">
        <v>2613</v>
      </c>
      <c r="E15" s="1">
        <v>53721</v>
      </c>
      <c r="F15" s="1" t="s">
        <v>10</v>
      </c>
      <c r="I15" s="13">
        <v>14</v>
      </c>
      <c r="J15" s="1" t="s">
        <v>9</v>
      </c>
      <c r="K15" s="1" t="s">
        <v>97</v>
      </c>
      <c r="L15" s="18">
        <v>7151502</v>
      </c>
      <c r="M15" s="14">
        <v>2.1899999999999999E-2</v>
      </c>
    </row>
    <row r="16" spans="1:13" x14ac:dyDescent="0.25">
      <c r="A16" s="1">
        <v>2022</v>
      </c>
      <c r="B16" s="1" t="s">
        <v>6</v>
      </c>
      <c r="C16" s="1" t="s">
        <v>23</v>
      </c>
      <c r="D16" s="1">
        <v>1632</v>
      </c>
      <c r="E16" s="1">
        <v>60605</v>
      </c>
      <c r="F16" s="1" t="s">
        <v>10</v>
      </c>
      <c r="I16" s="13">
        <v>15</v>
      </c>
      <c r="J16" s="1" t="s">
        <v>27</v>
      </c>
      <c r="K16" s="1" t="s">
        <v>98</v>
      </c>
      <c r="L16" s="18">
        <v>7029917</v>
      </c>
      <c r="M16" s="14">
        <v>2.0899999999999998E-2</v>
      </c>
    </row>
    <row r="17" spans="1:13" x14ac:dyDescent="0.25">
      <c r="A17" s="1">
        <v>2022</v>
      </c>
      <c r="B17" s="1" t="s">
        <v>6</v>
      </c>
      <c r="C17" s="1" t="s">
        <v>24</v>
      </c>
      <c r="D17" s="1">
        <v>3143</v>
      </c>
      <c r="E17" s="1">
        <v>92727</v>
      </c>
      <c r="F17" s="1" t="s">
        <v>10</v>
      </c>
      <c r="I17" s="13">
        <v>16</v>
      </c>
      <c r="J17" s="1" t="s">
        <v>48</v>
      </c>
      <c r="K17" s="1" t="s">
        <v>99</v>
      </c>
      <c r="L17" s="18">
        <v>6910840</v>
      </c>
      <c r="M17" s="14">
        <v>2.06E-2</v>
      </c>
    </row>
    <row r="18" spans="1:13" x14ac:dyDescent="0.25">
      <c r="A18" s="1">
        <v>2022</v>
      </c>
      <c r="B18" s="1" t="s">
        <v>6</v>
      </c>
      <c r="C18" s="1" t="s">
        <v>25</v>
      </c>
      <c r="D18" s="1">
        <v>1581</v>
      </c>
      <c r="E18" s="1">
        <v>47422</v>
      </c>
      <c r="F18" s="1" t="s">
        <v>10</v>
      </c>
      <c r="I18" s="13">
        <v>17</v>
      </c>
      <c r="J18" s="1" t="s">
        <v>20</v>
      </c>
      <c r="K18" s="1" t="s">
        <v>100</v>
      </c>
      <c r="L18" s="18">
        <v>6785528</v>
      </c>
      <c r="M18" s="14">
        <v>2.0299999999999999E-2</v>
      </c>
    </row>
    <row r="19" spans="1:13" x14ac:dyDescent="0.25">
      <c r="A19" s="1">
        <v>2022</v>
      </c>
      <c r="B19" s="1" t="s">
        <v>6</v>
      </c>
      <c r="C19" s="1" t="s">
        <v>26</v>
      </c>
      <c r="D19" s="1">
        <v>720</v>
      </c>
      <c r="E19" s="1">
        <v>52887</v>
      </c>
      <c r="F19" s="1" t="s">
        <v>10</v>
      </c>
      <c r="I19" s="13">
        <v>18</v>
      </c>
      <c r="J19" s="1" t="s">
        <v>26</v>
      </c>
      <c r="K19" s="1" t="s">
        <v>101</v>
      </c>
      <c r="L19" s="18">
        <v>6177224</v>
      </c>
      <c r="M19" s="14">
        <v>1.8499999999999999E-2</v>
      </c>
    </row>
    <row r="20" spans="1:13" x14ac:dyDescent="0.25">
      <c r="A20" s="1">
        <v>2022</v>
      </c>
      <c r="B20" s="1" t="s">
        <v>6</v>
      </c>
      <c r="C20" s="1" t="s">
        <v>27</v>
      </c>
      <c r="D20" s="1">
        <v>999</v>
      </c>
      <c r="E20" s="1">
        <v>70628</v>
      </c>
      <c r="F20" s="1" t="s">
        <v>10</v>
      </c>
      <c r="I20" s="13">
        <v>19</v>
      </c>
      <c r="J20" s="1" t="s">
        <v>31</v>
      </c>
      <c r="K20" s="1" t="s">
        <v>102</v>
      </c>
      <c r="L20" s="18">
        <v>6154913</v>
      </c>
      <c r="M20" s="14">
        <v>1.8200000000000001E-2</v>
      </c>
    </row>
    <row r="21" spans="1:13" x14ac:dyDescent="0.25">
      <c r="A21" s="1">
        <v>2022</v>
      </c>
      <c r="B21" s="1" t="s">
        <v>6</v>
      </c>
      <c r="C21" s="1" t="s">
        <v>28</v>
      </c>
      <c r="D21" s="1">
        <v>3574</v>
      </c>
      <c r="E21" s="1">
        <v>49309</v>
      </c>
      <c r="F21" s="1" t="s">
        <v>10</v>
      </c>
      <c r="I21" s="13">
        <v>20</v>
      </c>
      <c r="J21" s="1" t="s">
        <v>55</v>
      </c>
      <c r="K21" s="1" t="s">
        <v>103</v>
      </c>
      <c r="L21" s="18">
        <v>5893718</v>
      </c>
      <c r="M21" s="14">
        <v>1.7500000000000002E-2</v>
      </c>
    </row>
    <row r="22" spans="1:13" x14ac:dyDescent="0.25">
      <c r="A22" s="1">
        <v>2022</v>
      </c>
      <c r="B22" s="1" t="s">
        <v>6</v>
      </c>
      <c r="C22" s="1" t="s">
        <v>29</v>
      </c>
      <c r="D22" s="1">
        <v>3175</v>
      </c>
      <c r="E22" s="1">
        <v>57276</v>
      </c>
      <c r="F22" s="1" t="s">
        <v>10</v>
      </c>
      <c r="I22" s="13">
        <v>21</v>
      </c>
      <c r="J22" s="1" t="s">
        <v>13</v>
      </c>
      <c r="K22" s="1" t="s">
        <v>104</v>
      </c>
      <c r="L22" s="18">
        <v>5773714</v>
      </c>
      <c r="M22" s="14">
        <v>1.7399999999999999E-2</v>
      </c>
    </row>
    <row r="23" spans="1:13" x14ac:dyDescent="0.25">
      <c r="A23" s="1">
        <v>2022</v>
      </c>
      <c r="B23" s="1" t="s">
        <v>6</v>
      </c>
      <c r="C23" s="1" t="s">
        <v>30</v>
      </c>
      <c r="D23" s="1">
        <v>2070</v>
      </c>
      <c r="E23" s="1">
        <v>56525</v>
      </c>
      <c r="F23" s="1" t="s">
        <v>10</v>
      </c>
      <c r="I23" s="13">
        <v>22</v>
      </c>
      <c r="J23" s="1" t="s">
        <v>29</v>
      </c>
      <c r="K23" s="1" t="s">
        <v>105</v>
      </c>
      <c r="L23" s="18">
        <v>5706494</v>
      </c>
      <c r="M23" s="14">
        <v>1.7000000000000001E-2</v>
      </c>
    </row>
    <row r="24" spans="1:13" x14ac:dyDescent="0.25">
      <c r="A24" s="1">
        <v>2022</v>
      </c>
      <c r="B24" s="1" t="s">
        <v>6</v>
      </c>
      <c r="C24" s="1" t="s">
        <v>31</v>
      </c>
      <c r="D24" s="1">
        <v>2123</v>
      </c>
      <c r="E24" s="1">
        <v>52677</v>
      </c>
      <c r="F24" s="1" t="s">
        <v>8</v>
      </c>
      <c r="I24" s="13">
        <v>23</v>
      </c>
      <c r="J24" s="1" t="s">
        <v>46</v>
      </c>
      <c r="K24" s="1" t="s">
        <v>106</v>
      </c>
      <c r="L24" s="18">
        <v>5118425</v>
      </c>
      <c r="M24" s="14">
        <v>1.55E-2</v>
      </c>
    </row>
    <row r="25" spans="1:13" x14ac:dyDescent="0.25">
      <c r="A25" s="1">
        <v>2022</v>
      </c>
      <c r="B25" s="1" t="s">
        <v>6</v>
      </c>
      <c r="C25" s="1" t="s">
        <v>32</v>
      </c>
      <c r="D25" s="1">
        <v>1847</v>
      </c>
      <c r="E25" s="1">
        <v>71945</v>
      </c>
      <c r="F25" s="1" t="s">
        <v>8</v>
      </c>
      <c r="I25" s="13">
        <v>24</v>
      </c>
      <c r="J25" s="1" t="s">
        <v>7</v>
      </c>
      <c r="K25" s="1" t="s">
        <v>107</v>
      </c>
      <c r="L25" s="18">
        <v>5024279</v>
      </c>
      <c r="M25" s="14">
        <v>1.4800000000000001E-2</v>
      </c>
    </row>
    <row r="26" spans="1:13" x14ac:dyDescent="0.25">
      <c r="A26" s="1">
        <v>2022</v>
      </c>
      <c r="B26" s="1" t="s">
        <v>6</v>
      </c>
      <c r="C26" s="1" t="s">
        <v>33</v>
      </c>
      <c r="D26" s="1">
        <v>2469</v>
      </c>
      <c r="E26" s="1">
        <v>50449</v>
      </c>
      <c r="F26" s="1" t="s">
        <v>10</v>
      </c>
      <c r="I26" s="13">
        <v>25</v>
      </c>
      <c r="J26" s="1" t="s">
        <v>24</v>
      </c>
      <c r="K26" s="1" t="s">
        <v>108</v>
      </c>
      <c r="L26" s="18">
        <v>4657757</v>
      </c>
      <c r="M26" s="14">
        <v>1.4E-2</v>
      </c>
    </row>
    <row r="27" spans="1:13" x14ac:dyDescent="0.25">
      <c r="A27" s="1">
        <v>2022</v>
      </c>
      <c r="B27" s="1" t="s">
        <v>6</v>
      </c>
      <c r="C27" s="1" t="s">
        <v>34</v>
      </c>
      <c r="D27" s="1">
        <v>598</v>
      </c>
      <c r="E27" s="1">
        <v>94060</v>
      </c>
      <c r="F27" s="1" t="s">
        <v>8</v>
      </c>
      <c r="I27" s="13">
        <v>26</v>
      </c>
      <c r="J27" s="1" t="s">
        <v>23</v>
      </c>
      <c r="K27" s="1" t="s">
        <v>109</v>
      </c>
      <c r="L27" s="18">
        <v>4505836</v>
      </c>
      <c r="M27" s="14">
        <v>1.35E-2</v>
      </c>
    </row>
    <row r="28" spans="1:13" x14ac:dyDescent="0.25">
      <c r="A28" s="1">
        <v>2022</v>
      </c>
      <c r="B28" s="1" t="s">
        <v>6</v>
      </c>
      <c r="C28" s="1" t="s">
        <v>35</v>
      </c>
      <c r="D28" s="1">
        <v>350</v>
      </c>
      <c r="E28" s="1">
        <v>54051</v>
      </c>
      <c r="F28" s="1" t="s">
        <v>8</v>
      </c>
      <c r="I28" s="13">
        <v>27</v>
      </c>
      <c r="J28" s="1" t="s">
        <v>43</v>
      </c>
      <c r="K28" s="1" t="s">
        <v>110</v>
      </c>
      <c r="L28" s="18">
        <v>4237256</v>
      </c>
      <c r="M28" s="14">
        <v>1.2699999999999999E-2</v>
      </c>
    </row>
    <row r="29" spans="1:13" x14ac:dyDescent="0.25">
      <c r="A29" s="1">
        <v>2022</v>
      </c>
      <c r="B29" s="1" t="s">
        <v>6</v>
      </c>
      <c r="C29" s="1" t="s">
        <v>36</v>
      </c>
      <c r="D29" s="1">
        <v>999</v>
      </c>
      <c r="E29" s="1">
        <v>50634</v>
      </c>
      <c r="F29" s="1" t="s">
        <v>10</v>
      </c>
      <c r="I29" s="13">
        <v>28</v>
      </c>
      <c r="J29" s="1" t="s">
        <v>42</v>
      </c>
      <c r="K29" s="1" t="s">
        <v>111</v>
      </c>
      <c r="L29" s="18">
        <v>3959353</v>
      </c>
      <c r="M29" s="14">
        <v>1.1900000000000001E-2</v>
      </c>
    </row>
    <row r="30" spans="1:13" x14ac:dyDescent="0.25">
      <c r="A30" s="1">
        <v>2022</v>
      </c>
      <c r="B30" s="1" t="s">
        <v>6</v>
      </c>
      <c r="C30" s="1" t="s">
        <v>37</v>
      </c>
      <c r="D30" s="1">
        <v>2064</v>
      </c>
      <c r="E30" s="1">
        <v>71885</v>
      </c>
      <c r="F30" s="1" t="s">
        <v>10</v>
      </c>
      <c r="I30" s="13">
        <v>29</v>
      </c>
      <c r="J30" s="1" t="s">
        <v>14</v>
      </c>
      <c r="K30" s="1" t="s">
        <v>112</v>
      </c>
      <c r="L30" s="18">
        <v>3605944</v>
      </c>
      <c r="M30" s="14">
        <v>1.0699999999999999E-2</v>
      </c>
    </row>
    <row r="31" spans="1:13" x14ac:dyDescent="0.25">
      <c r="A31" s="1">
        <v>2022</v>
      </c>
      <c r="B31" s="1" t="s">
        <v>6</v>
      </c>
      <c r="C31" s="1" t="s">
        <v>38</v>
      </c>
      <c r="D31" s="1">
        <v>3335</v>
      </c>
      <c r="E31" s="1">
        <v>50384</v>
      </c>
      <c r="F31" s="1" t="s">
        <v>8</v>
      </c>
      <c r="I31" s="13">
        <v>30</v>
      </c>
      <c r="J31" s="1" t="s">
        <v>50</v>
      </c>
      <c r="K31" s="1" t="s">
        <v>113</v>
      </c>
      <c r="L31" s="18">
        <v>3205958</v>
      </c>
      <c r="M31" s="14">
        <v>9.7000000000000003E-3</v>
      </c>
    </row>
    <row r="32" spans="1:13" x14ac:dyDescent="0.25">
      <c r="A32" s="1">
        <v>2022</v>
      </c>
      <c r="B32" s="1" t="s">
        <v>6</v>
      </c>
      <c r="C32" s="1" t="s">
        <v>39</v>
      </c>
      <c r="D32" s="1">
        <v>3428</v>
      </c>
      <c r="E32" s="1">
        <v>48720</v>
      </c>
      <c r="F32" s="1" t="s">
        <v>8</v>
      </c>
      <c r="I32" s="13">
        <v>31</v>
      </c>
      <c r="J32" s="1" t="s">
        <v>21</v>
      </c>
      <c r="K32" s="1" t="s">
        <v>114</v>
      </c>
      <c r="L32" s="18">
        <v>3271616</v>
      </c>
      <c r="M32" s="14">
        <v>9.4999999999999998E-3</v>
      </c>
    </row>
    <row r="33" spans="1:13" x14ac:dyDescent="0.25">
      <c r="A33" s="1">
        <v>2022</v>
      </c>
      <c r="B33" s="1" t="s">
        <v>6</v>
      </c>
      <c r="C33" s="1" t="s">
        <v>40</v>
      </c>
      <c r="D33" s="1">
        <v>1830</v>
      </c>
      <c r="E33" s="1">
        <v>98355</v>
      </c>
      <c r="F33" s="1" t="s">
        <v>10</v>
      </c>
      <c r="I33" s="13">
        <v>32</v>
      </c>
      <c r="J33" s="1" t="s">
        <v>34</v>
      </c>
      <c r="K33" s="1" t="s">
        <v>115</v>
      </c>
      <c r="L33" s="18">
        <v>3104614</v>
      </c>
      <c r="M33" s="14">
        <v>9.2999999999999992E-3</v>
      </c>
    </row>
    <row r="34" spans="1:13" x14ac:dyDescent="0.25">
      <c r="A34" s="1">
        <v>2022</v>
      </c>
      <c r="B34" s="1" t="s">
        <v>6</v>
      </c>
      <c r="C34" s="1" t="s">
        <v>41</v>
      </c>
      <c r="D34" s="1">
        <v>2541</v>
      </c>
      <c r="E34" s="1">
        <v>57404</v>
      </c>
      <c r="F34" s="1" t="s">
        <v>8</v>
      </c>
      <c r="I34" s="13">
        <v>33</v>
      </c>
      <c r="J34" s="1" t="s">
        <v>11</v>
      </c>
      <c r="K34" s="1" t="s">
        <v>116</v>
      </c>
      <c r="L34" s="18">
        <v>3011524</v>
      </c>
      <c r="M34" s="14">
        <v>9.1000000000000004E-3</v>
      </c>
    </row>
    <row r="35" spans="1:13" x14ac:dyDescent="0.25">
      <c r="A35" s="1">
        <v>2022</v>
      </c>
      <c r="B35" s="1" t="s">
        <v>6</v>
      </c>
      <c r="C35" s="1" t="s">
        <v>42</v>
      </c>
      <c r="D35" s="1">
        <v>4355</v>
      </c>
      <c r="E35" s="1">
        <v>96660</v>
      </c>
      <c r="F35" s="1" t="s">
        <v>10</v>
      </c>
      <c r="I35" s="13">
        <v>34</v>
      </c>
      <c r="J35" s="1" t="s">
        <v>30</v>
      </c>
      <c r="K35" s="1" t="s">
        <v>117</v>
      </c>
      <c r="L35" s="18">
        <v>2961279</v>
      </c>
      <c r="M35" s="14">
        <v>8.9999999999999993E-3</v>
      </c>
    </row>
    <row r="36" spans="1:13" x14ac:dyDescent="0.25">
      <c r="A36" s="1">
        <v>2022</v>
      </c>
      <c r="B36" s="1" t="s">
        <v>6</v>
      </c>
      <c r="C36" s="1" t="s">
        <v>43</v>
      </c>
      <c r="D36" s="1">
        <v>4739</v>
      </c>
      <c r="E36" s="1">
        <v>46689</v>
      </c>
      <c r="F36" s="1" t="s">
        <v>8</v>
      </c>
      <c r="I36" s="13">
        <v>35</v>
      </c>
      <c r="J36" s="1" t="s">
        <v>22</v>
      </c>
      <c r="K36" s="1" t="s">
        <v>118</v>
      </c>
      <c r="L36" s="18">
        <v>2937880</v>
      </c>
      <c r="M36" s="14">
        <v>8.8000000000000005E-3</v>
      </c>
    </row>
    <row r="37" spans="1:13" x14ac:dyDescent="0.25">
      <c r="A37" s="1">
        <v>2022</v>
      </c>
      <c r="B37" s="1" t="s">
        <v>6</v>
      </c>
      <c r="C37" s="1" t="s">
        <v>44</v>
      </c>
      <c r="D37" s="1">
        <v>3629</v>
      </c>
      <c r="E37" s="1">
        <v>67949</v>
      </c>
      <c r="F37" s="1" t="s">
        <v>8</v>
      </c>
      <c r="I37" s="13">
        <v>36</v>
      </c>
      <c r="J37" s="1" t="s">
        <v>37</v>
      </c>
      <c r="K37" s="1" t="s">
        <v>119</v>
      </c>
      <c r="L37" s="18">
        <v>2117522</v>
      </c>
      <c r="M37" s="14">
        <v>6.3E-3</v>
      </c>
    </row>
    <row r="38" spans="1:13" x14ac:dyDescent="0.25">
      <c r="A38" s="1">
        <v>2022</v>
      </c>
      <c r="B38" s="1" t="s">
        <v>6</v>
      </c>
      <c r="C38" s="1" t="s">
        <v>45</v>
      </c>
      <c r="D38" s="1">
        <v>205</v>
      </c>
      <c r="E38" s="1">
        <v>48071</v>
      </c>
      <c r="F38" s="1" t="s">
        <v>10</v>
      </c>
      <c r="I38" s="13">
        <v>37</v>
      </c>
      <c r="J38" s="1" t="s">
        <v>33</v>
      </c>
      <c r="K38" s="1" t="s">
        <v>120</v>
      </c>
      <c r="L38" s="18">
        <v>1961504</v>
      </c>
      <c r="M38" s="14">
        <v>5.7999999999999996E-3</v>
      </c>
    </row>
    <row r="39" spans="1:13" x14ac:dyDescent="0.25">
      <c r="A39" s="1">
        <v>2022</v>
      </c>
      <c r="B39" s="1" t="s">
        <v>6</v>
      </c>
      <c r="C39" s="1" t="s">
        <v>46</v>
      </c>
      <c r="D39" s="1">
        <v>1375</v>
      </c>
      <c r="E39" s="1">
        <v>50990</v>
      </c>
      <c r="F39" s="1" t="s">
        <v>10</v>
      </c>
      <c r="I39" s="13">
        <v>38</v>
      </c>
      <c r="J39" s="1" t="s">
        <v>18</v>
      </c>
      <c r="K39" s="1" t="s">
        <v>121</v>
      </c>
      <c r="L39" s="18">
        <v>1839106</v>
      </c>
      <c r="M39" s="14">
        <v>5.4000000000000003E-3</v>
      </c>
    </row>
    <row r="40" spans="1:13" x14ac:dyDescent="0.25">
      <c r="A40" s="1">
        <v>2022</v>
      </c>
      <c r="B40" s="1" t="s">
        <v>6</v>
      </c>
      <c r="C40" s="1" t="s">
        <v>47</v>
      </c>
      <c r="D40" s="1">
        <v>1099</v>
      </c>
      <c r="E40" s="1">
        <v>51582</v>
      </c>
      <c r="F40" s="1" t="s">
        <v>8</v>
      </c>
      <c r="I40" s="13">
        <v>39</v>
      </c>
      <c r="J40" s="1" t="s">
        <v>54</v>
      </c>
      <c r="K40" s="1" t="s">
        <v>122</v>
      </c>
      <c r="L40" s="18">
        <v>1793716</v>
      </c>
      <c r="M40" s="14">
        <v>5.4000000000000003E-3</v>
      </c>
    </row>
    <row r="41" spans="1:13" x14ac:dyDescent="0.25">
      <c r="A41" s="1">
        <v>2022</v>
      </c>
      <c r="B41" s="1" t="s">
        <v>6</v>
      </c>
      <c r="C41" s="1" t="s">
        <v>48</v>
      </c>
      <c r="D41" s="1">
        <v>1130</v>
      </c>
      <c r="E41" s="1">
        <v>54930</v>
      </c>
      <c r="F41" s="1" t="s">
        <v>8</v>
      </c>
      <c r="I41" s="13">
        <v>40</v>
      </c>
      <c r="J41" s="1" t="s">
        <v>123</v>
      </c>
      <c r="K41" s="1" t="s">
        <v>124</v>
      </c>
      <c r="L41" s="18">
        <v>1455271</v>
      </c>
      <c r="M41" s="14">
        <v>4.3E-3</v>
      </c>
    </row>
    <row r="42" spans="1:13" x14ac:dyDescent="0.25">
      <c r="A42" s="1">
        <v>2022</v>
      </c>
      <c r="B42" s="1" t="s">
        <v>6</v>
      </c>
      <c r="C42" s="1" t="s">
        <v>49</v>
      </c>
      <c r="D42" s="1">
        <v>19698</v>
      </c>
      <c r="E42" s="1">
        <v>123086</v>
      </c>
      <c r="F42" s="1" t="s">
        <v>10</v>
      </c>
      <c r="I42" s="13">
        <v>41</v>
      </c>
      <c r="J42" s="1" t="s">
        <v>35</v>
      </c>
      <c r="K42" s="1" t="s">
        <v>125</v>
      </c>
      <c r="L42" s="18">
        <v>1377529</v>
      </c>
      <c r="M42" s="14">
        <v>4.1000000000000003E-3</v>
      </c>
    </row>
    <row r="43" spans="1:13" x14ac:dyDescent="0.25">
      <c r="A43" s="1">
        <v>2022</v>
      </c>
      <c r="B43" s="1" t="s">
        <v>6</v>
      </c>
      <c r="C43" s="1" t="s">
        <v>50</v>
      </c>
      <c r="D43" s="1">
        <v>1066</v>
      </c>
      <c r="E43" s="1">
        <v>71747</v>
      </c>
      <c r="F43" s="1" t="s">
        <v>10</v>
      </c>
      <c r="I43" s="13">
        <v>42</v>
      </c>
      <c r="J43" s="1" t="s">
        <v>25</v>
      </c>
      <c r="K43" s="1" t="s">
        <v>126</v>
      </c>
      <c r="L43" s="18">
        <v>1362359</v>
      </c>
      <c r="M43" s="14">
        <v>4.1000000000000003E-3</v>
      </c>
    </row>
    <row r="44" spans="1:13" x14ac:dyDescent="0.25">
      <c r="A44" s="1">
        <v>2022</v>
      </c>
      <c r="B44" s="1" t="s">
        <v>6</v>
      </c>
      <c r="C44" s="1" t="s">
        <v>51</v>
      </c>
      <c r="D44" s="1">
        <v>571</v>
      </c>
      <c r="E44" s="1">
        <v>47096</v>
      </c>
      <c r="F44" s="1" t="s">
        <v>10</v>
      </c>
      <c r="I44" s="13">
        <v>43</v>
      </c>
      <c r="J44" s="1" t="s">
        <v>45</v>
      </c>
      <c r="K44" s="1" t="s">
        <v>127</v>
      </c>
      <c r="L44" s="18">
        <v>1097379</v>
      </c>
      <c r="M44" s="14">
        <v>3.2000000000000002E-3</v>
      </c>
    </row>
    <row r="45" spans="1:13" x14ac:dyDescent="0.25">
      <c r="A45" s="1">
        <v>2022</v>
      </c>
      <c r="B45" s="1" t="s">
        <v>6</v>
      </c>
      <c r="C45" s="1" t="s">
        <v>52</v>
      </c>
      <c r="D45" s="1">
        <v>2073</v>
      </c>
      <c r="E45" s="1">
        <v>54671</v>
      </c>
      <c r="F45" s="1" t="s">
        <v>10</v>
      </c>
      <c r="I45" s="13">
        <v>44</v>
      </c>
      <c r="J45" s="1" t="s">
        <v>32</v>
      </c>
      <c r="K45" s="1" t="s">
        <v>128</v>
      </c>
      <c r="L45" s="18">
        <v>1084225</v>
      </c>
      <c r="M45" s="14">
        <v>3.2000000000000002E-3</v>
      </c>
    </row>
    <row r="46" spans="1:13" x14ac:dyDescent="0.25">
      <c r="A46" s="1">
        <v>2022</v>
      </c>
      <c r="B46" s="1" t="s">
        <v>6</v>
      </c>
      <c r="C46" s="1" t="s">
        <v>53</v>
      </c>
      <c r="D46" s="1">
        <v>6971</v>
      </c>
      <c r="E46" s="1">
        <v>42964</v>
      </c>
      <c r="F46" s="1" t="s">
        <v>10</v>
      </c>
      <c r="I46" s="13">
        <v>45</v>
      </c>
      <c r="J46" s="1" t="s">
        <v>15</v>
      </c>
      <c r="K46" s="1" t="s">
        <v>129</v>
      </c>
      <c r="L46" s="18">
        <v>989948</v>
      </c>
      <c r="M46" s="14">
        <v>2.8999999999999998E-3</v>
      </c>
    </row>
    <row r="47" spans="1:13" x14ac:dyDescent="0.25">
      <c r="A47" s="1">
        <v>2022</v>
      </c>
      <c r="B47" s="1" t="s">
        <v>6</v>
      </c>
      <c r="C47" s="1" t="s">
        <v>54</v>
      </c>
      <c r="D47" s="1">
        <v>1117</v>
      </c>
      <c r="E47" s="1">
        <v>84059</v>
      </c>
      <c r="F47" s="1" t="s">
        <v>8</v>
      </c>
      <c r="I47" s="13">
        <v>46</v>
      </c>
      <c r="J47" s="1" t="s">
        <v>47</v>
      </c>
      <c r="K47" s="1" t="s">
        <v>130</v>
      </c>
      <c r="L47" s="18">
        <v>886667</v>
      </c>
      <c r="M47" s="14">
        <v>2.7000000000000001E-3</v>
      </c>
    </row>
    <row r="48" spans="1:13" x14ac:dyDescent="0.25">
      <c r="A48" s="1">
        <v>2022</v>
      </c>
      <c r="B48" s="1" t="s">
        <v>6</v>
      </c>
      <c r="C48" s="1" t="s">
        <v>55</v>
      </c>
      <c r="D48" s="1">
        <v>2872</v>
      </c>
      <c r="E48" s="1">
        <v>47928</v>
      </c>
      <c r="F48" s="1" t="s">
        <v>8</v>
      </c>
      <c r="I48" s="13">
        <v>47</v>
      </c>
      <c r="J48" s="1" t="s">
        <v>40</v>
      </c>
      <c r="K48" s="1" t="s">
        <v>131</v>
      </c>
      <c r="L48" s="18">
        <v>779094</v>
      </c>
      <c r="M48" s="14">
        <v>2.3E-3</v>
      </c>
    </row>
    <row r="49" spans="1:13" x14ac:dyDescent="0.25">
      <c r="A49" s="1">
        <v>2022</v>
      </c>
      <c r="B49" s="1" t="s">
        <v>6</v>
      </c>
      <c r="C49" s="1" t="s">
        <v>56</v>
      </c>
      <c r="D49" s="1">
        <v>1440</v>
      </c>
      <c r="E49" s="1">
        <v>89063</v>
      </c>
      <c r="F49" s="1" t="s">
        <v>10</v>
      </c>
      <c r="I49" s="13">
        <v>48</v>
      </c>
      <c r="J49" s="1" t="s">
        <v>132</v>
      </c>
      <c r="K49" s="1" t="s">
        <v>133</v>
      </c>
      <c r="L49" s="18">
        <v>733391</v>
      </c>
      <c r="M49" s="14">
        <v>2.2000000000000001E-3</v>
      </c>
    </row>
    <row r="50" spans="1:13" x14ac:dyDescent="0.25">
      <c r="A50" s="1">
        <v>2022</v>
      </c>
      <c r="B50" s="1" t="s">
        <v>57</v>
      </c>
      <c r="C50" s="1" t="s">
        <v>7</v>
      </c>
      <c r="D50" s="1">
        <v>10335</v>
      </c>
      <c r="E50" s="1">
        <v>65279</v>
      </c>
      <c r="F50" s="1" t="s">
        <v>8</v>
      </c>
      <c r="I50" s="13">
        <v>49</v>
      </c>
      <c r="J50" s="1" t="s">
        <v>134</v>
      </c>
      <c r="K50" s="1" t="s">
        <v>134</v>
      </c>
      <c r="L50" s="18">
        <v>689545</v>
      </c>
      <c r="M50" s="14">
        <v>2.0999999999999999E-3</v>
      </c>
    </row>
    <row r="51" spans="1:13" x14ac:dyDescent="0.25">
      <c r="A51" s="1">
        <v>2022</v>
      </c>
      <c r="B51" s="1" t="s">
        <v>57</v>
      </c>
      <c r="C51" s="1" t="s">
        <v>9</v>
      </c>
      <c r="D51" s="1">
        <v>14006</v>
      </c>
      <c r="E51" s="1">
        <v>69056</v>
      </c>
      <c r="F51" s="1" t="s">
        <v>8</v>
      </c>
      <c r="I51" s="13">
        <v>50</v>
      </c>
      <c r="J51" s="1" t="s">
        <v>51</v>
      </c>
      <c r="K51" s="1" t="s">
        <v>135</v>
      </c>
      <c r="L51" s="18">
        <v>643077</v>
      </c>
      <c r="M51" s="14">
        <v>1.9E-3</v>
      </c>
    </row>
    <row r="52" spans="1:13" x14ac:dyDescent="0.25">
      <c r="A52" s="1">
        <v>2022</v>
      </c>
      <c r="B52" s="1" t="s">
        <v>57</v>
      </c>
      <c r="C52" s="1" t="s">
        <v>11</v>
      </c>
      <c r="D52" s="1">
        <v>7277</v>
      </c>
      <c r="E52" s="1">
        <v>58247</v>
      </c>
      <c r="F52" s="1" t="s">
        <v>10</v>
      </c>
      <c r="I52" s="15">
        <v>51</v>
      </c>
      <c r="J52" s="16" t="s">
        <v>56</v>
      </c>
      <c r="K52" s="16" t="s">
        <v>136</v>
      </c>
      <c r="L52" s="19">
        <v>576851</v>
      </c>
      <c r="M52" s="17">
        <v>1.6999999999999999E-3</v>
      </c>
    </row>
    <row r="53" spans="1:13" x14ac:dyDescent="0.25">
      <c r="A53" s="1">
        <v>2022</v>
      </c>
      <c r="B53" s="1" t="s">
        <v>57</v>
      </c>
      <c r="C53" s="1" t="s">
        <v>12</v>
      </c>
      <c r="D53" s="1">
        <v>86322</v>
      </c>
      <c r="E53" s="1">
        <v>82740</v>
      </c>
      <c r="F53" s="1" t="s">
        <v>10</v>
      </c>
    </row>
    <row r="54" spans="1:13" x14ac:dyDescent="0.25">
      <c r="A54" s="1">
        <v>2022</v>
      </c>
      <c r="B54" s="1" t="s">
        <v>57</v>
      </c>
      <c r="C54" s="1" t="s">
        <v>13</v>
      </c>
      <c r="D54" s="1">
        <v>21025</v>
      </c>
      <c r="E54" s="1">
        <v>74209</v>
      </c>
      <c r="F54" s="1" t="s">
        <v>8</v>
      </c>
    </row>
    <row r="55" spans="1:13" x14ac:dyDescent="0.25">
      <c r="A55" s="1">
        <v>2022</v>
      </c>
      <c r="B55" s="1" t="s">
        <v>57</v>
      </c>
      <c r="C55" s="1" t="s">
        <v>14</v>
      </c>
      <c r="D55" s="1">
        <v>9415</v>
      </c>
      <c r="E55" s="1">
        <v>81591</v>
      </c>
      <c r="F55" s="1" t="s">
        <v>8</v>
      </c>
    </row>
    <row r="56" spans="1:13" x14ac:dyDescent="0.25">
      <c r="A56" s="1">
        <v>2022</v>
      </c>
      <c r="B56" s="1" t="s">
        <v>57</v>
      </c>
      <c r="C56" s="1" t="s">
        <v>15</v>
      </c>
      <c r="D56" s="1">
        <v>3106</v>
      </c>
      <c r="E56" s="1">
        <v>70977</v>
      </c>
      <c r="F56" s="1" t="s">
        <v>10</v>
      </c>
    </row>
    <row r="57" spans="1:13" x14ac:dyDescent="0.25">
      <c r="A57" s="1">
        <v>2022</v>
      </c>
      <c r="B57" s="1" t="s">
        <v>57</v>
      </c>
      <c r="C57" s="1" t="s">
        <v>16</v>
      </c>
      <c r="D57" s="1">
        <v>76308</v>
      </c>
      <c r="E57" s="1">
        <v>61910</v>
      </c>
      <c r="F57" s="1" t="s">
        <v>8</v>
      </c>
    </row>
    <row r="58" spans="1:13" x14ac:dyDescent="0.25">
      <c r="A58" s="1">
        <v>2022</v>
      </c>
      <c r="B58" s="1" t="s">
        <v>57</v>
      </c>
      <c r="C58" s="1" t="s">
        <v>17</v>
      </c>
      <c r="D58" s="1">
        <v>22906</v>
      </c>
      <c r="E58" s="1">
        <v>72214</v>
      </c>
      <c r="F58" s="1" t="s">
        <v>10</v>
      </c>
    </row>
    <row r="59" spans="1:13" x14ac:dyDescent="0.25">
      <c r="A59" s="1">
        <v>2022</v>
      </c>
      <c r="B59" s="1" t="s">
        <v>57</v>
      </c>
      <c r="C59" s="1" t="s">
        <v>18</v>
      </c>
      <c r="D59" s="1">
        <v>9159</v>
      </c>
      <c r="E59" s="1">
        <v>54649</v>
      </c>
      <c r="F59" s="1" t="s">
        <v>8</v>
      </c>
    </row>
    <row r="60" spans="1:13" x14ac:dyDescent="0.25">
      <c r="A60" s="1">
        <v>2022</v>
      </c>
      <c r="B60" s="1" t="s">
        <v>57</v>
      </c>
      <c r="C60" s="1" t="s">
        <v>19</v>
      </c>
      <c r="D60" s="1">
        <v>32538</v>
      </c>
      <c r="E60" s="1">
        <v>82581</v>
      </c>
      <c r="F60" s="1" t="s">
        <v>8</v>
      </c>
    </row>
    <row r="61" spans="1:13" x14ac:dyDescent="0.25">
      <c r="A61" s="1">
        <v>2022</v>
      </c>
      <c r="B61" s="1" t="s">
        <v>57</v>
      </c>
      <c r="C61" s="1" t="s">
        <v>20</v>
      </c>
      <c r="D61" s="1">
        <v>15617</v>
      </c>
      <c r="E61" s="1">
        <v>68619</v>
      </c>
      <c r="F61" s="1" t="s">
        <v>10</v>
      </c>
    </row>
    <row r="62" spans="1:13" x14ac:dyDescent="0.25">
      <c r="A62" s="1">
        <v>2022</v>
      </c>
      <c r="B62" s="1" t="s">
        <v>57</v>
      </c>
      <c r="C62" s="1" t="s">
        <v>21</v>
      </c>
      <c r="D62" s="1">
        <v>9434</v>
      </c>
      <c r="E62" s="1">
        <v>67831</v>
      </c>
      <c r="F62" s="1" t="s">
        <v>10</v>
      </c>
    </row>
    <row r="63" spans="1:13" x14ac:dyDescent="0.25">
      <c r="A63" s="1">
        <v>2022</v>
      </c>
      <c r="B63" s="1" t="s">
        <v>57</v>
      </c>
      <c r="C63" s="1" t="s">
        <v>22</v>
      </c>
      <c r="D63" s="1">
        <v>7355</v>
      </c>
      <c r="E63" s="1">
        <v>65126</v>
      </c>
      <c r="F63" s="1" t="s">
        <v>8</v>
      </c>
    </row>
    <row r="64" spans="1:13" x14ac:dyDescent="0.25">
      <c r="A64" s="1">
        <v>2022</v>
      </c>
      <c r="B64" s="1" t="s">
        <v>57</v>
      </c>
      <c r="C64" s="1" t="s">
        <v>23</v>
      </c>
      <c r="D64" s="1">
        <v>9832</v>
      </c>
      <c r="E64" s="1">
        <v>64484</v>
      </c>
      <c r="F64" s="1" t="s">
        <v>8</v>
      </c>
    </row>
    <row r="65" spans="1:6" x14ac:dyDescent="0.25">
      <c r="A65" s="1">
        <v>2022</v>
      </c>
      <c r="B65" s="1" t="s">
        <v>57</v>
      </c>
      <c r="C65" s="1" t="s">
        <v>24</v>
      </c>
      <c r="D65" s="1">
        <v>11349</v>
      </c>
      <c r="E65" s="1">
        <v>71354</v>
      </c>
      <c r="F65" s="1" t="s">
        <v>10</v>
      </c>
    </row>
    <row r="66" spans="1:6" x14ac:dyDescent="0.25">
      <c r="A66" s="1">
        <v>2022</v>
      </c>
      <c r="B66" s="1" t="s">
        <v>57</v>
      </c>
      <c r="C66" s="1" t="s">
        <v>25</v>
      </c>
      <c r="D66" s="1">
        <v>5732</v>
      </c>
      <c r="E66" s="1">
        <v>61607</v>
      </c>
      <c r="F66" s="1" t="s">
        <v>10</v>
      </c>
    </row>
    <row r="67" spans="1:6" x14ac:dyDescent="0.25">
      <c r="A67" s="1">
        <v>2022</v>
      </c>
      <c r="B67" s="1" t="s">
        <v>57</v>
      </c>
      <c r="C67" s="1" t="s">
        <v>26</v>
      </c>
      <c r="D67" s="1">
        <v>16346</v>
      </c>
      <c r="E67" s="1">
        <v>76642</v>
      </c>
      <c r="F67" s="1" t="s">
        <v>10</v>
      </c>
    </row>
    <row r="68" spans="1:6" x14ac:dyDescent="0.25">
      <c r="A68" s="1">
        <v>2022</v>
      </c>
      <c r="B68" s="1" t="s">
        <v>57</v>
      </c>
      <c r="C68" s="1" t="s">
        <v>27</v>
      </c>
      <c r="D68" s="1">
        <v>21102</v>
      </c>
      <c r="E68" s="1">
        <v>90958</v>
      </c>
      <c r="F68" s="1" t="s">
        <v>10</v>
      </c>
    </row>
    <row r="69" spans="1:6" x14ac:dyDescent="0.25">
      <c r="A69" s="1">
        <v>2022</v>
      </c>
      <c r="B69" s="1" t="s">
        <v>57</v>
      </c>
      <c r="C69" s="1" t="s">
        <v>28</v>
      </c>
      <c r="D69" s="1">
        <v>21646</v>
      </c>
      <c r="E69" s="1">
        <v>73631</v>
      </c>
      <c r="F69" s="1" t="s">
        <v>10</v>
      </c>
    </row>
    <row r="70" spans="1:6" x14ac:dyDescent="0.25">
      <c r="A70" s="1">
        <v>2022</v>
      </c>
      <c r="B70" s="1" t="s">
        <v>57</v>
      </c>
      <c r="C70" s="1" t="s">
        <v>29</v>
      </c>
      <c r="D70" s="1">
        <v>16952</v>
      </c>
      <c r="E70" s="1">
        <v>78942</v>
      </c>
      <c r="F70" s="1" t="s">
        <v>8</v>
      </c>
    </row>
    <row r="71" spans="1:6" x14ac:dyDescent="0.25">
      <c r="A71" s="1">
        <v>2022</v>
      </c>
      <c r="B71" s="1" t="s">
        <v>57</v>
      </c>
      <c r="C71" s="1" t="s">
        <v>30</v>
      </c>
      <c r="D71" s="1">
        <v>5839</v>
      </c>
      <c r="E71" s="1">
        <v>59779</v>
      </c>
      <c r="F71" s="1" t="s">
        <v>8</v>
      </c>
    </row>
    <row r="72" spans="1:6" x14ac:dyDescent="0.25">
      <c r="A72" s="1">
        <v>2022</v>
      </c>
      <c r="B72" s="1" t="s">
        <v>57</v>
      </c>
      <c r="C72" s="1" t="s">
        <v>31</v>
      </c>
      <c r="D72" s="1">
        <v>15735</v>
      </c>
      <c r="E72" s="1">
        <v>70664</v>
      </c>
      <c r="F72" s="1" t="s">
        <v>10</v>
      </c>
    </row>
    <row r="73" spans="1:6" x14ac:dyDescent="0.25">
      <c r="A73" s="1">
        <v>2022</v>
      </c>
      <c r="B73" s="1" t="s">
        <v>57</v>
      </c>
      <c r="C73" s="1" t="s">
        <v>32</v>
      </c>
      <c r="D73" s="1">
        <v>6813</v>
      </c>
      <c r="E73" s="1">
        <v>61897</v>
      </c>
      <c r="F73" s="1" t="s">
        <v>8</v>
      </c>
    </row>
    <row r="74" spans="1:6" x14ac:dyDescent="0.25">
      <c r="A74" s="1">
        <v>2022</v>
      </c>
      <c r="B74" s="1" t="s">
        <v>57</v>
      </c>
      <c r="C74" s="1" t="s">
        <v>33</v>
      </c>
      <c r="D74" s="1">
        <v>7000</v>
      </c>
      <c r="E74" s="1">
        <v>62548</v>
      </c>
      <c r="F74" s="1" t="s">
        <v>8</v>
      </c>
    </row>
    <row r="75" spans="1:6" x14ac:dyDescent="0.25">
      <c r="A75" s="1">
        <v>2022</v>
      </c>
      <c r="B75" s="1" t="s">
        <v>57</v>
      </c>
      <c r="C75" s="1" t="s">
        <v>34</v>
      </c>
      <c r="D75" s="1">
        <v>5757</v>
      </c>
      <c r="E75" s="1">
        <v>73902</v>
      </c>
      <c r="F75" s="1" t="s">
        <v>10</v>
      </c>
    </row>
    <row r="76" spans="1:6" x14ac:dyDescent="0.25">
      <c r="A76" s="1">
        <v>2022</v>
      </c>
      <c r="B76" s="1" t="s">
        <v>57</v>
      </c>
      <c r="C76" s="1" t="s">
        <v>35</v>
      </c>
      <c r="D76" s="1">
        <v>4901</v>
      </c>
      <c r="E76" s="1">
        <v>74870</v>
      </c>
      <c r="F76" s="1" t="s">
        <v>10</v>
      </c>
    </row>
    <row r="77" spans="1:6" x14ac:dyDescent="0.25">
      <c r="A77" s="1">
        <v>2022</v>
      </c>
      <c r="B77" s="1" t="s">
        <v>57</v>
      </c>
      <c r="C77" s="1" t="s">
        <v>36</v>
      </c>
      <c r="D77" s="1">
        <v>22711</v>
      </c>
      <c r="E77" s="1">
        <v>83924</v>
      </c>
      <c r="F77" s="1" t="s">
        <v>8</v>
      </c>
    </row>
    <row r="78" spans="1:6" x14ac:dyDescent="0.25">
      <c r="A78" s="1">
        <v>2022</v>
      </c>
      <c r="B78" s="1" t="s">
        <v>57</v>
      </c>
      <c r="C78" s="1" t="s">
        <v>37</v>
      </c>
      <c r="D78" s="1">
        <v>5485</v>
      </c>
      <c r="E78" s="1">
        <v>59439</v>
      </c>
      <c r="F78" s="1" t="s">
        <v>8</v>
      </c>
    </row>
    <row r="79" spans="1:6" x14ac:dyDescent="0.25">
      <c r="A79" s="1">
        <v>2022</v>
      </c>
      <c r="B79" s="1" t="s">
        <v>57</v>
      </c>
      <c r="C79" s="1" t="s">
        <v>38</v>
      </c>
      <c r="D79" s="1">
        <v>50929</v>
      </c>
      <c r="E79" s="1">
        <v>84199</v>
      </c>
      <c r="F79" s="1" t="s">
        <v>10</v>
      </c>
    </row>
    <row r="80" spans="1:6" x14ac:dyDescent="0.25">
      <c r="A80" s="1">
        <v>2022</v>
      </c>
      <c r="B80" s="1" t="s">
        <v>57</v>
      </c>
      <c r="C80" s="1" t="s">
        <v>39</v>
      </c>
      <c r="D80" s="1">
        <v>29231</v>
      </c>
      <c r="E80" s="1">
        <v>65177</v>
      </c>
      <c r="F80" s="1" t="s">
        <v>8</v>
      </c>
    </row>
    <row r="81" spans="1:6" x14ac:dyDescent="0.25">
      <c r="A81" s="1">
        <v>2022</v>
      </c>
      <c r="B81" s="1" t="s">
        <v>57</v>
      </c>
      <c r="C81" s="1" t="s">
        <v>40</v>
      </c>
      <c r="D81" s="1">
        <v>3669</v>
      </c>
      <c r="E81" s="1">
        <v>72729</v>
      </c>
      <c r="F81" s="1" t="s">
        <v>10</v>
      </c>
    </row>
    <row r="82" spans="1:6" x14ac:dyDescent="0.25">
      <c r="A82" s="1">
        <v>2022</v>
      </c>
      <c r="B82" s="1" t="s">
        <v>57</v>
      </c>
      <c r="C82" s="1" t="s">
        <v>41</v>
      </c>
      <c r="D82" s="1">
        <v>23650</v>
      </c>
      <c r="E82" s="1">
        <v>71104</v>
      </c>
      <c r="F82" s="1" t="s">
        <v>8</v>
      </c>
    </row>
    <row r="83" spans="1:6" x14ac:dyDescent="0.25">
      <c r="A83" s="1">
        <v>2022</v>
      </c>
      <c r="B83" s="1" t="s">
        <v>57</v>
      </c>
      <c r="C83" s="1" t="s">
        <v>42</v>
      </c>
      <c r="D83" s="1">
        <v>9855</v>
      </c>
      <c r="E83" s="1">
        <v>61099</v>
      </c>
      <c r="F83" s="1" t="s">
        <v>8</v>
      </c>
    </row>
    <row r="84" spans="1:6" x14ac:dyDescent="0.25">
      <c r="A84" s="1">
        <v>2022</v>
      </c>
      <c r="B84" s="1" t="s">
        <v>57</v>
      </c>
      <c r="C84" s="1" t="s">
        <v>43</v>
      </c>
      <c r="D84" s="1">
        <v>14899</v>
      </c>
      <c r="E84" s="1">
        <v>72876</v>
      </c>
      <c r="F84" s="1" t="s">
        <v>10</v>
      </c>
    </row>
    <row r="85" spans="1:6" x14ac:dyDescent="0.25">
      <c r="A85" s="1">
        <v>2022</v>
      </c>
      <c r="B85" s="1" t="s">
        <v>57</v>
      </c>
      <c r="C85" s="1" t="s">
        <v>44</v>
      </c>
      <c r="D85" s="1">
        <v>29345</v>
      </c>
      <c r="E85" s="1">
        <v>76639</v>
      </c>
      <c r="F85" s="1" t="s">
        <v>10</v>
      </c>
    </row>
    <row r="86" spans="1:6" x14ac:dyDescent="0.25">
      <c r="A86" s="1">
        <v>2022</v>
      </c>
      <c r="B86" s="1" t="s">
        <v>57</v>
      </c>
      <c r="C86" s="1" t="s">
        <v>45</v>
      </c>
      <c r="D86" s="1">
        <v>3878</v>
      </c>
      <c r="E86" s="1">
        <v>72955</v>
      </c>
      <c r="F86" s="1" t="s">
        <v>8</v>
      </c>
    </row>
    <row r="87" spans="1:6" x14ac:dyDescent="0.25">
      <c r="A87" s="1">
        <v>2022</v>
      </c>
      <c r="B87" s="1" t="s">
        <v>57</v>
      </c>
      <c r="C87" s="1" t="s">
        <v>46</v>
      </c>
      <c r="D87" s="1">
        <v>13348</v>
      </c>
      <c r="E87" s="1">
        <v>63906</v>
      </c>
      <c r="F87" s="1" t="s">
        <v>8</v>
      </c>
    </row>
    <row r="88" spans="1:6" x14ac:dyDescent="0.25">
      <c r="A88" s="1">
        <v>2022</v>
      </c>
      <c r="B88" s="1" t="s">
        <v>57</v>
      </c>
      <c r="C88" s="1" t="s">
        <v>47</v>
      </c>
      <c r="D88" s="1">
        <v>3954</v>
      </c>
      <c r="E88" s="1">
        <v>60005</v>
      </c>
      <c r="F88" s="1" t="s">
        <v>10</v>
      </c>
    </row>
    <row r="89" spans="1:6" x14ac:dyDescent="0.25">
      <c r="A89" s="1">
        <v>2022</v>
      </c>
      <c r="B89" s="1" t="s">
        <v>57</v>
      </c>
      <c r="C89" s="1" t="s">
        <v>48</v>
      </c>
      <c r="D89" s="1">
        <v>12894</v>
      </c>
      <c r="E89" s="1">
        <v>68259</v>
      </c>
      <c r="F89" s="1" t="s">
        <v>10</v>
      </c>
    </row>
    <row r="90" spans="1:6" x14ac:dyDescent="0.25">
      <c r="A90" s="1">
        <v>2022</v>
      </c>
      <c r="B90" s="1" t="s">
        <v>57</v>
      </c>
      <c r="C90" s="1" t="s">
        <v>49</v>
      </c>
      <c r="D90" s="1">
        <v>55014</v>
      </c>
      <c r="E90" s="1">
        <v>74929</v>
      </c>
      <c r="F90" s="1" t="s">
        <v>10</v>
      </c>
    </row>
    <row r="91" spans="1:6" x14ac:dyDescent="0.25">
      <c r="A91" s="1">
        <v>2022</v>
      </c>
      <c r="B91" s="1" t="s">
        <v>57</v>
      </c>
      <c r="C91" s="1" t="s">
        <v>50</v>
      </c>
      <c r="D91" s="1">
        <v>12932</v>
      </c>
      <c r="E91" s="1">
        <v>63474</v>
      </c>
      <c r="F91" s="1" t="s">
        <v>10</v>
      </c>
    </row>
    <row r="92" spans="1:6" x14ac:dyDescent="0.25">
      <c r="A92" s="1">
        <v>2022</v>
      </c>
      <c r="B92" s="1" t="s">
        <v>57</v>
      </c>
      <c r="C92" s="1" t="s">
        <v>51</v>
      </c>
      <c r="D92" s="1">
        <v>2839</v>
      </c>
      <c r="E92" s="1">
        <v>61130</v>
      </c>
      <c r="F92" s="1" t="s">
        <v>10</v>
      </c>
    </row>
    <row r="93" spans="1:6" x14ac:dyDescent="0.25">
      <c r="A93" s="1">
        <v>2022</v>
      </c>
      <c r="B93" s="1" t="s">
        <v>57</v>
      </c>
      <c r="C93" s="1" t="s">
        <v>52</v>
      </c>
      <c r="D93" s="1">
        <v>21412</v>
      </c>
      <c r="E93" s="1">
        <v>69521</v>
      </c>
      <c r="F93" s="1" t="s">
        <v>8</v>
      </c>
    </row>
    <row r="94" spans="1:6" x14ac:dyDescent="0.25">
      <c r="A94" s="1">
        <v>2022</v>
      </c>
      <c r="B94" s="1" t="s">
        <v>57</v>
      </c>
      <c r="C94" s="1" t="s">
        <v>53</v>
      </c>
      <c r="D94" s="1">
        <v>27072</v>
      </c>
      <c r="E94" s="1">
        <v>75827</v>
      </c>
      <c r="F94" s="1" t="s">
        <v>10</v>
      </c>
    </row>
    <row r="95" spans="1:6" x14ac:dyDescent="0.25">
      <c r="A95" s="1">
        <v>2022</v>
      </c>
      <c r="B95" s="1" t="s">
        <v>57</v>
      </c>
      <c r="C95" s="1" t="s">
        <v>54</v>
      </c>
      <c r="D95" s="1">
        <v>4300</v>
      </c>
      <c r="E95" s="1">
        <v>66489</v>
      </c>
      <c r="F95" s="1" t="s">
        <v>10</v>
      </c>
    </row>
    <row r="96" spans="1:6" x14ac:dyDescent="0.25">
      <c r="A96" s="1">
        <v>2022</v>
      </c>
      <c r="B96" s="1" t="s">
        <v>57</v>
      </c>
      <c r="C96" s="1" t="s">
        <v>55</v>
      </c>
      <c r="D96" s="1">
        <v>14760</v>
      </c>
      <c r="E96" s="1">
        <v>72423</v>
      </c>
      <c r="F96" s="1" t="s">
        <v>10</v>
      </c>
    </row>
    <row r="97" spans="1:6" x14ac:dyDescent="0.25">
      <c r="A97" s="1">
        <v>2022</v>
      </c>
      <c r="B97" s="1" t="s">
        <v>57</v>
      </c>
      <c r="C97" s="1" t="s">
        <v>56</v>
      </c>
      <c r="D97" s="1">
        <v>3478</v>
      </c>
      <c r="E97" s="1">
        <v>62640</v>
      </c>
      <c r="F97" s="1" t="s">
        <v>10</v>
      </c>
    </row>
    <row r="98" spans="1:6" x14ac:dyDescent="0.25">
      <c r="A98" s="1">
        <v>2022</v>
      </c>
      <c r="B98" s="1" t="s">
        <v>58</v>
      </c>
      <c r="C98" s="1" t="s">
        <v>7</v>
      </c>
      <c r="D98" s="1">
        <v>5773</v>
      </c>
      <c r="E98" s="1">
        <v>66387</v>
      </c>
      <c r="F98" s="1" t="s">
        <v>8</v>
      </c>
    </row>
    <row r="99" spans="1:6" x14ac:dyDescent="0.25">
      <c r="A99" s="1">
        <v>2022</v>
      </c>
      <c r="B99" s="1" t="s">
        <v>58</v>
      </c>
      <c r="C99" s="1" t="s">
        <v>9</v>
      </c>
      <c r="D99" s="1">
        <v>5213</v>
      </c>
      <c r="E99" s="1">
        <v>88375</v>
      </c>
      <c r="F99" s="1" t="s">
        <v>10</v>
      </c>
    </row>
    <row r="100" spans="1:6" x14ac:dyDescent="0.25">
      <c r="A100" s="1">
        <v>2022</v>
      </c>
      <c r="B100" s="1" t="s">
        <v>58</v>
      </c>
      <c r="C100" s="1" t="s">
        <v>11</v>
      </c>
      <c r="D100" s="1">
        <v>2961</v>
      </c>
      <c r="E100" s="1">
        <v>57570</v>
      </c>
      <c r="F100" s="1" t="s">
        <v>10</v>
      </c>
    </row>
    <row r="101" spans="1:6" x14ac:dyDescent="0.25">
      <c r="A101" s="1">
        <v>2022</v>
      </c>
      <c r="B101" s="1" t="s">
        <v>58</v>
      </c>
      <c r="C101" s="1" t="s">
        <v>12</v>
      </c>
      <c r="D101" s="1">
        <v>44156</v>
      </c>
      <c r="E101" s="1">
        <v>115888</v>
      </c>
      <c r="F101" s="1" t="s">
        <v>10</v>
      </c>
    </row>
    <row r="102" spans="1:6" x14ac:dyDescent="0.25">
      <c r="A102" s="1">
        <v>2022</v>
      </c>
      <c r="B102" s="1" t="s">
        <v>58</v>
      </c>
      <c r="C102" s="1" t="s">
        <v>13</v>
      </c>
      <c r="D102" s="1">
        <v>5888</v>
      </c>
      <c r="E102" s="1">
        <v>83207</v>
      </c>
      <c r="F102" s="1" t="s">
        <v>10</v>
      </c>
    </row>
    <row r="103" spans="1:6" x14ac:dyDescent="0.25">
      <c r="A103" s="1">
        <v>2022</v>
      </c>
      <c r="B103" s="1" t="s">
        <v>58</v>
      </c>
      <c r="C103" s="1" t="s">
        <v>14</v>
      </c>
      <c r="D103" s="1">
        <v>4386</v>
      </c>
      <c r="E103" s="1">
        <v>93706</v>
      </c>
      <c r="F103" s="1" t="s">
        <v>8</v>
      </c>
    </row>
    <row r="104" spans="1:6" x14ac:dyDescent="0.25">
      <c r="A104" s="1">
        <v>2022</v>
      </c>
      <c r="B104" s="1" t="s">
        <v>58</v>
      </c>
      <c r="C104" s="1" t="s">
        <v>15</v>
      </c>
      <c r="D104" s="1">
        <v>678</v>
      </c>
      <c r="E104" s="1">
        <v>74049</v>
      </c>
      <c r="F104" s="1" t="s">
        <v>10</v>
      </c>
    </row>
    <row r="105" spans="1:6" x14ac:dyDescent="0.25">
      <c r="A105" s="1">
        <v>2022</v>
      </c>
      <c r="B105" s="1" t="s">
        <v>58</v>
      </c>
      <c r="C105" s="1" t="s">
        <v>16</v>
      </c>
      <c r="D105" s="1">
        <v>21275</v>
      </c>
      <c r="E105" s="1">
        <v>72758</v>
      </c>
      <c r="F105" s="1" t="s">
        <v>10</v>
      </c>
    </row>
    <row r="106" spans="1:6" x14ac:dyDescent="0.25">
      <c r="A106" s="1">
        <v>2022</v>
      </c>
      <c r="B106" s="1" t="s">
        <v>58</v>
      </c>
      <c r="C106" s="1" t="s">
        <v>17</v>
      </c>
      <c r="D106" s="1">
        <v>10646</v>
      </c>
      <c r="E106" s="1">
        <v>66184</v>
      </c>
      <c r="F106" s="1" t="s">
        <v>10</v>
      </c>
    </row>
    <row r="107" spans="1:6" x14ac:dyDescent="0.25">
      <c r="A107" s="1">
        <v>2022</v>
      </c>
      <c r="B107" s="1" t="s">
        <v>58</v>
      </c>
      <c r="C107" s="1" t="s">
        <v>18</v>
      </c>
      <c r="D107" s="1">
        <v>2886</v>
      </c>
      <c r="E107" s="1">
        <v>71603</v>
      </c>
      <c r="F107" s="1" t="s">
        <v>10</v>
      </c>
    </row>
    <row r="108" spans="1:6" x14ac:dyDescent="0.25">
      <c r="A108" s="1">
        <v>2022</v>
      </c>
      <c r="B108" s="1" t="s">
        <v>58</v>
      </c>
      <c r="C108" s="1" t="s">
        <v>19</v>
      </c>
      <c r="D108" s="1">
        <v>18033</v>
      </c>
      <c r="E108" s="1">
        <v>80855</v>
      </c>
      <c r="F108" s="1" t="s">
        <v>8</v>
      </c>
    </row>
    <row r="109" spans="1:6" x14ac:dyDescent="0.25">
      <c r="A109" s="1">
        <v>2022</v>
      </c>
      <c r="B109" s="1" t="s">
        <v>58</v>
      </c>
      <c r="C109" s="1" t="s">
        <v>20</v>
      </c>
      <c r="D109" s="1">
        <v>9255</v>
      </c>
      <c r="E109" s="1">
        <v>71092</v>
      </c>
      <c r="F109" s="1" t="s">
        <v>10</v>
      </c>
    </row>
    <row r="110" spans="1:6" x14ac:dyDescent="0.25">
      <c r="A110" s="1">
        <v>2022</v>
      </c>
      <c r="B110" s="1" t="s">
        <v>58</v>
      </c>
      <c r="C110" s="1" t="s">
        <v>21</v>
      </c>
      <c r="D110" s="1">
        <v>4099</v>
      </c>
      <c r="E110" s="1">
        <v>69103</v>
      </c>
      <c r="F110" s="1" t="s">
        <v>10</v>
      </c>
    </row>
    <row r="111" spans="1:6" x14ac:dyDescent="0.25">
      <c r="A111" s="1">
        <v>2022</v>
      </c>
      <c r="B111" s="1" t="s">
        <v>58</v>
      </c>
      <c r="C111" s="1" t="s">
        <v>22</v>
      </c>
      <c r="D111" s="1">
        <v>3109</v>
      </c>
      <c r="E111" s="1">
        <v>68958</v>
      </c>
      <c r="F111" s="1" t="s">
        <v>10</v>
      </c>
    </row>
    <row r="112" spans="1:6" x14ac:dyDescent="0.25">
      <c r="A112" s="1">
        <v>2022</v>
      </c>
      <c r="B112" s="1" t="s">
        <v>58</v>
      </c>
      <c r="C112" s="1" t="s">
        <v>23</v>
      </c>
      <c r="D112" s="1">
        <v>4978</v>
      </c>
      <c r="E112" s="1">
        <v>68902</v>
      </c>
      <c r="F112" s="1" t="s">
        <v>10</v>
      </c>
    </row>
    <row r="113" spans="1:6" x14ac:dyDescent="0.25">
      <c r="A113" s="1">
        <v>2022</v>
      </c>
      <c r="B113" s="1" t="s">
        <v>58</v>
      </c>
      <c r="C113" s="1" t="s">
        <v>24</v>
      </c>
      <c r="D113" s="1">
        <v>4501</v>
      </c>
      <c r="E113" s="1">
        <v>84183</v>
      </c>
      <c r="F113" s="1" t="s">
        <v>10</v>
      </c>
    </row>
    <row r="114" spans="1:6" x14ac:dyDescent="0.25">
      <c r="A114" s="1">
        <v>2022</v>
      </c>
      <c r="B114" s="1" t="s">
        <v>58</v>
      </c>
      <c r="C114" s="1" t="s">
        <v>25</v>
      </c>
      <c r="D114" s="1">
        <v>1863</v>
      </c>
      <c r="E114" s="1">
        <v>67682</v>
      </c>
      <c r="F114" s="1" t="s">
        <v>10</v>
      </c>
    </row>
    <row r="115" spans="1:6" x14ac:dyDescent="0.25">
      <c r="A115" s="1">
        <v>2022</v>
      </c>
      <c r="B115" s="1" t="s">
        <v>58</v>
      </c>
      <c r="C115" s="1" t="s">
        <v>26</v>
      </c>
      <c r="D115" s="1">
        <v>4168</v>
      </c>
      <c r="E115" s="1">
        <v>91426</v>
      </c>
      <c r="F115" s="1" t="s">
        <v>10</v>
      </c>
    </row>
    <row r="116" spans="1:6" x14ac:dyDescent="0.25">
      <c r="A116" s="1">
        <v>2022</v>
      </c>
      <c r="B116" s="1" t="s">
        <v>58</v>
      </c>
      <c r="C116" s="1" t="s">
        <v>27</v>
      </c>
      <c r="D116" s="1">
        <v>6616</v>
      </c>
      <c r="E116" s="1">
        <v>102190</v>
      </c>
      <c r="F116" s="1" t="s">
        <v>8</v>
      </c>
    </row>
    <row r="117" spans="1:6" x14ac:dyDescent="0.25">
      <c r="A117" s="1">
        <v>2022</v>
      </c>
      <c r="B117" s="1" t="s">
        <v>58</v>
      </c>
      <c r="C117" s="1" t="s">
        <v>28</v>
      </c>
      <c r="D117" s="1">
        <v>17437</v>
      </c>
      <c r="E117" s="1">
        <v>76769</v>
      </c>
      <c r="F117" s="1" t="s">
        <v>8</v>
      </c>
    </row>
    <row r="118" spans="1:6" x14ac:dyDescent="0.25">
      <c r="A118" s="1">
        <v>2022</v>
      </c>
      <c r="B118" s="1" t="s">
        <v>58</v>
      </c>
      <c r="C118" s="1" t="s">
        <v>29</v>
      </c>
      <c r="D118" s="1">
        <v>8284</v>
      </c>
      <c r="E118" s="1">
        <v>76870</v>
      </c>
      <c r="F118" s="1" t="s">
        <v>10</v>
      </c>
    </row>
    <row r="119" spans="1:6" x14ac:dyDescent="0.25">
      <c r="A119" s="1">
        <v>2022</v>
      </c>
      <c r="B119" s="1" t="s">
        <v>58</v>
      </c>
      <c r="C119" s="1" t="s">
        <v>30</v>
      </c>
      <c r="D119" s="1">
        <v>2375</v>
      </c>
      <c r="E119" s="1">
        <v>57918</v>
      </c>
      <c r="F119" s="1" t="s">
        <v>8</v>
      </c>
    </row>
    <row r="120" spans="1:6" x14ac:dyDescent="0.25">
      <c r="A120" s="1">
        <v>2022</v>
      </c>
      <c r="B120" s="1" t="s">
        <v>58</v>
      </c>
      <c r="C120" s="1" t="s">
        <v>31</v>
      </c>
      <c r="D120" s="1">
        <v>6859</v>
      </c>
      <c r="E120" s="1">
        <v>67836</v>
      </c>
      <c r="F120" s="1" t="s">
        <v>8</v>
      </c>
    </row>
    <row r="121" spans="1:6" x14ac:dyDescent="0.25">
      <c r="A121" s="1">
        <v>2022</v>
      </c>
      <c r="B121" s="1" t="s">
        <v>58</v>
      </c>
      <c r="C121" s="1" t="s">
        <v>32</v>
      </c>
      <c r="D121" s="1">
        <v>1672</v>
      </c>
      <c r="E121" s="1">
        <v>60178</v>
      </c>
      <c r="F121" s="1" t="s">
        <v>10</v>
      </c>
    </row>
    <row r="122" spans="1:6" x14ac:dyDescent="0.25">
      <c r="A122" s="1">
        <v>2022</v>
      </c>
      <c r="B122" s="1" t="s">
        <v>58</v>
      </c>
      <c r="C122" s="1" t="s">
        <v>33</v>
      </c>
      <c r="D122" s="1">
        <v>1949</v>
      </c>
      <c r="E122" s="1">
        <v>62492</v>
      </c>
      <c r="F122" s="1" t="s">
        <v>10</v>
      </c>
    </row>
    <row r="123" spans="1:6" x14ac:dyDescent="0.25">
      <c r="A123" s="1">
        <v>2022</v>
      </c>
      <c r="B123" s="1" t="s">
        <v>58</v>
      </c>
      <c r="C123" s="1" t="s">
        <v>34</v>
      </c>
      <c r="D123" s="1">
        <v>2054</v>
      </c>
      <c r="E123" s="1">
        <v>72821</v>
      </c>
      <c r="F123" s="1" t="s">
        <v>8</v>
      </c>
    </row>
    <row r="124" spans="1:6" x14ac:dyDescent="0.25">
      <c r="A124" s="1">
        <v>2022</v>
      </c>
      <c r="B124" s="1" t="s">
        <v>58</v>
      </c>
      <c r="C124" s="1" t="s">
        <v>35</v>
      </c>
      <c r="D124" s="1">
        <v>2001</v>
      </c>
      <c r="E124" s="1">
        <v>83769</v>
      </c>
      <c r="F124" s="1" t="s">
        <v>8</v>
      </c>
    </row>
    <row r="125" spans="1:6" x14ac:dyDescent="0.25">
      <c r="A125" s="1">
        <v>2022</v>
      </c>
      <c r="B125" s="1" t="s">
        <v>58</v>
      </c>
      <c r="C125" s="1" t="s">
        <v>36</v>
      </c>
      <c r="D125" s="1">
        <v>8964</v>
      </c>
      <c r="E125" s="1">
        <v>92277</v>
      </c>
      <c r="F125" s="1" t="s">
        <v>10</v>
      </c>
    </row>
    <row r="126" spans="1:6" x14ac:dyDescent="0.25">
      <c r="A126" s="1">
        <v>2022</v>
      </c>
      <c r="B126" s="1" t="s">
        <v>58</v>
      </c>
      <c r="C126" s="1" t="s">
        <v>37</v>
      </c>
      <c r="D126" s="1">
        <v>1776</v>
      </c>
      <c r="E126" s="1">
        <v>64794</v>
      </c>
      <c r="F126" s="1" t="s">
        <v>8</v>
      </c>
    </row>
    <row r="127" spans="1:6" x14ac:dyDescent="0.25">
      <c r="A127" s="1">
        <v>2022</v>
      </c>
      <c r="B127" s="1" t="s">
        <v>58</v>
      </c>
      <c r="C127" s="1" t="s">
        <v>38</v>
      </c>
      <c r="D127" s="1">
        <v>16292</v>
      </c>
      <c r="E127" s="1">
        <v>79103</v>
      </c>
      <c r="F127" s="1" t="s">
        <v>10</v>
      </c>
    </row>
    <row r="128" spans="1:6" x14ac:dyDescent="0.25">
      <c r="A128" s="1">
        <v>2022</v>
      </c>
      <c r="B128" s="1" t="s">
        <v>58</v>
      </c>
      <c r="C128" s="1" t="s">
        <v>39</v>
      </c>
      <c r="D128" s="1">
        <v>10303</v>
      </c>
      <c r="E128" s="1">
        <v>69281</v>
      </c>
      <c r="F128" s="1" t="s">
        <v>8</v>
      </c>
    </row>
    <row r="129" spans="1:6" x14ac:dyDescent="0.25">
      <c r="A129" s="1">
        <v>2022</v>
      </c>
      <c r="B129" s="1" t="s">
        <v>58</v>
      </c>
      <c r="C129" s="1" t="s">
        <v>40</v>
      </c>
      <c r="D129" s="1">
        <v>799</v>
      </c>
      <c r="E129" s="1">
        <v>63695</v>
      </c>
      <c r="F129" s="1" t="s">
        <v>8</v>
      </c>
    </row>
    <row r="130" spans="1:6" x14ac:dyDescent="0.25">
      <c r="A130" s="1">
        <v>2022</v>
      </c>
      <c r="B130" s="1" t="s">
        <v>58</v>
      </c>
      <c r="C130" s="1" t="s">
        <v>41</v>
      </c>
      <c r="D130" s="1">
        <v>15453</v>
      </c>
      <c r="E130" s="1">
        <v>70995</v>
      </c>
      <c r="F130" s="1" t="s">
        <v>10</v>
      </c>
    </row>
    <row r="131" spans="1:6" x14ac:dyDescent="0.25">
      <c r="A131" s="1">
        <v>2022</v>
      </c>
      <c r="B131" s="1" t="s">
        <v>58</v>
      </c>
      <c r="C131" s="1" t="s">
        <v>42</v>
      </c>
      <c r="D131" s="1">
        <v>4178</v>
      </c>
      <c r="E131" s="1">
        <v>66915</v>
      </c>
      <c r="F131" s="1" t="s">
        <v>10</v>
      </c>
    </row>
    <row r="132" spans="1:6" x14ac:dyDescent="0.25">
      <c r="A132" s="1">
        <v>2022</v>
      </c>
      <c r="B132" s="1" t="s">
        <v>58</v>
      </c>
      <c r="C132" s="1" t="s">
        <v>43</v>
      </c>
      <c r="D132" s="1">
        <v>6354</v>
      </c>
      <c r="E132" s="1">
        <v>80927</v>
      </c>
      <c r="F132" s="1" t="s">
        <v>8</v>
      </c>
    </row>
    <row r="133" spans="1:6" x14ac:dyDescent="0.25">
      <c r="A133" s="1">
        <v>2022</v>
      </c>
      <c r="B133" s="1" t="s">
        <v>58</v>
      </c>
      <c r="C133" s="1" t="s">
        <v>44</v>
      </c>
      <c r="D133" s="1">
        <v>14363</v>
      </c>
      <c r="E133" s="1">
        <v>72931</v>
      </c>
      <c r="F133" s="1" t="s">
        <v>8</v>
      </c>
    </row>
    <row r="134" spans="1:6" x14ac:dyDescent="0.25">
      <c r="A134" s="1">
        <v>2022</v>
      </c>
      <c r="B134" s="1" t="s">
        <v>58</v>
      </c>
      <c r="C134" s="1" t="s">
        <v>45</v>
      </c>
      <c r="D134" s="1">
        <v>1516</v>
      </c>
      <c r="E134" s="1">
        <v>69645</v>
      </c>
      <c r="F134" s="1" t="s">
        <v>10</v>
      </c>
    </row>
    <row r="135" spans="1:6" x14ac:dyDescent="0.25">
      <c r="A135" s="1">
        <v>2022</v>
      </c>
      <c r="B135" s="1" t="s">
        <v>58</v>
      </c>
      <c r="C135" s="1" t="s">
        <v>46</v>
      </c>
      <c r="D135" s="1">
        <v>6655</v>
      </c>
      <c r="E135" s="1">
        <v>67779</v>
      </c>
      <c r="F135" s="1" t="s">
        <v>10</v>
      </c>
    </row>
    <row r="136" spans="1:6" x14ac:dyDescent="0.25">
      <c r="A136" s="1">
        <v>2022</v>
      </c>
      <c r="B136" s="1" t="s">
        <v>58</v>
      </c>
      <c r="C136" s="1" t="s">
        <v>47</v>
      </c>
      <c r="D136" s="1">
        <v>1072</v>
      </c>
      <c r="E136" s="1">
        <v>59285</v>
      </c>
      <c r="F136" s="1" t="s">
        <v>10</v>
      </c>
    </row>
    <row r="137" spans="1:6" x14ac:dyDescent="0.25">
      <c r="A137" s="1">
        <v>2022</v>
      </c>
      <c r="B137" s="1" t="s">
        <v>58</v>
      </c>
      <c r="C137" s="1" t="s">
        <v>48</v>
      </c>
      <c r="D137" s="1">
        <v>7620</v>
      </c>
      <c r="E137" s="1">
        <v>69122</v>
      </c>
      <c r="F137" s="1" t="s">
        <v>10</v>
      </c>
    </row>
    <row r="138" spans="1:6" x14ac:dyDescent="0.25">
      <c r="A138" s="1">
        <v>2022</v>
      </c>
      <c r="B138" s="1" t="s">
        <v>58</v>
      </c>
      <c r="C138" s="1" t="s">
        <v>49</v>
      </c>
      <c r="D138" s="1">
        <v>26257</v>
      </c>
      <c r="E138" s="1">
        <v>87206</v>
      </c>
      <c r="F138" s="1" t="s">
        <v>10</v>
      </c>
    </row>
    <row r="139" spans="1:6" x14ac:dyDescent="0.25">
      <c r="A139" s="1">
        <v>2022</v>
      </c>
      <c r="B139" s="1" t="s">
        <v>58</v>
      </c>
      <c r="C139" s="1" t="s">
        <v>50</v>
      </c>
      <c r="D139" s="1">
        <v>4616</v>
      </c>
      <c r="E139" s="1">
        <v>67796</v>
      </c>
      <c r="F139" s="1" t="s">
        <v>8</v>
      </c>
    </row>
    <row r="140" spans="1:6" x14ac:dyDescent="0.25">
      <c r="A140" s="1">
        <v>2022</v>
      </c>
      <c r="B140" s="1" t="s">
        <v>58</v>
      </c>
      <c r="C140" s="1" t="s">
        <v>51</v>
      </c>
      <c r="D140" s="1">
        <v>1107</v>
      </c>
      <c r="E140" s="1">
        <v>68352</v>
      </c>
      <c r="F140" s="1" t="s">
        <v>8</v>
      </c>
    </row>
    <row r="141" spans="1:6" x14ac:dyDescent="0.25">
      <c r="A141" s="1">
        <v>2022</v>
      </c>
      <c r="B141" s="1" t="s">
        <v>58</v>
      </c>
      <c r="C141" s="1" t="s">
        <v>52</v>
      </c>
      <c r="D141" s="1">
        <v>7023</v>
      </c>
      <c r="E141" s="1">
        <v>69958</v>
      </c>
      <c r="F141" s="1" t="s">
        <v>10</v>
      </c>
    </row>
    <row r="142" spans="1:6" x14ac:dyDescent="0.25">
      <c r="A142" s="1">
        <v>2022</v>
      </c>
      <c r="B142" s="1" t="s">
        <v>58</v>
      </c>
      <c r="C142" s="1" t="s">
        <v>53</v>
      </c>
      <c r="D142" s="1">
        <v>7882</v>
      </c>
      <c r="E142" s="1">
        <v>88000</v>
      </c>
      <c r="F142" s="1" t="s">
        <v>8</v>
      </c>
    </row>
    <row r="143" spans="1:6" x14ac:dyDescent="0.25">
      <c r="A143" s="1">
        <v>2022</v>
      </c>
      <c r="B143" s="1" t="s">
        <v>58</v>
      </c>
      <c r="C143" s="1" t="s">
        <v>54</v>
      </c>
      <c r="D143" s="1">
        <v>1261</v>
      </c>
      <c r="E143" s="1">
        <v>68359</v>
      </c>
      <c r="F143" s="1" t="s">
        <v>8</v>
      </c>
    </row>
    <row r="144" spans="1:6" x14ac:dyDescent="0.25">
      <c r="A144" s="1">
        <v>2022</v>
      </c>
      <c r="B144" s="1" t="s">
        <v>58</v>
      </c>
      <c r="C144" s="1" t="s">
        <v>55</v>
      </c>
      <c r="D144" s="1">
        <v>9214</v>
      </c>
      <c r="E144" s="1">
        <v>67039</v>
      </c>
      <c r="F144" s="1" t="s">
        <v>10</v>
      </c>
    </row>
    <row r="145" spans="1:6" x14ac:dyDescent="0.25">
      <c r="A145" s="1">
        <v>2022</v>
      </c>
      <c r="B145" s="1" t="s">
        <v>58</v>
      </c>
      <c r="C145" s="1" t="s">
        <v>56</v>
      </c>
      <c r="D145" s="1">
        <v>620</v>
      </c>
      <c r="E145" s="1">
        <v>76308</v>
      </c>
      <c r="F145" s="1" t="s">
        <v>10</v>
      </c>
    </row>
    <row r="146" spans="1:6" x14ac:dyDescent="0.25">
      <c r="A146" s="1">
        <v>2022</v>
      </c>
      <c r="B146" s="1" t="s">
        <v>59</v>
      </c>
      <c r="C146" s="1" t="s">
        <v>7</v>
      </c>
      <c r="D146" s="1">
        <v>32424</v>
      </c>
      <c r="E146" s="1">
        <v>51853</v>
      </c>
      <c r="F146" s="1" t="s">
        <v>8</v>
      </c>
    </row>
    <row r="147" spans="1:6" x14ac:dyDescent="0.25">
      <c r="A147" s="1">
        <v>2022</v>
      </c>
      <c r="B147" s="1" t="s">
        <v>59</v>
      </c>
      <c r="C147" s="1" t="s">
        <v>9</v>
      </c>
      <c r="D147" s="1">
        <v>33859</v>
      </c>
      <c r="E147" s="1">
        <v>57498</v>
      </c>
      <c r="F147" s="1" t="s">
        <v>8</v>
      </c>
    </row>
    <row r="148" spans="1:6" x14ac:dyDescent="0.25">
      <c r="A148" s="1">
        <v>2022</v>
      </c>
      <c r="B148" s="1" t="s">
        <v>59</v>
      </c>
      <c r="C148" s="1" t="s">
        <v>11</v>
      </c>
      <c r="D148" s="1">
        <v>21836</v>
      </c>
      <c r="E148" s="1">
        <v>51673</v>
      </c>
      <c r="F148" s="1" t="s">
        <v>10</v>
      </c>
    </row>
    <row r="149" spans="1:6" x14ac:dyDescent="0.25">
      <c r="A149" s="1">
        <v>2022</v>
      </c>
      <c r="B149" s="1" t="s">
        <v>59</v>
      </c>
      <c r="C149" s="1" t="s">
        <v>12</v>
      </c>
      <c r="D149" s="1">
        <v>200632</v>
      </c>
      <c r="E149" s="1">
        <v>64800</v>
      </c>
      <c r="F149" s="1" t="s">
        <v>8</v>
      </c>
    </row>
    <row r="150" spans="1:6" x14ac:dyDescent="0.25">
      <c r="A150" s="1">
        <v>2022</v>
      </c>
      <c r="B150" s="1" t="s">
        <v>59</v>
      </c>
      <c r="C150" s="1" t="s">
        <v>13</v>
      </c>
      <c r="D150" s="1">
        <v>36421</v>
      </c>
      <c r="E150" s="1">
        <v>61719</v>
      </c>
      <c r="F150" s="1" t="s">
        <v>10</v>
      </c>
    </row>
    <row r="151" spans="1:6" x14ac:dyDescent="0.25">
      <c r="A151" s="1">
        <v>2022</v>
      </c>
      <c r="B151" s="1" t="s">
        <v>59</v>
      </c>
      <c r="C151" s="1" t="s">
        <v>14</v>
      </c>
      <c r="D151" s="1">
        <v>24725</v>
      </c>
      <c r="E151" s="1">
        <v>61859</v>
      </c>
      <c r="F151" s="1" t="s">
        <v>8</v>
      </c>
    </row>
    <row r="152" spans="1:6" x14ac:dyDescent="0.25">
      <c r="A152" s="1">
        <v>2022</v>
      </c>
      <c r="B152" s="1" t="s">
        <v>59</v>
      </c>
      <c r="C152" s="1" t="s">
        <v>15</v>
      </c>
      <c r="D152" s="1">
        <v>7050</v>
      </c>
      <c r="E152" s="1">
        <v>51667</v>
      </c>
      <c r="F152" s="1" t="s">
        <v>8</v>
      </c>
    </row>
    <row r="153" spans="1:6" x14ac:dyDescent="0.25">
      <c r="A153" s="1">
        <v>2022</v>
      </c>
      <c r="B153" s="1" t="s">
        <v>59</v>
      </c>
      <c r="C153" s="1" t="s">
        <v>16</v>
      </c>
      <c r="D153" s="1">
        <v>142700</v>
      </c>
      <c r="E153" s="1">
        <v>55391</v>
      </c>
      <c r="F153" s="1" t="s">
        <v>10</v>
      </c>
    </row>
    <row r="154" spans="1:6" x14ac:dyDescent="0.25">
      <c r="A154" s="1">
        <v>2022</v>
      </c>
      <c r="B154" s="1" t="s">
        <v>59</v>
      </c>
      <c r="C154" s="1" t="s">
        <v>17</v>
      </c>
      <c r="D154" s="1">
        <v>64380</v>
      </c>
      <c r="E154" s="1">
        <v>58104</v>
      </c>
      <c r="F154" s="1" t="s">
        <v>10</v>
      </c>
    </row>
    <row r="155" spans="1:6" x14ac:dyDescent="0.25">
      <c r="A155" s="1">
        <v>2022</v>
      </c>
      <c r="B155" s="1" t="s">
        <v>59</v>
      </c>
      <c r="C155" s="1" t="s">
        <v>18</v>
      </c>
      <c r="D155" s="1">
        <v>12742</v>
      </c>
      <c r="E155" s="1">
        <v>50610</v>
      </c>
      <c r="F155" s="1" t="s">
        <v>8</v>
      </c>
    </row>
    <row r="156" spans="1:6" x14ac:dyDescent="0.25">
      <c r="A156" s="1">
        <v>2022</v>
      </c>
      <c r="B156" s="1" t="s">
        <v>59</v>
      </c>
      <c r="C156" s="1" t="s">
        <v>19</v>
      </c>
      <c r="D156" s="1">
        <v>78196</v>
      </c>
      <c r="E156" s="1">
        <v>61780</v>
      </c>
      <c r="F156" s="1" t="s">
        <v>8</v>
      </c>
    </row>
    <row r="157" spans="1:6" x14ac:dyDescent="0.25">
      <c r="A157" s="1">
        <v>2022</v>
      </c>
      <c r="B157" s="1" t="s">
        <v>59</v>
      </c>
      <c r="C157" s="1" t="s">
        <v>20</v>
      </c>
      <c r="D157" s="1">
        <v>40846</v>
      </c>
      <c r="E157" s="1">
        <v>51931</v>
      </c>
      <c r="F157" s="1" t="s">
        <v>10</v>
      </c>
    </row>
    <row r="158" spans="1:6" x14ac:dyDescent="0.25">
      <c r="A158" s="1">
        <v>2022</v>
      </c>
      <c r="B158" s="1" t="s">
        <v>59</v>
      </c>
      <c r="C158" s="1" t="s">
        <v>21</v>
      </c>
      <c r="D158" s="1">
        <v>23479</v>
      </c>
      <c r="E158" s="1">
        <v>50146</v>
      </c>
      <c r="F158" s="1" t="s">
        <v>10</v>
      </c>
    </row>
    <row r="159" spans="1:6" x14ac:dyDescent="0.25">
      <c r="A159" s="1">
        <v>2022</v>
      </c>
      <c r="B159" s="1" t="s">
        <v>59</v>
      </c>
      <c r="C159" s="1" t="s">
        <v>22</v>
      </c>
      <c r="D159" s="1">
        <v>19497</v>
      </c>
      <c r="E159" s="1">
        <v>52012</v>
      </c>
      <c r="F159" s="1" t="s">
        <v>10</v>
      </c>
    </row>
    <row r="160" spans="1:6" x14ac:dyDescent="0.25">
      <c r="A160" s="1">
        <v>2022</v>
      </c>
      <c r="B160" s="1" t="s">
        <v>59</v>
      </c>
      <c r="C160" s="1" t="s">
        <v>23</v>
      </c>
      <c r="D160" s="1">
        <v>28266</v>
      </c>
      <c r="E160" s="1">
        <v>52839</v>
      </c>
      <c r="F160" s="1" t="s">
        <v>10</v>
      </c>
    </row>
    <row r="161" spans="1:6" x14ac:dyDescent="0.25">
      <c r="A161" s="1">
        <v>2022</v>
      </c>
      <c r="B161" s="1" t="s">
        <v>59</v>
      </c>
      <c r="C161" s="1" t="s">
        <v>24</v>
      </c>
      <c r="D161" s="1">
        <v>31210</v>
      </c>
      <c r="E161" s="1">
        <v>52029</v>
      </c>
      <c r="F161" s="1" t="s">
        <v>10</v>
      </c>
    </row>
    <row r="162" spans="1:6" x14ac:dyDescent="0.25">
      <c r="A162" s="1">
        <v>2022</v>
      </c>
      <c r="B162" s="1" t="s">
        <v>59</v>
      </c>
      <c r="C162" s="1" t="s">
        <v>25</v>
      </c>
      <c r="D162" s="1">
        <v>10546</v>
      </c>
      <c r="E162" s="1">
        <v>49084</v>
      </c>
      <c r="F162" s="1" t="s">
        <v>8</v>
      </c>
    </row>
    <row r="163" spans="1:6" x14ac:dyDescent="0.25">
      <c r="A163" s="1">
        <v>2022</v>
      </c>
      <c r="B163" s="1" t="s">
        <v>59</v>
      </c>
      <c r="C163" s="1" t="s">
        <v>26</v>
      </c>
      <c r="D163" s="1">
        <v>31685</v>
      </c>
      <c r="E163" s="1">
        <v>56800</v>
      </c>
      <c r="F163" s="1" t="s">
        <v>8</v>
      </c>
    </row>
    <row r="164" spans="1:6" x14ac:dyDescent="0.25">
      <c r="A164" s="1">
        <v>2022</v>
      </c>
      <c r="B164" s="1" t="s">
        <v>59</v>
      </c>
      <c r="C164" s="1" t="s">
        <v>27</v>
      </c>
      <c r="D164" s="1">
        <v>40751</v>
      </c>
      <c r="E164" s="1">
        <v>67082</v>
      </c>
      <c r="F164" s="1" t="s">
        <v>10</v>
      </c>
    </row>
    <row r="165" spans="1:6" x14ac:dyDescent="0.25">
      <c r="A165" s="1">
        <v>2022</v>
      </c>
      <c r="B165" s="1" t="s">
        <v>59</v>
      </c>
      <c r="C165" s="1" t="s">
        <v>28</v>
      </c>
      <c r="D165" s="1">
        <v>55149</v>
      </c>
      <c r="E165" s="1">
        <v>57869</v>
      </c>
      <c r="F165" s="1" t="s">
        <v>8</v>
      </c>
    </row>
    <row r="166" spans="1:6" x14ac:dyDescent="0.25">
      <c r="A166" s="1">
        <v>2022</v>
      </c>
      <c r="B166" s="1" t="s">
        <v>59</v>
      </c>
      <c r="C166" s="1" t="s">
        <v>29</v>
      </c>
      <c r="D166" s="1">
        <v>37255</v>
      </c>
      <c r="E166" s="1">
        <v>59843</v>
      </c>
      <c r="F166" s="1" t="s">
        <v>8</v>
      </c>
    </row>
    <row r="167" spans="1:6" x14ac:dyDescent="0.25">
      <c r="A167" s="1">
        <v>2022</v>
      </c>
      <c r="B167" s="1" t="s">
        <v>59</v>
      </c>
      <c r="C167" s="1" t="s">
        <v>30</v>
      </c>
      <c r="D167" s="1">
        <v>19589</v>
      </c>
      <c r="E167" s="1">
        <v>46176</v>
      </c>
      <c r="F167" s="1" t="s">
        <v>10</v>
      </c>
    </row>
    <row r="168" spans="1:6" x14ac:dyDescent="0.25">
      <c r="A168" s="1">
        <v>2022</v>
      </c>
      <c r="B168" s="1" t="s">
        <v>59</v>
      </c>
      <c r="C168" s="1" t="s">
        <v>31</v>
      </c>
      <c r="D168" s="1">
        <v>39646</v>
      </c>
      <c r="E168" s="1">
        <v>52520</v>
      </c>
      <c r="F168" s="1" t="s">
        <v>10</v>
      </c>
    </row>
    <row r="169" spans="1:6" x14ac:dyDescent="0.25">
      <c r="A169" s="1">
        <v>2022</v>
      </c>
      <c r="B169" s="1" t="s">
        <v>59</v>
      </c>
      <c r="C169" s="1" t="s">
        <v>32</v>
      </c>
      <c r="D169" s="1">
        <v>9323</v>
      </c>
      <c r="E169" s="1">
        <v>49996</v>
      </c>
      <c r="F169" s="1" t="s">
        <v>8</v>
      </c>
    </row>
    <row r="170" spans="1:6" x14ac:dyDescent="0.25">
      <c r="A170" s="1">
        <v>2022</v>
      </c>
      <c r="B170" s="1" t="s">
        <v>59</v>
      </c>
      <c r="C170" s="1" t="s">
        <v>33</v>
      </c>
      <c r="D170" s="1">
        <v>14748</v>
      </c>
      <c r="E170" s="1">
        <v>50095</v>
      </c>
      <c r="F170" s="1" t="s">
        <v>8</v>
      </c>
    </row>
    <row r="171" spans="1:6" x14ac:dyDescent="0.25">
      <c r="A171" s="1">
        <v>2022</v>
      </c>
      <c r="B171" s="1" t="s">
        <v>59</v>
      </c>
      <c r="C171" s="1" t="s">
        <v>34</v>
      </c>
      <c r="D171" s="1">
        <v>15481</v>
      </c>
      <c r="E171" s="1">
        <v>54334</v>
      </c>
      <c r="F171" s="1" t="s">
        <v>10</v>
      </c>
    </row>
    <row r="172" spans="1:6" x14ac:dyDescent="0.25">
      <c r="A172" s="1">
        <v>2022</v>
      </c>
      <c r="B172" s="1" t="s">
        <v>59</v>
      </c>
      <c r="C172" s="1" t="s">
        <v>35</v>
      </c>
      <c r="D172" s="1">
        <v>12460</v>
      </c>
      <c r="E172" s="1">
        <v>60425</v>
      </c>
      <c r="F172" s="1" t="s">
        <v>8</v>
      </c>
    </row>
    <row r="173" spans="1:6" x14ac:dyDescent="0.25">
      <c r="A173" s="1">
        <v>2022</v>
      </c>
      <c r="B173" s="1" t="s">
        <v>59</v>
      </c>
      <c r="C173" s="1" t="s">
        <v>36</v>
      </c>
      <c r="D173" s="1">
        <v>54606</v>
      </c>
      <c r="E173" s="1">
        <v>64675</v>
      </c>
      <c r="F173" s="1" t="s">
        <v>10</v>
      </c>
    </row>
    <row r="174" spans="1:6" x14ac:dyDescent="0.25">
      <c r="A174" s="1">
        <v>2022</v>
      </c>
      <c r="B174" s="1" t="s">
        <v>59</v>
      </c>
      <c r="C174" s="1" t="s">
        <v>37</v>
      </c>
      <c r="D174" s="1">
        <v>10949</v>
      </c>
      <c r="E174" s="1">
        <v>47086</v>
      </c>
      <c r="F174" s="1" t="s">
        <v>8</v>
      </c>
    </row>
    <row r="175" spans="1:6" x14ac:dyDescent="0.25">
      <c r="A175" s="1">
        <v>2022</v>
      </c>
      <c r="B175" s="1" t="s">
        <v>59</v>
      </c>
      <c r="C175" s="1" t="s">
        <v>38</v>
      </c>
      <c r="D175" s="1">
        <v>118946</v>
      </c>
      <c r="E175" s="1">
        <v>63939</v>
      </c>
      <c r="F175" s="1" t="s">
        <v>8</v>
      </c>
    </row>
    <row r="176" spans="1:6" x14ac:dyDescent="0.25">
      <c r="A176" s="1">
        <v>2022</v>
      </c>
      <c r="B176" s="1" t="s">
        <v>59</v>
      </c>
      <c r="C176" s="1" t="s">
        <v>39</v>
      </c>
      <c r="D176" s="1">
        <v>63455</v>
      </c>
      <c r="E176" s="1">
        <v>53171</v>
      </c>
      <c r="F176" s="1" t="s">
        <v>10</v>
      </c>
    </row>
    <row r="177" spans="1:6" x14ac:dyDescent="0.25">
      <c r="A177" s="1">
        <v>2022</v>
      </c>
      <c r="B177" s="1" t="s">
        <v>59</v>
      </c>
      <c r="C177" s="1" t="s">
        <v>40</v>
      </c>
      <c r="D177" s="1">
        <v>7745</v>
      </c>
      <c r="E177" s="1">
        <v>58657</v>
      </c>
      <c r="F177" s="1" t="s">
        <v>10</v>
      </c>
    </row>
    <row r="178" spans="1:6" x14ac:dyDescent="0.25">
      <c r="A178" s="1">
        <v>2022</v>
      </c>
      <c r="B178" s="1" t="s">
        <v>59</v>
      </c>
      <c r="C178" s="1" t="s">
        <v>41</v>
      </c>
      <c r="D178" s="1">
        <v>68987</v>
      </c>
      <c r="E178" s="1">
        <v>54088</v>
      </c>
      <c r="F178" s="1" t="s">
        <v>8</v>
      </c>
    </row>
    <row r="179" spans="1:6" x14ac:dyDescent="0.25">
      <c r="A179" s="1">
        <v>2022</v>
      </c>
      <c r="B179" s="1" t="s">
        <v>59</v>
      </c>
      <c r="C179" s="1" t="s">
        <v>42</v>
      </c>
      <c r="D179" s="1">
        <v>23912</v>
      </c>
      <c r="E179" s="1">
        <v>49388</v>
      </c>
      <c r="F179" s="1" t="s">
        <v>8</v>
      </c>
    </row>
    <row r="180" spans="1:6" x14ac:dyDescent="0.25">
      <c r="A180" s="1">
        <v>2022</v>
      </c>
      <c r="B180" s="1" t="s">
        <v>59</v>
      </c>
      <c r="C180" s="1" t="s">
        <v>43</v>
      </c>
      <c r="D180" s="1">
        <v>26241</v>
      </c>
      <c r="E180" s="1">
        <v>55251</v>
      </c>
      <c r="F180" s="1" t="s">
        <v>10</v>
      </c>
    </row>
    <row r="181" spans="1:6" x14ac:dyDescent="0.25">
      <c r="A181" s="1">
        <v>2022</v>
      </c>
      <c r="B181" s="1" t="s">
        <v>59</v>
      </c>
      <c r="C181" s="1" t="s">
        <v>44</v>
      </c>
      <c r="D181" s="1">
        <v>73985</v>
      </c>
      <c r="E181" s="1">
        <v>55535</v>
      </c>
      <c r="F181" s="1" t="s">
        <v>10</v>
      </c>
    </row>
    <row r="182" spans="1:6" x14ac:dyDescent="0.25">
      <c r="A182" s="1">
        <v>2022</v>
      </c>
      <c r="B182" s="1" t="s">
        <v>59</v>
      </c>
      <c r="C182" s="1" t="s">
        <v>45</v>
      </c>
      <c r="D182" s="1">
        <v>7816</v>
      </c>
      <c r="E182" s="1">
        <v>55493</v>
      </c>
      <c r="F182" s="1" t="s">
        <v>10</v>
      </c>
    </row>
    <row r="183" spans="1:6" x14ac:dyDescent="0.25">
      <c r="A183" s="1">
        <v>2022</v>
      </c>
      <c r="B183" s="1" t="s">
        <v>59</v>
      </c>
      <c r="C183" s="1" t="s">
        <v>46</v>
      </c>
      <c r="D183" s="1">
        <v>31674</v>
      </c>
      <c r="E183" s="1">
        <v>49717</v>
      </c>
      <c r="F183" s="1" t="s">
        <v>10</v>
      </c>
    </row>
    <row r="184" spans="1:6" x14ac:dyDescent="0.25">
      <c r="A184" s="1">
        <v>2022</v>
      </c>
      <c r="B184" s="1" t="s">
        <v>59</v>
      </c>
      <c r="C184" s="1" t="s">
        <v>47</v>
      </c>
      <c r="D184" s="1">
        <v>8068</v>
      </c>
      <c r="E184" s="1">
        <v>50162</v>
      </c>
      <c r="F184" s="1" t="s">
        <v>10</v>
      </c>
    </row>
    <row r="185" spans="1:6" x14ac:dyDescent="0.25">
      <c r="A185" s="1">
        <v>2022</v>
      </c>
      <c r="B185" s="1" t="s">
        <v>59</v>
      </c>
      <c r="C185" s="1" t="s">
        <v>48</v>
      </c>
      <c r="D185" s="1">
        <v>40806</v>
      </c>
      <c r="E185" s="1">
        <v>56111</v>
      </c>
      <c r="F185" s="1" t="s">
        <v>8</v>
      </c>
    </row>
    <row r="186" spans="1:6" x14ac:dyDescent="0.25">
      <c r="A186" s="1">
        <v>2022</v>
      </c>
      <c r="B186" s="1" t="s">
        <v>59</v>
      </c>
      <c r="C186" s="1" t="s">
        <v>49</v>
      </c>
      <c r="D186" s="1">
        <v>152438</v>
      </c>
      <c r="E186" s="1">
        <v>62485</v>
      </c>
      <c r="F186" s="1" t="s">
        <v>8</v>
      </c>
    </row>
    <row r="187" spans="1:6" x14ac:dyDescent="0.25">
      <c r="A187" s="1">
        <v>2022</v>
      </c>
      <c r="B187" s="1" t="s">
        <v>59</v>
      </c>
      <c r="C187" s="1" t="s">
        <v>50</v>
      </c>
      <c r="D187" s="1">
        <v>20535</v>
      </c>
      <c r="E187" s="1">
        <v>55353</v>
      </c>
      <c r="F187" s="1" t="s">
        <v>10</v>
      </c>
    </row>
    <row r="188" spans="1:6" x14ac:dyDescent="0.25">
      <c r="A188" s="1">
        <v>2022</v>
      </c>
      <c r="B188" s="1" t="s">
        <v>59</v>
      </c>
      <c r="C188" s="1" t="s">
        <v>51</v>
      </c>
      <c r="D188" s="1">
        <v>5003</v>
      </c>
      <c r="E188" s="1">
        <v>51701</v>
      </c>
      <c r="F188" s="1" t="s">
        <v>8</v>
      </c>
    </row>
    <row r="189" spans="1:6" x14ac:dyDescent="0.25">
      <c r="A189" s="1">
        <v>2022</v>
      </c>
      <c r="B189" s="1" t="s">
        <v>59</v>
      </c>
      <c r="C189" s="1" t="s">
        <v>52</v>
      </c>
      <c r="D189" s="1">
        <v>42564</v>
      </c>
      <c r="E189" s="1">
        <v>54371</v>
      </c>
      <c r="F189" s="1" t="s">
        <v>8</v>
      </c>
    </row>
    <row r="190" spans="1:6" x14ac:dyDescent="0.25">
      <c r="A190" s="1">
        <v>2022</v>
      </c>
      <c r="B190" s="1" t="s">
        <v>59</v>
      </c>
      <c r="C190" s="1" t="s">
        <v>53</v>
      </c>
      <c r="D190" s="1">
        <v>38688</v>
      </c>
      <c r="E190" s="1">
        <v>80160</v>
      </c>
      <c r="F190" s="1" t="s">
        <v>10</v>
      </c>
    </row>
    <row r="191" spans="1:6" x14ac:dyDescent="0.25">
      <c r="A191" s="1">
        <v>2022</v>
      </c>
      <c r="B191" s="1" t="s">
        <v>59</v>
      </c>
      <c r="C191" s="1" t="s">
        <v>54</v>
      </c>
      <c r="D191" s="1">
        <v>10611</v>
      </c>
      <c r="E191" s="1">
        <v>48085</v>
      </c>
      <c r="F191" s="1" t="s">
        <v>10</v>
      </c>
    </row>
    <row r="192" spans="1:6" x14ac:dyDescent="0.25">
      <c r="A192" s="1">
        <v>2022</v>
      </c>
      <c r="B192" s="1" t="s">
        <v>59</v>
      </c>
      <c r="C192" s="1" t="s">
        <v>55</v>
      </c>
      <c r="D192" s="1">
        <v>35812</v>
      </c>
      <c r="E192" s="1">
        <v>51165</v>
      </c>
      <c r="F192" s="1" t="s">
        <v>8</v>
      </c>
    </row>
    <row r="193" spans="1:6" x14ac:dyDescent="0.25">
      <c r="A193" s="1">
        <v>2022</v>
      </c>
      <c r="B193" s="1" t="s">
        <v>59</v>
      </c>
      <c r="C193" s="1" t="s">
        <v>56</v>
      </c>
      <c r="D193" s="1">
        <v>4840</v>
      </c>
      <c r="E193" s="1">
        <v>50879</v>
      </c>
      <c r="F193" s="1" t="s">
        <v>8</v>
      </c>
    </row>
    <row r="194" spans="1:6" x14ac:dyDescent="0.25">
      <c r="A194" s="1">
        <v>2022</v>
      </c>
      <c r="B194" s="1" t="s">
        <v>60</v>
      </c>
      <c r="C194" s="1" t="s">
        <v>7</v>
      </c>
      <c r="D194" s="1">
        <v>2566</v>
      </c>
      <c r="E194" s="1">
        <v>75393</v>
      </c>
      <c r="F194" s="1" t="s">
        <v>10</v>
      </c>
    </row>
    <row r="195" spans="1:6" x14ac:dyDescent="0.25">
      <c r="A195" s="1">
        <v>2022</v>
      </c>
      <c r="B195" s="1" t="s">
        <v>60</v>
      </c>
      <c r="C195" s="1" t="s">
        <v>9</v>
      </c>
      <c r="D195" s="1">
        <v>4017</v>
      </c>
      <c r="E195" s="1">
        <v>96871</v>
      </c>
      <c r="F195" s="1" t="s">
        <v>8</v>
      </c>
    </row>
    <row r="196" spans="1:6" x14ac:dyDescent="0.25">
      <c r="A196" s="1">
        <v>2022</v>
      </c>
      <c r="B196" s="1" t="s">
        <v>60</v>
      </c>
      <c r="C196" s="1" t="s">
        <v>11</v>
      </c>
      <c r="D196" s="1">
        <v>1536</v>
      </c>
      <c r="E196" s="1">
        <v>75820</v>
      </c>
      <c r="F196" s="1" t="s">
        <v>10</v>
      </c>
    </row>
    <row r="197" spans="1:6" x14ac:dyDescent="0.25">
      <c r="A197" s="1">
        <v>2022</v>
      </c>
      <c r="B197" s="1" t="s">
        <v>60</v>
      </c>
      <c r="C197" s="1" t="s">
        <v>12</v>
      </c>
      <c r="D197" s="1">
        <v>29491</v>
      </c>
      <c r="E197" s="1">
        <v>223892</v>
      </c>
      <c r="F197" s="1" t="s">
        <v>8</v>
      </c>
    </row>
    <row r="198" spans="1:6" x14ac:dyDescent="0.25">
      <c r="A198" s="1">
        <v>2022</v>
      </c>
      <c r="B198" s="1" t="s">
        <v>60</v>
      </c>
      <c r="C198" s="1" t="s">
        <v>13</v>
      </c>
      <c r="D198" s="1">
        <v>4548</v>
      </c>
      <c r="E198" s="1">
        <v>129495</v>
      </c>
      <c r="F198" s="1" t="s">
        <v>8</v>
      </c>
    </row>
    <row r="199" spans="1:6" x14ac:dyDescent="0.25">
      <c r="A199" s="1">
        <v>2022</v>
      </c>
      <c r="B199" s="1" t="s">
        <v>60</v>
      </c>
      <c r="C199" s="1" t="s">
        <v>14</v>
      </c>
      <c r="D199" s="1">
        <v>2880</v>
      </c>
      <c r="E199" s="1">
        <v>144917</v>
      </c>
      <c r="F199" s="1" t="s">
        <v>10</v>
      </c>
    </row>
    <row r="200" spans="1:6" x14ac:dyDescent="0.25">
      <c r="A200" s="1">
        <v>2022</v>
      </c>
      <c r="B200" s="1" t="s">
        <v>60</v>
      </c>
      <c r="C200" s="1" t="s">
        <v>15</v>
      </c>
      <c r="D200" s="1">
        <v>549</v>
      </c>
      <c r="E200" s="1">
        <v>84966</v>
      </c>
      <c r="F200" s="1" t="s">
        <v>10</v>
      </c>
    </row>
    <row r="201" spans="1:6" x14ac:dyDescent="0.25">
      <c r="A201" s="1">
        <v>2022</v>
      </c>
      <c r="B201" s="1" t="s">
        <v>60</v>
      </c>
      <c r="C201" s="1" t="s">
        <v>16</v>
      </c>
      <c r="D201" s="1">
        <v>12659</v>
      </c>
      <c r="E201" s="1">
        <v>99350</v>
      </c>
      <c r="F201" s="1" t="s">
        <v>8</v>
      </c>
    </row>
    <row r="202" spans="1:6" x14ac:dyDescent="0.25">
      <c r="A202" s="1">
        <v>2022</v>
      </c>
      <c r="B202" s="1" t="s">
        <v>60</v>
      </c>
      <c r="C202" s="1" t="s">
        <v>17</v>
      </c>
      <c r="D202" s="1">
        <v>6010</v>
      </c>
      <c r="E202" s="1">
        <v>114735</v>
      </c>
      <c r="F202" s="1" t="s">
        <v>8</v>
      </c>
    </row>
    <row r="203" spans="1:6" x14ac:dyDescent="0.25">
      <c r="A203" s="1">
        <v>2022</v>
      </c>
      <c r="B203" s="1" t="s">
        <v>60</v>
      </c>
      <c r="C203" s="1" t="s">
        <v>18</v>
      </c>
      <c r="D203" s="1">
        <v>1385</v>
      </c>
      <c r="E203" s="1">
        <v>70408</v>
      </c>
      <c r="F203" s="1" t="s">
        <v>10</v>
      </c>
    </row>
    <row r="204" spans="1:6" x14ac:dyDescent="0.25">
      <c r="A204" s="1">
        <v>2022</v>
      </c>
      <c r="B204" s="1" t="s">
        <v>60</v>
      </c>
      <c r="C204" s="1" t="s">
        <v>19</v>
      </c>
      <c r="D204" s="1">
        <v>7162</v>
      </c>
      <c r="E204" s="1">
        <v>116059</v>
      </c>
      <c r="F204" s="1" t="s">
        <v>10</v>
      </c>
    </row>
    <row r="205" spans="1:6" x14ac:dyDescent="0.25">
      <c r="A205" s="1">
        <v>2022</v>
      </c>
      <c r="B205" s="1" t="s">
        <v>60</v>
      </c>
      <c r="C205" s="1" t="s">
        <v>20</v>
      </c>
      <c r="D205" s="1">
        <v>2521</v>
      </c>
      <c r="E205" s="1">
        <v>73191</v>
      </c>
      <c r="F205" s="1" t="s">
        <v>10</v>
      </c>
    </row>
    <row r="206" spans="1:6" x14ac:dyDescent="0.25">
      <c r="A206" s="1">
        <v>2022</v>
      </c>
      <c r="B206" s="1" t="s">
        <v>60</v>
      </c>
      <c r="C206" s="1" t="s">
        <v>21</v>
      </c>
      <c r="D206" s="1">
        <v>1811</v>
      </c>
      <c r="E206" s="1">
        <v>72858</v>
      </c>
      <c r="F206" s="1" t="s">
        <v>10</v>
      </c>
    </row>
    <row r="207" spans="1:6" x14ac:dyDescent="0.25">
      <c r="A207" s="1">
        <v>2022</v>
      </c>
      <c r="B207" s="1" t="s">
        <v>60</v>
      </c>
      <c r="C207" s="1" t="s">
        <v>22</v>
      </c>
      <c r="D207" s="1">
        <v>1561</v>
      </c>
      <c r="E207" s="1">
        <v>79749</v>
      </c>
      <c r="F207" s="1" t="s">
        <v>10</v>
      </c>
    </row>
    <row r="208" spans="1:6" x14ac:dyDescent="0.25">
      <c r="A208" s="1">
        <v>2022</v>
      </c>
      <c r="B208" s="1" t="s">
        <v>60</v>
      </c>
      <c r="C208" s="1" t="s">
        <v>23</v>
      </c>
      <c r="D208" s="1">
        <v>2111</v>
      </c>
      <c r="E208" s="1">
        <v>69462</v>
      </c>
      <c r="F208" s="1" t="s">
        <v>8</v>
      </c>
    </row>
    <row r="209" spans="1:6" x14ac:dyDescent="0.25">
      <c r="A209" s="1">
        <v>2022</v>
      </c>
      <c r="B209" s="1" t="s">
        <v>60</v>
      </c>
      <c r="C209" s="1" t="s">
        <v>24</v>
      </c>
      <c r="D209" s="1">
        <v>1935</v>
      </c>
      <c r="E209" s="1">
        <v>71700</v>
      </c>
      <c r="F209" s="1" t="s">
        <v>8</v>
      </c>
    </row>
    <row r="210" spans="1:6" x14ac:dyDescent="0.25">
      <c r="A210" s="1">
        <v>2022</v>
      </c>
      <c r="B210" s="1" t="s">
        <v>60</v>
      </c>
      <c r="C210" s="1" t="s">
        <v>25</v>
      </c>
      <c r="D210" s="1">
        <v>916</v>
      </c>
      <c r="E210" s="1">
        <v>70265</v>
      </c>
      <c r="F210" s="1" t="s">
        <v>10</v>
      </c>
    </row>
    <row r="211" spans="1:6" x14ac:dyDescent="0.25">
      <c r="A211" s="1">
        <v>2022</v>
      </c>
      <c r="B211" s="1" t="s">
        <v>60</v>
      </c>
      <c r="C211" s="1" t="s">
        <v>26</v>
      </c>
      <c r="D211" s="1">
        <v>2855</v>
      </c>
      <c r="E211" s="1">
        <v>116569</v>
      </c>
      <c r="F211" s="1" t="s">
        <v>8</v>
      </c>
    </row>
    <row r="212" spans="1:6" x14ac:dyDescent="0.25">
      <c r="A212" s="1">
        <v>2022</v>
      </c>
      <c r="B212" s="1" t="s">
        <v>60</v>
      </c>
      <c r="C212" s="1" t="s">
        <v>27</v>
      </c>
      <c r="D212" s="1">
        <v>6073</v>
      </c>
      <c r="E212" s="1">
        <v>152746</v>
      </c>
      <c r="F212" s="1" t="s">
        <v>8</v>
      </c>
    </row>
    <row r="213" spans="1:6" x14ac:dyDescent="0.25">
      <c r="A213" s="1">
        <v>2022</v>
      </c>
      <c r="B213" s="1" t="s">
        <v>60</v>
      </c>
      <c r="C213" s="1" t="s">
        <v>28</v>
      </c>
      <c r="D213" s="1">
        <v>7671</v>
      </c>
      <c r="E213" s="1">
        <v>94745</v>
      </c>
      <c r="F213" s="1" t="s">
        <v>10</v>
      </c>
    </row>
    <row r="214" spans="1:6" x14ac:dyDescent="0.25">
      <c r="A214" s="1">
        <v>2022</v>
      </c>
      <c r="B214" s="1" t="s">
        <v>60</v>
      </c>
      <c r="C214" s="1" t="s">
        <v>29</v>
      </c>
      <c r="D214" s="1">
        <v>4304</v>
      </c>
      <c r="E214" s="1">
        <v>98292</v>
      </c>
      <c r="F214" s="1" t="s">
        <v>10</v>
      </c>
    </row>
    <row r="215" spans="1:6" x14ac:dyDescent="0.25">
      <c r="A215" s="1">
        <v>2022</v>
      </c>
      <c r="B215" s="1" t="s">
        <v>60</v>
      </c>
      <c r="C215" s="1" t="s">
        <v>30</v>
      </c>
      <c r="D215" s="1">
        <v>964</v>
      </c>
      <c r="E215" s="1">
        <v>60301</v>
      </c>
      <c r="F215" s="1" t="s">
        <v>8</v>
      </c>
    </row>
    <row r="216" spans="1:6" x14ac:dyDescent="0.25">
      <c r="A216" s="1">
        <v>2022</v>
      </c>
      <c r="B216" s="1" t="s">
        <v>60</v>
      </c>
      <c r="C216" s="1" t="s">
        <v>31</v>
      </c>
      <c r="D216" s="1">
        <v>3562</v>
      </c>
      <c r="E216" s="1">
        <v>95327</v>
      </c>
      <c r="F216" s="1" t="s">
        <v>8</v>
      </c>
    </row>
    <row r="217" spans="1:6" x14ac:dyDescent="0.25">
      <c r="A217" s="1">
        <v>2022</v>
      </c>
      <c r="B217" s="1" t="s">
        <v>60</v>
      </c>
      <c r="C217" s="1" t="s">
        <v>32</v>
      </c>
      <c r="D217" s="1">
        <v>856</v>
      </c>
      <c r="E217" s="1">
        <v>71673</v>
      </c>
      <c r="F217" s="1" t="s">
        <v>10</v>
      </c>
    </row>
    <row r="218" spans="1:6" x14ac:dyDescent="0.25">
      <c r="A218" s="1">
        <v>2022</v>
      </c>
      <c r="B218" s="1" t="s">
        <v>60</v>
      </c>
      <c r="C218" s="1" t="s">
        <v>33</v>
      </c>
      <c r="D218" s="1">
        <v>1071</v>
      </c>
      <c r="E218" s="1">
        <v>82361</v>
      </c>
      <c r="F218" s="1" t="s">
        <v>8</v>
      </c>
    </row>
    <row r="219" spans="1:6" x14ac:dyDescent="0.25">
      <c r="A219" s="1">
        <v>2022</v>
      </c>
      <c r="B219" s="1" t="s">
        <v>60</v>
      </c>
      <c r="C219" s="1" t="s">
        <v>34</v>
      </c>
      <c r="D219" s="1">
        <v>1609</v>
      </c>
      <c r="E219" s="1">
        <v>94353</v>
      </c>
      <c r="F219" s="1" t="s">
        <v>10</v>
      </c>
    </row>
    <row r="220" spans="1:6" x14ac:dyDescent="0.25">
      <c r="A220" s="1">
        <v>2022</v>
      </c>
      <c r="B220" s="1" t="s">
        <v>60</v>
      </c>
      <c r="C220" s="1" t="s">
        <v>35</v>
      </c>
      <c r="D220" s="1">
        <v>1168</v>
      </c>
      <c r="E220" s="1">
        <v>113194</v>
      </c>
      <c r="F220" s="1" t="s">
        <v>8</v>
      </c>
    </row>
    <row r="221" spans="1:6" x14ac:dyDescent="0.25">
      <c r="A221" s="1">
        <v>2022</v>
      </c>
      <c r="B221" s="1" t="s">
        <v>60</v>
      </c>
      <c r="C221" s="1" t="s">
        <v>36</v>
      </c>
      <c r="D221" s="1">
        <v>3965</v>
      </c>
      <c r="E221" s="1">
        <v>136541</v>
      </c>
      <c r="F221" s="1" t="s">
        <v>8</v>
      </c>
    </row>
    <row r="222" spans="1:6" x14ac:dyDescent="0.25">
      <c r="A222" s="1">
        <v>2022</v>
      </c>
      <c r="B222" s="1" t="s">
        <v>60</v>
      </c>
      <c r="C222" s="1" t="s">
        <v>37</v>
      </c>
      <c r="D222" s="1">
        <v>1108</v>
      </c>
      <c r="E222" s="1">
        <v>68393</v>
      </c>
      <c r="F222" s="1" t="s">
        <v>10</v>
      </c>
    </row>
    <row r="223" spans="1:6" x14ac:dyDescent="0.25">
      <c r="A223" s="1">
        <v>2022</v>
      </c>
      <c r="B223" s="1" t="s">
        <v>60</v>
      </c>
      <c r="C223" s="1" t="s">
        <v>38</v>
      </c>
      <c r="D223" s="1">
        <v>14380</v>
      </c>
      <c r="E223" s="1">
        <v>160357</v>
      </c>
      <c r="F223" s="1" t="s">
        <v>10</v>
      </c>
    </row>
    <row r="224" spans="1:6" x14ac:dyDescent="0.25">
      <c r="A224" s="1">
        <v>2022</v>
      </c>
      <c r="B224" s="1" t="s">
        <v>60</v>
      </c>
      <c r="C224" s="1" t="s">
        <v>39</v>
      </c>
      <c r="D224" s="1">
        <v>6302</v>
      </c>
      <c r="E224" s="1">
        <v>102207</v>
      </c>
      <c r="F224" s="1" t="s">
        <v>8</v>
      </c>
    </row>
    <row r="225" spans="1:6" x14ac:dyDescent="0.25">
      <c r="A225" s="1">
        <v>2022</v>
      </c>
      <c r="B225" s="1" t="s">
        <v>60</v>
      </c>
      <c r="C225" s="1" t="s">
        <v>40</v>
      </c>
      <c r="D225" s="1">
        <v>417</v>
      </c>
      <c r="E225" s="1">
        <v>85624</v>
      </c>
      <c r="F225" s="1" t="s">
        <v>8</v>
      </c>
    </row>
    <row r="226" spans="1:6" x14ac:dyDescent="0.25">
      <c r="A226" s="1">
        <v>2022</v>
      </c>
      <c r="B226" s="1" t="s">
        <v>60</v>
      </c>
      <c r="C226" s="1" t="s">
        <v>41</v>
      </c>
      <c r="D226" s="1">
        <v>5303</v>
      </c>
      <c r="E226" s="1">
        <v>86052</v>
      </c>
      <c r="F226" s="1" t="s">
        <v>10</v>
      </c>
    </row>
    <row r="227" spans="1:6" x14ac:dyDescent="0.25">
      <c r="A227" s="1">
        <v>2022</v>
      </c>
      <c r="B227" s="1" t="s">
        <v>60</v>
      </c>
      <c r="C227" s="1" t="s">
        <v>42</v>
      </c>
      <c r="D227" s="1">
        <v>1572</v>
      </c>
      <c r="E227" s="1">
        <v>69710</v>
      </c>
      <c r="F227" s="1" t="s">
        <v>10</v>
      </c>
    </row>
    <row r="228" spans="1:6" x14ac:dyDescent="0.25">
      <c r="A228" s="1">
        <v>2022</v>
      </c>
      <c r="B228" s="1" t="s">
        <v>60</v>
      </c>
      <c r="C228" s="1" t="s">
        <v>43</v>
      </c>
      <c r="D228" s="1">
        <v>4605</v>
      </c>
      <c r="E228" s="1">
        <v>107737</v>
      </c>
      <c r="F228" s="1" t="s">
        <v>10</v>
      </c>
    </row>
    <row r="229" spans="1:6" x14ac:dyDescent="0.25">
      <c r="A229" s="1">
        <v>2022</v>
      </c>
      <c r="B229" s="1" t="s">
        <v>60</v>
      </c>
      <c r="C229" s="1" t="s">
        <v>44</v>
      </c>
      <c r="D229" s="1">
        <v>5891</v>
      </c>
      <c r="E229" s="1">
        <v>113388</v>
      </c>
      <c r="F229" s="1" t="s">
        <v>10</v>
      </c>
    </row>
    <row r="230" spans="1:6" x14ac:dyDescent="0.25">
      <c r="A230" s="1">
        <v>2022</v>
      </c>
      <c r="B230" s="1" t="s">
        <v>60</v>
      </c>
      <c r="C230" s="1" t="s">
        <v>45</v>
      </c>
      <c r="D230" s="1">
        <v>762</v>
      </c>
      <c r="E230" s="1">
        <v>93286</v>
      </c>
      <c r="F230" s="1" t="s">
        <v>10</v>
      </c>
    </row>
    <row r="231" spans="1:6" x14ac:dyDescent="0.25">
      <c r="A231" s="1">
        <v>2022</v>
      </c>
      <c r="B231" s="1" t="s">
        <v>60</v>
      </c>
      <c r="C231" s="1" t="s">
        <v>46</v>
      </c>
      <c r="D231" s="1">
        <v>3216</v>
      </c>
      <c r="E231" s="1">
        <v>79562</v>
      </c>
      <c r="F231" s="1" t="s">
        <v>8</v>
      </c>
    </row>
    <row r="232" spans="1:6" x14ac:dyDescent="0.25">
      <c r="A232" s="1">
        <v>2022</v>
      </c>
      <c r="B232" s="1" t="s">
        <v>60</v>
      </c>
      <c r="C232" s="1" t="s">
        <v>47</v>
      </c>
      <c r="D232" s="1">
        <v>606</v>
      </c>
      <c r="E232" s="1">
        <v>64069</v>
      </c>
      <c r="F232" s="1" t="s">
        <v>8</v>
      </c>
    </row>
    <row r="233" spans="1:6" x14ac:dyDescent="0.25">
      <c r="A233" s="1">
        <v>2022</v>
      </c>
      <c r="B233" s="1" t="s">
        <v>60</v>
      </c>
      <c r="C233" s="1" t="s">
        <v>48</v>
      </c>
      <c r="D233" s="1">
        <v>4525</v>
      </c>
      <c r="E233" s="1">
        <v>87293</v>
      </c>
      <c r="F233" s="1" t="s">
        <v>10</v>
      </c>
    </row>
    <row r="234" spans="1:6" x14ac:dyDescent="0.25">
      <c r="A234" s="1">
        <v>2022</v>
      </c>
      <c r="B234" s="1" t="s">
        <v>60</v>
      </c>
      <c r="C234" s="1" t="s">
        <v>49</v>
      </c>
      <c r="D234" s="1">
        <v>11822</v>
      </c>
      <c r="E234" s="1">
        <v>108835</v>
      </c>
      <c r="F234" s="1" t="s">
        <v>8</v>
      </c>
    </row>
    <row r="235" spans="1:6" x14ac:dyDescent="0.25">
      <c r="A235" s="1">
        <v>2022</v>
      </c>
      <c r="B235" s="1" t="s">
        <v>60</v>
      </c>
      <c r="C235" s="1" t="s">
        <v>50</v>
      </c>
      <c r="D235" s="1">
        <v>3177</v>
      </c>
      <c r="E235" s="1">
        <v>102974</v>
      </c>
      <c r="F235" s="1" t="s">
        <v>8</v>
      </c>
    </row>
    <row r="236" spans="1:6" x14ac:dyDescent="0.25">
      <c r="A236" s="1">
        <v>2022</v>
      </c>
      <c r="B236" s="1" t="s">
        <v>60</v>
      </c>
      <c r="C236" s="1" t="s">
        <v>51</v>
      </c>
      <c r="D236" s="1">
        <v>584</v>
      </c>
      <c r="E236" s="1">
        <v>74605</v>
      </c>
      <c r="F236" s="1" t="s">
        <v>10</v>
      </c>
    </row>
    <row r="237" spans="1:6" x14ac:dyDescent="0.25">
      <c r="A237" s="1">
        <v>2022</v>
      </c>
      <c r="B237" s="1" t="s">
        <v>60</v>
      </c>
      <c r="C237" s="1" t="s">
        <v>52</v>
      </c>
      <c r="D237" s="1">
        <v>4875</v>
      </c>
      <c r="E237" s="1">
        <v>123848</v>
      </c>
      <c r="F237" s="1" t="s">
        <v>10</v>
      </c>
    </row>
    <row r="238" spans="1:6" x14ac:dyDescent="0.25">
      <c r="A238" s="1">
        <v>2022</v>
      </c>
      <c r="B238" s="1" t="s">
        <v>60</v>
      </c>
      <c r="C238" s="1" t="s">
        <v>53</v>
      </c>
      <c r="D238" s="1">
        <v>5419</v>
      </c>
      <c r="E238" s="1">
        <v>248273</v>
      </c>
      <c r="F238" s="1" t="s">
        <v>8</v>
      </c>
    </row>
    <row r="239" spans="1:6" x14ac:dyDescent="0.25">
      <c r="A239" s="1">
        <v>2022</v>
      </c>
      <c r="B239" s="1" t="s">
        <v>60</v>
      </c>
      <c r="C239" s="1" t="s">
        <v>54</v>
      </c>
      <c r="D239" s="1">
        <v>825</v>
      </c>
      <c r="E239" s="1">
        <v>64063</v>
      </c>
      <c r="F239" s="1" t="s">
        <v>8</v>
      </c>
    </row>
    <row r="240" spans="1:6" x14ac:dyDescent="0.25">
      <c r="A240" s="1">
        <v>2022</v>
      </c>
      <c r="B240" s="1" t="s">
        <v>60</v>
      </c>
      <c r="C240" s="1" t="s">
        <v>55</v>
      </c>
      <c r="D240" s="1">
        <v>2400</v>
      </c>
      <c r="E240" s="1">
        <v>94336</v>
      </c>
      <c r="F240" s="1" t="s">
        <v>10</v>
      </c>
    </row>
    <row r="241" spans="1:6" x14ac:dyDescent="0.25">
      <c r="A241" s="1">
        <v>2022</v>
      </c>
      <c r="B241" s="1" t="s">
        <v>60</v>
      </c>
      <c r="C241" s="1" t="s">
        <v>56</v>
      </c>
      <c r="D241" s="1">
        <v>428</v>
      </c>
      <c r="E241" s="1">
        <v>60299</v>
      </c>
      <c r="F241" s="1" t="s">
        <v>8</v>
      </c>
    </row>
    <row r="242" spans="1:6" x14ac:dyDescent="0.25">
      <c r="A242" s="1">
        <v>2022</v>
      </c>
      <c r="B242" s="1" t="s">
        <v>61</v>
      </c>
      <c r="C242" s="1" t="s">
        <v>7</v>
      </c>
      <c r="D242" s="1">
        <v>13880</v>
      </c>
      <c r="E242" s="1">
        <v>81982</v>
      </c>
      <c r="F242" s="1" t="s">
        <v>10</v>
      </c>
    </row>
    <row r="243" spans="1:6" x14ac:dyDescent="0.25">
      <c r="A243" s="1">
        <v>2022</v>
      </c>
      <c r="B243" s="1" t="s">
        <v>61</v>
      </c>
      <c r="C243" s="1" t="s">
        <v>9</v>
      </c>
      <c r="D243" s="1">
        <v>20707</v>
      </c>
      <c r="E243" s="1">
        <v>88956</v>
      </c>
      <c r="F243" s="1" t="s">
        <v>8</v>
      </c>
    </row>
    <row r="244" spans="1:6" x14ac:dyDescent="0.25">
      <c r="A244" s="1">
        <v>2022</v>
      </c>
      <c r="B244" s="1" t="s">
        <v>61</v>
      </c>
      <c r="C244" s="1" t="s">
        <v>11</v>
      </c>
      <c r="D244" s="1">
        <v>8906</v>
      </c>
      <c r="E244" s="1">
        <v>71321</v>
      </c>
      <c r="F244" s="1" t="s">
        <v>8</v>
      </c>
    </row>
    <row r="245" spans="1:6" x14ac:dyDescent="0.25">
      <c r="A245" s="1">
        <v>2022</v>
      </c>
      <c r="B245" s="1" t="s">
        <v>61</v>
      </c>
      <c r="C245" s="1" t="s">
        <v>12</v>
      </c>
      <c r="D245" s="1">
        <v>112775</v>
      </c>
      <c r="E245" s="1">
        <v>130107</v>
      </c>
      <c r="F245" s="1" t="s">
        <v>10</v>
      </c>
    </row>
    <row r="246" spans="1:6" x14ac:dyDescent="0.25">
      <c r="A246" s="1">
        <v>2022</v>
      </c>
      <c r="B246" s="1" t="s">
        <v>61</v>
      </c>
      <c r="C246" s="1" t="s">
        <v>13</v>
      </c>
      <c r="D246" s="1">
        <v>25139</v>
      </c>
      <c r="E246" s="1">
        <v>103276</v>
      </c>
      <c r="F246" s="1" t="s">
        <v>10</v>
      </c>
    </row>
    <row r="247" spans="1:6" x14ac:dyDescent="0.25">
      <c r="A247" s="1">
        <v>2022</v>
      </c>
      <c r="B247" s="1" t="s">
        <v>61</v>
      </c>
      <c r="C247" s="1" t="s">
        <v>14</v>
      </c>
      <c r="D247" s="1">
        <v>11223</v>
      </c>
      <c r="E247" s="1">
        <v>171086</v>
      </c>
      <c r="F247" s="1" t="s">
        <v>8</v>
      </c>
    </row>
    <row r="248" spans="1:6" x14ac:dyDescent="0.25">
      <c r="A248" s="1">
        <v>2022</v>
      </c>
      <c r="B248" s="1" t="s">
        <v>61</v>
      </c>
      <c r="C248" s="1" t="s">
        <v>15</v>
      </c>
      <c r="D248" s="1">
        <v>3005</v>
      </c>
      <c r="E248" s="1">
        <v>109154</v>
      </c>
      <c r="F248" s="1" t="s">
        <v>8</v>
      </c>
    </row>
    <row r="249" spans="1:6" x14ac:dyDescent="0.25">
      <c r="A249" s="1">
        <v>2022</v>
      </c>
      <c r="B249" s="1" t="s">
        <v>61</v>
      </c>
      <c r="C249" s="1" t="s">
        <v>16</v>
      </c>
      <c r="D249" s="1">
        <v>80956</v>
      </c>
      <c r="E249" s="1">
        <v>90307</v>
      </c>
      <c r="F249" s="1" t="s">
        <v>10</v>
      </c>
    </row>
    <row r="250" spans="1:6" x14ac:dyDescent="0.25">
      <c r="A250" s="1">
        <v>2022</v>
      </c>
      <c r="B250" s="1" t="s">
        <v>61</v>
      </c>
      <c r="C250" s="1" t="s">
        <v>17</v>
      </c>
      <c r="D250" s="1">
        <v>28810</v>
      </c>
      <c r="E250" s="1">
        <v>99145</v>
      </c>
      <c r="F250" s="1" t="s">
        <v>10</v>
      </c>
    </row>
    <row r="251" spans="1:6" x14ac:dyDescent="0.25">
      <c r="A251" s="1">
        <v>2022</v>
      </c>
      <c r="B251" s="1" t="s">
        <v>61</v>
      </c>
      <c r="C251" s="1" t="s">
        <v>18</v>
      </c>
      <c r="D251" s="1">
        <v>6508</v>
      </c>
      <c r="E251" s="1">
        <v>74833</v>
      </c>
      <c r="F251" s="1" t="s">
        <v>10</v>
      </c>
    </row>
    <row r="252" spans="1:6" x14ac:dyDescent="0.25">
      <c r="A252" s="1">
        <v>2022</v>
      </c>
      <c r="B252" s="1" t="s">
        <v>61</v>
      </c>
      <c r="C252" s="1" t="s">
        <v>19</v>
      </c>
      <c r="D252" s="1">
        <v>33063</v>
      </c>
      <c r="E252" s="1">
        <v>127634</v>
      </c>
      <c r="F252" s="1" t="s">
        <v>10</v>
      </c>
    </row>
    <row r="253" spans="1:6" x14ac:dyDescent="0.25">
      <c r="A253" s="1">
        <v>2022</v>
      </c>
      <c r="B253" s="1" t="s">
        <v>61</v>
      </c>
      <c r="C253" s="1" t="s">
        <v>20</v>
      </c>
      <c r="D253" s="1">
        <v>17574</v>
      </c>
      <c r="E253" s="1">
        <v>78283</v>
      </c>
      <c r="F253" s="1" t="s">
        <v>10</v>
      </c>
    </row>
    <row r="254" spans="1:6" x14ac:dyDescent="0.25">
      <c r="A254" s="1">
        <v>2022</v>
      </c>
      <c r="B254" s="1" t="s">
        <v>61</v>
      </c>
      <c r="C254" s="1" t="s">
        <v>21</v>
      </c>
      <c r="D254" s="1">
        <v>10731</v>
      </c>
      <c r="E254" s="1">
        <v>87131</v>
      </c>
      <c r="F254" s="1" t="s">
        <v>8</v>
      </c>
    </row>
    <row r="255" spans="1:6" x14ac:dyDescent="0.25">
      <c r="A255" s="1">
        <v>2022</v>
      </c>
      <c r="B255" s="1" t="s">
        <v>61</v>
      </c>
      <c r="C255" s="1" t="s">
        <v>22</v>
      </c>
      <c r="D255" s="1">
        <v>8752</v>
      </c>
      <c r="E255" s="1">
        <v>81889</v>
      </c>
      <c r="F255" s="1" t="s">
        <v>8</v>
      </c>
    </row>
    <row r="256" spans="1:6" x14ac:dyDescent="0.25">
      <c r="A256" s="1">
        <v>2022</v>
      </c>
      <c r="B256" s="1" t="s">
        <v>61</v>
      </c>
      <c r="C256" s="1" t="s">
        <v>23</v>
      </c>
      <c r="D256" s="1">
        <v>11729</v>
      </c>
      <c r="E256" s="1">
        <v>81177</v>
      </c>
      <c r="F256" s="1" t="s">
        <v>10</v>
      </c>
    </row>
    <row r="257" spans="1:6" x14ac:dyDescent="0.25">
      <c r="A257" s="1">
        <v>2022</v>
      </c>
      <c r="B257" s="1" t="s">
        <v>61</v>
      </c>
      <c r="C257" s="1" t="s">
        <v>24</v>
      </c>
      <c r="D257" s="1">
        <v>14229</v>
      </c>
      <c r="E257" s="1">
        <v>75409</v>
      </c>
      <c r="F257" s="1" t="s">
        <v>8</v>
      </c>
    </row>
    <row r="258" spans="1:6" x14ac:dyDescent="0.25">
      <c r="A258" s="1">
        <v>2022</v>
      </c>
      <c r="B258" s="1" t="s">
        <v>61</v>
      </c>
      <c r="C258" s="1" t="s">
        <v>25</v>
      </c>
      <c r="D258" s="1">
        <v>3926</v>
      </c>
      <c r="E258" s="1">
        <v>81870</v>
      </c>
      <c r="F258" s="1" t="s">
        <v>8</v>
      </c>
    </row>
    <row r="259" spans="1:6" x14ac:dyDescent="0.25">
      <c r="A259" s="1">
        <v>2022</v>
      </c>
      <c r="B259" s="1" t="s">
        <v>61</v>
      </c>
      <c r="C259" s="1" t="s">
        <v>26</v>
      </c>
      <c r="D259" s="1">
        <v>15692</v>
      </c>
      <c r="E259" s="1">
        <v>116159</v>
      </c>
      <c r="F259" s="1" t="s">
        <v>10</v>
      </c>
    </row>
    <row r="260" spans="1:6" x14ac:dyDescent="0.25">
      <c r="A260" s="1">
        <v>2022</v>
      </c>
      <c r="B260" s="1" t="s">
        <v>61</v>
      </c>
      <c r="C260" s="1" t="s">
        <v>27</v>
      </c>
      <c r="D260" s="1">
        <v>18137</v>
      </c>
      <c r="E260" s="1">
        <v>165120</v>
      </c>
      <c r="F260" s="1" t="s">
        <v>10</v>
      </c>
    </row>
    <row r="261" spans="1:6" x14ac:dyDescent="0.25">
      <c r="A261" s="1">
        <v>2022</v>
      </c>
      <c r="B261" s="1" t="s">
        <v>61</v>
      </c>
      <c r="C261" s="1" t="s">
        <v>28</v>
      </c>
      <c r="D261" s="1">
        <v>20626</v>
      </c>
      <c r="E261" s="1">
        <v>87720</v>
      </c>
      <c r="F261" s="1" t="s">
        <v>8</v>
      </c>
    </row>
    <row r="262" spans="1:6" x14ac:dyDescent="0.25">
      <c r="A262" s="1">
        <v>2022</v>
      </c>
      <c r="B262" s="1" t="s">
        <v>61</v>
      </c>
      <c r="C262" s="1" t="s">
        <v>29</v>
      </c>
      <c r="D262" s="1">
        <v>16134</v>
      </c>
      <c r="E262" s="1">
        <v>110989</v>
      </c>
      <c r="F262" s="1" t="s">
        <v>8</v>
      </c>
    </row>
    <row r="263" spans="1:6" x14ac:dyDescent="0.25">
      <c r="A263" s="1">
        <v>2022</v>
      </c>
      <c r="B263" s="1" t="s">
        <v>61</v>
      </c>
      <c r="C263" s="1" t="s">
        <v>30</v>
      </c>
      <c r="D263" s="1">
        <v>7984</v>
      </c>
      <c r="E263" s="1">
        <v>65263</v>
      </c>
      <c r="F263" s="1" t="s">
        <v>10</v>
      </c>
    </row>
    <row r="264" spans="1:6" x14ac:dyDescent="0.25">
      <c r="A264" s="1">
        <v>2022</v>
      </c>
      <c r="B264" s="1" t="s">
        <v>61</v>
      </c>
      <c r="C264" s="1" t="s">
        <v>31</v>
      </c>
      <c r="D264" s="1">
        <v>18815</v>
      </c>
      <c r="E264" s="1">
        <v>88664</v>
      </c>
      <c r="F264" s="1" t="s">
        <v>8</v>
      </c>
    </row>
    <row r="265" spans="1:6" x14ac:dyDescent="0.25">
      <c r="A265" s="1">
        <v>2022</v>
      </c>
      <c r="B265" s="1" t="s">
        <v>61</v>
      </c>
      <c r="C265" s="1" t="s">
        <v>32</v>
      </c>
      <c r="D265" s="1">
        <v>4557</v>
      </c>
      <c r="E265" s="1">
        <v>73330</v>
      </c>
      <c r="F265" s="1" t="s">
        <v>10</v>
      </c>
    </row>
    <row r="266" spans="1:6" x14ac:dyDescent="0.25">
      <c r="A266" s="1">
        <v>2022</v>
      </c>
      <c r="B266" s="1" t="s">
        <v>61</v>
      </c>
      <c r="C266" s="1" t="s">
        <v>33</v>
      </c>
      <c r="D266" s="1">
        <v>7000</v>
      </c>
      <c r="E266" s="1">
        <v>80942</v>
      </c>
      <c r="F266" s="1" t="s">
        <v>8</v>
      </c>
    </row>
    <row r="267" spans="1:6" x14ac:dyDescent="0.25">
      <c r="A267" s="1">
        <v>2022</v>
      </c>
      <c r="B267" s="1" t="s">
        <v>61</v>
      </c>
      <c r="C267" s="1" t="s">
        <v>34</v>
      </c>
      <c r="D267" s="1">
        <v>9293</v>
      </c>
      <c r="E267" s="1">
        <v>85236</v>
      </c>
      <c r="F267" s="1" t="s">
        <v>8</v>
      </c>
    </row>
    <row r="268" spans="1:6" x14ac:dyDescent="0.25">
      <c r="A268" s="1">
        <v>2022</v>
      </c>
      <c r="B268" s="1" t="s">
        <v>61</v>
      </c>
      <c r="C268" s="1" t="s">
        <v>35</v>
      </c>
      <c r="D268" s="1">
        <v>3946</v>
      </c>
      <c r="E268" s="1">
        <v>115751</v>
      </c>
      <c r="F268" s="1" t="s">
        <v>10</v>
      </c>
    </row>
    <row r="269" spans="1:6" x14ac:dyDescent="0.25">
      <c r="A269" s="1">
        <v>2022</v>
      </c>
      <c r="B269" s="1" t="s">
        <v>61</v>
      </c>
      <c r="C269" s="1" t="s">
        <v>36</v>
      </c>
      <c r="D269" s="1">
        <v>20469</v>
      </c>
      <c r="E269" s="1">
        <v>133870</v>
      </c>
      <c r="F269" s="1" t="s">
        <v>10</v>
      </c>
    </row>
    <row r="270" spans="1:6" x14ac:dyDescent="0.25">
      <c r="A270" s="1">
        <v>2022</v>
      </c>
      <c r="B270" s="1" t="s">
        <v>61</v>
      </c>
      <c r="C270" s="1" t="s">
        <v>37</v>
      </c>
      <c r="D270" s="1">
        <v>5600</v>
      </c>
      <c r="E270" s="1">
        <v>68343</v>
      </c>
      <c r="F270" s="1" t="s">
        <v>8</v>
      </c>
    </row>
    <row r="271" spans="1:6" x14ac:dyDescent="0.25">
      <c r="A271" s="1">
        <v>2022</v>
      </c>
      <c r="B271" s="1" t="s">
        <v>61</v>
      </c>
      <c r="C271" s="1" t="s">
        <v>38</v>
      </c>
      <c r="D271" s="1">
        <v>63948</v>
      </c>
      <c r="E271" s="1">
        <v>213014</v>
      </c>
      <c r="F271" s="1" t="s">
        <v>8</v>
      </c>
    </row>
    <row r="272" spans="1:6" x14ac:dyDescent="0.25">
      <c r="A272" s="1">
        <v>2022</v>
      </c>
      <c r="B272" s="1" t="s">
        <v>61</v>
      </c>
      <c r="C272" s="1" t="s">
        <v>39</v>
      </c>
      <c r="D272" s="1">
        <v>30275</v>
      </c>
      <c r="E272" s="1">
        <v>103234</v>
      </c>
      <c r="F272" s="1" t="s">
        <v>10</v>
      </c>
    </row>
    <row r="273" spans="1:6" x14ac:dyDescent="0.25">
      <c r="A273" s="1">
        <v>2022</v>
      </c>
      <c r="B273" s="1" t="s">
        <v>61</v>
      </c>
      <c r="C273" s="1" t="s">
        <v>40</v>
      </c>
      <c r="D273" s="1">
        <v>3042</v>
      </c>
      <c r="E273" s="1">
        <v>75243</v>
      </c>
      <c r="F273" s="1" t="s">
        <v>10</v>
      </c>
    </row>
    <row r="274" spans="1:6" x14ac:dyDescent="0.25">
      <c r="A274" s="1">
        <v>2022</v>
      </c>
      <c r="B274" s="1" t="s">
        <v>61</v>
      </c>
      <c r="C274" s="1" t="s">
        <v>41</v>
      </c>
      <c r="D274" s="1">
        <v>29307</v>
      </c>
      <c r="E274" s="1">
        <v>88336</v>
      </c>
      <c r="F274" s="1" t="s">
        <v>10</v>
      </c>
    </row>
    <row r="275" spans="1:6" x14ac:dyDescent="0.25">
      <c r="A275" s="1">
        <v>2022</v>
      </c>
      <c r="B275" s="1" t="s">
        <v>61</v>
      </c>
      <c r="C275" s="1" t="s">
        <v>42</v>
      </c>
      <c r="D275" s="1">
        <v>11701</v>
      </c>
      <c r="E275" s="1">
        <v>70030</v>
      </c>
      <c r="F275" s="1" t="s">
        <v>10</v>
      </c>
    </row>
    <row r="276" spans="1:6" x14ac:dyDescent="0.25">
      <c r="A276" s="1">
        <v>2022</v>
      </c>
      <c r="B276" s="1" t="s">
        <v>61</v>
      </c>
      <c r="C276" s="1" t="s">
        <v>43</v>
      </c>
      <c r="D276" s="1">
        <v>13352</v>
      </c>
      <c r="E276" s="1">
        <v>86727</v>
      </c>
      <c r="F276" s="1" t="s">
        <v>10</v>
      </c>
    </row>
    <row r="277" spans="1:6" x14ac:dyDescent="0.25">
      <c r="A277" s="1">
        <v>2022</v>
      </c>
      <c r="B277" s="1" t="s">
        <v>61</v>
      </c>
      <c r="C277" s="1" t="s">
        <v>44</v>
      </c>
      <c r="D277" s="1">
        <v>29714</v>
      </c>
      <c r="E277" s="1">
        <v>103231</v>
      </c>
      <c r="F277" s="1" t="s">
        <v>8</v>
      </c>
    </row>
    <row r="278" spans="1:6" x14ac:dyDescent="0.25">
      <c r="A278" s="1">
        <v>2022</v>
      </c>
      <c r="B278" s="1" t="s">
        <v>61</v>
      </c>
      <c r="C278" s="1" t="s">
        <v>45</v>
      </c>
      <c r="D278" s="1">
        <v>3038</v>
      </c>
      <c r="E278" s="1">
        <v>106316</v>
      </c>
      <c r="F278" s="1" t="s">
        <v>8</v>
      </c>
    </row>
    <row r="279" spans="1:6" x14ac:dyDescent="0.25">
      <c r="A279" s="1">
        <v>2022</v>
      </c>
      <c r="B279" s="1" t="s">
        <v>61</v>
      </c>
      <c r="C279" s="1" t="s">
        <v>46</v>
      </c>
      <c r="D279" s="1">
        <v>15078</v>
      </c>
      <c r="E279" s="1">
        <v>77361</v>
      </c>
      <c r="F279" s="1" t="s">
        <v>10</v>
      </c>
    </row>
    <row r="280" spans="1:6" x14ac:dyDescent="0.25">
      <c r="A280" s="1">
        <v>2022</v>
      </c>
      <c r="B280" s="1" t="s">
        <v>61</v>
      </c>
      <c r="C280" s="1" t="s">
        <v>47</v>
      </c>
      <c r="D280" s="1">
        <v>3397</v>
      </c>
      <c r="E280" s="1">
        <v>75345</v>
      </c>
      <c r="F280" s="1" t="s">
        <v>8</v>
      </c>
    </row>
    <row r="281" spans="1:6" x14ac:dyDescent="0.25">
      <c r="A281" s="1">
        <v>2022</v>
      </c>
      <c r="B281" s="1" t="s">
        <v>61</v>
      </c>
      <c r="C281" s="1" t="s">
        <v>48</v>
      </c>
      <c r="D281" s="1">
        <v>16893</v>
      </c>
      <c r="E281" s="1">
        <v>91116</v>
      </c>
      <c r="F281" s="1" t="s">
        <v>8</v>
      </c>
    </row>
    <row r="282" spans="1:6" x14ac:dyDescent="0.25">
      <c r="A282" s="1">
        <v>2022</v>
      </c>
      <c r="B282" s="1" t="s">
        <v>61</v>
      </c>
      <c r="C282" s="1" t="s">
        <v>49</v>
      </c>
      <c r="D282" s="1">
        <v>78940</v>
      </c>
      <c r="E282" s="1">
        <v>98477</v>
      </c>
      <c r="F282" s="1" t="s">
        <v>10</v>
      </c>
    </row>
    <row r="283" spans="1:6" x14ac:dyDescent="0.25">
      <c r="A283" s="1">
        <v>2022</v>
      </c>
      <c r="B283" s="1" t="s">
        <v>61</v>
      </c>
      <c r="C283" s="1" t="s">
        <v>50</v>
      </c>
      <c r="D283" s="1">
        <v>12580</v>
      </c>
      <c r="E283" s="1">
        <v>85806</v>
      </c>
      <c r="F283" s="1" t="s">
        <v>10</v>
      </c>
    </row>
    <row r="284" spans="1:6" x14ac:dyDescent="0.25">
      <c r="A284" s="1">
        <v>2022</v>
      </c>
      <c r="B284" s="1" t="s">
        <v>61</v>
      </c>
      <c r="C284" s="1" t="s">
        <v>51</v>
      </c>
      <c r="D284" s="1">
        <v>1719</v>
      </c>
      <c r="E284" s="1">
        <v>86135</v>
      </c>
      <c r="F284" s="1" t="s">
        <v>8</v>
      </c>
    </row>
    <row r="285" spans="1:6" x14ac:dyDescent="0.25">
      <c r="A285" s="1">
        <v>2022</v>
      </c>
      <c r="B285" s="1" t="s">
        <v>61</v>
      </c>
      <c r="C285" s="1" t="s">
        <v>52</v>
      </c>
      <c r="D285" s="1">
        <v>22750</v>
      </c>
      <c r="E285" s="1">
        <v>103246</v>
      </c>
      <c r="F285" s="1" t="s">
        <v>8</v>
      </c>
    </row>
    <row r="286" spans="1:6" x14ac:dyDescent="0.25">
      <c r="A286" s="1">
        <v>2022</v>
      </c>
      <c r="B286" s="1" t="s">
        <v>61</v>
      </c>
      <c r="C286" s="1" t="s">
        <v>53</v>
      </c>
      <c r="D286" s="1">
        <v>18828</v>
      </c>
      <c r="E286" s="1">
        <v>101674</v>
      </c>
      <c r="F286" s="1" t="s">
        <v>10</v>
      </c>
    </row>
    <row r="287" spans="1:6" x14ac:dyDescent="0.25">
      <c r="A287" s="1">
        <v>2022</v>
      </c>
      <c r="B287" s="1" t="s">
        <v>61</v>
      </c>
      <c r="C287" s="1" t="s">
        <v>54</v>
      </c>
      <c r="D287" s="1">
        <v>4042</v>
      </c>
      <c r="E287" s="1">
        <v>62764</v>
      </c>
      <c r="F287" s="1" t="s">
        <v>8</v>
      </c>
    </row>
    <row r="288" spans="1:6" x14ac:dyDescent="0.25">
      <c r="A288" s="1">
        <v>2022</v>
      </c>
      <c r="B288" s="1" t="s">
        <v>61</v>
      </c>
      <c r="C288" s="1" t="s">
        <v>55</v>
      </c>
      <c r="D288" s="1">
        <v>14688</v>
      </c>
      <c r="E288" s="1">
        <v>86470</v>
      </c>
      <c r="F288" s="1" t="s">
        <v>10</v>
      </c>
    </row>
    <row r="289" spans="1:6" x14ac:dyDescent="0.25">
      <c r="A289" s="1">
        <v>2022</v>
      </c>
      <c r="B289" s="1" t="s">
        <v>61</v>
      </c>
      <c r="C289" s="1" t="s">
        <v>56</v>
      </c>
      <c r="D289" s="1">
        <v>2353</v>
      </c>
      <c r="E289" s="1">
        <v>70480</v>
      </c>
      <c r="F289" s="1" t="s">
        <v>8</v>
      </c>
    </row>
    <row r="290" spans="1:6" x14ac:dyDescent="0.25">
      <c r="A290" s="1">
        <v>2022</v>
      </c>
      <c r="B290" s="1" t="s">
        <v>62</v>
      </c>
      <c r="C290" s="1" t="s">
        <v>7</v>
      </c>
      <c r="D290" s="1">
        <v>22875</v>
      </c>
      <c r="E290" s="1">
        <v>68111</v>
      </c>
      <c r="F290" s="1" t="s">
        <v>8</v>
      </c>
    </row>
    <row r="291" spans="1:6" x14ac:dyDescent="0.25">
      <c r="A291" s="1">
        <v>2022</v>
      </c>
      <c r="B291" s="1" t="s">
        <v>62</v>
      </c>
      <c r="C291" s="1" t="s">
        <v>9</v>
      </c>
      <c r="D291" s="1">
        <v>40867</v>
      </c>
      <c r="E291" s="1">
        <v>69180</v>
      </c>
      <c r="F291" s="1" t="s">
        <v>10</v>
      </c>
    </row>
    <row r="292" spans="1:6" x14ac:dyDescent="0.25">
      <c r="A292" s="1">
        <v>2022</v>
      </c>
      <c r="B292" s="1" t="s">
        <v>62</v>
      </c>
      <c r="C292" s="1" t="s">
        <v>11</v>
      </c>
      <c r="D292" s="1">
        <v>15490</v>
      </c>
      <c r="E292" s="1">
        <v>74067</v>
      </c>
      <c r="F292" s="1" t="s">
        <v>10</v>
      </c>
    </row>
    <row r="293" spans="1:6" x14ac:dyDescent="0.25">
      <c r="A293" s="1">
        <v>2022</v>
      </c>
      <c r="B293" s="1" t="s">
        <v>62</v>
      </c>
      <c r="C293" s="1" t="s">
        <v>12</v>
      </c>
      <c r="D293" s="1">
        <v>221985</v>
      </c>
      <c r="E293" s="1">
        <v>112486</v>
      </c>
      <c r="F293" s="1" t="s">
        <v>10</v>
      </c>
    </row>
    <row r="294" spans="1:6" x14ac:dyDescent="0.25">
      <c r="A294" s="1">
        <v>2022</v>
      </c>
      <c r="B294" s="1" t="s">
        <v>62</v>
      </c>
      <c r="C294" s="1" t="s">
        <v>13</v>
      </c>
      <c r="D294" s="1">
        <v>58286</v>
      </c>
      <c r="E294" s="1">
        <v>96744</v>
      </c>
      <c r="F294" s="1" t="s">
        <v>10</v>
      </c>
    </row>
    <row r="295" spans="1:6" x14ac:dyDescent="0.25">
      <c r="A295" s="1">
        <v>2022</v>
      </c>
      <c r="B295" s="1" t="s">
        <v>62</v>
      </c>
      <c r="C295" s="1" t="s">
        <v>14</v>
      </c>
      <c r="D295" s="1">
        <v>24131</v>
      </c>
      <c r="E295" s="1">
        <v>101714</v>
      </c>
      <c r="F295" s="1" t="s">
        <v>10</v>
      </c>
    </row>
    <row r="296" spans="1:6" x14ac:dyDescent="0.25">
      <c r="A296" s="1">
        <v>2022</v>
      </c>
      <c r="B296" s="1" t="s">
        <v>62</v>
      </c>
      <c r="C296" s="1" t="s">
        <v>15</v>
      </c>
      <c r="D296" s="1">
        <v>9766</v>
      </c>
      <c r="E296" s="1">
        <v>91651</v>
      </c>
      <c r="F296" s="1" t="s">
        <v>10</v>
      </c>
    </row>
    <row r="297" spans="1:6" x14ac:dyDescent="0.25">
      <c r="A297" s="1">
        <v>2022</v>
      </c>
      <c r="B297" s="1" t="s">
        <v>62</v>
      </c>
      <c r="C297" s="1" t="s">
        <v>16</v>
      </c>
      <c r="D297" s="1">
        <v>179893</v>
      </c>
      <c r="E297" s="1">
        <v>74223</v>
      </c>
      <c r="F297" s="1" t="s">
        <v>10</v>
      </c>
    </row>
    <row r="298" spans="1:6" x14ac:dyDescent="0.25">
      <c r="A298" s="1">
        <v>2022</v>
      </c>
      <c r="B298" s="1" t="s">
        <v>62</v>
      </c>
      <c r="C298" s="1" t="s">
        <v>17</v>
      </c>
      <c r="D298" s="1">
        <v>60683</v>
      </c>
      <c r="E298" s="1">
        <v>82331</v>
      </c>
      <c r="F298" s="1" t="s">
        <v>10</v>
      </c>
    </row>
    <row r="299" spans="1:6" x14ac:dyDescent="0.25">
      <c r="A299" s="1">
        <v>2022</v>
      </c>
      <c r="B299" s="1" t="s">
        <v>62</v>
      </c>
      <c r="C299" s="1" t="s">
        <v>18</v>
      </c>
      <c r="D299" s="1">
        <v>12911</v>
      </c>
      <c r="E299" s="1">
        <v>65743</v>
      </c>
      <c r="F299" s="1" t="s">
        <v>10</v>
      </c>
    </row>
    <row r="300" spans="1:6" x14ac:dyDescent="0.25">
      <c r="A300" s="1">
        <v>2022</v>
      </c>
      <c r="B300" s="1" t="s">
        <v>62</v>
      </c>
      <c r="C300" s="1" t="s">
        <v>19</v>
      </c>
      <c r="D300" s="1">
        <v>75904</v>
      </c>
      <c r="E300" s="1">
        <v>89889</v>
      </c>
      <c r="F300" s="1" t="s">
        <v>10</v>
      </c>
    </row>
    <row r="301" spans="1:6" x14ac:dyDescent="0.25">
      <c r="A301" s="1">
        <v>2022</v>
      </c>
      <c r="B301" s="1" t="s">
        <v>62</v>
      </c>
      <c r="C301" s="1" t="s">
        <v>20</v>
      </c>
      <c r="D301" s="1">
        <v>32143</v>
      </c>
      <c r="E301" s="1">
        <v>64578</v>
      </c>
      <c r="F301" s="1" t="s">
        <v>10</v>
      </c>
    </row>
    <row r="302" spans="1:6" x14ac:dyDescent="0.25">
      <c r="A302" s="1">
        <v>2022</v>
      </c>
      <c r="B302" s="1" t="s">
        <v>62</v>
      </c>
      <c r="C302" s="1" t="s">
        <v>21</v>
      </c>
      <c r="D302" s="1">
        <v>16706</v>
      </c>
      <c r="E302" s="1">
        <v>67793</v>
      </c>
      <c r="F302" s="1" t="s">
        <v>10</v>
      </c>
    </row>
    <row r="303" spans="1:6" x14ac:dyDescent="0.25">
      <c r="A303" s="1">
        <v>2022</v>
      </c>
      <c r="B303" s="1" t="s">
        <v>62</v>
      </c>
      <c r="C303" s="1" t="s">
        <v>22</v>
      </c>
      <c r="D303" s="1">
        <v>16823</v>
      </c>
      <c r="E303" s="1">
        <v>75538</v>
      </c>
      <c r="F303" s="1" t="s">
        <v>10</v>
      </c>
    </row>
    <row r="304" spans="1:6" x14ac:dyDescent="0.25">
      <c r="A304" s="1">
        <v>2022</v>
      </c>
      <c r="B304" s="1" t="s">
        <v>62</v>
      </c>
      <c r="C304" s="1" t="s">
        <v>23</v>
      </c>
      <c r="D304" s="1">
        <v>22329</v>
      </c>
      <c r="E304" s="1">
        <v>61987</v>
      </c>
      <c r="F304" s="1" t="s">
        <v>10</v>
      </c>
    </row>
    <row r="305" spans="1:6" x14ac:dyDescent="0.25">
      <c r="A305" s="1">
        <v>2022</v>
      </c>
      <c r="B305" s="1" t="s">
        <v>62</v>
      </c>
      <c r="C305" s="1" t="s">
        <v>24</v>
      </c>
      <c r="D305" s="1">
        <v>26262</v>
      </c>
      <c r="E305" s="1">
        <v>66136</v>
      </c>
      <c r="F305" s="1" t="s">
        <v>10</v>
      </c>
    </row>
    <row r="306" spans="1:6" x14ac:dyDescent="0.25">
      <c r="A306" s="1">
        <v>2022</v>
      </c>
      <c r="B306" s="1" t="s">
        <v>62</v>
      </c>
      <c r="C306" s="1" t="s">
        <v>25</v>
      </c>
      <c r="D306" s="1">
        <v>11267</v>
      </c>
      <c r="E306" s="1">
        <v>72178</v>
      </c>
      <c r="F306" s="1" t="s">
        <v>10</v>
      </c>
    </row>
    <row r="307" spans="1:6" x14ac:dyDescent="0.25">
      <c r="A307" s="1">
        <v>2022</v>
      </c>
      <c r="B307" s="1" t="s">
        <v>62</v>
      </c>
      <c r="C307" s="1" t="s">
        <v>26</v>
      </c>
      <c r="D307" s="1">
        <v>44172</v>
      </c>
      <c r="E307" s="1">
        <v>94391</v>
      </c>
      <c r="F307" s="1" t="s">
        <v>10</v>
      </c>
    </row>
    <row r="308" spans="1:6" x14ac:dyDescent="0.25">
      <c r="A308" s="1">
        <v>2022</v>
      </c>
      <c r="B308" s="1" t="s">
        <v>62</v>
      </c>
      <c r="C308" s="1" t="s">
        <v>27</v>
      </c>
      <c r="D308" s="1">
        <v>48428</v>
      </c>
      <c r="E308" s="1">
        <v>130638</v>
      </c>
      <c r="F308" s="1" t="s">
        <v>10</v>
      </c>
    </row>
    <row r="309" spans="1:6" x14ac:dyDescent="0.25">
      <c r="A309" s="1">
        <v>2022</v>
      </c>
      <c r="B309" s="1" t="s">
        <v>62</v>
      </c>
      <c r="C309" s="1" t="s">
        <v>28</v>
      </c>
      <c r="D309" s="1">
        <v>46269</v>
      </c>
      <c r="E309" s="1">
        <v>82432</v>
      </c>
      <c r="F309" s="1" t="s">
        <v>10</v>
      </c>
    </row>
    <row r="310" spans="1:6" x14ac:dyDescent="0.25">
      <c r="A310" s="1">
        <v>2022</v>
      </c>
      <c r="B310" s="1" t="s">
        <v>62</v>
      </c>
      <c r="C310" s="1" t="s">
        <v>29</v>
      </c>
      <c r="D310" s="1">
        <v>33603</v>
      </c>
      <c r="E310" s="1">
        <v>97033</v>
      </c>
      <c r="F310" s="1" t="s">
        <v>10</v>
      </c>
    </row>
    <row r="311" spans="1:6" x14ac:dyDescent="0.25">
      <c r="A311" s="1">
        <v>2022</v>
      </c>
      <c r="B311" s="1" t="s">
        <v>62</v>
      </c>
      <c r="C311" s="1" t="s">
        <v>30</v>
      </c>
      <c r="D311" s="1">
        <v>12692</v>
      </c>
      <c r="E311" s="1">
        <v>51573</v>
      </c>
      <c r="F311" s="1" t="s">
        <v>10</v>
      </c>
    </row>
    <row r="312" spans="1:6" x14ac:dyDescent="0.25">
      <c r="A312" s="1">
        <v>2022</v>
      </c>
      <c r="B312" s="1" t="s">
        <v>62</v>
      </c>
      <c r="C312" s="1" t="s">
        <v>31</v>
      </c>
      <c r="D312" s="1">
        <v>36089</v>
      </c>
      <c r="E312" s="1">
        <v>78666</v>
      </c>
      <c r="F312" s="1" t="s">
        <v>10</v>
      </c>
    </row>
    <row r="313" spans="1:6" x14ac:dyDescent="0.25">
      <c r="A313" s="1">
        <v>2022</v>
      </c>
      <c r="B313" s="1" t="s">
        <v>62</v>
      </c>
      <c r="C313" s="1" t="s">
        <v>32</v>
      </c>
      <c r="D313" s="1">
        <v>10331</v>
      </c>
      <c r="E313" s="1">
        <v>65785</v>
      </c>
      <c r="F313" s="1" t="s">
        <v>10</v>
      </c>
    </row>
    <row r="314" spans="1:6" x14ac:dyDescent="0.25">
      <c r="A314" s="1">
        <v>2022</v>
      </c>
      <c r="B314" s="1" t="s">
        <v>62</v>
      </c>
      <c r="C314" s="1" t="s">
        <v>33</v>
      </c>
      <c r="D314" s="1">
        <v>11809</v>
      </c>
      <c r="E314" s="1">
        <v>71292</v>
      </c>
      <c r="F314" s="1" t="s">
        <v>10</v>
      </c>
    </row>
    <row r="315" spans="1:6" x14ac:dyDescent="0.25">
      <c r="A315" s="1">
        <v>2022</v>
      </c>
      <c r="B315" s="1" t="s">
        <v>62</v>
      </c>
      <c r="C315" s="1" t="s">
        <v>34</v>
      </c>
      <c r="D315" s="1">
        <v>20046</v>
      </c>
      <c r="E315" s="1">
        <v>73081</v>
      </c>
      <c r="F315" s="1" t="s">
        <v>10</v>
      </c>
    </row>
    <row r="316" spans="1:6" x14ac:dyDescent="0.25">
      <c r="A316" s="1">
        <v>2022</v>
      </c>
      <c r="B316" s="1" t="s">
        <v>62</v>
      </c>
      <c r="C316" s="1" t="s">
        <v>35</v>
      </c>
      <c r="D316" s="1">
        <v>13616</v>
      </c>
      <c r="E316" s="1">
        <v>94167</v>
      </c>
      <c r="F316" s="1" t="s">
        <v>8</v>
      </c>
    </row>
    <row r="317" spans="1:6" x14ac:dyDescent="0.25">
      <c r="A317" s="1">
        <v>2022</v>
      </c>
      <c r="B317" s="1" t="s">
        <v>62</v>
      </c>
      <c r="C317" s="1" t="s">
        <v>36</v>
      </c>
      <c r="D317" s="1">
        <v>53304</v>
      </c>
      <c r="E317" s="1">
        <v>108666</v>
      </c>
      <c r="F317" s="1" t="s">
        <v>8</v>
      </c>
    </row>
    <row r="318" spans="1:6" x14ac:dyDescent="0.25">
      <c r="A318" s="1">
        <v>2022</v>
      </c>
      <c r="B318" s="1" t="s">
        <v>62</v>
      </c>
      <c r="C318" s="1" t="s">
        <v>37</v>
      </c>
      <c r="D318" s="1">
        <v>11550</v>
      </c>
      <c r="E318" s="1">
        <v>75938</v>
      </c>
      <c r="F318" s="1" t="s">
        <v>10</v>
      </c>
    </row>
    <row r="319" spans="1:6" x14ac:dyDescent="0.25">
      <c r="A319" s="1">
        <v>2022</v>
      </c>
      <c r="B319" s="1" t="s">
        <v>62</v>
      </c>
      <c r="C319" s="1" t="s">
        <v>38</v>
      </c>
      <c r="D319" s="1">
        <v>117347</v>
      </c>
      <c r="E319" s="1">
        <v>115413</v>
      </c>
      <c r="F319" s="1" t="s">
        <v>10</v>
      </c>
    </row>
    <row r="320" spans="1:6" x14ac:dyDescent="0.25">
      <c r="A320" s="1">
        <v>2022</v>
      </c>
      <c r="B320" s="1" t="s">
        <v>62</v>
      </c>
      <c r="C320" s="1" t="s">
        <v>39</v>
      </c>
      <c r="D320" s="1">
        <v>64843</v>
      </c>
      <c r="E320" s="1">
        <v>78078</v>
      </c>
      <c r="F320" s="1" t="s">
        <v>10</v>
      </c>
    </row>
    <row r="321" spans="1:6" x14ac:dyDescent="0.25">
      <c r="A321" s="1">
        <v>2022</v>
      </c>
      <c r="B321" s="1" t="s">
        <v>62</v>
      </c>
      <c r="C321" s="1" t="s">
        <v>40</v>
      </c>
      <c r="D321" s="1">
        <v>5337</v>
      </c>
      <c r="E321" s="1">
        <v>71877</v>
      </c>
      <c r="F321" s="1" t="s">
        <v>10</v>
      </c>
    </row>
    <row r="322" spans="1:6" x14ac:dyDescent="0.25">
      <c r="A322" s="1">
        <v>2022</v>
      </c>
      <c r="B322" s="1" t="s">
        <v>62</v>
      </c>
      <c r="C322" s="1" t="s">
        <v>41</v>
      </c>
      <c r="D322" s="1">
        <v>55987</v>
      </c>
      <c r="E322" s="1">
        <v>77920</v>
      </c>
      <c r="F322" s="1" t="s">
        <v>10</v>
      </c>
    </row>
    <row r="323" spans="1:6" x14ac:dyDescent="0.25">
      <c r="A323" s="1">
        <v>2022</v>
      </c>
      <c r="B323" s="1" t="s">
        <v>62</v>
      </c>
      <c r="C323" s="1" t="s">
        <v>42</v>
      </c>
      <c r="D323" s="1">
        <v>21652</v>
      </c>
      <c r="E323" s="1">
        <v>64539</v>
      </c>
      <c r="F323" s="1" t="s">
        <v>8</v>
      </c>
    </row>
    <row r="324" spans="1:6" x14ac:dyDescent="0.25">
      <c r="A324" s="1">
        <v>2022</v>
      </c>
      <c r="B324" s="1" t="s">
        <v>62</v>
      </c>
      <c r="C324" s="1" t="s">
        <v>43</v>
      </c>
      <c r="D324" s="1">
        <v>27033</v>
      </c>
      <c r="E324" s="1">
        <v>87224</v>
      </c>
      <c r="F324" s="1" t="s">
        <v>8</v>
      </c>
    </row>
    <row r="325" spans="1:6" x14ac:dyDescent="0.25">
      <c r="A325" s="1">
        <v>2022</v>
      </c>
      <c r="B325" s="1" t="s">
        <v>62</v>
      </c>
      <c r="C325" s="1" t="s">
        <v>44</v>
      </c>
      <c r="D325" s="1">
        <v>66210</v>
      </c>
      <c r="E325" s="1">
        <v>92971</v>
      </c>
      <c r="F325" s="1" t="s">
        <v>10</v>
      </c>
    </row>
    <row r="326" spans="1:6" x14ac:dyDescent="0.25">
      <c r="A326" s="1">
        <v>2022</v>
      </c>
      <c r="B326" s="1" t="s">
        <v>62</v>
      </c>
      <c r="C326" s="1" t="s">
        <v>45</v>
      </c>
      <c r="D326" s="1">
        <v>9567</v>
      </c>
      <c r="E326" s="1">
        <v>81829</v>
      </c>
      <c r="F326" s="1" t="s">
        <v>8</v>
      </c>
    </row>
    <row r="327" spans="1:6" x14ac:dyDescent="0.25">
      <c r="A327" s="1">
        <v>2022</v>
      </c>
      <c r="B327" s="1" t="s">
        <v>62</v>
      </c>
      <c r="C327" s="1" t="s">
        <v>46</v>
      </c>
      <c r="D327" s="1">
        <v>30793</v>
      </c>
      <c r="E327" s="1">
        <v>62907</v>
      </c>
      <c r="F327" s="1" t="s">
        <v>8</v>
      </c>
    </row>
    <row r="328" spans="1:6" x14ac:dyDescent="0.25">
      <c r="A328" s="1">
        <v>2022</v>
      </c>
      <c r="B328" s="1" t="s">
        <v>62</v>
      </c>
      <c r="C328" s="1" t="s">
        <v>47</v>
      </c>
      <c r="D328" s="1">
        <v>5876</v>
      </c>
      <c r="E328" s="1">
        <v>69709</v>
      </c>
      <c r="F328" s="1" t="s">
        <v>10</v>
      </c>
    </row>
    <row r="329" spans="1:6" x14ac:dyDescent="0.25">
      <c r="A329" s="1">
        <v>2022</v>
      </c>
      <c r="B329" s="1" t="s">
        <v>62</v>
      </c>
      <c r="C329" s="1" t="s">
        <v>48</v>
      </c>
      <c r="D329" s="1">
        <v>32595</v>
      </c>
      <c r="E329" s="1">
        <v>72460</v>
      </c>
      <c r="F329" s="1" t="s">
        <v>10</v>
      </c>
    </row>
    <row r="330" spans="1:6" x14ac:dyDescent="0.25">
      <c r="A330" s="1">
        <v>2022</v>
      </c>
      <c r="B330" s="1" t="s">
        <v>62</v>
      </c>
      <c r="C330" s="1" t="s">
        <v>49</v>
      </c>
      <c r="D330" s="1">
        <v>146639</v>
      </c>
      <c r="E330" s="1">
        <v>87123</v>
      </c>
      <c r="F330" s="1" t="s">
        <v>8</v>
      </c>
    </row>
    <row r="331" spans="1:6" x14ac:dyDescent="0.25">
      <c r="A331" s="1">
        <v>2022</v>
      </c>
      <c r="B331" s="1" t="s">
        <v>62</v>
      </c>
      <c r="C331" s="1" t="s">
        <v>50</v>
      </c>
      <c r="D331" s="1">
        <v>25941</v>
      </c>
      <c r="E331" s="1">
        <v>74355</v>
      </c>
      <c r="F331" s="1" t="s">
        <v>8</v>
      </c>
    </row>
    <row r="332" spans="1:6" x14ac:dyDescent="0.25">
      <c r="A332" s="1">
        <v>2022</v>
      </c>
      <c r="B332" s="1" t="s">
        <v>62</v>
      </c>
      <c r="C332" s="1" t="s">
        <v>51</v>
      </c>
      <c r="D332" s="1">
        <v>6346</v>
      </c>
      <c r="E332" s="1">
        <v>80442</v>
      </c>
      <c r="F332" s="1" t="s">
        <v>10</v>
      </c>
    </row>
    <row r="333" spans="1:6" x14ac:dyDescent="0.25">
      <c r="A333" s="1">
        <v>2022</v>
      </c>
      <c r="B333" s="1" t="s">
        <v>62</v>
      </c>
      <c r="C333" s="1" t="s">
        <v>52</v>
      </c>
      <c r="D333" s="1">
        <v>60099</v>
      </c>
      <c r="E333" s="1">
        <v>102046</v>
      </c>
      <c r="F333" s="1" t="s">
        <v>8</v>
      </c>
    </row>
    <row r="334" spans="1:6" x14ac:dyDescent="0.25">
      <c r="A334" s="1">
        <v>2022</v>
      </c>
      <c r="B334" s="1" t="s">
        <v>62</v>
      </c>
      <c r="C334" s="1" t="s">
        <v>53</v>
      </c>
      <c r="D334" s="1">
        <v>43094</v>
      </c>
      <c r="E334" s="1">
        <v>98279</v>
      </c>
      <c r="F334" s="1" t="s">
        <v>10</v>
      </c>
    </row>
    <row r="335" spans="1:6" x14ac:dyDescent="0.25">
      <c r="A335" s="1">
        <v>2022</v>
      </c>
      <c r="B335" s="1" t="s">
        <v>62</v>
      </c>
      <c r="C335" s="1" t="s">
        <v>54</v>
      </c>
      <c r="D335" s="1">
        <v>8599</v>
      </c>
      <c r="E335" s="1">
        <v>59557</v>
      </c>
      <c r="F335" s="1" t="s">
        <v>8</v>
      </c>
    </row>
    <row r="336" spans="1:6" x14ac:dyDescent="0.25">
      <c r="A336" s="1">
        <v>2022</v>
      </c>
      <c r="B336" s="1" t="s">
        <v>62</v>
      </c>
      <c r="C336" s="1" t="s">
        <v>55</v>
      </c>
      <c r="D336" s="1">
        <v>27048</v>
      </c>
      <c r="E336" s="1">
        <v>73254</v>
      </c>
      <c r="F336" s="1" t="s">
        <v>8</v>
      </c>
    </row>
    <row r="337" spans="1:6" x14ac:dyDescent="0.25">
      <c r="A337" s="1">
        <v>2022</v>
      </c>
      <c r="B337" s="1" t="s">
        <v>62</v>
      </c>
      <c r="C337" s="1" t="s">
        <v>56</v>
      </c>
      <c r="D337" s="1">
        <v>4986</v>
      </c>
      <c r="E337" s="1">
        <v>66233</v>
      </c>
      <c r="F337" s="1" t="s">
        <v>10</v>
      </c>
    </row>
    <row r="338" spans="1:6" x14ac:dyDescent="0.25">
      <c r="A338" s="1">
        <v>2022</v>
      </c>
      <c r="B338" s="1" t="s">
        <v>63</v>
      </c>
      <c r="C338" s="1" t="s">
        <v>7</v>
      </c>
      <c r="D338" s="1">
        <v>15859</v>
      </c>
      <c r="E338" s="1">
        <v>57193</v>
      </c>
      <c r="F338" s="1" t="s">
        <v>10</v>
      </c>
    </row>
    <row r="339" spans="1:6" x14ac:dyDescent="0.25">
      <c r="A339" s="1">
        <v>2022</v>
      </c>
      <c r="B339" s="1" t="s">
        <v>63</v>
      </c>
      <c r="C339" s="1" t="s">
        <v>9</v>
      </c>
      <c r="D339" s="1">
        <v>20727</v>
      </c>
      <c r="E339" s="1">
        <v>62159</v>
      </c>
      <c r="F339" s="1" t="s">
        <v>8</v>
      </c>
    </row>
    <row r="340" spans="1:6" x14ac:dyDescent="0.25">
      <c r="A340" s="1">
        <v>2022</v>
      </c>
      <c r="B340" s="1" t="s">
        <v>63</v>
      </c>
      <c r="C340" s="1" t="s">
        <v>11</v>
      </c>
      <c r="D340" s="1">
        <v>15656</v>
      </c>
      <c r="E340" s="1">
        <v>53435</v>
      </c>
      <c r="F340" s="1" t="s">
        <v>8</v>
      </c>
    </row>
    <row r="341" spans="1:6" x14ac:dyDescent="0.25">
      <c r="A341" s="1">
        <v>2022</v>
      </c>
      <c r="B341" s="1" t="s">
        <v>63</v>
      </c>
      <c r="C341" s="1" t="s">
        <v>12</v>
      </c>
      <c r="D341" s="1">
        <v>656765</v>
      </c>
      <c r="E341" s="1">
        <v>63668</v>
      </c>
      <c r="F341" s="1" t="s">
        <v>10</v>
      </c>
    </row>
    <row r="342" spans="1:6" x14ac:dyDescent="0.25">
      <c r="A342" s="1">
        <v>2022</v>
      </c>
      <c r="B342" s="1" t="s">
        <v>63</v>
      </c>
      <c r="C342" s="1" t="s">
        <v>13</v>
      </c>
      <c r="D342" s="1">
        <v>23475</v>
      </c>
      <c r="E342" s="1">
        <v>61198</v>
      </c>
      <c r="F342" s="1" t="s">
        <v>10</v>
      </c>
    </row>
    <row r="343" spans="1:6" x14ac:dyDescent="0.25">
      <c r="A343" s="1">
        <v>2022</v>
      </c>
      <c r="B343" s="1" t="s">
        <v>63</v>
      </c>
      <c r="C343" s="1" t="s">
        <v>14</v>
      </c>
      <c r="D343" s="1">
        <v>19964</v>
      </c>
      <c r="E343" s="1">
        <v>67215</v>
      </c>
      <c r="F343" s="1" t="s">
        <v>10</v>
      </c>
    </row>
    <row r="344" spans="1:6" x14ac:dyDescent="0.25">
      <c r="A344" s="1">
        <v>2022</v>
      </c>
      <c r="B344" s="1" t="s">
        <v>63</v>
      </c>
      <c r="C344" s="1" t="s">
        <v>15</v>
      </c>
      <c r="D344" s="1">
        <v>5522</v>
      </c>
      <c r="E344" s="1">
        <v>63470</v>
      </c>
      <c r="F344" s="1" t="s">
        <v>10</v>
      </c>
    </row>
    <row r="345" spans="1:6" x14ac:dyDescent="0.25">
      <c r="A345" s="1">
        <v>2022</v>
      </c>
      <c r="B345" s="1" t="s">
        <v>63</v>
      </c>
      <c r="C345" s="1" t="s">
        <v>16</v>
      </c>
      <c r="D345" s="1">
        <v>85058</v>
      </c>
      <c r="E345" s="1">
        <v>61114</v>
      </c>
      <c r="F345" s="1" t="s">
        <v>10</v>
      </c>
    </row>
    <row r="346" spans="1:6" x14ac:dyDescent="0.25">
      <c r="A346" s="1">
        <v>2022</v>
      </c>
      <c r="B346" s="1" t="s">
        <v>63</v>
      </c>
      <c r="C346" s="1" t="s">
        <v>17</v>
      </c>
      <c r="D346" s="1">
        <v>31842</v>
      </c>
      <c r="E346" s="1">
        <v>63141</v>
      </c>
      <c r="F346" s="1" t="s">
        <v>8</v>
      </c>
    </row>
    <row r="347" spans="1:6" x14ac:dyDescent="0.25">
      <c r="A347" s="1">
        <v>2022</v>
      </c>
      <c r="B347" s="1" t="s">
        <v>63</v>
      </c>
      <c r="C347" s="1" t="s">
        <v>18</v>
      </c>
      <c r="D347" s="1">
        <v>9128</v>
      </c>
      <c r="E347" s="1">
        <v>51479</v>
      </c>
      <c r="F347" s="1" t="s">
        <v>8</v>
      </c>
    </row>
    <row r="348" spans="1:6" x14ac:dyDescent="0.25">
      <c r="A348" s="1">
        <v>2022</v>
      </c>
      <c r="B348" s="1" t="s">
        <v>63</v>
      </c>
      <c r="C348" s="1" t="s">
        <v>19</v>
      </c>
      <c r="D348" s="1">
        <v>39684</v>
      </c>
      <c r="E348" s="1">
        <v>61678</v>
      </c>
      <c r="F348" s="1" t="s">
        <v>10</v>
      </c>
    </row>
    <row r="349" spans="1:6" x14ac:dyDescent="0.25">
      <c r="A349" s="1">
        <v>2022</v>
      </c>
      <c r="B349" s="1" t="s">
        <v>63</v>
      </c>
      <c r="C349" s="1" t="s">
        <v>20</v>
      </c>
      <c r="D349" s="1">
        <v>16899</v>
      </c>
      <c r="E349" s="1">
        <v>58802</v>
      </c>
      <c r="F349" s="1" t="s">
        <v>8</v>
      </c>
    </row>
    <row r="350" spans="1:6" x14ac:dyDescent="0.25">
      <c r="A350" s="1">
        <v>2022</v>
      </c>
      <c r="B350" s="1" t="s">
        <v>63</v>
      </c>
      <c r="C350" s="1" t="s">
        <v>21</v>
      </c>
      <c r="D350" s="1">
        <v>13294</v>
      </c>
      <c r="E350" s="1">
        <v>53222</v>
      </c>
      <c r="F350" s="1" t="s">
        <v>8</v>
      </c>
    </row>
    <row r="351" spans="1:6" x14ac:dyDescent="0.25">
      <c r="A351" s="1">
        <v>2022</v>
      </c>
      <c r="B351" s="1" t="s">
        <v>63</v>
      </c>
      <c r="C351" s="1" t="s">
        <v>22</v>
      </c>
      <c r="D351" s="1">
        <v>10330</v>
      </c>
      <c r="E351" s="1">
        <v>54486</v>
      </c>
      <c r="F351" s="1" t="s">
        <v>10</v>
      </c>
    </row>
    <row r="352" spans="1:6" x14ac:dyDescent="0.25">
      <c r="A352" s="1">
        <v>2022</v>
      </c>
      <c r="B352" s="1" t="s">
        <v>63</v>
      </c>
      <c r="C352" s="1" t="s">
        <v>23</v>
      </c>
      <c r="D352" s="1">
        <v>20809</v>
      </c>
      <c r="E352" s="1">
        <v>58098</v>
      </c>
      <c r="F352" s="1" t="s">
        <v>10</v>
      </c>
    </row>
    <row r="353" spans="1:6" x14ac:dyDescent="0.25">
      <c r="A353" s="1">
        <v>2022</v>
      </c>
      <c r="B353" s="1" t="s">
        <v>63</v>
      </c>
      <c r="C353" s="1" t="s">
        <v>24</v>
      </c>
      <c r="D353" s="1">
        <v>16834</v>
      </c>
      <c r="E353" s="1">
        <v>54222</v>
      </c>
      <c r="F353" s="1" t="s">
        <v>8</v>
      </c>
    </row>
    <row r="354" spans="1:6" x14ac:dyDescent="0.25">
      <c r="A354" s="1">
        <v>2022</v>
      </c>
      <c r="B354" s="1" t="s">
        <v>63</v>
      </c>
      <c r="C354" s="1" t="s">
        <v>25</v>
      </c>
      <c r="D354" s="1">
        <v>5591</v>
      </c>
      <c r="E354" s="1">
        <v>59739</v>
      </c>
      <c r="F354" s="1" t="s">
        <v>8</v>
      </c>
    </row>
    <row r="355" spans="1:6" x14ac:dyDescent="0.25">
      <c r="A355" s="1">
        <v>2022</v>
      </c>
      <c r="B355" s="1" t="s">
        <v>63</v>
      </c>
      <c r="C355" s="1" t="s">
        <v>26</v>
      </c>
      <c r="D355" s="1">
        <v>21505</v>
      </c>
      <c r="E355" s="1">
        <v>65854</v>
      </c>
      <c r="F355" s="1" t="s">
        <v>10</v>
      </c>
    </row>
    <row r="356" spans="1:6" x14ac:dyDescent="0.25">
      <c r="A356" s="1">
        <v>2022</v>
      </c>
      <c r="B356" s="1" t="s">
        <v>63</v>
      </c>
      <c r="C356" s="1" t="s">
        <v>27</v>
      </c>
      <c r="D356" s="1">
        <v>71270</v>
      </c>
      <c r="E356" s="1">
        <v>70556</v>
      </c>
      <c r="F356" s="1" t="s">
        <v>8</v>
      </c>
    </row>
    <row r="357" spans="1:6" x14ac:dyDescent="0.25">
      <c r="A357" s="1">
        <v>2022</v>
      </c>
      <c r="B357" s="1" t="s">
        <v>63</v>
      </c>
      <c r="C357" s="1" t="s">
        <v>28</v>
      </c>
      <c r="D357" s="1">
        <v>32965</v>
      </c>
      <c r="E357" s="1">
        <v>60163</v>
      </c>
      <c r="F357" s="1" t="s">
        <v>10</v>
      </c>
    </row>
    <row r="358" spans="1:6" x14ac:dyDescent="0.25">
      <c r="A358" s="1">
        <v>2022</v>
      </c>
      <c r="B358" s="1" t="s">
        <v>63</v>
      </c>
      <c r="C358" s="1" t="s">
        <v>29</v>
      </c>
      <c r="D358" s="1">
        <v>22985</v>
      </c>
      <c r="E358" s="1">
        <v>61127</v>
      </c>
      <c r="F358" s="1" t="s">
        <v>8</v>
      </c>
    </row>
    <row r="359" spans="1:6" x14ac:dyDescent="0.25">
      <c r="A359" s="1">
        <v>2022</v>
      </c>
      <c r="B359" s="1" t="s">
        <v>63</v>
      </c>
      <c r="C359" s="1" t="s">
        <v>30</v>
      </c>
      <c r="D359" s="1">
        <v>7693</v>
      </c>
      <c r="E359" s="1">
        <v>51670</v>
      </c>
      <c r="F359" s="1" t="s">
        <v>8</v>
      </c>
    </row>
    <row r="360" spans="1:6" x14ac:dyDescent="0.25">
      <c r="A360" s="1">
        <v>2022</v>
      </c>
      <c r="B360" s="1" t="s">
        <v>63</v>
      </c>
      <c r="C360" s="1" t="s">
        <v>31</v>
      </c>
      <c r="D360" s="1">
        <v>56134</v>
      </c>
      <c r="E360" s="1">
        <v>56460</v>
      </c>
      <c r="F360" s="1" t="s">
        <v>10</v>
      </c>
    </row>
    <row r="361" spans="1:6" x14ac:dyDescent="0.25">
      <c r="A361" s="1">
        <v>2022</v>
      </c>
      <c r="B361" s="1" t="s">
        <v>63</v>
      </c>
      <c r="C361" s="1" t="s">
        <v>32</v>
      </c>
      <c r="D361" s="1">
        <v>5112</v>
      </c>
      <c r="E361" s="1">
        <v>58612</v>
      </c>
      <c r="F361" s="1" t="s">
        <v>10</v>
      </c>
    </row>
    <row r="362" spans="1:6" x14ac:dyDescent="0.25">
      <c r="A362" s="1">
        <v>2022</v>
      </c>
      <c r="B362" s="1" t="s">
        <v>63</v>
      </c>
      <c r="C362" s="1" t="s">
        <v>33</v>
      </c>
      <c r="D362" s="1">
        <v>10522</v>
      </c>
      <c r="E362" s="1">
        <v>57740</v>
      </c>
      <c r="F362" s="1" t="s">
        <v>8</v>
      </c>
    </row>
    <row r="363" spans="1:6" x14ac:dyDescent="0.25">
      <c r="A363" s="1">
        <v>2022</v>
      </c>
      <c r="B363" s="1" t="s">
        <v>63</v>
      </c>
      <c r="C363" s="1" t="s">
        <v>34</v>
      </c>
      <c r="D363" s="1">
        <v>9126</v>
      </c>
      <c r="E363" s="1">
        <v>64047</v>
      </c>
      <c r="F363" s="1" t="s">
        <v>8</v>
      </c>
    </row>
    <row r="364" spans="1:6" x14ac:dyDescent="0.25">
      <c r="A364" s="1">
        <v>2022</v>
      </c>
      <c r="B364" s="1" t="s">
        <v>63</v>
      </c>
      <c r="C364" s="1" t="s">
        <v>35</v>
      </c>
      <c r="D364" s="1">
        <v>4900</v>
      </c>
      <c r="E364" s="1">
        <v>69675</v>
      </c>
      <c r="F364" s="1" t="s">
        <v>10</v>
      </c>
    </row>
    <row r="365" spans="1:6" x14ac:dyDescent="0.25">
      <c r="A365" s="1">
        <v>2022</v>
      </c>
      <c r="B365" s="1" t="s">
        <v>63</v>
      </c>
      <c r="C365" s="1" t="s">
        <v>36</v>
      </c>
      <c r="D365" s="1">
        <v>43568</v>
      </c>
      <c r="E365" s="1">
        <v>66044</v>
      </c>
      <c r="F365" s="1" t="s">
        <v>10</v>
      </c>
    </row>
    <row r="366" spans="1:6" x14ac:dyDescent="0.25">
      <c r="A366" s="1">
        <v>2022</v>
      </c>
      <c r="B366" s="1" t="s">
        <v>63</v>
      </c>
      <c r="C366" s="1" t="s">
        <v>37</v>
      </c>
      <c r="D366" s="1">
        <v>11448</v>
      </c>
      <c r="E366" s="1">
        <v>51191</v>
      </c>
      <c r="F366" s="1" t="s">
        <v>10</v>
      </c>
    </row>
    <row r="367" spans="1:6" x14ac:dyDescent="0.25">
      <c r="A367" s="1">
        <v>2022</v>
      </c>
      <c r="B367" s="1" t="s">
        <v>63</v>
      </c>
      <c r="C367" s="1" t="s">
        <v>38</v>
      </c>
      <c r="D367" s="1">
        <v>67893</v>
      </c>
      <c r="E367" s="1">
        <v>64936</v>
      </c>
      <c r="F367" s="1" t="s">
        <v>10</v>
      </c>
    </row>
    <row r="368" spans="1:6" x14ac:dyDescent="0.25">
      <c r="A368" s="1">
        <v>2022</v>
      </c>
      <c r="B368" s="1" t="s">
        <v>63</v>
      </c>
      <c r="C368" s="1" t="s">
        <v>39</v>
      </c>
      <c r="D368" s="1">
        <v>29514</v>
      </c>
      <c r="E368" s="1">
        <v>59252</v>
      </c>
      <c r="F368" s="1" t="s">
        <v>10</v>
      </c>
    </row>
    <row r="369" spans="1:6" x14ac:dyDescent="0.25">
      <c r="A369" s="1">
        <v>2022</v>
      </c>
      <c r="B369" s="1" t="s">
        <v>63</v>
      </c>
      <c r="C369" s="1" t="s">
        <v>40</v>
      </c>
      <c r="D369" s="1">
        <v>2737</v>
      </c>
      <c r="E369" s="1">
        <v>61234</v>
      </c>
      <c r="F369" s="1" t="s">
        <v>8</v>
      </c>
    </row>
    <row r="370" spans="1:6" x14ac:dyDescent="0.25">
      <c r="A370" s="1">
        <v>2022</v>
      </c>
      <c r="B370" s="1" t="s">
        <v>63</v>
      </c>
      <c r="C370" s="1" t="s">
        <v>41</v>
      </c>
      <c r="D370" s="1">
        <v>35930</v>
      </c>
      <c r="E370" s="1">
        <v>57366</v>
      </c>
      <c r="F370" s="1" t="s">
        <v>8</v>
      </c>
    </row>
    <row r="371" spans="1:6" x14ac:dyDescent="0.25">
      <c r="A371" s="1">
        <v>2022</v>
      </c>
      <c r="B371" s="1" t="s">
        <v>63</v>
      </c>
      <c r="C371" s="1" t="s">
        <v>42</v>
      </c>
      <c r="D371" s="1">
        <v>13656</v>
      </c>
      <c r="E371" s="1">
        <v>55095</v>
      </c>
      <c r="F371" s="1" t="s">
        <v>10</v>
      </c>
    </row>
    <row r="372" spans="1:6" x14ac:dyDescent="0.25">
      <c r="A372" s="1">
        <v>2022</v>
      </c>
      <c r="B372" s="1" t="s">
        <v>63</v>
      </c>
      <c r="C372" s="1" t="s">
        <v>43</v>
      </c>
      <c r="D372" s="1">
        <v>28106</v>
      </c>
      <c r="E372" s="1">
        <v>60216</v>
      </c>
      <c r="F372" s="1" t="s">
        <v>8</v>
      </c>
    </row>
    <row r="373" spans="1:6" x14ac:dyDescent="0.25">
      <c r="A373" s="1">
        <v>2022</v>
      </c>
      <c r="B373" s="1" t="s">
        <v>63</v>
      </c>
      <c r="C373" s="1" t="s">
        <v>44</v>
      </c>
      <c r="D373" s="1">
        <v>57935</v>
      </c>
      <c r="E373" s="1">
        <v>63087</v>
      </c>
      <c r="F373" s="1" t="s">
        <v>8</v>
      </c>
    </row>
    <row r="374" spans="1:6" x14ac:dyDescent="0.25">
      <c r="A374" s="1">
        <v>2022</v>
      </c>
      <c r="B374" s="1" t="s">
        <v>63</v>
      </c>
      <c r="C374" s="1" t="s">
        <v>45</v>
      </c>
      <c r="D374" s="1">
        <v>4907</v>
      </c>
      <c r="E374" s="1">
        <v>60510</v>
      </c>
      <c r="F374" s="1" t="s">
        <v>10</v>
      </c>
    </row>
    <row r="375" spans="1:6" x14ac:dyDescent="0.25">
      <c r="A375" s="1">
        <v>2022</v>
      </c>
      <c r="B375" s="1" t="s">
        <v>63</v>
      </c>
      <c r="C375" s="1" t="s">
        <v>46</v>
      </c>
      <c r="D375" s="1">
        <v>15612</v>
      </c>
      <c r="E375" s="1">
        <v>56055</v>
      </c>
      <c r="F375" s="1" t="s">
        <v>10</v>
      </c>
    </row>
    <row r="376" spans="1:6" x14ac:dyDescent="0.25">
      <c r="A376" s="1">
        <v>2022</v>
      </c>
      <c r="B376" s="1" t="s">
        <v>63</v>
      </c>
      <c r="C376" s="1" t="s">
        <v>47</v>
      </c>
      <c r="D376" s="1">
        <v>2934</v>
      </c>
      <c r="E376" s="1">
        <v>63054</v>
      </c>
      <c r="F376" s="1" t="s">
        <v>8</v>
      </c>
    </row>
    <row r="377" spans="1:6" x14ac:dyDescent="0.25">
      <c r="A377" s="1">
        <v>2022</v>
      </c>
      <c r="B377" s="1" t="s">
        <v>63</v>
      </c>
      <c r="C377" s="1" t="s">
        <v>48</v>
      </c>
      <c r="D377" s="1">
        <v>21213</v>
      </c>
      <c r="E377" s="1">
        <v>62401</v>
      </c>
      <c r="F377" s="1" t="s">
        <v>8</v>
      </c>
    </row>
    <row r="378" spans="1:6" x14ac:dyDescent="0.25">
      <c r="A378" s="1">
        <v>2022</v>
      </c>
      <c r="B378" s="1" t="s">
        <v>63</v>
      </c>
      <c r="C378" s="1" t="s">
        <v>49</v>
      </c>
      <c r="D378" s="1">
        <v>98681</v>
      </c>
      <c r="E378" s="1">
        <v>57856</v>
      </c>
      <c r="F378" s="1" t="s">
        <v>10</v>
      </c>
    </row>
    <row r="379" spans="1:6" x14ac:dyDescent="0.25">
      <c r="A379" s="1">
        <v>2022</v>
      </c>
      <c r="B379" s="1" t="s">
        <v>63</v>
      </c>
      <c r="C379" s="1" t="s">
        <v>50</v>
      </c>
      <c r="D379" s="1">
        <v>13463</v>
      </c>
      <c r="E379" s="1">
        <v>54260</v>
      </c>
      <c r="F379" s="1" t="s">
        <v>8</v>
      </c>
    </row>
    <row r="380" spans="1:6" x14ac:dyDescent="0.25">
      <c r="A380" s="1">
        <v>2022</v>
      </c>
      <c r="B380" s="1" t="s">
        <v>63</v>
      </c>
      <c r="C380" s="1" t="s">
        <v>51</v>
      </c>
      <c r="D380" s="1">
        <v>2516</v>
      </c>
      <c r="E380" s="1">
        <v>58779</v>
      </c>
      <c r="F380" s="1" t="s">
        <v>10</v>
      </c>
    </row>
    <row r="381" spans="1:6" x14ac:dyDescent="0.25">
      <c r="A381" s="1">
        <v>2022</v>
      </c>
      <c r="B381" s="1" t="s">
        <v>63</v>
      </c>
      <c r="C381" s="1" t="s">
        <v>52</v>
      </c>
      <c r="D381" s="1">
        <v>49705</v>
      </c>
      <c r="E381" s="1">
        <v>60119</v>
      </c>
      <c r="F381" s="1" t="s">
        <v>8</v>
      </c>
    </row>
    <row r="382" spans="1:6" x14ac:dyDescent="0.25">
      <c r="A382" s="1">
        <v>2022</v>
      </c>
      <c r="B382" s="1" t="s">
        <v>63</v>
      </c>
      <c r="C382" s="1" t="s">
        <v>53</v>
      </c>
      <c r="D382" s="1">
        <v>74944</v>
      </c>
      <c r="E382" s="1">
        <v>61544</v>
      </c>
      <c r="F382" s="1" t="s">
        <v>8</v>
      </c>
    </row>
    <row r="383" spans="1:6" x14ac:dyDescent="0.25">
      <c r="A383" s="1">
        <v>2022</v>
      </c>
      <c r="B383" s="1" t="s">
        <v>63</v>
      </c>
      <c r="C383" s="1" t="s">
        <v>54</v>
      </c>
      <c r="D383" s="1">
        <v>8500</v>
      </c>
      <c r="E383" s="1">
        <v>56597</v>
      </c>
      <c r="F383" s="1" t="s">
        <v>10</v>
      </c>
    </row>
    <row r="384" spans="1:6" x14ac:dyDescent="0.25">
      <c r="A384" s="1">
        <v>2022</v>
      </c>
      <c r="B384" s="1" t="s">
        <v>63</v>
      </c>
      <c r="C384" s="1" t="s">
        <v>55</v>
      </c>
      <c r="D384" s="1">
        <v>31125</v>
      </c>
      <c r="E384" s="1">
        <v>58993</v>
      </c>
      <c r="F384" s="1" t="s">
        <v>10</v>
      </c>
    </row>
    <row r="385" spans="1:6" x14ac:dyDescent="0.25">
      <c r="A385" s="1">
        <v>2022</v>
      </c>
      <c r="B385" s="1" t="s">
        <v>63</v>
      </c>
      <c r="C385" s="1" t="s">
        <v>56</v>
      </c>
      <c r="D385" s="1">
        <v>3485</v>
      </c>
      <c r="E385" s="1">
        <v>52334</v>
      </c>
      <c r="F385" s="1" t="s">
        <v>8</v>
      </c>
    </row>
    <row r="386" spans="1:6" x14ac:dyDescent="0.25">
      <c r="A386" s="1">
        <v>2022</v>
      </c>
      <c r="B386" s="1" t="s">
        <v>64</v>
      </c>
      <c r="C386" s="1" t="s">
        <v>7</v>
      </c>
      <c r="D386" s="1">
        <v>11221</v>
      </c>
      <c r="E386" s="1">
        <v>24554</v>
      </c>
      <c r="F386" s="1" t="s">
        <v>8</v>
      </c>
    </row>
    <row r="387" spans="1:6" x14ac:dyDescent="0.25">
      <c r="A387" s="1">
        <v>2022</v>
      </c>
      <c r="B387" s="1" t="s">
        <v>64</v>
      </c>
      <c r="C387" s="1" t="s">
        <v>9</v>
      </c>
      <c r="D387" s="1">
        <v>14444</v>
      </c>
      <c r="E387" s="1">
        <v>32810</v>
      </c>
      <c r="F387" s="1" t="s">
        <v>10</v>
      </c>
    </row>
    <row r="388" spans="1:6" x14ac:dyDescent="0.25">
      <c r="A388" s="1">
        <v>2022</v>
      </c>
      <c r="B388" s="1" t="s">
        <v>64</v>
      </c>
      <c r="C388" s="1" t="s">
        <v>11</v>
      </c>
      <c r="D388" s="1">
        <v>7458</v>
      </c>
      <c r="E388" s="1">
        <v>24414</v>
      </c>
      <c r="F388" s="1" t="s">
        <v>10</v>
      </c>
    </row>
    <row r="389" spans="1:6" x14ac:dyDescent="0.25">
      <c r="A389" s="1">
        <v>2022</v>
      </c>
      <c r="B389" s="1" t="s">
        <v>64</v>
      </c>
      <c r="C389" s="1" t="s">
        <v>12</v>
      </c>
      <c r="D389" s="1">
        <v>117833</v>
      </c>
      <c r="E389" s="1">
        <v>42090</v>
      </c>
      <c r="F389" s="1" t="s">
        <v>10</v>
      </c>
    </row>
    <row r="390" spans="1:6" x14ac:dyDescent="0.25">
      <c r="A390" s="1">
        <v>2022</v>
      </c>
      <c r="B390" s="1" t="s">
        <v>64</v>
      </c>
      <c r="C390" s="1" t="s">
        <v>13</v>
      </c>
      <c r="D390" s="1">
        <v>17650</v>
      </c>
      <c r="E390" s="1">
        <v>34424</v>
      </c>
      <c r="F390" s="1" t="s">
        <v>10</v>
      </c>
    </row>
    <row r="391" spans="1:6" x14ac:dyDescent="0.25">
      <c r="A391" s="1">
        <v>2022</v>
      </c>
      <c r="B391" s="1" t="s">
        <v>64</v>
      </c>
      <c r="C391" s="1" t="s">
        <v>14</v>
      </c>
      <c r="D391" s="1">
        <v>10916</v>
      </c>
      <c r="E391" s="1">
        <v>32295</v>
      </c>
      <c r="F391" s="1" t="s">
        <v>10</v>
      </c>
    </row>
    <row r="392" spans="1:6" x14ac:dyDescent="0.25">
      <c r="A392" s="1">
        <v>2022</v>
      </c>
      <c r="B392" s="1" t="s">
        <v>64</v>
      </c>
      <c r="C392" s="1" t="s">
        <v>15</v>
      </c>
      <c r="D392" s="1">
        <v>2698</v>
      </c>
      <c r="E392" s="1">
        <v>28228</v>
      </c>
      <c r="F392" s="1" t="s">
        <v>8</v>
      </c>
    </row>
    <row r="393" spans="1:6" x14ac:dyDescent="0.25">
      <c r="A393" s="1">
        <v>2022</v>
      </c>
      <c r="B393" s="1" t="s">
        <v>64</v>
      </c>
      <c r="C393" s="1" t="s">
        <v>16</v>
      </c>
      <c r="D393" s="1">
        <v>59645</v>
      </c>
      <c r="E393" s="1">
        <v>33709</v>
      </c>
      <c r="F393" s="1" t="s">
        <v>8</v>
      </c>
    </row>
    <row r="394" spans="1:6" x14ac:dyDescent="0.25">
      <c r="A394" s="1">
        <v>2022</v>
      </c>
      <c r="B394" s="1" t="s">
        <v>64</v>
      </c>
      <c r="C394" s="1" t="s">
        <v>17</v>
      </c>
      <c r="D394" s="1">
        <v>26741</v>
      </c>
      <c r="E394" s="1">
        <v>28009</v>
      </c>
      <c r="F394" s="1" t="s">
        <v>10</v>
      </c>
    </row>
    <row r="395" spans="1:6" x14ac:dyDescent="0.25">
      <c r="A395" s="1">
        <v>2022</v>
      </c>
      <c r="B395" s="1" t="s">
        <v>64</v>
      </c>
      <c r="C395" s="1" t="s">
        <v>18</v>
      </c>
      <c r="D395" s="1">
        <v>5242</v>
      </c>
      <c r="E395" s="1">
        <v>24637</v>
      </c>
      <c r="F395" s="1" t="s">
        <v>8</v>
      </c>
    </row>
    <row r="396" spans="1:6" x14ac:dyDescent="0.25">
      <c r="A396" s="1">
        <v>2022</v>
      </c>
      <c r="B396" s="1" t="s">
        <v>64</v>
      </c>
      <c r="C396" s="1" t="s">
        <v>19</v>
      </c>
      <c r="D396" s="1">
        <v>32842</v>
      </c>
      <c r="E396" s="1">
        <v>31054</v>
      </c>
      <c r="F396" s="1" t="s">
        <v>8</v>
      </c>
    </row>
    <row r="397" spans="1:6" x14ac:dyDescent="0.25">
      <c r="A397" s="1">
        <v>2022</v>
      </c>
      <c r="B397" s="1" t="s">
        <v>64</v>
      </c>
      <c r="C397" s="1" t="s">
        <v>20</v>
      </c>
      <c r="D397" s="1">
        <v>16068</v>
      </c>
      <c r="E397" s="1">
        <v>26493</v>
      </c>
      <c r="F397" s="1" t="s">
        <v>10</v>
      </c>
    </row>
    <row r="398" spans="1:6" x14ac:dyDescent="0.25">
      <c r="A398" s="1">
        <v>2022</v>
      </c>
      <c r="B398" s="1" t="s">
        <v>64</v>
      </c>
      <c r="C398" s="1" t="s">
        <v>21</v>
      </c>
      <c r="D398" s="1">
        <v>8734</v>
      </c>
      <c r="E398" s="1">
        <v>24002</v>
      </c>
      <c r="F398" s="1" t="s">
        <v>10</v>
      </c>
    </row>
    <row r="399" spans="1:6" x14ac:dyDescent="0.25">
      <c r="A399" s="1">
        <v>2022</v>
      </c>
      <c r="B399" s="1" t="s">
        <v>64</v>
      </c>
      <c r="C399" s="1" t="s">
        <v>22</v>
      </c>
      <c r="D399" s="1">
        <v>6792</v>
      </c>
      <c r="E399" s="1">
        <v>24088</v>
      </c>
      <c r="F399" s="1" t="s">
        <v>8</v>
      </c>
    </row>
    <row r="400" spans="1:6" x14ac:dyDescent="0.25">
      <c r="A400" s="1">
        <v>2022</v>
      </c>
      <c r="B400" s="1" t="s">
        <v>64</v>
      </c>
      <c r="C400" s="1" t="s">
        <v>23</v>
      </c>
      <c r="D400" s="1">
        <v>10331</v>
      </c>
      <c r="E400" s="1">
        <v>25522</v>
      </c>
      <c r="F400" s="1" t="s">
        <v>8</v>
      </c>
    </row>
    <row r="401" spans="1:6" x14ac:dyDescent="0.25">
      <c r="A401" s="1">
        <v>2022</v>
      </c>
      <c r="B401" s="1" t="s">
        <v>64</v>
      </c>
      <c r="C401" s="1" t="s">
        <v>24</v>
      </c>
      <c r="D401" s="1">
        <v>13351</v>
      </c>
      <c r="E401" s="1">
        <v>28216</v>
      </c>
      <c r="F401" s="1" t="s">
        <v>10</v>
      </c>
    </row>
    <row r="402" spans="1:6" x14ac:dyDescent="0.25">
      <c r="A402" s="1">
        <v>2022</v>
      </c>
      <c r="B402" s="1" t="s">
        <v>64</v>
      </c>
      <c r="C402" s="1" t="s">
        <v>25</v>
      </c>
      <c r="D402" s="1">
        <v>5172</v>
      </c>
      <c r="E402" s="1">
        <v>31112</v>
      </c>
      <c r="F402" s="1" t="s">
        <v>8</v>
      </c>
    </row>
    <row r="403" spans="1:6" x14ac:dyDescent="0.25">
      <c r="A403" s="1">
        <v>2022</v>
      </c>
      <c r="B403" s="1" t="s">
        <v>64</v>
      </c>
      <c r="C403" s="1" t="s">
        <v>26</v>
      </c>
      <c r="D403" s="1">
        <v>14823</v>
      </c>
      <c r="E403" s="1">
        <v>32383</v>
      </c>
      <c r="F403" s="1" t="s">
        <v>10</v>
      </c>
    </row>
    <row r="404" spans="1:6" x14ac:dyDescent="0.25">
      <c r="A404" s="1">
        <v>2022</v>
      </c>
      <c r="B404" s="1" t="s">
        <v>64</v>
      </c>
      <c r="C404" s="1" t="s">
        <v>27</v>
      </c>
      <c r="D404" s="1">
        <v>20158</v>
      </c>
      <c r="E404" s="1">
        <v>36457</v>
      </c>
      <c r="F404" s="1" t="s">
        <v>8</v>
      </c>
    </row>
    <row r="405" spans="1:6" x14ac:dyDescent="0.25">
      <c r="A405" s="1">
        <v>2022</v>
      </c>
      <c r="B405" s="1" t="s">
        <v>64</v>
      </c>
      <c r="C405" s="1" t="s">
        <v>28</v>
      </c>
      <c r="D405" s="1">
        <v>23032</v>
      </c>
      <c r="E405" s="1">
        <v>28254</v>
      </c>
      <c r="F405" s="1" t="s">
        <v>8</v>
      </c>
    </row>
    <row r="406" spans="1:6" x14ac:dyDescent="0.25">
      <c r="A406" s="1">
        <v>2022</v>
      </c>
      <c r="B406" s="1" t="s">
        <v>64</v>
      </c>
      <c r="C406" s="1" t="s">
        <v>29</v>
      </c>
      <c r="D406" s="1">
        <v>15355</v>
      </c>
      <c r="E406" s="1">
        <v>30167</v>
      </c>
      <c r="F406" s="1" t="s">
        <v>10</v>
      </c>
    </row>
    <row r="407" spans="1:6" x14ac:dyDescent="0.25">
      <c r="A407" s="1">
        <v>2022</v>
      </c>
      <c r="B407" s="1" t="s">
        <v>64</v>
      </c>
      <c r="C407" s="1" t="s">
        <v>30</v>
      </c>
      <c r="D407" s="1">
        <v>6644</v>
      </c>
      <c r="E407" s="1">
        <v>24380</v>
      </c>
      <c r="F407" s="1" t="s">
        <v>10</v>
      </c>
    </row>
    <row r="408" spans="1:6" x14ac:dyDescent="0.25">
      <c r="A408" s="1">
        <v>2022</v>
      </c>
      <c r="B408" s="1" t="s">
        <v>64</v>
      </c>
      <c r="C408" s="1" t="s">
        <v>31</v>
      </c>
      <c r="D408" s="1">
        <v>15398</v>
      </c>
      <c r="E408" s="1">
        <v>28154</v>
      </c>
      <c r="F408" s="1" t="s">
        <v>8</v>
      </c>
    </row>
    <row r="409" spans="1:6" x14ac:dyDescent="0.25">
      <c r="A409" s="1">
        <v>2022</v>
      </c>
      <c r="B409" s="1" t="s">
        <v>64</v>
      </c>
      <c r="C409" s="1" t="s">
        <v>32</v>
      </c>
      <c r="D409" s="1">
        <v>5182</v>
      </c>
      <c r="E409" s="1">
        <v>27078</v>
      </c>
      <c r="F409" s="1" t="s">
        <v>8</v>
      </c>
    </row>
    <row r="410" spans="1:6" x14ac:dyDescent="0.25">
      <c r="A410" s="1">
        <v>2022</v>
      </c>
      <c r="B410" s="1" t="s">
        <v>64</v>
      </c>
      <c r="C410" s="1" t="s">
        <v>33</v>
      </c>
      <c r="D410" s="1">
        <v>5552</v>
      </c>
      <c r="E410" s="1">
        <v>24131</v>
      </c>
      <c r="F410" s="1" t="s">
        <v>10</v>
      </c>
    </row>
    <row r="411" spans="1:6" x14ac:dyDescent="0.25">
      <c r="A411" s="1">
        <v>2022</v>
      </c>
      <c r="B411" s="1" t="s">
        <v>64</v>
      </c>
      <c r="C411" s="1" t="s">
        <v>34</v>
      </c>
      <c r="D411" s="1">
        <v>8698</v>
      </c>
      <c r="E411" s="1">
        <v>40061</v>
      </c>
      <c r="F411" s="1" t="s">
        <v>10</v>
      </c>
    </row>
    <row r="412" spans="1:6" x14ac:dyDescent="0.25">
      <c r="A412" s="1">
        <v>2022</v>
      </c>
      <c r="B412" s="1" t="s">
        <v>64</v>
      </c>
      <c r="C412" s="1" t="s">
        <v>35</v>
      </c>
      <c r="D412" s="1">
        <v>4677</v>
      </c>
      <c r="E412" s="1">
        <v>30729</v>
      </c>
      <c r="F412" s="1" t="s">
        <v>10</v>
      </c>
    </row>
    <row r="413" spans="1:6" x14ac:dyDescent="0.25">
      <c r="A413" s="1">
        <v>2022</v>
      </c>
      <c r="B413" s="1" t="s">
        <v>64</v>
      </c>
      <c r="C413" s="1" t="s">
        <v>36</v>
      </c>
      <c r="D413" s="1">
        <v>24584</v>
      </c>
      <c r="E413" s="1">
        <v>34639</v>
      </c>
      <c r="F413" s="1" t="s">
        <v>10</v>
      </c>
    </row>
    <row r="414" spans="1:6" x14ac:dyDescent="0.25">
      <c r="A414" s="1">
        <v>2022</v>
      </c>
      <c r="B414" s="1" t="s">
        <v>64</v>
      </c>
      <c r="C414" s="1" t="s">
        <v>37</v>
      </c>
      <c r="D414" s="1">
        <v>5276</v>
      </c>
      <c r="E414" s="1">
        <v>25988</v>
      </c>
      <c r="F414" s="1" t="s">
        <v>10</v>
      </c>
    </row>
    <row r="415" spans="1:6" x14ac:dyDescent="0.25">
      <c r="A415" s="1">
        <v>2022</v>
      </c>
      <c r="B415" s="1" t="s">
        <v>64</v>
      </c>
      <c r="C415" s="1" t="s">
        <v>38</v>
      </c>
      <c r="D415" s="1">
        <v>64959</v>
      </c>
      <c r="E415" s="1">
        <v>42986</v>
      </c>
      <c r="F415" s="1" t="s">
        <v>8</v>
      </c>
    </row>
    <row r="416" spans="1:6" x14ac:dyDescent="0.25">
      <c r="A416" s="1">
        <v>2022</v>
      </c>
      <c r="B416" s="1" t="s">
        <v>64</v>
      </c>
      <c r="C416" s="1" t="s">
        <v>39</v>
      </c>
      <c r="D416" s="1">
        <v>27015</v>
      </c>
      <c r="E416" s="1">
        <v>27462</v>
      </c>
      <c r="F416" s="1" t="s">
        <v>8</v>
      </c>
    </row>
    <row r="417" spans="1:6" x14ac:dyDescent="0.25">
      <c r="A417" s="1">
        <v>2022</v>
      </c>
      <c r="B417" s="1" t="s">
        <v>64</v>
      </c>
      <c r="C417" s="1" t="s">
        <v>40</v>
      </c>
      <c r="D417" s="1">
        <v>2621</v>
      </c>
      <c r="E417" s="1">
        <v>25193</v>
      </c>
      <c r="F417" s="1" t="s">
        <v>10</v>
      </c>
    </row>
    <row r="418" spans="1:6" x14ac:dyDescent="0.25">
      <c r="A418" s="1">
        <v>2022</v>
      </c>
      <c r="B418" s="1" t="s">
        <v>64</v>
      </c>
      <c r="C418" s="1" t="s">
        <v>41</v>
      </c>
      <c r="D418" s="1">
        <v>29197</v>
      </c>
      <c r="E418" s="1">
        <v>27027</v>
      </c>
      <c r="F418" s="1" t="s">
        <v>8</v>
      </c>
    </row>
    <row r="419" spans="1:6" x14ac:dyDescent="0.25">
      <c r="A419" s="1">
        <v>2022</v>
      </c>
      <c r="B419" s="1" t="s">
        <v>64</v>
      </c>
      <c r="C419" s="1" t="s">
        <v>42</v>
      </c>
      <c r="D419" s="1">
        <v>9364</v>
      </c>
      <c r="E419" s="1">
        <v>25310</v>
      </c>
      <c r="F419" s="1" t="s">
        <v>8</v>
      </c>
    </row>
    <row r="420" spans="1:6" x14ac:dyDescent="0.25">
      <c r="A420" s="1">
        <v>2022</v>
      </c>
      <c r="B420" s="1" t="s">
        <v>64</v>
      </c>
      <c r="C420" s="1" t="s">
        <v>43</v>
      </c>
      <c r="D420" s="1">
        <v>13993</v>
      </c>
      <c r="E420" s="1">
        <v>30338</v>
      </c>
      <c r="F420" s="1" t="s">
        <v>10</v>
      </c>
    </row>
    <row r="421" spans="1:6" x14ac:dyDescent="0.25">
      <c r="A421" s="1">
        <v>2022</v>
      </c>
      <c r="B421" s="1" t="s">
        <v>64</v>
      </c>
      <c r="C421" s="1" t="s">
        <v>44</v>
      </c>
      <c r="D421" s="1">
        <v>33532</v>
      </c>
      <c r="E421" s="1">
        <v>28945</v>
      </c>
      <c r="F421" s="1" t="s">
        <v>10</v>
      </c>
    </row>
    <row r="422" spans="1:6" x14ac:dyDescent="0.25">
      <c r="A422" s="1">
        <v>2022</v>
      </c>
      <c r="B422" s="1" t="s">
        <v>64</v>
      </c>
      <c r="C422" s="1" t="s">
        <v>45</v>
      </c>
      <c r="D422" s="1">
        <v>3890</v>
      </c>
      <c r="E422" s="1">
        <v>30733</v>
      </c>
      <c r="F422" s="1" t="s">
        <v>8</v>
      </c>
    </row>
    <row r="423" spans="1:6" x14ac:dyDescent="0.25">
      <c r="A423" s="1">
        <v>2022</v>
      </c>
      <c r="B423" s="1" t="s">
        <v>64</v>
      </c>
      <c r="C423" s="1" t="s">
        <v>46</v>
      </c>
      <c r="D423" s="1">
        <v>13676</v>
      </c>
      <c r="E423" s="1">
        <v>25677</v>
      </c>
      <c r="F423" s="1" t="s">
        <v>8</v>
      </c>
    </row>
    <row r="424" spans="1:6" x14ac:dyDescent="0.25">
      <c r="A424" s="1">
        <v>2022</v>
      </c>
      <c r="B424" s="1" t="s">
        <v>64</v>
      </c>
      <c r="C424" s="1" t="s">
        <v>47</v>
      </c>
      <c r="D424" s="1">
        <v>3184</v>
      </c>
      <c r="E424" s="1">
        <v>24829</v>
      </c>
      <c r="F424" s="1" t="s">
        <v>10</v>
      </c>
    </row>
    <row r="425" spans="1:6" x14ac:dyDescent="0.25">
      <c r="A425" s="1">
        <v>2022</v>
      </c>
      <c r="B425" s="1" t="s">
        <v>64</v>
      </c>
      <c r="C425" s="1" t="s">
        <v>48</v>
      </c>
      <c r="D425" s="1">
        <v>17443</v>
      </c>
      <c r="E425" s="1">
        <v>29771</v>
      </c>
      <c r="F425" s="1" t="s">
        <v>8</v>
      </c>
    </row>
    <row r="426" spans="1:6" x14ac:dyDescent="0.25">
      <c r="A426" s="1">
        <v>2022</v>
      </c>
      <c r="B426" s="1" t="s">
        <v>64</v>
      </c>
      <c r="C426" s="1" t="s">
        <v>49</v>
      </c>
      <c r="D426" s="1">
        <v>66777</v>
      </c>
      <c r="E426" s="1">
        <v>29001</v>
      </c>
      <c r="F426" s="1" t="s">
        <v>10</v>
      </c>
    </row>
    <row r="427" spans="1:6" x14ac:dyDescent="0.25">
      <c r="A427" s="1">
        <v>2022</v>
      </c>
      <c r="B427" s="1" t="s">
        <v>64</v>
      </c>
      <c r="C427" s="1" t="s">
        <v>50</v>
      </c>
      <c r="D427" s="1">
        <v>7766</v>
      </c>
      <c r="E427" s="1">
        <v>27580</v>
      </c>
      <c r="F427" s="1" t="s">
        <v>8</v>
      </c>
    </row>
    <row r="428" spans="1:6" x14ac:dyDescent="0.25">
      <c r="A428" s="1">
        <v>2022</v>
      </c>
      <c r="B428" s="1" t="s">
        <v>64</v>
      </c>
      <c r="C428" s="1" t="s">
        <v>51</v>
      </c>
      <c r="D428" s="1">
        <v>2220</v>
      </c>
      <c r="E428" s="1">
        <v>32068</v>
      </c>
      <c r="F428" s="1" t="s">
        <v>8</v>
      </c>
    </row>
    <row r="429" spans="1:6" x14ac:dyDescent="0.25">
      <c r="A429" s="1">
        <v>2022</v>
      </c>
      <c r="B429" s="1" t="s">
        <v>64</v>
      </c>
      <c r="C429" s="1" t="s">
        <v>52</v>
      </c>
      <c r="D429" s="1">
        <v>20954</v>
      </c>
      <c r="E429" s="1">
        <v>28634</v>
      </c>
      <c r="F429" s="1" t="s">
        <v>10</v>
      </c>
    </row>
    <row r="430" spans="1:6" x14ac:dyDescent="0.25">
      <c r="A430" s="1">
        <v>2022</v>
      </c>
      <c r="B430" s="1" t="s">
        <v>64</v>
      </c>
      <c r="C430" s="1" t="s">
        <v>53</v>
      </c>
      <c r="D430" s="1">
        <v>20710</v>
      </c>
      <c r="E430" s="1">
        <v>32657</v>
      </c>
      <c r="F430" s="1" t="s">
        <v>10</v>
      </c>
    </row>
    <row r="431" spans="1:6" x14ac:dyDescent="0.25">
      <c r="A431" s="1">
        <v>2022</v>
      </c>
      <c r="B431" s="1" t="s">
        <v>64</v>
      </c>
      <c r="C431" s="1" t="s">
        <v>54</v>
      </c>
      <c r="D431" s="1">
        <v>4602</v>
      </c>
      <c r="E431" s="1">
        <v>24945</v>
      </c>
      <c r="F431" s="1" t="s">
        <v>8</v>
      </c>
    </row>
    <row r="432" spans="1:6" x14ac:dyDescent="0.25">
      <c r="A432" s="1">
        <v>2022</v>
      </c>
      <c r="B432" s="1" t="s">
        <v>64</v>
      </c>
      <c r="C432" s="1" t="s">
        <v>55</v>
      </c>
      <c r="D432" s="1">
        <v>16783</v>
      </c>
      <c r="E432" s="1">
        <v>25473</v>
      </c>
      <c r="F432" s="1" t="s">
        <v>8</v>
      </c>
    </row>
    <row r="433" spans="1:6" x14ac:dyDescent="0.25">
      <c r="A433" s="1">
        <v>2022</v>
      </c>
      <c r="B433" s="1" t="s">
        <v>64</v>
      </c>
      <c r="C433" s="1" t="s">
        <v>56</v>
      </c>
      <c r="D433" s="1">
        <v>2418</v>
      </c>
      <c r="E433" s="1">
        <v>29041</v>
      </c>
      <c r="F433" s="1" t="s">
        <v>10</v>
      </c>
    </row>
    <row r="434" spans="1:6" x14ac:dyDescent="0.25">
      <c r="A434" s="1">
        <v>2022</v>
      </c>
      <c r="B434" s="1" t="s">
        <v>65</v>
      </c>
      <c r="C434" s="1" t="s">
        <v>7</v>
      </c>
      <c r="D434" s="1">
        <v>9048</v>
      </c>
      <c r="E434" s="1">
        <v>47437</v>
      </c>
      <c r="F434" s="1" t="s">
        <v>10</v>
      </c>
    </row>
    <row r="435" spans="1:6" x14ac:dyDescent="0.25">
      <c r="A435" s="1">
        <v>2022</v>
      </c>
      <c r="B435" s="1" t="s">
        <v>65</v>
      </c>
      <c r="C435" s="1" t="s">
        <v>9</v>
      </c>
      <c r="D435" s="1">
        <v>10878</v>
      </c>
      <c r="E435" s="1">
        <v>48482</v>
      </c>
      <c r="F435" s="1" t="s">
        <v>10</v>
      </c>
    </row>
    <row r="436" spans="1:6" x14ac:dyDescent="0.25">
      <c r="A436" s="1">
        <v>2022</v>
      </c>
      <c r="B436" s="1" t="s">
        <v>65</v>
      </c>
      <c r="C436" s="1" t="s">
        <v>11</v>
      </c>
      <c r="D436" s="1">
        <v>5464</v>
      </c>
      <c r="E436" s="1">
        <v>44111</v>
      </c>
      <c r="F436" s="1" t="s">
        <v>10</v>
      </c>
    </row>
    <row r="437" spans="1:6" x14ac:dyDescent="0.25">
      <c r="A437" s="1">
        <v>2022</v>
      </c>
      <c r="B437" s="1" t="s">
        <v>65</v>
      </c>
      <c r="C437" s="1" t="s">
        <v>12</v>
      </c>
      <c r="D437" s="1">
        <v>97116</v>
      </c>
      <c r="E437" s="1">
        <v>53080</v>
      </c>
      <c r="F437" s="1" t="s">
        <v>10</v>
      </c>
    </row>
    <row r="438" spans="1:6" x14ac:dyDescent="0.25">
      <c r="A438" s="1">
        <v>2022</v>
      </c>
      <c r="B438" s="1" t="s">
        <v>65</v>
      </c>
      <c r="C438" s="1" t="s">
        <v>13</v>
      </c>
      <c r="D438" s="1">
        <v>16860</v>
      </c>
      <c r="E438" s="1">
        <v>51642</v>
      </c>
      <c r="F438" s="1" t="s">
        <v>8</v>
      </c>
    </row>
    <row r="439" spans="1:6" x14ac:dyDescent="0.25">
      <c r="A439" s="1">
        <v>2022</v>
      </c>
      <c r="B439" s="1" t="s">
        <v>65</v>
      </c>
      <c r="C439" s="1" t="s">
        <v>14</v>
      </c>
      <c r="D439" s="1">
        <v>12480</v>
      </c>
      <c r="E439" s="1">
        <v>48136</v>
      </c>
      <c r="F439" s="1" t="s">
        <v>8</v>
      </c>
    </row>
    <row r="440" spans="1:6" x14ac:dyDescent="0.25">
      <c r="A440" s="1">
        <v>2022</v>
      </c>
      <c r="B440" s="1" t="s">
        <v>65</v>
      </c>
      <c r="C440" s="1" t="s">
        <v>15</v>
      </c>
      <c r="D440" s="1">
        <v>2088</v>
      </c>
      <c r="E440" s="1">
        <v>44135</v>
      </c>
      <c r="F440" s="1" t="s">
        <v>10</v>
      </c>
    </row>
    <row r="441" spans="1:6" x14ac:dyDescent="0.25">
      <c r="A441" s="1">
        <v>2022</v>
      </c>
      <c r="B441" s="1" t="s">
        <v>65</v>
      </c>
      <c r="C441" s="1" t="s">
        <v>16</v>
      </c>
      <c r="D441" s="1">
        <v>54871</v>
      </c>
      <c r="E441" s="1">
        <v>47154</v>
      </c>
      <c r="F441" s="1" t="s">
        <v>8</v>
      </c>
    </row>
    <row r="442" spans="1:6" x14ac:dyDescent="0.25">
      <c r="A442" s="1">
        <v>2022</v>
      </c>
      <c r="B442" s="1" t="s">
        <v>65</v>
      </c>
      <c r="C442" s="1" t="s">
        <v>17</v>
      </c>
      <c r="D442" s="1">
        <v>19294</v>
      </c>
      <c r="E442" s="1">
        <v>47319</v>
      </c>
      <c r="F442" s="1" t="s">
        <v>8</v>
      </c>
    </row>
    <row r="443" spans="1:6" x14ac:dyDescent="0.25">
      <c r="A443" s="1">
        <v>2022</v>
      </c>
      <c r="B443" s="1" t="s">
        <v>65</v>
      </c>
      <c r="C443" s="1" t="s">
        <v>18</v>
      </c>
      <c r="D443" s="1">
        <v>4119</v>
      </c>
      <c r="E443" s="1">
        <v>41029</v>
      </c>
      <c r="F443" s="1" t="s">
        <v>10</v>
      </c>
    </row>
    <row r="444" spans="1:6" x14ac:dyDescent="0.25">
      <c r="A444" s="1">
        <v>2022</v>
      </c>
      <c r="B444" s="1" t="s">
        <v>65</v>
      </c>
      <c r="C444" s="1" t="s">
        <v>19</v>
      </c>
      <c r="D444" s="1">
        <v>35477</v>
      </c>
      <c r="E444" s="1">
        <v>54230</v>
      </c>
      <c r="F444" s="1" t="s">
        <v>10</v>
      </c>
    </row>
    <row r="445" spans="1:6" x14ac:dyDescent="0.25">
      <c r="A445" s="1">
        <v>2022</v>
      </c>
      <c r="B445" s="1" t="s">
        <v>65</v>
      </c>
      <c r="C445" s="1" t="s">
        <v>20</v>
      </c>
      <c r="D445" s="1">
        <v>13233</v>
      </c>
      <c r="E445" s="1">
        <v>42636</v>
      </c>
      <c r="F445" s="1" t="s">
        <v>8</v>
      </c>
    </row>
    <row r="446" spans="1:6" x14ac:dyDescent="0.25">
      <c r="A446" s="1">
        <v>2022</v>
      </c>
      <c r="B446" s="1" t="s">
        <v>65</v>
      </c>
      <c r="C446" s="1" t="s">
        <v>21</v>
      </c>
      <c r="D446" s="1">
        <v>7585</v>
      </c>
      <c r="E446" s="1">
        <v>46163</v>
      </c>
      <c r="F446" s="1" t="s">
        <v>8</v>
      </c>
    </row>
    <row r="447" spans="1:6" x14ac:dyDescent="0.25">
      <c r="A447" s="1">
        <v>2022</v>
      </c>
      <c r="B447" s="1" t="s">
        <v>65</v>
      </c>
      <c r="C447" s="1" t="s">
        <v>22</v>
      </c>
      <c r="D447" s="1">
        <v>5873</v>
      </c>
      <c r="E447" s="1">
        <v>44965</v>
      </c>
      <c r="F447" s="1" t="s">
        <v>10</v>
      </c>
    </row>
    <row r="448" spans="1:6" x14ac:dyDescent="0.25">
      <c r="A448" s="1">
        <v>2022</v>
      </c>
      <c r="B448" s="1" t="s">
        <v>65</v>
      </c>
      <c r="C448" s="1" t="s">
        <v>23</v>
      </c>
      <c r="D448" s="1">
        <v>9084</v>
      </c>
      <c r="E448" s="1">
        <v>44895</v>
      </c>
      <c r="F448" s="1" t="s">
        <v>8</v>
      </c>
    </row>
    <row r="449" spans="1:6" x14ac:dyDescent="0.25">
      <c r="A449" s="1">
        <v>2022</v>
      </c>
      <c r="B449" s="1" t="s">
        <v>65</v>
      </c>
      <c r="C449" s="1" t="s">
        <v>24</v>
      </c>
      <c r="D449" s="1">
        <v>9437</v>
      </c>
      <c r="E449" s="1">
        <v>47226</v>
      </c>
      <c r="F449" s="1" t="s">
        <v>10</v>
      </c>
    </row>
    <row r="450" spans="1:6" x14ac:dyDescent="0.25">
      <c r="A450" s="1">
        <v>2022</v>
      </c>
      <c r="B450" s="1" t="s">
        <v>65</v>
      </c>
      <c r="C450" s="1" t="s">
        <v>25</v>
      </c>
      <c r="D450" s="1">
        <v>3830</v>
      </c>
      <c r="E450" s="1">
        <v>45497</v>
      </c>
      <c r="F450" s="1" t="s">
        <v>8</v>
      </c>
    </row>
    <row r="451" spans="1:6" x14ac:dyDescent="0.25">
      <c r="A451" s="1">
        <v>2022</v>
      </c>
      <c r="B451" s="1" t="s">
        <v>65</v>
      </c>
      <c r="C451" s="1" t="s">
        <v>26</v>
      </c>
      <c r="D451" s="1">
        <v>19028</v>
      </c>
      <c r="E451" s="1">
        <v>54238</v>
      </c>
      <c r="F451" s="1" t="s">
        <v>8</v>
      </c>
    </row>
    <row r="452" spans="1:6" x14ac:dyDescent="0.25">
      <c r="A452" s="1">
        <v>2022</v>
      </c>
      <c r="B452" s="1" t="s">
        <v>65</v>
      </c>
      <c r="C452" s="1" t="s">
        <v>27</v>
      </c>
      <c r="D452" s="1">
        <v>21927</v>
      </c>
      <c r="E452" s="1">
        <v>52345</v>
      </c>
      <c r="F452" s="1" t="s">
        <v>10</v>
      </c>
    </row>
    <row r="453" spans="1:6" x14ac:dyDescent="0.25">
      <c r="A453" s="1">
        <v>2022</v>
      </c>
      <c r="B453" s="1" t="s">
        <v>65</v>
      </c>
      <c r="C453" s="1" t="s">
        <v>28</v>
      </c>
      <c r="D453" s="1">
        <v>25486</v>
      </c>
      <c r="E453" s="1">
        <v>45650</v>
      </c>
      <c r="F453" s="1" t="s">
        <v>10</v>
      </c>
    </row>
    <row r="454" spans="1:6" x14ac:dyDescent="0.25">
      <c r="A454" s="1">
        <v>2022</v>
      </c>
      <c r="B454" s="1" t="s">
        <v>65</v>
      </c>
      <c r="C454" s="1" t="s">
        <v>29</v>
      </c>
      <c r="D454" s="1">
        <v>17118</v>
      </c>
      <c r="E454" s="1">
        <v>45485</v>
      </c>
      <c r="F454" s="1" t="s">
        <v>8</v>
      </c>
    </row>
    <row r="455" spans="1:6" x14ac:dyDescent="0.25">
      <c r="A455" s="1">
        <v>2022</v>
      </c>
      <c r="B455" s="1" t="s">
        <v>65</v>
      </c>
      <c r="C455" s="1" t="s">
        <v>30</v>
      </c>
      <c r="D455" s="1">
        <v>4625</v>
      </c>
      <c r="E455" s="1">
        <v>44520</v>
      </c>
      <c r="F455" s="1" t="s">
        <v>8</v>
      </c>
    </row>
    <row r="456" spans="1:6" x14ac:dyDescent="0.25">
      <c r="A456" s="1">
        <v>2022</v>
      </c>
      <c r="B456" s="1" t="s">
        <v>65</v>
      </c>
      <c r="C456" s="1" t="s">
        <v>31</v>
      </c>
      <c r="D456" s="1">
        <v>13399</v>
      </c>
      <c r="E456" s="1">
        <v>44496</v>
      </c>
      <c r="F456" s="1" t="s">
        <v>10</v>
      </c>
    </row>
    <row r="457" spans="1:6" x14ac:dyDescent="0.25">
      <c r="A457" s="1">
        <v>2022</v>
      </c>
      <c r="B457" s="1" t="s">
        <v>65</v>
      </c>
      <c r="C457" s="1" t="s">
        <v>32</v>
      </c>
      <c r="D457" s="1">
        <v>4199</v>
      </c>
      <c r="E457" s="1">
        <v>40349</v>
      </c>
      <c r="F457" s="1" t="s">
        <v>10</v>
      </c>
    </row>
    <row r="458" spans="1:6" x14ac:dyDescent="0.25">
      <c r="A458" s="1">
        <v>2022</v>
      </c>
      <c r="B458" s="1" t="s">
        <v>65</v>
      </c>
      <c r="C458" s="1" t="s">
        <v>33</v>
      </c>
      <c r="D458" s="1">
        <v>4602</v>
      </c>
      <c r="E458" s="1">
        <v>42266</v>
      </c>
      <c r="F458" s="1" t="s">
        <v>10</v>
      </c>
    </row>
    <row r="459" spans="1:6" x14ac:dyDescent="0.25">
      <c r="A459" s="1">
        <v>2022</v>
      </c>
      <c r="B459" s="1" t="s">
        <v>65</v>
      </c>
      <c r="C459" s="1" t="s">
        <v>34</v>
      </c>
      <c r="D459" s="1">
        <v>5067</v>
      </c>
      <c r="E459" s="1">
        <v>47698</v>
      </c>
      <c r="F459" s="1" t="s">
        <v>10</v>
      </c>
    </row>
    <row r="460" spans="1:6" x14ac:dyDescent="0.25">
      <c r="A460" s="1">
        <v>2022</v>
      </c>
      <c r="B460" s="1" t="s">
        <v>65</v>
      </c>
      <c r="C460" s="1" t="s">
        <v>35</v>
      </c>
      <c r="D460" s="1">
        <v>4109</v>
      </c>
      <c r="E460" s="1">
        <v>49107</v>
      </c>
      <c r="F460" s="1" t="s">
        <v>10</v>
      </c>
    </row>
    <row r="461" spans="1:6" x14ac:dyDescent="0.25">
      <c r="A461" s="1">
        <v>2022</v>
      </c>
      <c r="B461" s="1" t="s">
        <v>65</v>
      </c>
      <c r="C461" s="1" t="s">
        <v>36</v>
      </c>
      <c r="D461" s="1">
        <v>24307</v>
      </c>
      <c r="E461" s="1">
        <v>47197</v>
      </c>
      <c r="F461" s="1" t="s">
        <v>8</v>
      </c>
    </row>
    <row r="462" spans="1:6" x14ac:dyDescent="0.25">
      <c r="A462" s="1">
        <v>2022</v>
      </c>
      <c r="B462" s="1" t="s">
        <v>65</v>
      </c>
      <c r="C462" s="1" t="s">
        <v>37</v>
      </c>
      <c r="D462" s="1">
        <v>4261</v>
      </c>
      <c r="E462" s="1">
        <v>44699</v>
      </c>
      <c r="F462" s="1" t="s">
        <v>8</v>
      </c>
    </row>
    <row r="463" spans="1:6" x14ac:dyDescent="0.25">
      <c r="A463" s="1">
        <v>2022</v>
      </c>
      <c r="B463" s="1" t="s">
        <v>65</v>
      </c>
      <c r="C463" s="1" t="s">
        <v>38</v>
      </c>
      <c r="D463" s="1">
        <v>70935</v>
      </c>
      <c r="E463" s="1">
        <v>55001</v>
      </c>
      <c r="F463" s="1" t="s">
        <v>10</v>
      </c>
    </row>
    <row r="464" spans="1:6" x14ac:dyDescent="0.25">
      <c r="A464" s="1">
        <v>2022</v>
      </c>
      <c r="B464" s="1" t="s">
        <v>65</v>
      </c>
      <c r="C464" s="1" t="s">
        <v>39</v>
      </c>
      <c r="D464" s="1">
        <v>26011</v>
      </c>
      <c r="E464" s="1">
        <v>45794</v>
      </c>
      <c r="F464" s="1" t="s">
        <v>8</v>
      </c>
    </row>
    <row r="465" spans="1:6" x14ac:dyDescent="0.25">
      <c r="A465" s="1">
        <v>2022</v>
      </c>
      <c r="B465" s="1" t="s">
        <v>65</v>
      </c>
      <c r="C465" s="1" t="s">
        <v>40</v>
      </c>
      <c r="D465" s="1">
        <v>2141</v>
      </c>
      <c r="E465" s="1">
        <v>46484</v>
      </c>
      <c r="F465" s="1" t="s">
        <v>8</v>
      </c>
    </row>
    <row r="466" spans="1:6" x14ac:dyDescent="0.25">
      <c r="A466" s="1">
        <v>2022</v>
      </c>
      <c r="B466" s="1" t="s">
        <v>65</v>
      </c>
      <c r="C466" s="1" t="s">
        <v>41</v>
      </c>
      <c r="D466" s="1">
        <v>23929</v>
      </c>
      <c r="E466" s="1">
        <v>44332</v>
      </c>
      <c r="F466" s="1" t="s">
        <v>10</v>
      </c>
    </row>
    <row r="467" spans="1:6" x14ac:dyDescent="0.25">
      <c r="A467" s="1">
        <v>2022</v>
      </c>
      <c r="B467" s="1" t="s">
        <v>65</v>
      </c>
      <c r="C467" s="1" t="s">
        <v>42</v>
      </c>
      <c r="D467" s="1">
        <v>6600</v>
      </c>
      <c r="E467" s="1">
        <v>43686</v>
      </c>
      <c r="F467" s="1" t="s">
        <v>10</v>
      </c>
    </row>
    <row r="468" spans="1:6" x14ac:dyDescent="0.25">
      <c r="A468" s="1">
        <v>2022</v>
      </c>
      <c r="B468" s="1" t="s">
        <v>65</v>
      </c>
      <c r="C468" s="1" t="s">
        <v>43</v>
      </c>
      <c r="D468" s="1">
        <v>14853</v>
      </c>
      <c r="E468" s="1">
        <v>47296</v>
      </c>
      <c r="F468" s="1" t="s">
        <v>8</v>
      </c>
    </row>
    <row r="469" spans="1:6" x14ac:dyDescent="0.25">
      <c r="A469" s="1">
        <v>2022</v>
      </c>
      <c r="B469" s="1" t="s">
        <v>65</v>
      </c>
      <c r="C469" s="1" t="s">
        <v>44</v>
      </c>
      <c r="D469" s="1">
        <v>33590</v>
      </c>
      <c r="E469" s="1">
        <v>45396</v>
      </c>
      <c r="F469" s="1" t="s">
        <v>8</v>
      </c>
    </row>
    <row r="470" spans="1:6" x14ac:dyDescent="0.25">
      <c r="A470" s="1">
        <v>2022</v>
      </c>
      <c r="B470" s="1" t="s">
        <v>65</v>
      </c>
      <c r="C470" s="1" t="s">
        <v>45</v>
      </c>
      <c r="D470" s="1">
        <v>3576</v>
      </c>
      <c r="E470" s="1">
        <v>44763</v>
      </c>
      <c r="F470" s="1" t="s">
        <v>10</v>
      </c>
    </row>
    <row r="471" spans="1:6" x14ac:dyDescent="0.25">
      <c r="A471" s="1">
        <v>2022</v>
      </c>
      <c r="B471" s="1" t="s">
        <v>65</v>
      </c>
      <c r="C471" s="1" t="s">
        <v>46</v>
      </c>
      <c r="D471" s="1">
        <v>10267</v>
      </c>
      <c r="E471" s="1">
        <v>44110</v>
      </c>
      <c r="F471" s="1" t="s">
        <v>8</v>
      </c>
    </row>
    <row r="472" spans="1:6" x14ac:dyDescent="0.25">
      <c r="A472" s="1">
        <v>2022</v>
      </c>
      <c r="B472" s="1" t="s">
        <v>65</v>
      </c>
      <c r="C472" s="1" t="s">
        <v>47</v>
      </c>
      <c r="D472" s="1">
        <v>2313</v>
      </c>
      <c r="E472" s="1">
        <v>44165</v>
      </c>
      <c r="F472" s="1" t="s">
        <v>10</v>
      </c>
    </row>
    <row r="473" spans="1:6" x14ac:dyDescent="0.25">
      <c r="A473" s="1">
        <v>2022</v>
      </c>
      <c r="B473" s="1" t="s">
        <v>65</v>
      </c>
      <c r="C473" s="1" t="s">
        <v>48</v>
      </c>
      <c r="D473" s="1">
        <v>12651</v>
      </c>
      <c r="E473" s="1">
        <v>46323</v>
      </c>
      <c r="F473" s="1" t="s">
        <v>8</v>
      </c>
    </row>
    <row r="474" spans="1:6" x14ac:dyDescent="0.25">
      <c r="A474" s="1">
        <v>2022</v>
      </c>
      <c r="B474" s="1" t="s">
        <v>65</v>
      </c>
      <c r="C474" s="1" t="s">
        <v>49</v>
      </c>
      <c r="D474" s="1">
        <v>57936</v>
      </c>
      <c r="E474" s="1">
        <v>50055</v>
      </c>
      <c r="F474" s="1" t="s">
        <v>8</v>
      </c>
    </row>
    <row r="475" spans="1:6" x14ac:dyDescent="0.25">
      <c r="A475" s="1">
        <v>2022</v>
      </c>
      <c r="B475" s="1" t="s">
        <v>65</v>
      </c>
      <c r="C475" s="1" t="s">
        <v>50</v>
      </c>
      <c r="D475" s="1">
        <v>6849</v>
      </c>
      <c r="E475" s="1">
        <v>45528</v>
      </c>
      <c r="F475" s="1" t="s">
        <v>10</v>
      </c>
    </row>
    <row r="476" spans="1:6" x14ac:dyDescent="0.25">
      <c r="A476" s="1">
        <v>2022</v>
      </c>
      <c r="B476" s="1" t="s">
        <v>65</v>
      </c>
      <c r="C476" s="1" t="s">
        <v>51</v>
      </c>
      <c r="D476" s="1">
        <v>1995</v>
      </c>
      <c r="E476" s="1">
        <v>47304</v>
      </c>
      <c r="F476" s="1" t="s">
        <v>10</v>
      </c>
    </row>
    <row r="477" spans="1:6" x14ac:dyDescent="0.25">
      <c r="A477" s="1">
        <v>2022</v>
      </c>
      <c r="B477" s="1" t="s">
        <v>65</v>
      </c>
      <c r="C477" s="1" t="s">
        <v>52</v>
      </c>
      <c r="D477" s="1">
        <v>29516</v>
      </c>
      <c r="E477" s="1">
        <v>56744</v>
      </c>
      <c r="F477" s="1" t="s">
        <v>8</v>
      </c>
    </row>
    <row r="478" spans="1:6" x14ac:dyDescent="0.25">
      <c r="A478" s="1">
        <v>2022</v>
      </c>
      <c r="B478" s="1" t="s">
        <v>65</v>
      </c>
      <c r="C478" s="1" t="s">
        <v>53</v>
      </c>
      <c r="D478" s="1">
        <v>20259</v>
      </c>
      <c r="E478" s="1">
        <v>52691</v>
      </c>
      <c r="F478" s="1" t="s">
        <v>8</v>
      </c>
    </row>
    <row r="479" spans="1:6" x14ac:dyDescent="0.25">
      <c r="A479" s="1">
        <v>2022</v>
      </c>
      <c r="B479" s="1" t="s">
        <v>65</v>
      </c>
      <c r="C479" s="1" t="s">
        <v>54</v>
      </c>
      <c r="D479" s="1">
        <v>3442</v>
      </c>
      <c r="E479" s="1">
        <v>41759</v>
      </c>
      <c r="F479" s="1" t="s">
        <v>10</v>
      </c>
    </row>
    <row r="480" spans="1:6" x14ac:dyDescent="0.25">
      <c r="A480" s="1">
        <v>2022</v>
      </c>
      <c r="B480" s="1" t="s">
        <v>65</v>
      </c>
      <c r="C480" s="1" t="s">
        <v>55</v>
      </c>
      <c r="D480" s="1">
        <v>13143</v>
      </c>
      <c r="E480" s="1">
        <v>42058</v>
      </c>
      <c r="F480" s="1" t="s">
        <v>10</v>
      </c>
    </row>
    <row r="481" spans="1:6" x14ac:dyDescent="0.25">
      <c r="A481" s="1">
        <v>2022</v>
      </c>
      <c r="B481" s="1" t="s">
        <v>65</v>
      </c>
      <c r="C481" s="1" t="s">
        <v>56</v>
      </c>
      <c r="D481" s="1">
        <v>1669</v>
      </c>
      <c r="E481" s="1">
        <v>46253</v>
      </c>
      <c r="F481" s="1" t="s">
        <v>10</v>
      </c>
    </row>
    <row r="482" spans="1:6" x14ac:dyDescent="0.25">
      <c r="A482" s="1">
        <v>2021</v>
      </c>
      <c r="B482" s="1" t="s">
        <v>6</v>
      </c>
      <c r="C482" s="1" t="s">
        <v>7</v>
      </c>
      <c r="D482" s="1">
        <v>1846</v>
      </c>
      <c r="E482" s="1">
        <v>62529</v>
      </c>
      <c r="F482" s="1" t="s">
        <v>10</v>
      </c>
    </row>
    <row r="483" spans="1:6" x14ac:dyDescent="0.25">
      <c r="A483" s="1">
        <v>2021</v>
      </c>
      <c r="B483" s="1" t="s">
        <v>6</v>
      </c>
      <c r="C483" s="1" t="s">
        <v>9</v>
      </c>
      <c r="D483" s="1">
        <v>1358</v>
      </c>
      <c r="E483" s="1">
        <v>58262</v>
      </c>
      <c r="F483" s="1" t="s">
        <v>10</v>
      </c>
    </row>
    <row r="484" spans="1:6" x14ac:dyDescent="0.25">
      <c r="A484" s="1">
        <v>2021</v>
      </c>
      <c r="B484" s="1" t="s">
        <v>6</v>
      </c>
      <c r="C484" s="1" t="s">
        <v>11</v>
      </c>
      <c r="D484" s="1">
        <v>2577</v>
      </c>
      <c r="E484" s="1">
        <v>54299</v>
      </c>
      <c r="F484" s="1" t="s">
        <v>8</v>
      </c>
    </row>
    <row r="485" spans="1:6" x14ac:dyDescent="0.25">
      <c r="A485" s="1">
        <v>2021</v>
      </c>
      <c r="B485" s="1" t="s">
        <v>6</v>
      </c>
      <c r="C485" s="1" t="s">
        <v>12</v>
      </c>
      <c r="D485" s="1">
        <v>17663</v>
      </c>
      <c r="E485" s="1">
        <v>46246</v>
      </c>
      <c r="F485" s="1" t="s">
        <v>8</v>
      </c>
    </row>
    <row r="486" spans="1:6" x14ac:dyDescent="0.25">
      <c r="A486" s="1">
        <v>2021</v>
      </c>
      <c r="B486" s="1" t="s">
        <v>6</v>
      </c>
      <c r="C486" s="1" t="s">
        <v>13</v>
      </c>
      <c r="D486" s="1">
        <v>3279</v>
      </c>
      <c r="E486" s="1">
        <v>96328</v>
      </c>
      <c r="F486" s="1" t="s">
        <v>10</v>
      </c>
    </row>
    <row r="487" spans="1:6" x14ac:dyDescent="0.25">
      <c r="A487" s="1">
        <v>2021</v>
      </c>
      <c r="B487" s="1" t="s">
        <v>6</v>
      </c>
      <c r="C487" s="1" t="s">
        <v>14</v>
      </c>
      <c r="D487" s="1">
        <v>437</v>
      </c>
      <c r="E487" s="1">
        <v>47449</v>
      </c>
      <c r="F487" s="1" t="s">
        <v>8</v>
      </c>
    </row>
    <row r="488" spans="1:6" x14ac:dyDescent="0.25">
      <c r="A488" s="1">
        <v>2021</v>
      </c>
      <c r="B488" s="1" t="s">
        <v>6</v>
      </c>
      <c r="C488" s="1" t="s">
        <v>15</v>
      </c>
      <c r="D488" s="1">
        <v>180</v>
      </c>
      <c r="E488" s="1">
        <v>48123</v>
      </c>
      <c r="F488" s="1" t="s">
        <v>8</v>
      </c>
    </row>
    <row r="489" spans="1:6" x14ac:dyDescent="0.25">
      <c r="A489" s="1">
        <v>2021</v>
      </c>
      <c r="B489" s="1" t="s">
        <v>6</v>
      </c>
      <c r="C489" s="1" t="s">
        <v>16</v>
      </c>
      <c r="D489" s="1">
        <v>5304</v>
      </c>
      <c r="E489" s="1">
        <v>41645</v>
      </c>
      <c r="F489" s="1" t="s">
        <v>10</v>
      </c>
    </row>
    <row r="490" spans="1:6" x14ac:dyDescent="0.25">
      <c r="A490" s="1">
        <v>2021</v>
      </c>
      <c r="B490" s="1" t="s">
        <v>6</v>
      </c>
      <c r="C490" s="1" t="s">
        <v>17</v>
      </c>
      <c r="D490" s="1">
        <v>2662</v>
      </c>
      <c r="E490" s="1">
        <v>49258</v>
      </c>
      <c r="F490" s="1" t="s">
        <v>10</v>
      </c>
    </row>
    <row r="491" spans="1:6" x14ac:dyDescent="0.25">
      <c r="A491" s="1">
        <v>2021</v>
      </c>
      <c r="B491" s="1" t="s">
        <v>6</v>
      </c>
      <c r="C491" s="1" t="s">
        <v>18</v>
      </c>
      <c r="D491" s="1">
        <v>2401</v>
      </c>
      <c r="E491" s="1">
        <v>47105</v>
      </c>
      <c r="F491" s="1" t="s">
        <v>8</v>
      </c>
    </row>
    <row r="492" spans="1:6" x14ac:dyDescent="0.25">
      <c r="A492" s="1">
        <v>2021</v>
      </c>
      <c r="B492" s="1" t="s">
        <v>6</v>
      </c>
      <c r="C492" s="1" t="s">
        <v>19</v>
      </c>
      <c r="D492" s="1">
        <v>2825</v>
      </c>
      <c r="E492" s="1">
        <v>58197</v>
      </c>
      <c r="F492" s="1" t="s">
        <v>8</v>
      </c>
    </row>
    <row r="493" spans="1:6" x14ac:dyDescent="0.25">
      <c r="A493" s="1">
        <v>2021</v>
      </c>
      <c r="B493" s="1" t="s">
        <v>6</v>
      </c>
      <c r="C493" s="1" t="s">
        <v>20</v>
      </c>
      <c r="D493" s="1">
        <v>2255</v>
      </c>
      <c r="E493" s="1">
        <v>56243</v>
      </c>
      <c r="F493" s="1" t="s">
        <v>10</v>
      </c>
    </row>
    <row r="494" spans="1:6" x14ac:dyDescent="0.25">
      <c r="A494" s="1">
        <v>2021</v>
      </c>
      <c r="B494" s="1" t="s">
        <v>6</v>
      </c>
      <c r="C494" s="1" t="s">
        <v>21</v>
      </c>
      <c r="D494" s="1">
        <v>2916</v>
      </c>
      <c r="E494" s="1">
        <v>50087</v>
      </c>
      <c r="F494" s="1" t="s">
        <v>8</v>
      </c>
    </row>
    <row r="495" spans="1:6" x14ac:dyDescent="0.25">
      <c r="A495" s="1">
        <v>2021</v>
      </c>
      <c r="B495" s="1" t="s">
        <v>6</v>
      </c>
      <c r="C495" s="1" t="s">
        <v>22</v>
      </c>
      <c r="D495" s="1">
        <v>2612</v>
      </c>
      <c r="E495" s="1">
        <v>53802</v>
      </c>
      <c r="F495" s="1" t="s">
        <v>10</v>
      </c>
    </row>
    <row r="496" spans="1:6" x14ac:dyDescent="0.25">
      <c r="A496" s="1">
        <v>2021</v>
      </c>
      <c r="B496" s="1" t="s">
        <v>6</v>
      </c>
      <c r="C496" s="1" t="s">
        <v>23</v>
      </c>
      <c r="D496" s="1">
        <v>1561</v>
      </c>
      <c r="E496" s="1">
        <v>62448</v>
      </c>
      <c r="F496" s="1" t="s">
        <v>8</v>
      </c>
    </row>
    <row r="497" spans="1:6" x14ac:dyDescent="0.25">
      <c r="A497" s="1">
        <v>2021</v>
      </c>
      <c r="B497" s="1" t="s">
        <v>6</v>
      </c>
      <c r="C497" s="1" t="s">
        <v>24</v>
      </c>
      <c r="D497" s="1">
        <v>3133</v>
      </c>
      <c r="E497" s="1">
        <v>93820</v>
      </c>
      <c r="F497" s="1" t="s">
        <v>8</v>
      </c>
    </row>
    <row r="498" spans="1:6" x14ac:dyDescent="0.25">
      <c r="A498" s="1">
        <v>2021</v>
      </c>
      <c r="B498" s="1" t="s">
        <v>6</v>
      </c>
      <c r="C498" s="1" t="s">
        <v>25</v>
      </c>
      <c r="D498" s="1">
        <v>1447</v>
      </c>
      <c r="E498" s="1">
        <v>47157</v>
      </c>
      <c r="F498" s="1" t="s">
        <v>10</v>
      </c>
    </row>
    <row r="499" spans="1:6" x14ac:dyDescent="0.25">
      <c r="A499" s="1">
        <v>2021</v>
      </c>
      <c r="B499" s="1" t="s">
        <v>6</v>
      </c>
      <c r="C499" s="1" t="s">
        <v>26</v>
      </c>
      <c r="D499" s="1">
        <v>723</v>
      </c>
      <c r="E499" s="1">
        <v>50642</v>
      </c>
      <c r="F499" s="1" t="s">
        <v>10</v>
      </c>
    </row>
    <row r="500" spans="1:6" x14ac:dyDescent="0.25">
      <c r="A500" s="1">
        <v>2021</v>
      </c>
      <c r="B500" s="1" t="s">
        <v>6</v>
      </c>
      <c r="C500" s="1" t="s">
        <v>27</v>
      </c>
      <c r="D500" s="1">
        <v>1007</v>
      </c>
      <c r="E500" s="1">
        <v>69846</v>
      </c>
      <c r="F500" s="1" t="s">
        <v>8</v>
      </c>
    </row>
    <row r="501" spans="1:6" x14ac:dyDescent="0.25">
      <c r="A501" s="1">
        <v>2021</v>
      </c>
      <c r="B501" s="1" t="s">
        <v>6</v>
      </c>
      <c r="C501" s="1" t="s">
        <v>28</v>
      </c>
      <c r="D501" s="1">
        <v>3480</v>
      </c>
      <c r="E501" s="1">
        <v>47799</v>
      </c>
      <c r="F501" s="1" t="s">
        <v>8</v>
      </c>
    </row>
    <row r="502" spans="1:6" x14ac:dyDescent="0.25">
      <c r="A502" s="1">
        <v>2021</v>
      </c>
      <c r="B502" s="1" t="s">
        <v>6</v>
      </c>
      <c r="C502" s="1" t="s">
        <v>29</v>
      </c>
      <c r="D502" s="1">
        <v>3094</v>
      </c>
      <c r="E502" s="1">
        <v>57107</v>
      </c>
      <c r="F502" s="1" t="s">
        <v>10</v>
      </c>
    </row>
    <row r="503" spans="1:6" x14ac:dyDescent="0.25">
      <c r="A503" s="1">
        <v>2021</v>
      </c>
      <c r="B503" s="1" t="s">
        <v>6</v>
      </c>
      <c r="C503" s="1" t="s">
        <v>30</v>
      </c>
      <c r="D503" s="1">
        <v>2110</v>
      </c>
      <c r="E503" s="1">
        <v>55263</v>
      </c>
      <c r="F503" s="1" t="s">
        <v>10</v>
      </c>
    </row>
    <row r="504" spans="1:6" x14ac:dyDescent="0.25">
      <c r="A504" s="1">
        <v>2021</v>
      </c>
      <c r="B504" s="1" t="s">
        <v>6</v>
      </c>
      <c r="C504" s="1" t="s">
        <v>31</v>
      </c>
      <c r="D504" s="1">
        <v>2031</v>
      </c>
      <c r="E504" s="1">
        <v>50815</v>
      </c>
      <c r="F504" s="1" t="s">
        <v>10</v>
      </c>
    </row>
    <row r="505" spans="1:6" x14ac:dyDescent="0.25">
      <c r="A505" s="1">
        <v>2021</v>
      </c>
      <c r="B505" s="1" t="s">
        <v>6</v>
      </c>
      <c r="C505" s="1" t="s">
        <v>32</v>
      </c>
      <c r="D505" s="1">
        <v>1789</v>
      </c>
      <c r="E505" s="1">
        <v>73162</v>
      </c>
      <c r="F505" s="1" t="s">
        <v>10</v>
      </c>
    </row>
    <row r="506" spans="1:6" x14ac:dyDescent="0.25">
      <c r="A506" s="1">
        <v>2021</v>
      </c>
      <c r="B506" s="1" t="s">
        <v>6</v>
      </c>
      <c r="C506" s="1" t="s">
        <v>33</v>
      </c>
      <c r="D506" s="1">
        <v>2414</v>
      </c>
      <c r="E506" s="1">
        <v>48685</v>
      </c>
      <c r="F506" s="1" t="s">
        <v>10</v>
      </c>
    </row>
    <row r="507" spans="1:6" x14ac:dyDescent="0.25">
      <c r="A507" s="1">
        <v>2021</v>
      </c>
      <c r="B507" s="1" t="s">
        <v>6</v>
      </c>
      <c r="C507" s="1" t="s">
        <v>34</v>
      </c>
      <c r="D507" s="1">
        <v>618</v>
      </c>
      <c r="E507" s="1">
        <v>92362</v>
      </c>
      <c r="F507" s="1" t="s">
        <v>8</v>
      </c>
    </row>
    <row r="508" spans="1:6" x14ac:dyDescent="0.25">
      <c r="A508" s="1">
        <v>2021</v>
      </c>
      <c r="B508" s="1" t="s">
        <v>6</v>
      </c>
      <c r="C508" s="1" t="s">
        <v>35</v>
      </c>
      <c r="D508" s="1">
        <v>350</v>
      </c>
      <c r="E508" s="1">
        <v>50073</v>
      </c>
      <c r="F508" s="1" t="s">
        <v>8</v>
      </c>
    </row>
    <row r="509" spans="1:6" x14ac:dyDescent="0.25">
      <c r="A509" s="1">
        <v>2021</v>
      </c>
      <c r="B509" s="1" t="s">
        <v>6</v>
      </c>
      <c r="C509" s="1" t="s">
        <v>36</v>
      </c>
      <c r="D509" s="1">
        <v>998</v>
      </c>
      <c r="E509" s="1">
        <v>47732</v>
      </c>
      <c r="F509" s="1" t="s">
        <v>10</v>
      </c>
    </row>
    <row r="510" spans="1:6" x14ac:dyDescent="0.25">
      <c r="A510" s="1">
        <v>2021</v>
      </c>
      <c r="B510" s="1" t="s">
        <v>6</v>
      </c>
      <c r="C510" s="1" t="s">
        <v>37</v>
      </c>
      <c r="D510" s="1">
        <v>2100</v>
      </c>
      <c r="E510" s="1">
        <v>74427</v>
      </c>
      <c r="F510" s="1" t="s">
        <v>8</v>
      </c>
    </row>
    <row r="511" spans="1:6" x14ac:dyDescent="0.25">
      <c r="A511" s="1">
        <v>2021</v>
      </c>
      <c r="B511" s="1" t="s">
        <v>6</v>
      </c>
      <c r="C511" s="1" t="s">
        <v>38</v>
      </c>
      <c r="D511" s="1">
        <v>3053</v>
      </c>
      <c r="E511" s="1">
        <v>48992</v>
      </c>
      <c r="F511" s="1" t="s">
        <v>8</v>
      </c>
    </row>
    <row r="512" spans="1:6" x14ac:dyDescent="0.25">
      <c r="A512" s="1">
        <v>2021</v>
      </c>
      <c r="B512" s="1" t="s">
        <v>6</v>
      </c>
      <c r="C512" s="1" t="s">
        <v>39</v>
      </c>
      <c r="D512" s="1">
        <v>3378</v>
      </c>
      <c r="E512" s="1">
        <v>46862</v>
      </c>
      <c r="F512" s="1" t="s">
        <v>10</v>
      </c>
    </row>
    <row r="513" spans="1:6" x14ac:dyDescent="0.25">
      <c r="A513" s="1">
        <v>2021</v>
      </c>
      <c r="B513" s="1" t="s">
        <v>6</v>
      </c>
      <c r="C513" s="1" t="s">
        <v>40</v>
      </c>
      <c r="D513" s="1">
        <v>1784</v>
      </c>
      <c r="E513" s="1">
        <v>103355</v>
      </c>
      <c r="F513" s="1" t="s">
        <v>10</v>
      </c>
    </row>
    <row r="514" spans="1:6" x14ac:dyDescent="0.25">
      <c r="A514" s="1">
        <v>2021</v>
      </c>
      <c r="B514" s="1" t="s">
        <v>6</v>
      </c>
      <c r="C514" s="1" t="s">
        <v>41</v>
      </c>
      <c r="D514" s="1">
        <v>2531</v>
      </c>
      <c r="E514" s="1">
        <v>57860</v>
      </c>
      <c r="F514" s="1" t="s">
        <v>8</v>
      </c>
    </row>
    <row r="515" spans="1:6" x14ac:dyDescent="0.25">
      <c r="A515" s="1">
        <v>2021</v>
      </c>
      <c r="B515" s="1" t="s">
        <v>6</v>
      </c>
      <c r="C515" s="1" t="s">
        <v>42</v>
      </c>
      <c r="D515" s="1">
        <v>4402</v>
      </c>
      <c r="E515" s="1">
        <v>97249</v>
      </c>
      <c r="F515" s="1" t="s">
        <v>8</v>
      </c>
    </row>
    <row r="516" spans="1:6" x14ac:dyDescent="0.25">
      <c r="A516" s="1">
        <v>2021</v>
      </c>
      <c r="B516" s="1" t="s">
        <v>6</v>
      </c>
      <c r="C516" s="1" t="s">
        <v>43</v>
      </c>
      <c r="D516" s="1">
        <v>4633</v>
      </c>
      <c r="E516" s="1">
        <v>43586</v>
      </c>
      <c r="F516" s="1" t="s">
        <v>10</v>
      </c>
    </row>
    <row r="517" spans="1:6" x14ac:dyDescent="0.25">
      <c r="A517" s="1">
        <v>2021</v>
      </c>
      <c r="B517" s="1" t="s">
        <v>6</v>
      </c>
      <c r="C517" s="1" t="s">
        <v>44</v>
      </c>
      <c r="D517" s="1">
        <v>3616</v>
      </c>
      <c r="E517" s="1">
        <v>71014</v>
      </c>
      <c r="F517" s="1" t="s">
        <v>8</v>
      </c>
    </row>
    <row r="518" spans="1:6" x14ac:dyDescent="0.25">
      <c r="A518" s="1">
        <v>2021</v>
      </c>
      <c r="B518" s="1" t="s">
        <v>6</v>
      </c>
      <c r="C518" s="1" t="s">
        <v>45</v>
      </c>
      <c r="D518" s="1">
        <v>198</v>
      </c>
      <c r="E518" s="1">
        <v>45917</v>
      </c>
      <c r="F518" s="1" t="s">
        <v>10</v>
      </c>
    </row>
    <row r="519" spans="1:6" x14ac:dyDescent="0.25">
      <c r="A519" s="1">
        <v>2021</v>
      </c>
      <c r="B519" s="1" t="s">
        <v>6</v>
      </c>
      <c r="C519" s="1" t="s">
        <v>46</v>
      </c>
      <c r="D519" s="1">
        <v>1345</v>
      </c>
      <c r="E519" s="1">
        <v>49952</v>
      </c>
      <c r="F519" s="1" t="s">
        <v>8</v>
      </c>
    </row>
    <row r="520" spans="1:6" x14ac:dyDescent="0.25">
      <c r="A520" s="1">
        <v>2021</v>
      </c>
      <c r="B520" s="1" t="s">
        <v>6</v>
      </c>
      <c r="C520" s="1" t="s">
        <v>47</v>
      </c>
      <c r="D520" s="1">
        <v>1063</v>
      </c>
      <c r="E520" s="1">
        <v>49642</v>
      </c>
      <c r="F520" s="1" t="s">
        <v>8</v>
      </c>
    </row>
    <row r="521" spans="1:6" x14ac:dyDescent="0.25">
      <c r="A521" s="1">
        <v>2021</v>
      </c>
      <c r="B521" s="1" t="s">
        <v>6</v>
      </c>
      <c r="C521" s="1" t="s">
        <v>48</v>
      </c>
      <c r="D521" s="1">
        <v>1107</v>
      </c>
      <c r="E521" s="1">
        <v>52865</v>
      </c>
      <c r="F521" s="1" t="s">
        <v>10</v>
      </c>
    </row>
    <row r="522" spans="1:6" x14ac:dyDescent="0.25">
      <c r="A522" s="1">
        <v>2021</v>
      </c>
      <c r="B522" s="1" t="s">
        <v>6</v>
      </c>
      <c r="C522" s="1" t="s">
        <v>49</v>
      </c>
      <c r="D522" s="1">
        <v>19971</v>
      </c>
      <c r="E522" s="1">
        <v>120918</v>
      </c>
      <c r="F522" s="1" t="s">
        <v>10</v>
      </c>
    </row>
    <row r="523" spans="1:6" x14ac:dyDescent="0.25">
      <c r="A523" s="1">
        <v>2021</v>
      </c>
      <c r="B523" s="1" t="s">
        <v>6</v>
      </c>
      <c r="C523" s="1" t="s">
        <v>50</v>
      </c>
      <c r="D523" s="1">
        <v>1032</v>
      </c>
      <c r="E523" s="1">
        <v>69604</v>
      </c>
      <c r="F523" s="1" t="s">
        <v>8</v>
      </c>
    </row>
    <row r="524" spans="1:6" x14ac:dyDescent="0.25">
      <c r="A524" s="1">
        <v>2021</v>
      </c>
      <c r="B524" s="1" t="s">
        <v>6</v>
      </c>
      <c r="C524" s="1" t="s">
        <v>51</v>
      </c>
      <c r="D524" s="1">
        <v>564</v>
      </c>
      <c r="E524" s="1">
        <v>45607</v>
      </c>
      <c r="F524" s="1" t="s">
        <v>8</v>
      </c>
    </row>
    <row r="525" spans="1:6" x14ac:dyDescent="0.25">
      <c r="A525" s="1">
        <v>2021</v>
      </c>
      <c r="B525" s="1" t="s">
        <v>6</v>
      </c>
      <c r="C525" s="1" t="s">
        <v>52</v>
      </c>
      <c r="D525" s="1">
        <v>2095</v>
      </c>
      <c r="E525" s="1">
        <v>54704</v>
      </c>
      <c r="F525" s="1" t="s">
        <v>10</v>
      </c>
    </row>
    <row r="526" spans="1:6" x14ac:dyDescent="0.25">
      <c r="A526" s="1">
        <v>2021</v>
      </c>
      <c r="B526" s="1" t="s">
        <v>6</v>
      </c>
      <c r="C526" s="1" t="s">
        <v>53</v>
      </c>
      <c r="D526" s="1">
        <v>7117</v>
      </c>
      <c r="E526" s="1">
        <v>40547</v>
      </c>
      <c r="F526" s="1" t="s">
        <v>10</v>
      </c>
    </row>
    <row r="527" spans="1:6" x14ac:dyDescent="0.25">
      <c r="A527" s="1">
        <v>2021</v>
      </c>
      <c r="B527" s="1" t="s">
        <v>6</v>
      </c>
      <c r="C527" s="1" t="s">
        <v>54</v>
      </c>
      <c r="D527" s="1">
        <v>1166</v>
      </c>
      <c r="E527" s="1">
        <v>86470</v>
      </c>
      <c r="F527" s="1" t="s">
        <v>10</v>
      </c>
    </row>
    <row r="528" spans="1:6" x14ac:dyDescent="0.25">
      <c r="A528" s="1">
        <v>2021</v>
      </c>
      <c r="B528" s="1" t="s">
        <v>6</v>
      </c>
      <c r="C528" s="1" t="s">
        <v>55</v>
      </c>
      <c r="D528" s="1">
        <v>2876</v>
      </c>
      <c r="E528" s="1">
        <v>46225</v>
      </c>
      <c r="F528" s="1" t="s">
        <v>10</v>
      </c>
    </row>
    <row r="529" spans="1:6" x14ac:dyDescent="0.25">
      <c r="A529" s="1">
        <v>2021</v>
      </c>
      <c r="B529" s="1" t="s">
        <v>6</v>
      </c>
      <c r="C529" s="1" t="s">
        <v>56</v>
      </c>
      <c r="D529" s="1">
        <v>1463</v>
      </c>
      <c r="E529" s="1">
        <v>92467</v>
      </c>
      <c r="F529" s="1" t="s">
        <v>10</v>
      </c>
    </row>
    <row r="530" spans="1:6" x14ac:dyDescent="0.25">
      <c r="A530" s="1">
        <v>2021</v>
      </c>
      <c r="B530" s="1" t="s">
        <v>57</v>
      </c>
      <c r="C530" s="1" t="s">
        <v>7</v>
      </c>
      <c r="D530" s="1">
        <v>10069</v>
      </c>
      <c r="E530" s="1">
        <v>62141</v>
      </c>
      <c r="F530" s="1" t="s">
        <v>8</v>
      </c>
    </row>
    <row r="531" spans="1:6" x14ac:dyDescent="0.25">
      <c r="A531" s="1">
        <v>2021</v>
      </c>
      <c r="B531" s="1" t="s">
        <v>57</v>
      </c>
      <c r="C531" s="1" t="s">
        <v>9</v>
      </c>
      <c r="D531" s="1">
        <v>13677</v>
      </c>
      <c r="E531" s="1">
        <v>64621</v>
      </c>
      <c r="F531" s="1" t="s">
        <v>8</v>
      </c>
    </row>
    <row r="532" spans="1:6" x14ac:dyDescent="0.25">
      <c r="A532" s="1">
        <v>2021</v>
      </c>
      <c r="B532" s="1" t="s">
        <v>57</v>
      </c>
      <c r="C532" s="1" t="s">
        <v>11</v>
      </c>
      <c r="D532" s="1">
        <v>7093</v>
      </c>
      <c r="E532" s="1">
        <v>55541</v>
      </c>
      <c r="F532" s="1" t="s">
        <v>10</v>
      </c>
    </row>
    <row r="533" spans="1:6" x14ac:dyDescent="0.25">
      <c r="A533" s="1">
        <v>2021</v>
      </c>
      <c r="B533" s="1" t="s">
        <v>57</v>
      </c>
      <c r="C533" s="1" t="s">
        <v>12</v>
      </c>
      <c r="D533" s="1">
        <v>84247</v>
      </c>
      <c r="E533" s="1">
        <v>79343</v>
      </c>
      <c r="F533" s="1" t="s">
        <v>8</v>
      </c>
    </row>
    <row r="534" spans="1:6" x14ac:dyDescent="0.25">
      <c r="A534" s="1">
        <v>2021</v>
      </c>
      <c r="B534" s="1" t="s">
        <v>57</v>
      </c>
      <c r="C534" s="1" t="s">
        <v>13</v>
      </c>
      <c r="D534" s="1">
        <v>20430</v>
      </c>
      <c r="E534" s="1">
        <v>70603</v>
      </c>
      <c r="F534" s="1" t="s">
        <v>8</v>
      </c>
    </row>
    <row r="535" spans="1:6" x14ac:dyDescent="0.25">
      <c r="A535" s="1">
        <v>2021</v>
      </c>
      <c r="B535" s="1" t="s">
        <v>57</v>
      </c>
      <c r="C535" s="1" t="s">
        <v>14</v>
      </c>
      <c r="D535" s="1">
        <v>9496</v>
      </c>
      <c r="E535" s="1">
        <v>78413</v>
      </c>
      <c r="F535" s="1" t="s">
        <v>10</v>
      </c>
    </row>
    <row r="536" spans="1:6" x14ac:dyDescent="0.25">
      <c r="A536" s="1">
        <v>2021</v>
      </c>
      <c r="B536" s="1" t="s">
        <v>57</v>
      </c>
      <c r="C536" s="1" t="s">
        <v>15</v>
      </c>
      <c r="D536" s="1">
        <v>3007</v>
      </c>
      <c r="E536" s="1">
        <v>68481</v>
      </c>
      <c r="F536" s="1" t="s">
        <v>10</v>
      </c>
    </row>
    <row r="537" spans="1:6" x14ac:dyDescent="0.25">
      <c r="A537" s="1">
        <v>2021</v>
      </c>
      <c r="B537" s="1" t="s">
        <v>57</v>
      </c>
      <c r="C537" s="1" t="s">
        <v>16</v>
      </c>
      <c r="D537" s="1">
        <v>74711</v>
      </c>
      <c r="E537" s="1">
        <v>58893</v>
      </c>
      <c r="F537" s="1" t="s">
        <v>8</v>
      </c>
    </row>
    <row r="538" spans="1:6" x14ac:dyDescent="0.25">
      <c r="A538" s="1">
        <v>2021</v>
      </c>
      <c r="B538" s="1" t="s">
        <v>57</v>
      </c>
      <c r="C538" s="1" t="s">
        <v>17</v>
      </c>
      <c r="D538" s="1">
        <v>21408</v>
      </c>
      <c r="E538" s="1">
        <v>69683</v>
      </c>
      <c r="F538" s="1" t="s">
        <v>8</v>
      </c>
    </row>
    <row r="539" spans="1:6" x14ac:dyDescent="0.25">
      <c r="A539" s="1">
        <v>2021</v>
      </c>
      <c r="B539" s="1" t="s">
        <v>57</v>
      </c>
      <c r="C539" s="1" t="s">
        <v>18</v>
      </c>
      <c r="D539" s="1">
        <v>8175</v>
      </c>
      <c r="E539" s="1">
        <v>52258</v>
      </c>
      <c r="F539" s="1" t="s">
        <v>10</v>
      </c>
    </row>
    <row r="540" spans="1:6" x14ac:dyDescent="0.25">
      <c r="A540" s="1">
        <v>2021</v>
      </c>
      <c r="B540" s="1" t="s">
        <v>57</v>
      </c>
      <c r="C540" s="1" t="s">
        <v>19</v>
      </c>
      <c r="D540" s="1">
        <v>32686</v>
      </c>
      <c r="E540" s="1">
        <v>79799</v>
      </c>
      <c r="F540" s="1" t="s">
        <v>8</v>
      </c>
    </row>
    <row r="541" spans="1:6" x14ac:dyDescent="0.25">
      <c r="A541" s="1">
        <v>2021</v>
      </c>
      <c r="B541" s="1" t="s">
        <v>57</v>
      </c>
      <c r="C541" s="1" t="s">
        <v>20</v>
      </c>
      <c r="D541" s="1">
        <v>15232</v>
      </c>
      <c r="E541" s="1">
        <v>66057</v>
      </c>
      <c r="F541" s="1" t="s">
        <v>10</v>
      </c>
    </row>
    <row r="542" spans="1:6" x14ac:dyDescent="0.25">
      <c r="A542" s="1">
        <v>2021</v>
      </c>
      <c r="B542" s="1" t="s">
        <v>57</v>
      </c>
      <c r="C542" s="1" t="s">
        <v>21</v>
      </c>
      <c r="D542" s="1">
        <v>9462</v>
      </c>
      <c r="E542" s="1">
        <v>64962</v>
      </c>
      <c r="F542" s="1" t="s">
        <v>8</v>
      </c>
    </row>
    <row r="543" spans="1:6" x14ac:dyDescent="0.25">
      <c r="A543" s="1">
        <v>2021</v>
      </c>
      <c r="B543" s="1" t="s">
        <v>57</v>
      </c>
      <c r="C543" s="1" t="s">
        <v>22</v>
      </c>
      <c r="D543" s="1">
        <v>7399</v>
      </c>
      <c r="E543" s="1">
        <v>63030</v>
      </c>
      <c r="F543" s="1" t="s">
        <v>8</v>
      </c>
    </row>
    <row r="544" spans="1:6" x14ac:dyDescent="0.25">
      <c r="A544" s="1">
        <v>2021</v>
      </c>
      <c r="B544" s="1" t="s">
        <v>57</v>
      </c>
      <c r="C544" s="1" t="s">
        <v>23</v>
      </c>
      <c r="D544" s="1">
        <v>9517</v>
      </c>
      <c r="E544" s="1">
        <v>61601</v>
      </c>
      <c r="F544" s="1" t="s">
        <v>10</v>
      </c>
    </row>
    <row r="545" spans="1:6" x14ac:dyDescent="0.25">
      <c r="A545" s="1">
        <v>2021</v>
      </c>
      <c r="B545" s="1" t="s">
        <v>57</v>
      </c>
      <c r="C545" s="1" t="s">
        <v>24</v>
      </c>
      <c r="D545" s="1">
        <v>10991</v>
      </c>
      <c r="E545" s="1">
        <v>70940</v>
      </c>
      <c r="F545" s="1" t="s">
        <v>10</v>
      </c>
    </row>
    <row r="546" spans="1:6" x14ac:dyDescent="0.25">
      <c r="A546" s="1">
        <v>2021</v>
      </c>
      <c r="B546" s="1" t="s">
        <v>57</v>
      </c>
      <c r="C546" s="1" t="s">
        <v>25</v>
      </c>
      <c r="D546" s="1">
        <v>5605</v>
      </c>
      <c r="E546" s="1">
        <v>57654</v>
      </c>
      <c r="F546" s="1" t="s">
        <v>8</v>
      </c>
    </row>
    <row r="547" spans="1:6" x14ac:dyDescent="0.25">
      <c r="A547" s="1">
        <v>2021</v>
      </c>
      <c r="B547" s="1" t="s">
        <v>57</v>
      </c>
      <c r="C547" s="1" t="s">
        <v>26</v>
      </c>
      <c r="D547" s="1">
        <v>16694</v>
      </c>
      <c r="E547" s="1">
        <v>73799</v>
      </c>
      <c r="F547" s="1" t="s">
        <v>8</v>
      </c>
    </row>
    <row r="548" spans="1:6" x14ac:dyDescent="0.25">
      <c r="A548" s="1">
        <v>2021</v>
      </c>
      <c r="B548" s="1" t="s">
        <v>57</v>
      </c>
      <c r="C548" s="1" t="s">
        <v>27</v>
      </c>
      <c r="D548" s="1">
        <v>21309</v>
      </c>
      <c r="E548" s="1">
        <v>87436</v>
      </c>
      <c r="F548" s="1" t="s">
        <v>10</v>
      </c>
    </row>
    <row r="549" spans="1:6" x14ac:dyDescent="0.25">
      <c r="A549" s="1">
        <v>2021</v>
      </c>
      <c r="B549" s="1" t="s">
        <v>57</v>
      </c>
      <c r="C549" s="1" t="s">
        <v>28</v>
      </c>
      <c r="D549" s="1">
        <v>21106</v>
      </c>
      <c r="E549" s="1">
        <v>69588</v>
      </c>
      <c r="F549" s="1" t="s">
        <v>10</v>
      </c>
    </row>
    <row r="550" spans="1:6" x14ac:dyDescent="0.25">
      <c r="A550" s="1">
        <v>2021</v>
      </c>
      <c r="B550" s="1" t="s">
        <v>57</v>
      </c>
      <c r="C550" s="1" t="s">
        <v>29</v>
      </c>
      <c r="D550" s="1">
        <v>16700</v>
      </c>
      <c r="E550" s="1">
        <v>75734</v>
      </c>
      <c r="F550" s="1" t="s">
        <v>10</v>
      </c>
    </row>
    <row r="551" spans="1:6" x14ac:dyDescent="0.25">
      <c r="A551" s="1">
        <v>2021</v>
      </c>
      <c r="B551" s="1" t="s">
        <v>57</v>
      </c>
      <c r="C551" s="1" t="s">
        <v>30</v>
      </c>
      <c r="D551" s="1">
        <v>5771</v>
      </c>
      <c r="E551" s="1">
        <v>56925</v>
      </c>
      <c r="F551" s="1" t="s">
        <v>10</v>
      </c>
    </row>
    <row r="552" spans="1:6" x14ac:dyDescent="0.25">
      <c r="A552" s="1">
        <v>2021</v>
      </c>
      <c r="B552" s="1" t="s">
        <v>57</v>
      </c>
      <c r="C552" s="1" t="s">
        <v>31</v>
      </c>
      <c r="D552" s="1">
        <v>15133</v>
      </c>
      <c r="E552" s="1">
        <v>67762</v>
      </c>
      <c r="F552" s="1" t="s">
        <v>10</v>
      </c>
    </row>
    <row r="553" spans="1:6" x14ac:dyDescent="0.25">
      <c r="A553" s="1">
        <v>2021</v>
      </c>
      <c r="B553" s="1" t="s">
        <v>57</v>
      </c>
      <c r="C553" s="1" t="s">
        <v>32</v>
      </c>
      <c r="D553" s="1">
        <v>6432</v>
      </c>
      <c r="E553" s="1">
        <v>59962</v>
      </c>
      <c r="F553" s="1" t="s">
        <v>8</v>
      </c>
    </row>
    <row r="554" spans="1:6" x14ac:dyDescent="0.25">
      <c r="A554" s="1">
        <v>2021</v>
      </c>
      <c r="B554" s="1" t="s">
        <v>57</v>
      </c>
      <c r="C554" s="1" t="s">
        <v>33</v>
      </c>
      <c r="D554" s="1">
        <v>7038</v>
      </c>
      <c r="E554" s="1">
        <v>59794</v>
      </c>
      <c r="F554" s="1" t="s">
        <v>8</v>
      </c>
    </row>
    <row r="555" spans="1:6" x14ac:dyDescent="0.25">
      <c r="A555" s="1">
        <v>2021</v>
      </c>
      <c r="B555" s="1" t="s">
        <v>57</v>
      </c>
      <c r="C555" s="1" t="s">
        <v>34</v>
      </c>
      <c r="D555" s="1">
        <v>5852</v>
      </c>
      <c r="E555" s="1">
        <v>70365</v>
      </c>
      <c r="F555" s="1" t="s">
        <v>10</v>
      </c>
    </row>
    <row r="556" spans="1:6" x14ac:dyDescent="0.25">
      <c r="A556" s="1">
        <v>2021</v>
      </c>
      <c r="B556" s="1" t="s">
        <v>57</v>
      </c>
      <c r="C556" s="1" t="s">
        <v>35</v>
      </c>
      <c r="D556" s="1">
        <v>4692</v>
      </c>
      <c r="E556" s="1">
        <v>70868</v>
      </c>
      <c r="F556" s="1" t="s">
        <v>8</v>
      </c>
    </row>
    <row r="557" spans="1:6" x14ac:dyDescent="0.25">
      <c r="A557" s="1">
        <v>2021</v>
      </c>
      <c r="B557" s="1" t="s">
        <v>57</v>
      </c>
      <c r="C557" s="1" t="s">
        <v>36</v>
      </c>
      <c r="D557" s="1">
        <v>22556</v>
      </c>
      <c r="E557" s="1">
        <v>80644</v>
      </c>
      <c r="F557" s="1" t="s">
        <v>8</v>
      </c>
    </row>
    <row r="558" spans="1:6" x14ac:dyDescent="0.25">
      <c r="A558" s="1">
        <v>2021</v>
      </c>
      <c r="B558" s="1" t="s">
        <v>57</v>
      </c>
      <c r="C558" s="1" t="s">
        <v>37</v>
      </c>
      <c r="D558" s="1">
        <v>5571</v>
      </c>
      <c r="E558" s="1">
        <v>58091</v>
      </c>
      <c r="F558" s="1" t="s">
        <v>10</v>
      </c>
    </row>
    <row r="559" spans="1:6" x14ac:dyDescent="0.25">
      <c r="A559" s="1">
        <v>2021</v>
      </c>
      <c r="B559" s="1" t="s">
        <v>57</v>
      </c>
      <c r="C559" s="1" t="s">
        <v>38</v>
      </c>
      <c r="D559" s="1">
        <v>50432</v>
      </c>
      <c r="E559" s="1">
        <v>81570</v>
      </c>
      <c r="F559" s="1" t="s">
        <v>10</v>
      </c>
    </row>
    <row r="560" spans="1:6" x14ac:dyDescent="0.25">
      <c r="A560" s="1">
        <v>2021</v>
      </c>
      <c r="B560" s="1" t="s">
        <v>57</v>
      </c>
      <c r="C560" s="1" t="s">
        <v>39</v>
      </c>
      <c r="D560" s="1">
        <v>27974</v>
      </c>
      <c r="E560" s="1">
        <v>62974</v>
      </c>
      <c r="F560" s="1" t="s">
        <v>8</v>
      </c>
    </row>
    <row r="561" spans="1:6" x14ac:dyDescent="0.25">
      <c r="A561" s="1">
        <v>2021</v>
      </c>
      <c r="B561" s="1" t="s">
        <v>57</v>
      </c>
      <c r="C561" s="1" t="s">
        <v>40</v>
      </c>
      <c r="D561" s="1">
        <v>3692</v>
      </c>
      <c r="E561" s="1">
        <v>74153</v>
      </c>
      <c r="F561" s="1" t="s">
        <v>8</v>
      </c>
    </row>
    <row r="562" spans="1:6" x14ac:dyDescent="0.25">
      <c r="A562" s="1">
        <v>2021</v>
      </c>
      <c r="B562" s="1" t="s">
        <v>57</v>
      </c>
      <c r="C562" s="1" t="s">
        <v>41</v>
      </c>
      <c r="D562" s="1">
        <v>23405</v>
      </c>
      <c r="E562" s="1">
        <v>68383</v>
      </c>
      <c r="F562" s="1" t="s">
        <v>10</v>
      </c>
    </row>
    <row r="563" spans="1:6" x14ac:dyDescent="0.25">
      <c r="A563" s="1">
        <v>2021</v>
      </c>
      <c r="B563" s="1" t="s">
        <v>57</v>
      </c>
      <c r="C563" s="1" t="s">
        <v>42</v>
      </c>
      <c r="D563" s="1">
        <v>9801</v>
      </c>
      <c r="E563" s="1">
        <v>60435</v>
      </c>
      <c r="F563" s="1" t="s">
        <v>8</v>
      </c>
    </row>
    <row r="564" spans="1:6" x14ac:dyDescent="0.25">
      <c r="A564" s="1">
        <v>2021</v>
      </c>
      <c r="B564" s="1" t="s">
        <v>57</v>
      </c>
      <c r="C564" s="1" t="s">
        <v>43</v>
      </c>
      <c r="D564" s="1">
        <v>14626</v>
      </c>
      <c r="E564" s="1">
        <v>69148</v>
      </c>
      <c r="F564" s="1" t="s">
        <v>10</v>
      </c>
    </row>
    <row r="565" spans="1:6" x14ac:dyDescent="0.25">
      <c r="A565" s="1">
        <v>2021</v>
      </c>
      <c r="B565" s="1" t="s">
        <v>57</v>
      </c>
      <c r="C565" s="1" t="s">
        <v>44</v>
      </c>
      <c r="D565" s="1">
        <v>29139</v>
      </c>
      <c r="E565" s="1">
        <v>74612</v>
      </c>
      <c r="F565" s="1" t="s">
        <v>8</v>
      </c>
    </row>
    <row r="566" spans="1:6" x14ac:dyDescent="0.25">
      <c r="A566" s="1">
        <v>2021</v>
      </c>
      <c r="B566" s="1" t="s">
        <v>57</v>
      </c>
      <c r="C566" s="1" t="s">
        <v>45</v>
      </c>
      <c r="D566" s="1">
        <v>3833</v>
      </c>
      <c r="E566" s="1">
        <v>69414</v>
      </c>
      <c r="F566" s="1" t="s">
        <v>8</v>
      </c>
    </row>
    <row r="567" spans="1:6" x14ac:dyDescent="0.25">
      <c r="A567" s="1">
        <v>2021</v>
      </c>
      <c r="B567" s="1" t="s">
        <v>57</v>
      </c>
      <c r="C567" s="1" t="s">
        <v>46</v>
      </c>
      <c r="D567" s="1">
        <v>12956</v>
      </c>
      <c r="E567" s="1">
        <v>61230</v>
      </c>
      <c r="F567" s="1" t="s">
        <v>10</v>
      </c>
    </row>
    <row r="568" spans="1:6" x14ac:dyDescent="0.25">
      <c r="A568" s="1">
        <v>2021</v>
      </c>
      <c r="B568" s="1" t="s">
        <v>57</v>
      </c>
      <c r="C568" s="1" t="s">
        <v>47</v>
      </c>
      <c r="D568" s="1">
        <v>3897</v>
      </c>
      <c r="E568" s="1">
        <v>56997</v>
      </c>
      <c r="F568" s="1" t="s">
        <v>10</v>
      </c>
    </row>
    <row r="569" spans="1:6" x14ac:dyDescent="0.25">
      <c r="A569" s="1">
        <v>2021</v>
      </c>
      <c r="B569" s="1" t="s">
        <v>57</v>
      </c>
      <c r="C569" s="1" t="s">
        <v>48</v>
      </c>
      <c r="D569" s="1">
        <v>12487</v>
      </c>
      <c r="E569" s="1">
        <v>64777</v>
      </c>
      <c r="F569" s="1" t="s">
        <v>8</v>
      </c>
    </row>
    <row r="570" spans="1:6" x14ac:dyDescent="0.25">
      <c r="A570" s="1">
        <v>2021</v>
      </c>
      <c r="B570" s="1" t="s">
        <v>57</v>
      </c>
      <c r="C570" s="1" t="s">
        <v>49</v>
      </c>
      <c r="D570" s="1">
        <v>53248</v>
      </c>
      <c r="E570" s="1">
        <v>73564</v>
      </c>
      <c r="F570" s="1" t="s">
        <v>8</v>
      </c>
    </row>
    <row r="571" spans="1:6" x14ac:dyDescent="0.25">
      <c r="A571" s="1">
        <v>2021</v>
      </c>
      <c r="B571" s="1" t="s">
        <v>57</v>
      </c>
      <c r="C571" s="1" t="s">
        <v>50</v>
      </c>
      <c r="D571" s="1">
        <v>12212</v>
      </c>
      <c r="E571" s="1">
        <v>59428</v>
      </c>
      <c r="F571" s="1" t="s">
        <v>10</v>
      </c>
    </row>
    <row r="572" spans="1:6" x14ac:dyDescent="0.25">
      <c r="A572" s="1">
        <v>2021</v>
      </c>
      <c r="B572" s="1" t="s">
        <v>57</v>
      </c>
      <c r="C572" s="1" t="s">
        <v>51</v>
      </c>
      <c r="D572" s="1">
        <v>2846</v>
      </c>
      <c r="E572" s="1">
        <v>58585</v>
      </c>
      <c r="F572" s="1" t="s">
        <v>10</v>
      </c>
    </row>
    <row r="573" spans="1:6" x14ac:dyDescent="0.25">
      <c r="A573" s="1">
        <v>2021</v>
      </c>
      <c r="B573" s="1" t="s">
        <v>57</v>
      </c>
      <c r="C573" s="1" t="s">
        <v>52</v>
      </c>
      <c r="D573" s="1">
        <v>21468</v>
      </c>
      <c r="E573" s="1">
        <v>66504</v>
      </c>
      <c r="F573" s="1" t="s">
        <v>10</v>
      </c>
    </row>
    <row r="574" spans="1:6" x14ac:dyDescent="0.25">
      <c r="A574" s="1">
        <v>2021</v>
      </c>
      <c r="B574" s="1" t="s">
        <v>57</v>
      </c>
      <c r="C574" s="1" t="s">
        <v>53</v>
      </c>
      <c r="D574" s="1">
        <v>26472</v>
      </c>
      <c r="E574" s="1">
        <v>73833</v>
      </c>
      <c r="F574" s="1" t="s">
        <v>10</v>
      </c>
    </row>
    <row r="575" spans="1:6" x14ac:dyDescent="0.25">
      <c r="A575" s="1">
        <v>2021</v>
      </c>
      <c r="B575" s="1" t="s">
        <v>57</v>
      </c>
      <c r="C575" s="1" t="s">
        <v>54</v>
      </c>
      <c r="D575" s="1">
        <v>4338</v>
      </c>
      <c r="E575" s="1">
        <v>70460</v>
      </c>
      <c r="F575" s="1" t="s">
        <v>10</v>
      </c>
    </row>
    <row r="576" spans="1:6" x14ac:dyDescent="0.25">
      <c r="A576" s="1">
        <v>2021</v>
      </c>
      <c r="B576" s="1" t="s">
        <v>57</v>
      </c>
      <c r="C576" s="1" t="s">
        <v>55</v>
      </c>
      <c r="D576" s="1">
        <v>14823</v>
      </c>
      <c r="E576" s="1">
        <v>69874</v>
      </c>
      <c r="F576" s="1" t="s">
        <v>8</v>
      </c>
    </row>
    <row r="577" spans="1:6" x14ac:dyDescent="0.25">
      <c r="A577" s="1">
        <v>2021</v>
      </c>
      <c r="B577" s="1" t="s">
        <v>57</v>
      </c>
      <c r="C577" s="1" t="s">
        <v>56</v>
      </c>
      <c r="D577" s="1">
        <v>3427</v>
      </c>
      <c r="E577" s="1">
        <v>63417</v>
      </c>
      <c r="F577" s="1" t="s">
        <v>8</v>
      </c>
    </row>
    <row r="578" spans="1:6" x14ac:dyDescent="0.25">
      <c r="A578" s="1">
        <v>2021</v>
      </c>
      <c r="B578" s="1" t="s">
        <v>58</v>
      </c>
      <c r="C578" s="1" t="s">
        <v>7</v>
      </c>
      <c r="D578" s="1">
        <v>5677</v>
      </c>
      <c r="E578" s="1">
        <v>64532</v>
      </c>
      <c r="F578" s="1" t="s">
        <v>10</v>
      </c>
    </row>
    <row r="579" spans="1:6" x14ac:dyDescent="0.25">
      <c r="A579" s="1">
        <v>2021</v>
      </c>
      <c r="B579" s="1" t="s">
        <v>58</v>
      </c>
      <c r="C579" s="1" t="s">
        <v>9</v>
      </c>
      <c r="D579" s="1">
        <v>5157</v>
      </c>
      <c r="E579" s="1">
        <v>84966</v>
      </c>
      <c r="F579" s="1" t="s">
        <v>8</v>
      </c>
    </row>
    <row r="580" spans="1:6" x14ac:dyDescent="0.25">
      <c r="A580" s="1">
        <v>2021</v>
      </c>
      <c r="B580" s="1" t="s">
        <v>58</v>
      </c>
      <c r="C580" s="1" t="s">
        <v>11</v>
      </c>
      <c r="D580" s="1">
        <v>2930</v>
      </c>
      <c r="E580" s="1">
        <v>55202</v>
      </c>
      <c r="F580" s="1" t="s">
        <v>8</v>
      </c>
    </row>
    <row r="581" spans="1:6" x14ac:dyDescent="0.25">
      <c r="A581" s="1">
        <v>2021</v>
      </c>
      <c r="B581" s="1" t="s">
        <v>58</v>
      </c>
      <c r="C581" s="1" t="s">
        <v>12</v>
      </c>
      <c r="D581" s="1">
        <v>44539</v>
      </c>
      <c r="E581" s="1">
        <v>104222</v>
      </c>
      <c r="F581" s="1" t="s">
        <v>10</v>
      </c>
    </row>
    <row r="582" spans="1:6" x14ac:dyDescent="0.25">
      <c r="A582" s="1">
        <v>2021</v>
      </c>
      <c r="B582" s="1" t="s">
        <v>58</v>
      </c>
      <c r="C582" s="1" t="s">
        <v>13</v>
      </c>
      <c r="D582" s="1">
        <v>5849</v>
      </c>
      <c r="E582" s="1">
        <v>79935</v>
      </c>
      <c r="F582" s="1" t="s">
        <v>10</v>
      </c>
    </row>
    <row r="583" spans="1:6" x14ac:dyDescent="0.25">
      <c r="A583" s="1">
        <v>2021</v>
      </c>
      <c r="B583" s="1" t="s">
        <v>58</v>
      </c>
      <c r="C583" s="1" t="s">
        <v>14</v>
      </c>
      <c r="D583" s="1">
        <v>4405</v>
      </c>
      <c r="E583" s="1">
        <v>91024</v>
      </c>
      <c r="F583" s="1" t="s">
        <v>8</v>
      </c>
    </row>
    <row r="584" spans="1:6" x14ac:dyDescent="0.25">
      <c r="A584" s="1">
        <v>2021</v>
      </c>
      <c r="B584" s="1" t="s">
        <v>58</v>
      </c>
      <c r="C584" s="1" t="s">
        <v>15</v>
      </c>
      <c r="D584" s="1">
        <v>663</v>
      </c>
      <c r="E584" s="1">
        <v>72194</v>
      </c>
      <c r="F584" s="1" t="s">
        <v>8</v>
      </c>
    </row>
    <row r="585" spans="1:6" x14ac:dyDescent="0.25">
      <c r="A585" s="1">
        <v>2021</v>
      </c>
      <c r="B585" s="1" t="s">
        <v>58</v>
      </c>
      <c r="C585" s="1" t="s">
        <v>16</v>
      </c>
      <c r="D585" s="1">
        <v>20799</v>
      </c>
      <c r="E585" s="1">
        <v>69877</v>
      </c>
      <c r="F585" s="1" t="s">
        <v>10</v>
      </c>
    </row>
    <row r="586" spans="1:6" x14ac:dyDescent="0.25">
      <c r="A586" s="1">
        <v>2021</v>
      </c>
      <c r="B586" s="1" t="s">
        <v>58</v>
      </c>
      <c r="C586" s="1" t="s">
        <v>17</v>
      </c>
      <c r="D586" s="1">
        <v>10066</v>
      </c>
      <c r="E586" s="1">
        <v>64246</v>
      </c>
      <c r="F586" s="1" t="s">
        <v>8</v>
      </c>
    </row>
    <row r="587" spans="1:6" x14ac:dyDescent="0.25">
      <c r="A587" s="1">
        <v>2021</v>
      </c>
      <c r="B587" s="1" t="s">
        <v>58</v>
      </c>
      <c r="C587" s="1" t="s">
        <v>18</v>
      </c>
      <c r="D587" s="1">
        <v>2680</v>
      </c>
      <c r="E587" s="1">
        <v>68480</v>
      </c>
      <c r="F587" s="1" t="s">
        <v>10</v>
      </c>
    </row>
    <row r="588" spans="1:6" x14ac:dyDescent="0.25">
      <c r="A588" s="1">
        <v>2021</v>
      </c>
      <c r="B588" s="1" t="s">
        <v>58</v>
      </c>
      <c r="C588" s="1" t="s">
        <v>19</v>
      </c>
      <c r="D588" s="1">
        <v>18066</v>
      </c>
      <c r="E588" s="1">
        <v>78819</v>
      </c>
      <c r="F588" s="1" t="s">
        <v>8</v>
      </c>
    </row>
    <row r="589" spans="1:6" x14ac:dyDescent="0.25">
      <c r="A589" s="1">
        <v>2021</v>
      </c>
      <c r="B589" s="1" t="s">
        <v>58</v>
      </c>
      <c r="C589" s="1" t="s">
        <v>20</v>
      </c>
      <c r="D589" s="1">
        <v>9083</v>
      </c>
      <c r="E589" s="1">
        <v>69320</v>
      </c>
      <c r="F589" s="1" t="s">
        <v>8</v>
      </c>
    </row>
    <row r="590" spans="1:6" x14ac:dyDescent="0.25">
      <c r="A590" s="1">
        <v>2021</v>
      </c>
      <c r="B590" s="1" t="s">
        <v>58</v>
      </c>
      <c r="C590" s="1" t="s">
        <v>21</v>
      </c>
      <c r="D590" s="1">
        <v>4132</v>
      </c>
      <c r="E590" s="1">
        <v>66185</v>
      </c>
      <c r="F590" s="1" t="s">
        <v>10</v>
      </c>
    </row>
    <row r="591" spans="1:6" x14ac:dyDescent="0.25">
      <c r="A591" s="1">
        <v>2021</v>
      </c>
      <c r="B591" s="1" t="s">
        <v>58</v>
      </c>
      <c r="C591" s="1" t="s">
        <v>22</v>
      </c>
      <c r="D591" s="1">
        <v>3105</v>
      </c>
      <c r="E591" s="1">
        <v>65652</v>
      </c>
      <c r="F591" s="1" t="s">
        <v>10</v>
      </c>
    </row>
    <row r="592" spans="1:6" x14ac:dyDescent="0.25">
      <c r="A592" s="1">
        <v>2021</v>
      </c>
      <c r="B592" s="1" t="s">
        <v>58</v>
      </c>
      <c r="C592" s="1" t="s">
        <v>23</v>
      </c>
      <c r="D592" s="1">
        <v>4583</v>
      </c>
      <c r="E592" s="1">
        <v>67167</v>
      </c>
      <c r="F592" s="1" t="s">
        <v>8</v>
      </c>
    </row>
    <row r="593" spans="1:6" x14ac:dyDescent="0.25">
      <c r="A593" s="1">
        <v>2021</v>
      </c>
      <c r="B593" s="1" t="s">
        <v>58</v>
      </c>
      <c r="C593" s="1" t="s">
        <v>24</v>
      </c>
      <c r="D593" s="1">
        <v>4453</v>
      </c>
      <c r="E593" s="1">
        <v>83600</v>
      </c>
      <c r="F593" s="1" t="s">
        <v>8</v>
      </c>
    </row>
    <row r="594" spans="1:6" x14ac:dyDescent="0.25">
      <c r="A594" s="1">
        <v>2021</v>
      </c>
      <c r="B594" s="1" t="s">
        <v>58</v>
      </c>
      <c r="C594" s="1" t="s">
        <v>25</v>
      </c>
      <c r="D594" s="1">
        <v>1870</v>
      </c>
      <c r="E594" s="1">
        <v>63227</v>
      </c>
      <c r="F594" s="1" t="s">
        <v>10</v>
      </c>
    </row>
    <row r="595" spans="1:6" x14ac:dyDescent="0.25">
      <c r="A595" s="1">
        <v>2021</v>
      </c>
      <c r="B595" s="1" t="s">
        <v>58</v>
      </c>
      <c r="C595" s="1" t="s">
        <v>26</v>
      </c>
      <c r="D595" s="1">
        <v>4145</v>
      </c>
      <c r="E595" s="1">
        <v>85016</v>
      </c>
      <c r="F595" s="1" t="s">
        <v>10</v>
      </c>
    </row>
    <row r="596" spans="1:6" x14ac:dyDescent="0.25">
      <c r="A596" s="1">
        <v>2021</v>
      </c>
      <c r="B596" s="1" t="s">
        <v>58</v>
      </c>
      <c r="C596" s="1" t="s">
        <v>27</v>
      </c>
      <c r="D596" s="1">
        <v>6682</v>
      </c>
      <c r="E596" s="1">
        <v>95698</v>
      </c>
      <c r="F596" s="1" t="s">
        <v>10</v>
      </c>
    </row>
    <row r="597" spans="1:6" x14ac:dyDescent="0.25">
      <c r="A597" s="1">
        <v>2021</v>
      </c>
      <c r="B597" s="1" t="s">
        <v>58</v>
      </c>
      <c r="C597" s="1" t="s">
        <v>28</v>
      </c>
      <c r="D597" s="1">
        <v>16948</v>
      </c>
      <c r="E597" s="1">
        <v>74465</v>
      </c>
      <c r="F597" s="1" t="s">
        <v>10</v>
      </c>
    </row>
    <row r="598" spans="1:6" x14ac:dyDescent="0.25">
      <c r="A598" s="1">
        <v>2021</v>
      </c>
      <c r="B598" s="1" t="s">
        <v>58</v>
      </c>
      <c r="C598" s="1" t="s">
        <v>29</v>
      </c>
      <c r="D598" s="1">
        <v>8265</v>
      </c>
      <c r="E598" s="1">
        <v>74082</v>
      </c>
      <c r="F598" s="1" t="s">
        <v>10</v>
      </c>
    </row>
    <row r="599" spans="1:6" x14ac:dyDescent="0.25">
      <c r="A599" s="1">
        <v>2021</v>
      </c>
      <c r="B599" s="1" t="s">
        <v>58</v>
      </c>
      <c r="C599" s="1" t="s">
        <v>30</v>
      </c>
      <c r="D599" s="1">
        <v>2396</v>
      </c>
      <c r="E599" s="1">
        <v>56065</v>
      </c>
      <c r="F599" s="1" t="s">
        <v>8</v>
      </c>
    </row>
    <row r="600" spans="1:6" x14ac:dyDescent="0.25">
      <c r="A600" s="1">
        <v>2021</v>
      </c>
      <c r="B600" s="1" t="s">
        <v>58</v>
      </c>
      <c r="C600" s="1" t="s">
        <v>31</v>
      </c>
      <c r="D600" s="1">
        <v>6681</v>
      </c>
      <c r="E600" s="1">
        <v>65758</v>
      </c>
      <c r="F600" s="1" t="s">
        <v>8</v>
      </c>
    </row>
    <row r="601" spans="1:6" x14ac:dyDescent="0.25">
      <c r="A601" s="1">
        <v>2021</v>
      </c>
      <c r="B601" s="1" t="s">
        <v>58</v>
      </c>
      <c r="C601" s="1" t="s">
        <v>32</v>
      </c>
      <c r="D601" s="1">
        <v>1625</v>
      </c>
      <c r="E601" s="1">
        <v>57666</v>
      </c>
      <c r="F601" s="1" t="s">
        <v>10</v>
      </c>
    </row>
    <row r="602" spans="1:6" x14ac:dyDescent="0.25">
      <c r="A602" s="1">
        <v>2021</v>
      </c>
      <c r="B602" s="1" t="s">
        <v>58</v>
      </c>
      <c r="C602" s="1" t="s">
        <v>33</v>
      </c>
      <c r="D602" s="1">
        <v>1974</v>
      </c>
      <c r="E602" s="1">
        <v>58716</v>
      </c>
      <c r="F602" s="1" t="s">
        <v>8</v>
      </c>
    </row>
    <row r="603" spans="1:6" x14ac:dyDescent="0.25">
      <c r="A603" s="1">
        <v>2021</v>
      </c>
      <c r="B603" s="1" t="s">
        <v>58</v>
      </c>
      <c r="C603" s="1" t="s">
        <v>34</v>
      </c>
      <c r="D603" s="1">
        <v>2069</v>
      </c>
      <c r="E603" s="1">
        <v>65498</v>
      </c>
      <c r="F603" s="1" t="s">
        <v>8</v>
      </c>
    </row>
    <row r="604" spans="1:6" x14ac:dyDescent="0.25">
      <c r="A604" s="1">
        <v>2021</v>
      </c>
      <c r="B604" s="1" t="s">
        <v>58</v>
      </c>
      <c r="C604" s="1" t="s">
        <v>35</v>
      </c>
      <c r="D604" s="1">
        <v>2012</v>
      </c>
      <c r="E604" s="1">
        <v>79007</v>
      </c>
      <c r="F604" s="1" t="s">
        <v>10</v>
      </c>
    </row>
    <row r="605" spans="1:6" x14ac:dyDescent="0.25">
      <c r="A605" s="1">
        <v>2021</v>
      </c>
      <c r="B605" s="1" t="s">
        <v>58</v>
      </c>
      <c r="C605" s="1" t="s">
        <v>36</v>
      </c>
      <c r="D605" s="1">
        <v>8994</v>
      </c>
      <c r="E605" s="1">
        <v>87649</v>
      </c>
      <c r="F605" s="1" t="s">
        <v>10</v>
      </c>
    </row>
    <row r="606" spans="1:6" x14ac:dyDescent="0.25">
      <c r="A606" s="1">
        <v>2021</v>
      </c>
      <c r="B606" s="1" t="s">
        <v>58</v>
      </c>
      <c r="C606" s="1" t="s">
        <v>37</v>
      </c>
      <c r="D606" s="1">
        <v>1810</v>
      </c>
      <c r="E606" s="1">
        <v>61737</v>
      </c>
      <c r="F606" s="1" t="s">
        <v>8</v>
      </c>
    </row>
    <row r="607" spans="1:6" x14ac:dyDescent="0.25">
      <c r="A607" s="1">
        <v>2021</v>
      </c>
      <c r="B607" s="1" t="s">
        <v>58</v>
      </c>
      <c r="C607" s="1" t="s">
        <v>38</v>
      </c>
      <c r="D607" s="1">
        <v>16457</v>
      </c>
      <c r="E607" s="1">
        <v>75154</v>
      </c>
      <c r="F607" s="1" t="s">
        <v>8</v>
      </c>
    </row>
    <row r="608" spans="1:6" x14ac:dyDescent="0.25">
      <c r="A608" s="1">
        <v>2021</v>
      </c>
      <c r="B608" s="1" t="s">
        <v>58</v>
      </c>
      <c r="C608" s="1" t="s">
        <v>39</v>
      </c>
      <c r="D608" s="1">
        <v>10247</v>
      </c>
      <c r="E608" s="1">
        <v>67095</v>
      </c>
      <c r="F608" s="1" t="s">
        <v>10</v>
      </c>
    </row>
    <row r="609" spans="1:6" x14ac:dyDescent="0.25">
      <c r="A609" s="1">
        <v>2021</v>
      </c>
      <c r="B609" s="1" t="s">
        <v>58</v>
      </c>
      <c r="C609" s="1" t="s">
        <v>40</v>
      </c>
      <c r="D609" s="1">
        <v>808</v>
      </c>
      <c r="E609" s="1">
        <v>61179</v>
      </c>
      <c r="F609" s="1" t="s">
        <v>8</v>
      </c>
    </row>
    <row r="610" spans="1:6" x14ac:dyDescent="0.25">
      <c r="A610" s="1">
        <v>2021</v>
      </c>
      <c r="B610" s="1" t="s">
        <v>58</v>
      </c>
      <c r="C610" s="1" t="s">
        <v>41</v>
      </c>
      <c r="D610" s="1">
        <v>15486</v>
      </c>
      <c r="E610" s="1">
        <v>68878</v>
      </c>
      <c r="F610" s="1" t="s">
        <v>10</v>
      </c>
    </row>
    <row r="611" spans="1:6" x14ac:dyDescent="0.25">
      <c r="A611" s="1">
        <v>2021</v>
      </c>
      <c r="B611" s="1" t="s">
        <v>58</v>
      </c>
      <c r="C611" s="1" t="s">
        <v>42</v>
      </c>
      <c r="D611" s="1">
        <v>4213</v>
      </c>
      <c r="E611" s="1">
        <v>65951</v>
      </c>
      <c r="F611" s="1" t="s">
        <v>8</v>
      </c>
    </row>
    <row r="612" spans="1:6" x14ac:dyDescent="0.25">
      <c r="A612" s="1">
        <v>2021</v>
      </c>
      <c r="B612" s="1" t="s">
        <v>58</v>
      </c>
      <c r="C612" s="1" t="s">
        <v>43</v>
      </c>
      <c r="D612" s="1">
        <v>6396</v>
      </c>
      <c r="E612" s="1">
        <v>77436</v>
      </c>
      <c r="F612" s="1" t="s">
        <v>8</v>
      </c>
    </row>
    <row r="613" spans="1:6" x14ac:dyDescent="0.25">
      <c r="A613" s="1">
        <v>2021</v>
      </c>
      <c r="B613" s="1" t="s">
        <v>58</v>
      </c>
      <c r="C613" s="1" t="s">
        <v>44</v>
      </c>
      <c r="D613" s="1">
        <v>14432</v>
      </c>
      <c r="E613" s="1">
        <v>70231</v>
      </c>
      <c r="F613" s="1" t="s">
        <v>10</v>
      </c>
    </row>
    <row r="614" spans="1:6" x14ac:dyDescent="0.25">
      <c r="A614" s="1">
        <v>2021</v>
      </c>
      <c r="B614" s="1" t="s">
        <v>58</v>
      </c>
      <c r="C614" s="1" t="s">
        <v>45</v>
      </c>
      <c r="D614" s="1">
        <v>1636</v>
      </c>
      <c r="E614" s="1">
        <v>66286</v>
      </c>
      <c r="F614" s="1" t="s">
        <v>10</v>
      </c>
    </row>
    <row r="615" spans="1:6" x14ac:dyDescent="0.25">
      <c r="A615" s="1">
        <v>2021</v>
      </c>
      <c r="B615" s="1" t="s">
        <v>58</v>
      </c>
      <c r="C615" s="1" t="s">
        <v>46</v>
      </c>
      <c r="D615" s="1">
        <v>6414</v>
      </c>
      <c r="E615" s="1">
        <v>66850</v>
      </c>
      <c r="F615" s="1" t="s">
        <v>8</v>
      </c>
    </row>
    <row r="616" spans="1:6" x14ac:dyDescent="0.25">
      <c r="A616" s="1">
        <v>2021</v>
      </c>
      <c r="B616" s="1" t="s">
        <v>58</v>
      </c>
      <c r="C616" s="1" t="s">
        <v>47</v>
      </c>
      <c r="D616" s="1">
        <v>1067</v>
      </c>
      <c r="E616" s="1">
        <v>56219</v>
      </c>
      <c r="F616" s="1" t="s">
        <v>8</v>
      </c>
    </row>
    <row r="617" spans="1:6" x14ac:dyDescent="0.25">
      <c r="A617" s="1">
        <v>2021</v>
      </c>
      <c r="B617" s="1" t="s">
        <v>58</v>
      </c>
      <c r="C617" s="1" t="s">
        <v>48</v>
      </c>
      <c r="D617" s="1">
        <v>7272</v>
      </c>
      <c r="E617" s="1">
        <v>66305</v>
      </c>
      <c r="F617" s="1" t="s">
        <v>10</v>
      </c>
    </row>
    <row r="618" spans="1:6" x14ac:dyDescent="0.25">
      <c r="A618" s="1">
        <v>2021</v>
      </c>
      <c r="B618" s="1" t="s">
        <v>58</v>
      </c>
      <c r="C618" s="1" t="s">
        <v>49</v>
      </c>
      <c r="D618" s="1">
        <v>25577</v>
      </c>
      <c r="E618" s="1">
        <v>85766</v>
      </c>
      <c r="F618" s="1" t="s">
        <v>10</v>
      </c>
    </row>
    <row r="619" spans="1:6" x14ac:dyDescent="0.25">
      <c r="A619" s="1">
        <v>2021</v>
      </c>
      <c r="B619" s="1" t="s">
        <v>58</v>
      </c>
      <c r="C619" s="1" t="s">
        <v>50</v>
      </c>
      <c r="D619" s="1">
        <v>4547</v>
      </c>
      <c r="E619" s="1">
        <v>65426</v>
      </c>
      <c r="F619" s="1" t="s">
        <v>10</v>
      </c>
    </row>
    <row r="620" spans="1:6" x14ac:dyDescent="0.25">
      <c r="A620" s="1">
        <v>2021</v>
      </c>
      <c r="B620" s="1" t="s">
        <v>58</v>
      </c>
      <c r="C620" s="1" t="s">
        <v>51</v>
      </c>
      <c r="D620" s="1">
        <v>1108</v>
      </c>
      <c r="E620" s="1">
        <v>66807</v>
      </c>
      <c r="F620" s="1" t="s">
        <v>10</v>
      </c>
    </row>
    <row r="621" spans="1:6" x14ac:dyDescent="0.25">
      <c r="A621" s="1">
        <v>2021</v>
      </c>
      <c r="B621" s="1" t="s">
        <v>58</v>
      </c>
      <c r="C621" s="1" t="s">
        <v>52</v>
      </c>
      <c r="D621" s="1">
        <v>6864</v>
      </c>
      <c r="E621" s="1">
        <v>67341</v>
      </c>
      <c r="F621" s="1" t="s">
        <v>10</v>
      </c>
    </row>
    <row r="622" spans="1:6" x14ac:dyDescent="0.25">
      <c r="A622" s="1">
        <v>2021</v>
      </c>
      <c r="B622" s="1" t="s">
        <v>58</v>
      </c>
      <c r="C622" s="1" t="s">
        <v>53</v>
      </c>
      <c r="D622" s="1">
        <v>7824</v>
      </c>
      <c r="E622" s="1">
        <v>87228</v>
      </c>
      <c r="F622" s="1" t="s">
        <v>8</v>
      </c>
    </row>
    <row r="623" spans="1:6" x14ac:dyDescent="0.25">
      <c r="A623" s="1">
        <v>2021</v>
      </c>
      <c r="B623" s="1" t="s">
        <v>58</v>
      </c>
      <c r="C623" s="1" t="s">
        <v>54</v>
      </c>
      <c r="D623" s="1">
        <v>1251</v>
      </c>
      <c r="E623" s="1">
        <v>67074</v>
      </c>
      <c r="F623" s="1" t="s">
        <v>8</v>
      </c>
    </row>
    <row r="624" spans="1:6" x14ac:dyDescent="0.25">
      <c r="A624" s="1">
        <v>2021</v>
      </c>
      <c r="B624" s="1" t="s">
        <v>58</v>
      </c>
      <c r="C624" s="1" t="s">
        <v>55</v>
      </c>
      <c r="D624" s="1">
        <v>9333</v>
      </c>
      <c r="E624" s="1">
        <v>65083</v>
      </c>
      <c r="F624" s="1" t="s">
        <v>10</v>
      </c>
    </row>
    <row r="625" spans="1:6" x14ac:dyDescent="0.25">
      <c r="A625" s="1">
        <v>2021</v>
      </c>
      <c r="B625" s="1" t="s">
        <v>58</v>
      </c>
      <c r="C625" s="1" t="s">
        <v>56</v>
      </c>
      <c r="D625" s="1">
        <v>615</v>
      </c>
      <c r="E625" s="1">
        <v>74738</v>
      </c>
      <c r="F625" s="1" t="s">
        <v>8</v>
      </c>
    </row>
    <row r="626" spans="1:6" x14ac:dyDescent="0.25">
      <c r="A626" s="1">
        <v>2021</v>
      </c>
      <c r="B626" s="1" t="s">
        <v>59</v>
      </c>
      <c r="C626" s="1" t="s">
        <v>7</v>
      </c>
      <c r="D626" s="1">
        <v>32423</v>
      </c>
      <c r="E626" s="1">
        <v>49426</v>
      </c>
      <c r="F626" s="1" t="s">
        <v>8</v>
      </c>
    </row>
    <row r="627" spans="1:6" x14ac:dyDescent="0.25">
      <c r="A627" s="1">
        <v>2021</v>
      </c>
      <c r="B627" s="1" t="s">
        <v>59</v>
      </c>
      <c r="C627" s="1" t="s">
        <v>9</v>
      </c>
      <c r="D627" s="1">
        <v>33190</v>
      </c>
      <c r="E627" s="1">
        <v>54023</v>
      </c>
      <c r="F627" s="1" t="s">
        <v>10</v>
      </c>
    </row>
    <row r="628" spans="1:6" x14ac:dyDescent="0.25">
      <c r="A628" s="1">
        <v>2021</v>
      </c>
      <c r="B628" s="1" t="s">
        <v>59</v>
      </c>
      <c r="C628" s="1" t="s">
        <v>11</v>
      </c>
      <c r="D628" s="1">
        <v>21821</v>
      </c>
      <c r="E628" s="1">
        <v>48897</v>
      </c>
      <c r="F628" s="1" t="s">
        <v>10</v>
      </c>
    </row>
    <row r="629" spans="1:6" x14ac:dyDescent="0.25">
      <c r="A629" s="1">
        <v>2021</v>
      </c>
      <c r="B629" s="1" t="s">
        <v>59</v>
      </c>
      <c r="C629" s="1" t="s">
        <v>12</v>
      </c>
      <c r="D629" s="1">
        <v>198955</v>
      </c>
      <c r="E629" s="1">
        <v>60908</v>
      </c>
      <c r="F629" s="1" t="s">
        <v>8</v>
      </c>
    </row>
    <row r="630" spans="1:6" x14ac:dyDescent="0.25">
      <c r="A630" s="1">
        <v>2021</v>
      </c>
      <c r="B630" s="1" t="s">
        <v>59</v>
      </c>
      <c r="C630" s="1" t="s">
        <v>13</v>
      </c>
      <c r="D630" s="1">
        <v>36041</v>
      </c>
      <c r="E630" s="1">
        <v>58675</v>
      </c>
      <c r="F630" s="1" t="s">
        <v>8</v>
      </c>
    </row>
    <row r="631" spans="1:6" x14ac:dyDescent="0.25">
      <c r="A631" s="1">
        <v>2021</v>
      </c>
      <c r="B631" s="1" t="s">
        <v>59</v>
      </c>
      <c r="C631" s="1" t="s">
        <v>14</v>
      </c>
      <c r="D631" s="1">
        <v>24868</v>
      </c>
      <c r="E631" s="1">
        <v>58540</v>
      </c>
      <c r="F631" s="1" t="s">
        <v>10</v>
      </c>
    </row>
    <row r="632" spans="1:6" x14ac:dyDescent="0.25">
      <c r="A632" s="1">
        <v>2021</v>
      </c>
      <c r="B632" s="1" t="s">
        <v>59</v>
      </c>
      <c r="C632" s="1" t="s">
        <v>15</v>
      </c>
      <c r="D632" s="1">
        <v>7005</v>
      </c>
      <c r="E632" s="1">
        <v>48440</v>
      </c>
      <c r="F632" s="1" t="s">
        <v>8</v>
      </c>
    </row>
    <row r="633" spans="1:6" x14ac:dyDescent="0.25">
      <c r="A633" s="1">
        <v>2021</v>
      </c>
      <c r="B633" s="1" t="s">
        <v>59</v>
      </c>
      <c r="C633" s="1" t="s">
        <v>16</v>
      </c>
      <c r="D633" s="1">
        <v>140278</v>
      </c>
      <c r="E633" s="1">
        <v>52232</v>
      </c>
      <c r="F633" s="1" t="s">
        <v>10</v>
      </c>
    </row>
    <row r="634" spans="1:6" x14ac:dyDescent="0.25">
      <c r="A634" s="1">
        <v>2021</v>
      </c>
      <c r="B634" s="1" t="s">
        <v>59</v>
      </c>
      <c r="C634" s="1" t="s">
        <v>17</v>
      </c>
      <c r="D634" s="1">
        <v>61774</v>
      </c>
      <c r="E634" s="1">
        <v>55817</v>
      </c>
      <c r="F634" s="1" t="s">
        <v>8</v>
      </c>
    </row>
    <row r="635" spans="1:6" x14ac:dyDescent="0.25">
      <c r="A635" s="1">
        <v>2021</v>
      </c>
      <c r="B635" s="1" t="s">
        <v>59</v>
      </c>
      <c r="C635" s="1" t="s">
        <v>18</v>
      </c>
      <c r="D635" s="1">
        <v>11892</v>
      </c>
      <c r="E635" s="1">
        <v>47533</v>
      </c>
      <c r="F635" s="1" t="s">
        <v>8</v>
      </c>
    </row>
    <row r="636" spans="1:6" x14ac:dyDescent="0.25">
      <c r="A636" s="1">
        <v>2021</v>
      </c>
      <c r="B636" s="1" t="s">
        <v>59</v>
      </c>
      <c r="C636" s="1" t="s">
        <v>19</v>
      </c>
      <c r="D636" s="1">
        <v>78822</v>
      </c>
      <c r="E636" s="1">
        <v>59573</v>
      </c>
      <c r="F636" s="1" t="s">
        <v>10</v>
      </c>
    </row>
    <row r="637" spans="1:6" x14ac:dyDescent="0.25">
      <c r="A637" s="1">
        <v>2021</v>
      </c>
      <c r="B637" s="1" t="s">
        <v>59</v>
      </c>
      <c r="C637" s="1" t="s">
        <v>20</v>
      </c>
      <c r="D637" s="1">
        <v>40283</v>
      </c>
      <c r="E637" s="1">
        <v>49345</v>
      </c>
      <c r="F637" s="1" t="s">
        <v>10</v>
      </c>
    </row>
    <row r="638" spans="1:6" x14ac:dyDescent="0.25">
      <c r="A638" s="1">
        <v>2021</v>
      </c>
      <c r="B638" s="1" t="s">
        <v>59</v>
      </c>
      <c r="C638" s="1" t="s">
        <v>21</v>
      </c>
      <c r="D638" s="1">
        <v>23557</v>
      </c>
      <c r="E638" s="1">
        <v>47407</v>
      </c>
      <c r="F638" s="1" t="s">
        <v>8</v>
      </c>
    </row>
    <row r="639" spans="1:6" x14ac:dyDescent="0.25">
      <c r="A639" s="1">
        <v>2021</v>
      </c>
      <c r="B639" s="1" t="s">
        <v>59</v>
      </c>
      <c r="C639" s="1" t="s">
        <v>22</v>
      </c>
      <c r="D639" s="1">
        <v>19844</v>
      </c>
      <c r="E639" s="1">
        <v>49539</v>
      </c>
      <c r="F639" s="1" t="s">
        <v>8</v>
      </c>
    </row>
    <row r="640" spans="1:6" x14ac:dyDescent="0.25">
      <c r="A640" s="1">
        <v>2021</v>
      </c>
      <c r="B640" s="1" t="s">
        <v>59</v>
      </c>
      <c r="C640" s="1" t="s">
        <v>23</v>
      </c>
      <c r="D640" s="1">
        <v>27892</v>
      </c>
      <c r="E640" s="1">
        <v>50163</v>
      </c>
      <c r="F640" s="1" t="s">
        <v>10</v>
      </c>
    </row>
    <row r="641" spans="1:6" x14ac:dyDescent="0.25">
      <c r="A641" s="1">
        <v>2021</v>
      </c>
      <c r="B641" s="1" t="s">
        <v>59</v>
      </c>
      <c r="C641" s="1" t="s">
        <v>24</v>
      </c>
      <c r="D641" s="1">
        <v>30876</v>
      </c>
      <c r="E641" s="1">
        <v>49579</v>
      </c>
      <c r="F641" s="1" t="s">
        <v>10</v>
      </c>
    </row>
    <row r="642" spans="1:6" x14ac:dyDescent="0.25">
      <c r="A642" s="1">
        <v>2021</v>
      </c>
      <c r="B642" s="1" t="s">
        <v>59</v>
      </c>
      <c r="C642" s="1" t="s">
        <v>25</v>
      </c>
      <c r="D642" s="1">
        <v>10676</v>
      </c>
      <c r="E642" s="1">
        <v>45115</v>
      </c>
      <c r="F642" s="1" t="s">
        <v>10</v>
      </c>
    </row>
    <row r="643" spans="1:6" x14ac:dyDescent="0.25">
      <c r="A643" s="1">
        <v>2021</v>
      </c>
      <c r="B643" s="1" t="s">
        <v>59</v>
      </c>
      <c r="C643" s="1" t="s">
        <v>26</v>
      </c>
      <c r="D643" s="1">
        <v>32640</v>
      </c>
      <c r="E643" s="1">
        <v>53503</v>
      </c>
      <c r="F643" s="1" t="s">
        <v>10</v>
      </c>
    </row>
    <row r="644" spans="1:6" x14ac:dyDescent="0.25">
      <c r="A644" s="1">
        <v>2021</v>
      </c>
      <c r="B644" s="1" t="s">
        <v>59</v>
      </c>
      <c r="C644" s="1" t="s">
        <v>27</v>
      </c>
      <c r="D644" s="1">
        <v>41620</v>
      </c>
      <c r="E644" s="1">
        <v>61423</v>
      </c>
      <c r="F644" s="1" t="s">
        <v>10</v>
      </c>
    </row>
    <row r="645" spans="1:6" x14ac:dyDescent="0.25">
      <c r="A645" s="1">
        <v>2021</v>
      </c>
      <c r="B645" s="1" t="s">
        <v>59</v>
      </c>
      <c r="C645" s="1" t="s">
        <v>28</v>
      </c>
      <c r="D645" s="1">
        <v>55150</v>
      </c>
      <c r="E645" s="1">
        <v>54357</v>
      </c>
      <c r="F645" s="1" t="s">
        <v>8</v>
      </c>
    </row>
    <row r="646" spans="1:6" x14ac:dyDescent="0.25">
      <c r="A646" s="1">
        <v>2021</v>
      </c>
      <c r="B646" s="1" t="s">
        <v>59</v>
      </c>
      <c r="C646" s="1" t="s">
        <v>29</v>
      </c>
      <c r="D646" s="1">
        <v>37323</v>
      </c>
      <c r="E646" s="1">
        <v>56523</v>
      </c>
      <c r="F646" s="1" t="s">
        <v>8</v>
      </c>
    </row>
    <row r="647" spans="1:6" x14ac:dyDescent="0.25">
      <c r="A647" s="1">
        <v>2021</v>
      </c>
      <c r="B647" s="1" t="s">
        <v>59</v>
      </c>
      <c r="C647" s="1" t="s">
        <v>30</v>
      </c>
      <c r="D647" s="1">
        <v>19568</v>
      </c>
      <c r="E647" s="1">
        <v>43621</v>
      </c>
      <c r="F647" s="1" t="s">
        <v>10</v>
      </c>
    </row>
    <row r="648" spans="1:6" x14ac:dyDescent="0.25">
      <c r="A648" s="1">
        <v>2021</v>
      </c>
      <c r="B648" s="1" t="s">
        <v>59</v>
      </c>
      <c r="C648" s="1" t="s">
        <v>31</v>
      </c>
      <c r="D648" s="1">
        <v>39400</v>
      </c>
      <c r="E648" s="1">
        <v>49646</v>
      </c>
      <c r="F648" s="1" t="s">
        <v>8</v>
      </c>
    </row>
    <row r="649" spans="1:6" x14ac:dyDescent="0.25">
      <c r="A649" s="1">
        <v>2021</v>
      </c>
      <c r="B649" s="1" t="s">
        <v>59</v>
      </c>
      <c r="C649" s="1" t="s">
        <v>32</v>
      </c>
      <c r="D649" s="1">
        <v>9112</v>
      </c>
      <c r="E649" s="1">
        <v>46937</v>
      </c>
      <c r="F649" s="1" t="s">
        <v>8</v>
      </c>
    </row>
    <row r="650" spans="1:6" x14ac:dyDescent="0.25">
      <c r="A650" s="1">
        <v>2021</v>
      </c>
      <c r="B650" s="1" t="s">
        <v>59</v>
      </c>
      <c r="C650" s="1" t="s">
        <v>33</v>
      </c>
      <c r="D650" s="1">
        <v>14969</v>
      </c>
      <c r="E650" s="1">
        <v>47557</v>
      </c>
      <c r="F650" s="1" t="s">
        <v>10</v>
      </c>
    </row>
    <row r="651" spans="1:6" x14ac:dyDescent="0.25">
      <c r="A651" s="1">
        <v>2021</v>
      </c>
      <c r="B651" s="1" t="s">
        <v>59</v>
      </c>
      <c r="C651" s="1" t="s">
        <v>34</v>
      </c>
      <c r="D651" s="1">
        <v>15866</v>
      </c>
      <c r="E651" s="1">
        <v>51452</v>
      </c>
      <c r="F651" s="1" t="s">
        <v>10</v>
      </c>
    </row>
    <row r="652" spans="1:6" x14ac:dyDescent="0.25">
      <c r="A652" s="1">
        <v>2021</v>
      </c>
      <c r="B652" s="1" t="s">
        <v>59</v>
      </c>
      <c r="C652" s="1" t="s">
        <v>35</v>
      </c>
      <c r="D652" s="1">
        <v>12448</v>
      </c>
      <c r="E652" s="1">
        <v>55409</v>
      </c>
      <c r="F652" s="1" t="s">
        <v>8</v>
      </c>
    </row>
    <row r="653" spans="1:6" x14ac:dyDescent="0.25">
      <c r="A653" s="1">
        <v>2021</v>
      </c>
      <c r="B653" s="1" t="s">
        <v>59</v>
      </c>
      <c r="C653" s="1" t="s">
        <v>36</v>
      </c>
      <c r="D653" s="1">
        <v>54227</v>
      </c>
      <c r="E653" s="1">
        <v>61204</v>
      </c>
      <c r="F653" s="1" t="s">
        <v>8</v>
      </c>
    </row>
    <row r="654" spans="1:6" x14ac:dyDescent="0.25">
      <c r="A654" s="1">
        <v>2021</v>
      </c>
      <c r="B654" s="1" t="s">
        <v>59</v>
      </c>
      <c r="C654" s="1" t="s">
        <v>37</v>
      </c>
      <c r="D654" s="1">
        <v>10974</v>
      </c>
      <c r="E654" s="1">
        <v>45275</v>
      </c>
      <c r="F654" s="1" t="s">
        <v>10</v>
      </c>
    </row>
    <row r="655" spans="1:6" x14ac:dyDescent="0.25">
      <c r="A655" s="1">
        <v>2021</v>
      </c>
      <c r="B655" s="1" t="s">
        <v>59</v>
      </c>
      <c r="C655" s="1" t="s">
        <v>38</v>
      </c>
      <c r="D655" s="1">
        <v>120950</v>
      </c>
      <c r="E655" s="1">
        <v>59710</v>
      </c>
      <c r="F655" s="1" t="s">
        <v>8</v>
      </c>
    </row>
    <row r="656" spans="1:6" x14ac:dyDescent="0.25">
      <c r="A656" s="1">
        <v>2021</v>
      </c>
      <c r="B656" s="1" t="s">
        <v>59</v>
      </c>
      <c r="C656" s="1" t="s">
        <v>39</v>
      </c>
      <c r="D656" s="1">
        <v>62397</v>
      </c>
      <c r="E656" s="1">
        <v>50579</v>
      </c>
      <c r="F656" s="1" t="s">
        <v>10</v>
      </c>
    </row>
    <row r="657" spans="1:6" x14ac:dyDescent="0.25">
      <c r="A657" s="1">
        <v>2021</v>
      </c>
      <c r="B657" s="1" t="s">
        <v>59</v>
      </c>
      <c r="C657" s="1" t="s">
        <v>40</v>
      </c>
      <c r="D657" s="1">
        <v>7738</v>
      </c>
      <c r="E657" s="1">
        <v>57925</v>
      </c>
      <c r="F657" s="1" t="s">
        <v>8</v>
      </c>
    </row>
    <row r="658" spans="1:6" x14ac:dyDescent="0.25">
      <c r="A658" s="1">
        <v>2021</v>
      </c>
      <c r="B658" s="1" t="s">
        <v>59</v>
      </c>
      <c r="C658" s="1" t="s">
        <v>41</v>
      </c>
      <c r="D658" s="1">
        <v>68958</v>
      </c>
      <c r="E658" s="1">
        <v>51569</v>
      </c>
      <c r="F658" s="1" t="s">
        <v>8</v>
      </c>
    </row>
    <row r="659" spans="1:6" x14ac:dyDescent="0.25">
      <c r="A659" s="1">
        <v>2021</v>
      </c>
      <c r="B659" s="1" t="s">
        <v>59</v>
      </c>
      <c r="C659" s="1" t="s">
        <v>42</v>
      </c>
      <c r="D659" s="1">
        <v>23883</v>
      </c>
      <c r="E659" s="1">
        <v>49049</v>
      </c>
      <c r="F659" s="1" t="s">
        <v>10</v>
      </c>
    </row>
    <row r="660" spans="1:6" x14ac:dyDescent="0.25">
      <c r="A660" s="1">
        <v>2021</v>
      </c>
      <c r="B660" s="1" t="s">
        <v>59</v>
      </c>
      <c r="C660" s="1" t="s">
        <v>43</v>
      </c>
      <c r="D660" s="1">
        <v>26460</v>
      </c>
      <c r="E660" s="1">
        <v>51879</v>
      </c>
      <c r="F660" s="1" t="s">
        <v>10</v>
      </c>
    </row>
    <row r="661" spans="1:6" x14ac:dyDescent="0.25">
      <c r="A661" s="1">
        <v>2021</v>
      </c>
      <c r="B661" s="1" t="s">
        <v>59</v>
      </c>
      <c r="C661" s="1" t="s">
        <v>44</v>
      </c>
      <c r="D661" s="1">
        <v>74684</v>
      </c>
      <c r="E661" s="1">
        <v>52296</v>
      </c>
      <c r="F661" s="1" t="s">
        <v>8</v>
      </c>
    </row>
    <row r="662" spans="1:6" x14ac:dyDescent="0.25">
      <c r="A662" s="1">
        <v>2021</v>
      </c>
      <c r="B662" s="1" t="s">
        <v>59</v>
      </c>
      <c r="C662" s="1" t="s">
        <v>45</v>
      </c>
      <c r="D662" s="1">
        <v>7648</v>
      </c>
      <c r="E662" s="1">
        <v>51232</v>
      </c>
      <c r="F662" s="1" t="s">
        <v>8</v>
      </c>
    </row>
    <row r="663" spans="1:6" x14ac:dyDescent="0.25">
      <c r="A663" s="1">
        <v>2021</v>
      </c>
      <c r="B663" s="1" t="s">
        <v>59</v>
      </c>
      <c r="C663" s="1" t="s">
        <v>46</v>
      </c>
      <c r="D663" s="1">
        <v>31073</v>
      </c>
      <c r="E663" s="1">
        <v>47048</v>
      </c>
      <c r="F663" s="1" t="s">
        <v>10</v>
      </c>
    </row>
    <row r="664" spans="1:6" x14ac:dyDescent="0.25">
      <c r="A664" s="1">
        <v>2021</v>
      </c>
      <c r="B664" s="1" t="s">
        <v>59</v>
      </c>
      <c r="C664" s="1" t="s">
        <v>47</v>
      </c>
      <c r="D664" s="1">
        <v>8027</v>
      </c>
      <c r="E664" s="1">
        <v>46980</v>
      </c>
      <c r="F664" s="1" t="s">
        <v>10</v>
      </c>
    </row>
    <row r="665" spans="1:6" x14ac:dyDescent="0.25">
      <c r="A665" s="1">
        <v>2021</v>
      </c>
      <c r="B665" s="1" t="s">
        <v>59</v>
      </c>
      <c r="C665" s="1" t="s">
        <v>48</v>
      </c>
      <c r="D665" s="1">
        <v>40380</v>
      </c>
      <c r="E665" s="1">
        <v>52991</v>
      </c>
      <c r="F665" s="1" t="s">
        <v>10</v>
      </c>
    </row>
    <row r="666" spans="1:6" x14ac:dyDescent="0.25">
      <c r="A666" s="1">
        <v>2021</v>
      </c>
      <c r="B666" s="1" t="s">
        <v>59</v>
      </c>
      <c r="C666" s="1" t="s">
        <v>49</v>
      </c>
      <c r="D666" s="1">
        <v>150310</v>
      </c>
      <c r="E666" s="1">
        <v>60323</v>
      </c>
      <c r="F666" s="1" t="s">
        <v>10</v>
      </c>
    </row>
    <row r="667" spans="1:6" x14ac:dyDescent="0.25">
      <c r="A667" s="1">
        <v>2021</v>
      </c>
      <c r="B667" s="1" t="s">
        <v>59</v>
      </c>
      <c r="C667" s="1" t="s">
        <v>50</v>
      </c>
      <c r="D667" s="1">
        <v>20066</v>
      </c>
      <c r="E667" s="1">
        <v>51785</v>
      </c>
      <c r="F667" s="1" t="s">
        <v>10</v>
      </c>
    </row>
    <row r="668" spans="1:6" x14ac:dyDescent="0.25">
      <c r="A668" s="1">
        <v>2021</v>
      </c>
      <c r="B668" s="1" t="s">
        <v>59</v>
      </c>
      <c r="C668" s="1" t="s">
        <v>51</v>
      </c>
      <c r="D668" s="1">
        <v>5040</v>
      </c>
      <c r="E668" s="1">
        <v>47456</v>
      </c>
      <c r="F668" s="1" t="s">
        <v>8</v>
      </c>
    </row>
    <row r="669" spans="1:6" x14ac:dyDescent="0.25">
      <c r="A669" s="1">
        <v>2021</v>
      </c>
      <c r="B669" s="1" t="s">
        <v>59</v>
      </c>
      <c r="C669" s="1" t="s">
        <v>52</v>
      </c>
      <c r="D669" s="1">
        <v>42839</v>
      </c>
      <c r="E669" s="1">
        <v>51486</v>
      </c>
      <c r="F669" s="1" t="s">
        <v>8</v>
      </c>
    </row>
    <row r="670" spans="1:6" x14ac:dyDescent="0.25">
      <c r="A670" s="1">
        <v>2021</v>
      </c>
      <c r="B670" s="1" t="s">
        <v>59</v>
      </c>
      <c r="C670" s="1" t="s">
        <v>53</v>
      </c>
      <c r="D670" s="1">
        <v>38692</v>
      </c>
      <c r="E670" s="1">
        <v>73312</v>
      </c>
      <c r="F670" s="1" t="s">
        <v>10</v>
      </c>
    </row>
    <row r="671" spans="1:6" x14ac:dyDescent="0.25">
      <c r="A671" s="1">
        <v>2021</v>
      </c>
      <c r="B671" s="1" t="s">
        <v>59</v>
      </c>
      <c r="C671" s="1" t="s">
        <v>54</v>
      </c>
      <c r="D671" s="1">
        <v>10709</v>
      </c>
      <c r="E671" s="1">
        <v>46148</v>
      </c>
      <c r="F671" s="1" t="s">
        <v>8</v>
      </c>
    </row>
    <row r="672" spans="1:6" x14ac:dyDescent="0.25">
      <c r="A672" s="1">
        <v>2021</v>
      </c>
      <c r="B672" s="1" t="s">
        <v>59</v>
      </c>
      <c r="C672" s="1" t="s">
        <v>55</v>
      </c>
      <c r="D672" s="1">
        <v>36253</v>
      </c>
      <c r="E672" s="1">
        <v>48647</v>
      </c>
      <c r="F672" s="1" t="s">
        <v>8</v>
      </c>
    </row>
    <row r="673" spans="1:6" x14ac:dyDescent="0.25">
      <c r="A673" s="1">
        <v>2021</v>
      </c>
      <c r="B673" s="1" t="s">
        <v>59</v>
      </c>
      <c r="C673" s="1" t="s">
        <v>56</v>
      </c>
      <c r="D673" s="1">
        <v>4819</v>
      </c>
      <c r="E673" s="1">
        <v>50408</v>
      </c>
      <c r="F673" s="1" t="s">
        <v>10</v>
      </c>
    </row>
    <row r="674" spans="1:6" x14ac:dyDescent="0.25">
      <c r="A674" s="1">
        <v>2021</v>
      </c>
      <c r="B674" s="1" t="s">
        <v>60</v>
      </c>
      <c r="C674" s="1" t="s">
        <v>7</v>
      </c>
      <c r="D674" s="1">
        <v>2309</v>
      </c>
      <c r="E674" s="1">
        <v>68845</v>
      </c>
      <c r="F674" s="1" t="s">
        <v>10</v>
      </c>
    </row>
    <row r="675" spans="1:6" x14ac:dyDescent="0.25">
      <c r="A675" s="1">
        <v>2021</v>
      </c>
      <c r="B675" s="1" t="s">
        <v>60</v>
      </c>
      <c r="C675" s="1" t="s">
        <v>9</v>
      </c>
      <c r="D675" s="1">
        <v>3691</v>
      </c>
      <c r="E675" s="1">
        <v>83822</v>
      </c>
      <c r="F675" s="1" t="s">
        <v>8</v>
      </c>
    </row>
    <row r="676" spans="1:6" x14ac:dyDescent="0.25">
      <c r="A676" s="1">
        <v>2021</v>
      </c>
      <c r="B676" s="1" t="s">
        <v>60</v>
      </c>
      <c r="C676" s="1" t="s">
        <v>11</v>
      </c>
      <c r="D676" s="1">
        <v>1303</v>
      </c>
      <c r="E676" s="1">
        <v>63981</v>
      </c>
      <c r="F676" s="1" t="s">
        <v>8</v>
      </c>
    </row>
    <row r="677" spans="1:6" x14ac:dyDescent="0.25">
      <c r="A677" s="1">
        <v>2021</v>
      </c>
      <c r="B677" s="1" t="s">
        <v>60</v>
      </c>
      <c r="C677" s="1" t="s">
        <v>12</v>
      </c>
      <c r="D677" s="1">
        <v>28529</v>
      </c>
      <c r="E677" s="1">
        <v>197278</v>
      </c>
      <c r="F677" s="1" t="s">
        <v>10</v>
      </c>
    </row>
    <row r="678" spans="1:6" x14ac:dyDescent="0.25">
      <c r="A678" s="1">
        <v>2021</v>
      </c>
      <c r="B678" s="1" t="s">
        <v>60</v>
      </c>
      <c r="C678" s="1" t="s">
        <v>13</v>
      </c>
      <c r="D678" s="1">
        <v>4330</v>
      </c>
      <c r="E678" s="1">
        <v>115380</v>
      </c>
      <c r="F678" s="1" t="s">
        <v>8</v>
      </c>
    </row>
    <row r="679" spans="1:6" x14ac:dyDescent="0.25">
      <c r="A679" s="1">
        <v>2021</v>
      </c>
      <c r="B679" s="1" t="s">
        <v>60</v>
      </c>
      <c r="C679" s="1" t="s">
        <v>14</v>
      </c>
      <c r="D679" s="1">
        <v>2551</v>
      </c>
      <c r="E679" s="1">
        <v>126406</v>
      </c>
      <c r="F679" s="1" t="s">
        <v>10</v>
      </c>
    </row>
    <row r="680" spans="1:6" x14ac:dyDescent="0.25">
      <c r="A680" s="1">
        <v>2021</v>
      </c>
      <c r="B680" s="1" t="s">
        <v>60</v>
      </c>
      <c r="C680" s="1" t="s">
        <v>15</v>
      </c>
      <c r="D680" s="1">
        <v>497</v>
      </c>
      <c r="E680" s="1">
        <v>76031</v>
      </c>
      <c r="F680" s="1" t="s">
        <v>8</v>
      </c>
    </row>
    <row r="681" spans="1:6" x14ac:dyDescent="0.25">
      <c r="A681" s="1">
        <v>2021</v>
      </c>
      <c r="B681" s="1" t="s">
        <v>60</v>
      </c>
      <c r="C681" s="1" t="s">
        <v>16</v>
      </c>
      <c r="D681" s="1">
        <v>11744</v>
      </c>
      <c r="E681" s="1">
        <v>92153</v>
      </c>
      <c r="F681" s="1" t="s">
        <v>8</v>
      </c>
    </row>
    <row r="682" spans="1:6" x14ac:dyDescent="0.25">
      <c r="A682" s="1">
        <v>2021</v>
      </c>
      <c r="B682" s="1" t="s">
        <v>60</v>
      </c>
      <c r="C682" s="1" t="s">
        <v>17</v>
      </c>
      <c r="D682" s="1">
        <v>5380</v>
      </c>
      <c r="E682" s="1">
        <v>106462</v>
      </c>
      <c r="F682" s="1" t="s">
        <v>10</v>
      </c>
    </row>
    <row r="683" spans="1:6" x14ac:dyDescent="0.25">
      <c r="A683" s="1">
        <v>2021</v>
      </c>
      <c r="B683" s="1" t="s">
        <v>60</v>
      </c>
      <c r="C683" s="1" t="s">
        <v>18</v>
      </c>
      <c r="D683" s="1">
        <v>1231</v>
      </c>
      <c r="E683" s="1">
        <v>62211</v>
      </c>
      <c r="F683" s="1" t="s">
        <v>10</v>
      </c>
    </row>
    <row r="684" spans="1:6" x14ac:dyDescent="0.25">
      <c r="A684" s="1">
        <v>2021</v>
      </c>
      <c r="B684" s="1" t="s">
        <v>60</v>
      </c>
      <c r="C684" s="1" t="s">
        <v>19</v>
      </c>
      <c r="D684" s="1">
        <v>6998</v>
      </c>
      <c r="E684" s="1">
        <v>102732</v>
      </c>
      <c r="F684" s="1" t="s">
        <v>8</v>
      </c>
    </row>
    <row r="685" spans="1:6" x14ac:dyDescent="0.25">
      <c r="A685" s="1">
        <v>2021</v>
      </c>
      <c r="B685" s="1" t="s">
        <v>60</v>
      </c>
      <c r="C685" s="1" t="s">
        <v>20</v>
      </c>
      <c r="D685" s="1">
        <v>2278</v>
      </c>
      <c r="E685" s="1">
        <v>68444</v>
      </c>
      <c r="F685" s="1" t="s">
        <v>8</v>
      </c>
    </row>
    <row r="686" spans="1:6" x14ac:dyDescent="0.25">
      <c r="A686" s="1">
        <v>2021</v>
      </c>
      <c r="B686" s="1" t="s">
        <v>60</v>
      </c>
      <c r="C686" s="1" t="s">
        <v>21</v>
      </c>
      <c r="D686" s="1">
        <v>1778</v>
      </c>
      <c r="E686" s="1">
        <v>66664</v>
      </c>
      <c r="F686" s="1" t="s">
        <v>10</v>
      </c>
    </row>
    <row r="687" spans="1:6" x14ac:dyDescent="0.25">
      <c r="A687" s="1">
        <v>2021</v>
      </c>
      <c r="B687" s="1" t="s">
        <v>60</v>
      </c>
      <c r="C687" s="1" t="s">
        <v>22</v>
      </c>
      <c r="D687" s="1">
        <v>1386</v>
      </c>
      <c r="E687" s="1">
        <v>72434</v>
      </c>
      <c r="F687" s="1" t="s">
        <v>10</v>
      </c>
    </row>
    <row r="688" spans="1:6" x14ac:dyDescent="0.25">
      <c r="A688" s="1">
        <v>2021</v>
      </c>
      <c r="B688" s="1" t="s">
        <v>60</v>
      </c>
      <c r="C688" s="1" t="s">
        <v>23</v>
      </c>
      <c r="D688" s="1">
        <v>1924</v>
      </c>
      <c r="E688" s="1">
        <v>64590</v>
      </c>
      <c r="F688" s="1" t="s">
        <v>10</v>
      </c>
    </row>
    <row r="689" spans="1:6" x14ac:dyDescent="0.25">
      <c r="A689" s="1">
        <v>2021</v>
      </c>
      <c r="B689" s="1" t="s">
        <v>60</v>
      </c>
      <c r="C689" s="1" t="s">
        <v>24</v>
      </c>
      <c r="D689" s="1">
        <v>1801</v>
      </c>
      <c r="E689" s="1">
        <v>66638</v>
      </c>
      <c r="F689" s="1" t="s">
        <v>10</v>
      </c>
    </row>
    <row r="690" spans="1:6" x14ac:dyDescent="0.25">
      <c r="A690" s="1">
        <v>2021</v>
      </c>
      <c r="B690" s="1" t="s">
        <v>60</v>
      </c>
      <c r="C690" s="1" t="s">
        <v>25</v>
      </c>
      <c r="D690" s="1">
        <v>869</v>
      </c>
      <c r="E690" s="1">
        <v>63442</v>
      </c>
      <c r="F690" s="1" t="s">
        <v>10</v>
      </c>
    </row>
    <row r="691" spans="1:6" x14ac:dyDescent="0.25">
      <c r="A691" s="1">
        <v>2021</v>
      </c>
      <c r="B691" s="1" t="s">
        <v>60</v>
      </c>
      <c r="C691" s="1" t="s">
        <v>26</v>
      </c>
      <c r="D691" s="1">
        <v>2846</v>
      </c>
      <c r="E691" s="1">
        <v>104834</v>
      </c>
      <c r="F691" s="1" t="s">
        <v>8</v>
      </c>
    </row>
    <row r="692" spans="1:6" x14ac:dyDescent="0.25">
      <c r="A692" s="1">
        <v>2021</v>
      </c>
      <c r="B692" s="1" t="s">
        <v>60</v>
      </c>
      <c r="C692" s="1" t="s">
        <v>27</v>
      </c>
      <c r="D692" s="1">
        <v>5717</v>
      </c>
      <c r="E692" s="1">
        <v>134022</v>
      </c>
      <c r="F692" s="1" t="s">
        <v>8</v>
      </c>
    </row>
    <row r="693" spans="1:6" x14ac:dyDescent="0.25">
      <c r="A693" s="1">
        <v>2021</v>
      </c>
      <c r="B693" s="1" t="s">
        <v>60</v>
      </c>
      <c r="C693" s="1" t="s">
        <v>28</v>
      </c>
      <c r="D693" s="1">
        <v>7146</v>
      </c>
      <c r="E693" s="1">
        <v>83504</v>
      </c>
      <c r="F693" s="1" t="s">
        <v>10</v>
      </c>
    </row>
    <row r="694" spans="1:6" x14ac:dyDescent="0.25">
      <c r="A694" s="1">
        <v>2021</v>
      </c>
      <c r="B694" s="1" t="s">
        <v>60</v>
      </c>
      <c r="C694" s="1" t="s">
        <v>29</v>
      </c>
      <c r="D694" s="1">
        <v>4133</v>
      </c>
      <c r="E694" s="1">
        <v>89846</v>
      </c>
      <c r="F694" s="1" t="s">
        <v>8</v>
      </c>
    </row>
    <row r="695" spans="1:6" x14ac:dyDescent="0.25">
      <c r="A695" s="1">
        <v>2021</v>
      </c>
      <c r="B695" s="1" t="s">
        <v>60</v>
      </c>
      <c r="C695" s="1" t="s">
        <v>30</v>
      </c>
      <c r="D695" s="1">
        <v>944</v>
      </c>
      <c r="E695" s="1">
        <v>55438</v>
      </c>
      <c r="F695" s="1" t="s">
        <v>8</v>
      </c>
    </row>
    <row r="696" spans="1:6" x14ac:dyDescent="0.25">
      <c r="A696" s="1">
        <v>2021</v>
      </c>
      <c r="B696" s="1" t="s">
        <v>60</v>
      </c>
      <c r="C696" s="1" t="s">
        <v>31</v>
      </c>
      <c r="D696" s="1">
        <v>3310</v>
      </c>
      <c r="E696" s="1">
        <v>91960</v>
      </c>
      <c r="F696" s="1" t="s">
        <v>10</v>
      </c>
    </row>
    <row r="697" spans="1:6" x14ac:dyDescent="0.25">
      <c r="A697" s="1">
        <v>2021</v>
      </c>
      <c r="B697" s="1" t="s">
        <v>60</v>
      </c>
      <c r="C697" s="1" t="s">
        <v>32</v>
      </c>
      <c r="D697" s="1">
        <v>799</v>
      </c>
      <c r="E697" s="1">
        <v>62592</v>
      </c>
      <c r="F697" s="1" t="s">
        <v>10</v>
      </c>
    </row>
    <row r="698" spans="1:6" x14ac:dyDescent="0.25">
      <c r="A698" s="1">
        <v>2021</v>
      </c>
      <c r="B698" s="1" t="s">
        <v>60</v>
      </c>
      <c r="C698" s="1" t="s">
        <v>33</v>
      </c>
      <c r="D698" s="1">
        <v>1015</v>
      </c>
      <c r="E698" s="1">
        <v>72732</v>
      </c>
      <c r="F698" s="1" t="s">
        <v>8</v>
      </c>
    </row>
    <row r="699" spans="1:6" x14ac:dyDescent="0.25">
      <c r="A699" s="1">
        <v>2021</v>
      </c>
      <c r="B699" s="1" t="s">
        <v>60</v>
      </c>
      <c r="C699" s="1" t="s">
        <v>34</v>
      </c>
      <c r="D699" s="1">
        <v>1664</v>
      </c>
      <c r="E699" s="1">
        <v>79213</v>
      </c>
      <c r="F699" s="1" t="s">
        <v>8</v>
      </c>
    </row>
    <row r="700" spans="1:6" x14ac:dyDescent="0.25">
      <c r="A700" s="1">
        <v>2021</v>
      </c>
      <c r="B700" s="1" t="s">
        <v>60</v>
      </c>
      <c r="C700" s="1" t="s">
        <v>35</v>
      </c>
      <c r="D700" s="1">
        <v>1037</v>
      </c>
      <c r="E700" s="1">
        <v>103212</v>
      </c>
      <c r="F700" s="1" t="s">
        <v>10</v>
      </c>
    </row>
    <row r="701" spans="1:6" x14ac:dyDescent="0.25">
      <c r="A701" s="1">
        <v>2021</v>
      </c>
      <c r="B701" s="1" t="s">
        <v>60</v>
      </c>
      <c r="C701" s="1" t="s">
        <v>36</v>
      </c>
      <c r="D701" s="1">
        <v>3724</v>
      </c>
      <c r="E701" s="1">
        <v>123433</v>
      </c>
      <c r="F701" s="1" t="s">
        <v>8</v>
      </c>
    </row>
    <row r="702" spans="1:6" x14ac:dyDescent="0.25">
      <c r="A702" s="1">
        <v>2021</v>
      </c>
      <c r="B702" s="1" t="s">
        <v>60</v>
      </c>
      <c r="C702" s="1" t="s">
        <v>37</v>
      </c>
      <c r="D702" s="1">
        <v>1074</v>
      </c>
      <c r="E702" s="1">
        <v>63554</v>
      </c>
      <c r="F702" s="1" t="s">
        <v>10</v>
      </c>
    </row>
    <row r="703" spans="1:6" x14ac:dyDescent="0.25">
      <c r="A703" s="1">
        <v>2021</v>
      </c>
      <c r="B703" s="1" t="s">
        <v>60</v>
      </c>
      <c r="C703" s="1" t="s">
        <v>38</v>
      </c>
      <c r="D703" s="1">
        <v>12812</v>
      </c>
      <c r="E703" s="1">
        <v>141959</v>
      </c>
      <c r="F703" s="1" t="s">
        <v>8</v>
      </c>
    </row>
    <row r="704" spans="1:6" x14ac:dyDescent="0.25">
      <c r="A704" s="1">
        <v>2021</v>
      </c>
      <c r="B704" s="1" t="s">
        <v>60</v>
      </c>
      <c r="C704" s="1" t="s">
        <v>39</v>
      </c>
      <c r="D704" s="1">
        <v>5669</v>
      </c>
      <c r="E704" s="1">
        <v>93039</v>
      </c>
      <c r="F704" s="1" t="s">
        <v>8</v>
      </c>
    </row>
    <row r="705" spans="1:6" x14ac:dyDescent="0.25">
      <c r="A705" s="1">
        <v>2021</v>
      </c>
      <c r="B705" s="1" t="s">
        <v>60</v>
      </c>
      <c r="C705" s="1" t="s">
        <v>40</v>
      </c>
      <c r="D705" s="1">
        <v>402</v>
      </c>
      <c r="E705" s="1">
        <v>77543</v>
      </c>
      <c r="F705" s="1" t="s">
        <v>10</v>
      </c>
    </row>
    <row r="706" spans="1:6" x14ac:dyDescent="0.25">
      <c r="A706" s="1">
        <v>2021</v>
      </c>
      <c r="B706" s="1" t="s">
        <v>60</v>
      </c>
      <c r="C706" s="1" t="s">
        <v>41</v>
      </c>
      <c r="D706" s="1">
        <v>4915</v>
      </c>
      <c r="E706" s="1">
        <v>78613</v>
      </c>
      <c r="F706" s="1" t="s">
        <v>10</v>
      </c>
    </row>
    <row r="707" spans="1:6" x14ac:dyDescent="0.25">
      <c r="A707" s="1">
        <v>2021</v>
      </c>
      <c r="B707" s="1" t="s">
        <v>60</v>
      </c>
      <c r="C707" s="1" t="s">
        <v>42</v>
      </c>
      <c r="D707" s="1">
        <v>1550</v>
      </c>
      <c r="E707" s="1">
        <v>66407</v>
      </c>
      <c r="F707" s="1" t="s">
        <v>8</v>
      </c>
    </row>
    <row r="708" spans="1:6" x14ac:dyDescent="0.25">
      <c r="A708" s="1">
        <v>2021</v>
      </c>
      <c r="B708" s="1" t="s">
        <v>60</v>
      </c>
      <c r="C708" s="1" t="s">
        <v>43</v>
      </c>
      <c r="D708" s="1">
        <v>4135</v>
      </c>
      <c r="E708" s="1">
        <v>95633</v>
      </c>
      <c r="F708" s="1" t="s">
        <v>8</v>
      </c>
    </row>
    <row r="709" spans="1:6" x14ac:dyDescent="0.25">
      <c r="A709" s="1">
        <v>2021</v>
      </c>
      <c r="B709" s="1" t="s">
        <v>60</v>
      </c>
      <c r="C709" s="1" t="s">
        <v>44</v>
      </c>
      <c r="D709" s="1">
        <v>5348</v>
      </c>
      <c r="E709" s="1">
        <v>100900</v>
      </c>
      <c r="F709" s="1" t="s">
        <v>10</v>
      </c>
    </row>
    <row r="710" spans="1:6" x14ac:dyDescent="0.25">
      <c r="A710" s="1">
        <v>2021</v>
      </c>
      <c r="B710" s="1" t="s">
        <v>60</v>
      </c>
      <c r="C710" s="1" t="s">
        <v>45</v>
      </c>
      <c r="D710" s="1">
        <v>714</v>
      </c>
      <c r="E710" s="1">
        <v>82409</v>
      </c>
      <c r="F710" s="1" t="s">
        <v>10</v>
      </c>
    </row>
    <row r="711" spans="1:6" x14ac:dyDescent="0.25">
      <c r="A711" s="1">
        <v>2021</v>
      </c>
      <c r="B711" s="1" t="s">
        <v>60</v>
      </c>
      <c r="C711" s="1" t="s">
        <v>46</v>
      </c>
      <c r="D711" s="1">
        <v>2883</v>
      </c>
      <c r="E711" s="1">
        <v>72032</v>
      </c>
      <c r="F711" s="1" t="s">
        <v>10</v>
      </c>
    </row>
    <row r="712" spans="1:6" x14ac:dyDescent="0.25">
      <c r="A712" s="1">
        <v>2021</v>
      </c>
      <c r="B712" s="1" t="s">
        <v>60</v>
      </c>
      <c r="C712" s="1" t="s">
        <v>47</v>
      </c>
      <c r="D712" s="1">
        <v>589</v>
      </c>
      <c r="E712" s="1">
        <v>57535</v>
      </c>
      <c r="F712" s="1" t="s">
        <v>10</v>
      </c>
    </row>
    <row r="713" spans="1:6" x14ac:dyDescent="0.25">
      <c r="A713" s="1">
        <v>2021</v>
      </c>
      <c r="B713" s="1" t="s">
        <v>60</v>
      </c>
      <c r="C713" s="1" t="s">
        <v>48</v>
      </c>
      <c r="D713" s="1">
        <v>3981</v>
      </c>
      <c r="E713" s="1">
        <v>81375</v>
      </c>
      <c r="F713" s="1" t="s">
        <v>10</v>
      </c>
    </row>
    <row r="714" spans="1:6" x14ac:dyDescent="0.25">
      <c r="A714" s="1">
        <v>2021</v>
      </c>
      <c r="B714" s="1" t="s">
        <v>60</v>
      </c>
      <c r="C714" s="1" t="s">
        <v>49</v>
      </c>
      <c r="D714" s="1">
        <v>10627</v>
      </c>
      <c r="E714" s="1">
        <v>96857</v>
      </c>
      <c r="F714" s="1" t="s">
        <v>8</v>
      </c>
    </row>
    <row r="715" spans="1:6" x14ac:dyDescent="0.25">
      <c r="A715" s="1">
        <v>2021</v>
      </c>
      <c r="B715" s="1" t="s">
        <v>60</v>
      </c>
      <c r="C715" s="1" t="s">
        <v>50</v>
      </c>
      <c r="D715" s="1">
        <v>2776</v>
      </c>
      <c r="E715" s="1">
        <v>90735</v>
      </c>
      <c r="F715" s="1" t="s">
        <v>8</v>
      </c>
    </row>
    <row r="716" spans="1:6" x14ac:dyDescent="0.25">
      <c r="A716" s="1">
        <v>2021</v>
      </c>
      <c r="B716" s="1" t="s">
        <v>60</v>
      </c>
      <c r="C716" s="1" t="s">
        <v>51</v>
      </c>
      <c r="D716" s="1">
        <v>527</v>
      </c>
      <c r="E716" s="1">
        <v>68861</v>
      </c>
      <c r="F716" s="1" t="s">
        <v>10</v>
      </c>
    </row>
    <row r="717" spans="1:6" x14ac:dyDescent="0.25">
      <c r="A717" s="1">
        <v>2021</v>
      </c>
      <c r="B717" s="1" t="s">
        <v>60</v>
      </c>
      <c r="C717" s="1" t="s">
        <v>52</v>
      </c>
      <c r="D717" s="1">
        <v>4600</v>
      </c>
      <c r="E717" s="1">
        <v>113966</v>
      </c>
      <c r="F717" s="1" t="s">
        <v>8</v>
      </c>
    </row>
    <row r="718" spans="1:6" x14ac:dyDescent="0.25">
      <c r="A718" s="1">
        <v>2021</v>
      </c>
      <c r="B718" s="1" t="s">
        <v>60</v>
      </c>
      <c r="C718" s="1" t="s">
        <v>53</v>
      </c>
      <c r="D718" s="1">
        <v>5007</v>
      </c>
      <c r="E718" s="1">
        <v>213135</v>
      </c>
      <c r="F718" s="1" t="s">
        <v>8</v>
      </c>
    </row>
    <row r="719" spans="1:6" x14ac:dyDescent="0.25">
      <c r="A719" s="1">
        <v>2021</v>
      </c>
      <c r="B719" s="1" t="s">
        <v>60</v>
      </c>
      <c r="C719" s="1" t="s">
        <v>54</v>
      </c>
      <c r="D719" s="1">
        <v>818</v>
      </c>
      <c r="E719" s="1">
        <v>59281</v>
      </c>
      <c r="F719" s="1" t="s">
        <v>10</v>
      </c>
    </row>
    <row r="720" spans="1:6" x14ac:dyDescent="0.25">
      <c r="A720" s="1">
        <v>2021</v>
      </c>
      <c r="B720" s="1" t="s">
        <v>60</v>
      </c>
      <c r="C720" s="1" t="s">
        <v>55</v>
      </c>
      <c r="D720" s="1">
        <v>2335</v>
      </c>
      <c r="E720" s="1">
        <v>88512</v>
      </c>
      <c r="F720" s="1" t="s">
        <v>10</v>
      </c>
    </row>
    <row r="721" spans="1:6" x14ac:dyDescent="0.25">
      <c r="A721" s="1">
        <v>2021</v>
      </c>
      <c r="B721" s="1" t="s">
        <v>60</v>
      </c>
      <c r="C721" s="1" t="s">
        <v>56</v>
      </c>
      <c r="D721" s="1">
        <v>417</v>
      </c>
      <c r="E721" s="1">
        <v>55035</v>
      </c>
      <c r="F721" s="1" t="s">
        <v>8</v>
      </c>
    </row>
    <row r="722" spans="1:6" x14ac:dyDescent="0.25">
      <c r="A722" s="1">
        <v>2021</v>
      </c>
      <c r="B722" s="1" t="s">
        <v>61</v>
      </c>
      <c r="C722" s="1" t="s">
        <v>7</v>
      </c>
      <c r="D722" s="1">
        <v>13590</v>
      </c>
      <c r="E722" s="1">
        <v>77076</v>
      </c>
      <c r="F722" s="1" t="s">
        <v>8</v>
      </c>
    </row>
    <row r="723" spans="1:6" x14ac:dyDescent="0.25">
      <c r="A723" s="1">
        <v>2021</v>
      </c>
      <c r="B723" s="1" t="s">
        <v>61</v>
      </c>
      <c r="C723" s="1" t="s">
        <v>9</v>
      </c>
      <c r="D723" s="1">
        <v>19357</v>
      </c>
      <c r="E723" s="1">
        <v>80627</v>
      </c>
      <c r="F723" s="1" t="s">
        <v>10</v>
      </c>
    </row>
    <row r="724" spans="1:6" x14ac:dyDescent="0.25">
      <c r="A724" s="1">
        <v>2021</v>
      </c>
      <c r="B724" s="1" t="s">
        <v>61</v>
      </c>
      <c r="C724" s="1" t="s">
        <v>11</v>
      </c>
      <c r="D724" s="1">
        <v>8591</v>
      </c>
      <c r="E724" s="1">
        <v>66198</v>
      </c>
      <c r="F724" s="1" t="s">
        <v>8</v>
      </c>
    </row>
    <row r="725" spans="1:6" x14ac:dyDescent="0.25">
      <c r="A725" s="1">
        <v>2021</v>
      </c>
      <c r="B725" s="1" t="s">
        <v>61</v>
      </c>
      <c r="C725" s="1" t="s">
        <v>12</v>
      </c>
      <c r="D725" s="1">
        <v>109980</v>
      </c>
      <c r="E725" s="1">
        <v>118757</v>
      </c>
      <c r="F725" s="1" t="s">
        <v>10</v>
      </c>
    </row>
    <row r="726" spans="1:6" x14ac:dyDescent="0.25">
      <c r="A726" s="1">
        <v>2021</v>
      </c>
      <c r="B726" s="1" t="s">
        <v>61</v>
      </c>
      <c r="C726" s="1" t="s">
        <v>13</v>
      </c>
      <c r="D726" s="1">
        <v>24028</v>
      </c>
      <c r="E726" s="1">
        <v>94613</v>
      </c>
      <c r="F726" s="1" t="s">
        <v>8</v>
      </c>
    </row>
    <row r="727" spans="1:6" x14ac:dyDescent="0.25">
      <c r="A727" s="1">
        <v>2021</v>
      </c>
      <c r="B727" s="1" t="s">
        <v>61</v>
      </c>
      <c r="C727" s="1" t="s">
        <v>14</v>
      </c>
      <c r="D727" s="1">
        <v>11028</v>
      </c>
      <c r="E727" s="1">
        <v>163629</v>
      </c>
      <c r="F727" s="1" t="s">
        <v>8</v>
      </c>
    </row>
    <row r="728" spans="1:6" x14ac:dyDescent="0.25">
      <c r="A728" s="1">
        <v>2021</v>
      </c>
      <c r="B728" s="1" t="s">
        <v>61</v>
      </c>
      <c r="C728" s="1" t="s">
        <v>15</v>
      </c>
      <c r="D728" s="1">
        <v>2907</v>
      </c>
      <c r="E728" s="1">
        <v>103426</v>
      </c>
      <c r="F728" s="1" t="s">
        <v>10</v>
      </c>
    </row>
    <row r="729" spans="1:6" x14ac:dyDescent="0.25">
      <c r="A729" s="1">
        <v>2021</v>
      </c>
      <c r="B729" s="1" t="s">
        <v>61</v>
      </c>
      <c r="C729" s="1" t="s">
        <v>16</v>
      </c>
      <c r="D729" s="1">
        <v>76648</v>
      </c>
      <c r="E729" s="1">
        <v>83025</v>
      </c>
      <c r="F729" s="1" t="s">
        <v>10</v>
      </c>
    </row>
    <row r="730" spans="1:6" x14ac:dyDescent="0.25">
      <c r="A730" s="1">
        <v>2021</v>
      </c>
      <c r="B730" s="1" t="s">
        <v>61</v>
      </c>
      <c r="C730" s="1" t="s">
        <v>17</v>
      </c>
      <c r="D730" s="1">
        <v>26961</v>
      </c>
      <c r="E730" s="1">
        <v>92701</v>
      </c>
      <c r="F730" s="1" t="s">
        <v>8</v>
      </c>
    </row>
    <row r="731" spans="1:6" x14ac:dyDescent="0.25">
      <c r="A731" s="1">
        <v>2021</v>
      </c>
      <c r="B731" s="1" t="s">
        <v>61</v>
      </c>
      <c r="C731" s="1" t="s">
        <v>18</v>
      </c>
      <c r="D731" s="1">
        <v>5859</v>
      </c>
      <c r="E731" s="1">
        <v>65504</v>
      </c>
      <c r="F731" s="1" t="s">
        <v>8</v>
      </c>
    </row>
    <row r="732" spans="1:6" x14ac:dyDescent="0.25">
      <c r="A732" s="1">
        <v>2021</v>
      </c>
      <c r="B732" s="1" t="s">
        <v>61</v>
      </c>
      <c r="C732" s="1" t="s">
        <v>19</v>
      </c>
      <c r="D732" s="1">
        <v>32792</v>
      </c>
      <c r="E732" s="1">
        <v>119091</v>
      </c>
      <c r="F732" s="1" t="s">
        <v>10</v>
      </c>
    </row>
    <row r="733" spans="1:6" x14ac:dyDescent="0.25">
      <c r="A733" s="1">
        <v>2021</v>
      </c>
      <c r="B733" s="1" t="s">
        <v>61</v>
      </c>
      <c r="C733" s="1" t="s">
        <v>20</v>
      </c>
      <c r="D733" s="1">
        <v>16940</v>
      </c>
      <c r="E733" s="1">
        <v>73469</v>
      </c>
      <c r="F733" s="1" t="s">
        <v>10</v>
      </c>
    </row>
    <row r="734" spans="1:6" x14ac:dyDescent="0.25">
      <c r="A734" s="1">
        <v>2021</v>
      </c>
      <c r="B734" s="1" t="s">
        <v>61</v>
      </c>
      <c r="C734" s="1" t="s">
        <v>21</v>
      </c>
      <c r="D734" s="1">
        <v>10414</v>
      </c>
      <c r="E734" s="1">
        <v>82212</v>
      </c>
      <c r="F734" s="1" t="s">
        <v>10</v>
      </c>
    </row>
    <row r="735" spans="1:6" x14ac:dyDescent="0.25">
      <c r="A735" s="1">
        <v>2021</v>
      </c>
      <c r="B735" s="1" t="s">
        <v>61</v>
      </c>
      <c r="C735" s="1" t="s">
        <v>22</v>
      </c>
      <c r="D735" s="1">
        <v>8744</v>
      </c>
      <c r="E735" s="1">
        <v>74950</v>
      </c>
      <c r="F735" s="1" t="s">
        <v>10</v>
      </c>
    </row>
    <row r="736" spans="1:6" x14ac:dyDescent="0.25">
      <c r="A736" s="1">
        <v>2021</v>
      </c>
      <c r="B736" s="1" t="s">
        <v>61</v>
      </c>
      <c r="C736" s="1" t="s">
        <v>23</v>
      </c>
      <c r="D736" s="1">
        <v>11201</v>
      </c>
      <c r="E736" s="1">
        <v>75885</v>
      </c>
      <c r="F736" s="1" t="s">
        <v>10</v>
      </c>
    </row>
    <row r="737" spans="1:6" x14ac:dyDescent="0.25">
      <c r="A737" s="1">
        <v>2021</v>
      </c>
      <c r="B737" s="1" t="s">
        <v>61</v>
      </c>
      <c r="C737" s="1" t="s">
        <v>24</v>
      </c>
      <c r="D737" s="1">
        <v>13852</v>
      </c>
      <c r="E737" s="1">
        <v>69590</v>
      </c>
      <c r="F737" s="1" t="s">
        <v>8</v>
      </c>
    </row>
    <row r="738" spans="1:6" x14ac:dyDescent="0.25">
      <c r="A738" s="1">
        <v>2021</v>
      </c>
      <c r="B738" s="1" t="s">
        <v>61</v>
      </c>
      <c r="C738" s="1" t="s">
        <v>25</v>
      </c>
      <c r="D738" s="1">
        <v>3854</v>
      </c>
      <c r="E738" s="1">
        <v>76030</v>
      </c>
      <c r="F738" s="1" t="s">
        <v>8</v>
      </c>
    </row>
    <row r="739" spans="1:6" x14ac:dyDescent="0.25">
      <c r="A739" s="1">
        <v>2021</v>
      </c>
      <c r="B739" s="1" t="s">
        <v>61</v>
      </c>
      <c r="C739" s="1" t="s">
        <v>26</v>
      </c>
      <c r="D739" s="1">
        <v>15512</v>
      </c>
      <c r="E739" s="1">
        <v>104024</v>
      </c>
      <c r="F739" s="1" t="s">
        <v>10</v>
      </c>
    </row>
    <row r="740" spans="1:6" x14ac:dyDescent="0.25">
      <c r="A740" s="1">
        <v>2021</v>
      </c>
      <c r="B740" s="1" t="s">
        <v>61</v>
      </c>
      <c r="C740" s="1" t="s">
        <v>27</v>
      </c>
      <c r="D740" s="1">
        <v>17883</v>
      </c>
      <c r="E740" s="1">
        <v>153565</v>
      </c>
      <c r="F740" s="1" t="s">
        <v>8</v>
      </c>
    </row>
    <row r="741" spans="1:6" x14ac:dyDescent="0.25">
      <c r="A741" s="1">
        <v>2021</v>
      </c>
      <c r="B741" s="1" t="s">
        <v>61</v>
      </c>
      <c r="C741" s="1" t="s">
        <v>28</v>
      </c>
      <c r="D741" s="1">
        <v>19641</v>
      </c>
      <c r="E741" s="1">
        <v>79691</v>
      </c>
      <c r="F741" s="1" t="s">
        <v>8</v>
      </c>
    </row>
    <row r="742" spans="1:6" x14ac:dyDescent="0.25">
      <c r="A742" s="1">
        <v>2021</v>
      </c>
      <c r="B742" s="1" t="s">
        <v>61</v>
      </c>
      <c r="C742" s="1" t="s">
        <v>29</v>
      </c>
      <c r="D742" s="1">
        <v>15855</v>
      </c>
      <c r="E742" s="1">
        <v>103673</v>
      </c>
      <c r="F742" s="1" t="s">
        <v>10</v>
      </c>
    </row>
    <row r="743" spans="1:6" x14ac:dyDescent="0.25">
      <c r="A743" s="1">
        <v>2021</v>
      </c>
      <c r="B743" s="1" t="s">
        <v>61</v>
      </c>
      <c r="C743" s="1" t="s">
        <v>30</v>
      </c>
      <c r="D743" s="1">
        <v>7944</v>
      </c>
      <c r="E743" s="1">
        <v>60672</v>
      </c>
      <c r="F743" s="1" t="s">
        <v>10</v>
      </c>
    </row>
    <row r="744" spans="1:6" x14ac:dyDescent="0.25">
      <c r="A744" s="1">
        <v>2021</v>
      </c>
      <c r="B744" s="1" t="s">
        <v>61</v>
      </c>
      <c r="C744" s="1" t="s">
        <v>31</v>
      </c>
      <c r="D744" s="1">
        <v>17951</v>
      </c>
      <c r="E744" s="1">
        <v>81387</v>
      </c>
      <c r="F744" s="1" t="s">
        <v>8</v>
      </c>
    </row>
    <row r="745" spans="1:6" x14ac:dyDescent="0.25">
      <c r="A745" s="1">
        <v>2021</v>
      </c>
      <c r="B745" s="1" t="s">
        <v>61</v>
      </c>
      <c r="C745" s="1" t="s">
        <v>32</v>
      </c>
      <c r="D745" s="1">
        <v>4314</v>
      </c>
      <c r="E745" s="1">
        <v>66907</v>
      </c>
      <c r="F745" s="1" t="s">
        <v>8</v>
      </c>
    </row>
    <row r="746" spans="1:6" x14ac:dyDescent="0.25">
      <c r="A746" s="1">
        <v>2021</v>
      </c>
      <c r="B746" s="1" t="s">
        <v>61</v>
      </c>
      <c r="C746" s="1" t="s">
        <v>33</v>
      </c>
      <c r="D746" s="1">
        <v>6842</v>
      </c>
      <c r="E746" s="1">
        <v>75072</v>
      </c>
      <c r="F746" s="1" t="s">
        <v>10</v>
      </c>
    </row>
    <row r="747" spans="1:6" x14ac:dyDescent="0.25">
      <c r="A747" s="1">
        <v>2021</v>
      </c>
      <c r="B747" s="1" t="s">
        <v>61</v>
      </c>
      <c r="C747" s="1" t="s">
        <v>34</v>
      </c>
      <c r="D747" s="1">
        <v>9324</v>
      </c>
      <c r="E747" s="1">
        <v>76204</v>
      </c>
      <c r="F747" s="1" t="s">
        <v>8</v>
      </c>
    </row>
    <row r="748" spans="1:6" x14ac:dyDescent="0.25">
      <c r="A748" s="1">
        <v>2021</v>
      </c>
      <c r="B748" s="1" t="s">
        <v>61</v>
      </c>
      <c r="C748" s="1" t="s">
        <v>35</v>
      </c>
      <c r="D748" s="1">
        <v>3881</v>
      </c>
      <c r="E748" s="1">
        <v>106104</v>
      </c>
      <c r="F748" s="1" t="s">
        <v>10</v>
      </c>
    </row>
    <row r="749" spans="1:6" x14ac:dyDescent="0.25">
      <c r="A749" s="1">
        <v>2021</v>
      </c>
      <c r="B749" s="1" t="s">
        <v>61</v>
      </c>
      <c r="C749" s="1" t="s">
        <v>36</v>
      </c>
      <c r="D749" s="1">
        <v>20037</v>
      </c>
      <c r="E749" s="1">
        <v>123277</v>
      </c>
      <c r="F749" s="1" t="s">
        <v>8</v>
      </c>
    </row>
    <row r="750" spans="1:6" x14ac:dyDescent="0.25">
      <c r="A750" s="1">
        <v>2021</v>
      </c>
      <c r="B750" s="1" t="s">
        <v>61</v>
      </c>
      <c r="C750" s="1" t="s">
        <v>37</v>
      </c>
      <c r="D750" s="1">
        <v>5460</v>
      </c>
      <c r="E750" s="1">
        <v>63768</v>
      </c>
      <c r="F750" s="1" t="s">
        <v>8</v>
      </c>
    </row>
    <row r="751" spans="1:6" x14ac:dyDescent="0.25">
      <c r="A751" s="1">
        <v>2021</v>
      </c>
      <c r="B751" s="1" t="s">
        <v>61</v>
      </c>
      <c r="C751" s="1" t="s">
        <v>38</v>
      </c>
      <c r="D751" s="1">
        <v>63310</v>
      </c>
      <c r="E751" s="1">
        <v>197494</v>
      </c>
      <c r="F751" s="1" t="s">
        <v>10</v>
      </c>
    </row>
    <row r="752" spans="1:6" x14ac:dyDescent="0.25">
      <c r="A752" s="1">
        <v>2021</v>
      </c>
      <c r="B752" s="1" t="s">
        <v>61</v>
      </c>
      <c r="C752" s="1" t="s">
        <v>39</v>
      </c>
      <c r="D752" s="1">
        <v>28672</v>
      </c>
      <c r="E752" s="1">
        <v>95886</v>
      </c>
      <c r="F752" s="1" t="s">
        <v>10</v>
      </c>
    </row>
    <row r="753" spans="1:6" x14ac:dyDescent="0.25">
      <c r="A753" s="1">
        <v>2021</v>
      </c>
      <c r="B753" s="1" t="s">
        <v>61</v>
      </c>
      <c r="C753" s="1" t="s">
        <v>40</v>
      </c>
      <c r="D753" s="1">
        <v>2985</v>
      </c>
      <c r="E753" s="1">
        <v>71784</v>
      </c>
      <c r="F753" s="1" t="s">
        <v>8</v>
      </c>
    </row>
    <row r="754" spans="1:6" x14ac:dyDescent="0.25">
      <c r="A754" s="1">
        <v>2021</v>
      </c>
      <c r="B754" s="1" t="s">
        <v>61</v>
      </c>
      <c r="C754" s="1" t="s">
        <v>41</v>
      </c>
      <c r="D754" s="1">
        <v>29119</v>
      </c>
      <c r="E754" s="1">
        <v>81683</v>
      </c>
      <c r="F754" s="1" t="s">
        <v>8</v>
      </c>
    </row>
    <row r="755" spans="1:6" x14ac:dyDescent="0.25">
      <c r="A755" s="1">
        <v>2021</v>
      </c>
      <c r="B755" s="1" t="s">
        <v>61</v>
      </c>
      <c r="C755" s="1" t="s">
        <v>42</v>
      </c>
      <c r="D755" s="1">
        <v>11672</v>
      </c>
      <c r="E755" s="1">
        <v>65814</v>
      </c>
      <c r="F755" s="1" t="s">
        <v>10</v>
      </c>
    </row>
    <row r="756" spans="1:6" x14ac:dyDescent="0.25">
      <c r="A756" s="1">
        <v>2021</v>
      </c>
      <c r="B756" s="1" t="s">
        <v>61</v>
      </c>
      <c r="C756" s="1" t="s">
        <v>43</v>
      </c>
      <c r="D756" s="1">
        <v>13190</v>
      </c>
      <c r="E756" s="1">
        <v>79291</v>
      </c>
      <c r="F756" s="1" t="s">
        <v>10</v>
      </c>
    </row>
    <row r="757" spans="1:6" x14ac:dyDescent="0.25">
      <c r="A757" s="1">
        <v>2021</v>
      </c>
      <c r="B757" s="1" t="s">
        <v>61</v>
      </c>
      <c r="C757" s="1" t="s">
        <v>44</v>
      </c>
      <c r="D757" s="1">
        <v>29264</v>
      </c>
      <c r="E757" s="1">
        <v>96778</v>
      </c>
      <c r="F757" s="1" t="s">
        <v>10</v>
      </c>
    </row>
    <row r="758" spans="1:6" x14ac:dyDescent="0.25">
      <c r="A758" s="1">
        <v>2021</v>
      </c>
      <c r="B758" s="1" t="s">
        <v>61</v>
      </c>
      <c r="C758" s="1" t="s">
        <v>45</v>
      </c>
      <c r="D758" s="1">
        <v>2934</v>
      </c>
      <c r="E758" s="1">
        <v>97537</v>
      </c>
      <c r="F758" s="1" t="s">
        <v>10</v>
      </c>
    </row>
    <row r="759" spans="1:6" x14ac:dyDescent="0.25">
      <c r="A759" s="1">
        <v>2021</v>
      </c>
      <c r="B759" s="1" t="s">
        <v>61</v>
      </c>
      <c r="C759" s="1" t="s">
        <v>46</v>
      </c>
      <c r="D759" s="1">
        <v>14196</v>
      </c>
      <c r="E759" s="1">
        <v>70481</v>
      </c>
      <c r="F759" s="1" t="s">
        <v>10</v>
      </c>
    </row>
    <row r="760" spans="1:6" x14ac:dyDescent="0.25">
      <c r="A760" s="1">
        <v>2021</v>
      </c>
      <c r="B760" s="1" t="s">
        <v>61</v>
      </c>
      <c r="C760" s="1" t="s">
        <v>47</v>
      </c>
      <c r="D760" s="1">
        <v>3315</v>
      </c>
      <c r="E760" s="1">
        <v>69499</v>
      </c>
      <c r="F760" s="1" t="s">
        <v>8</v>
      </c>
    </row>
    <row r="761" spans="1:6" x14ac:dyDescent="0.25">
      <c r="A761" s="1">
        <v>2021</v>
      </c>
      <c r="B761" s="1" t="s">
        <v>61</v>
      </c>
      <c r="C761" s="1" t="s">
        <v>48</v>
      </c>
      <c r="D761" s="1">
        <v>16270</v>
      </c>
      <c r="E761" s="1">
        <v>83805</v>
      </c>
      <c r="F761" s="1" t="s">
        <v>8</v>
      </c>
    </row>
    <row r="762" spans="1:6" x14ac:dyDescent="0.25">
      <c r="A762" s="1">
        <v>2021</v>
      </c>
      <c r="B762" s="1" t="s">
        <v>61</v>
      </c>
      <c r="C762" s="1" t="s">
        <v>49</v>
      </c>
      <c r="D762" s="1">
        <v>76169</v>
      </c>
      <c r="E762" s="1">
        <v>92718</v>
      </c>
      <c r="F762" s="1" t="s">
        <v>10</v>
      </c>
    </row>
    <row r="763" spans="1:6" x14ac:dyDescent="0.25">
      <c r="A763" s="1">
        <v>2021</v>
      </c>
      <c r="B763" s="1" t="s">
        <v>61</v>
      </c>
      <c r="C763" s="1" t="s">
        <v>50</v>
      </c>
      <c r="D763" s="1">
        <v>11885</v>
      </c>
      <c r="E763" s="1">
        <v>76967</v>
      </c>
      <c r="F763" s="1" t="s">
        <v>8</v>
      </c>
    </row>
    <row r="764" spans="1:6" x14ac:dyDescent="0.25">
      <c r="A764" s="1">
        <v>2021</v>
      </c>
      <c r="B764" s="1" t="s">
        <v>61</v>
      </c>
      <c r="C764" s="1" t="s">
        <v>51</v>
      </c>
      <c r="D764" s="1">
        <v>1709</v>
      </c>
      <c r="E764" s="1">
        <v>80642</v>
      </c>
      <c r="F764" s="1" t="s">
        <v>8</v>
      </c>
    </row>
    <row r="765" spans="1:6" x14ac:dyDescent="0.25">
      <c r="A765" s="1">
        <v>2021</v>
      </c>
      <c r="B765" s="1" t="s">
        <v>61</v>
      </c>
      <c r="C765" s="1" t="s">
        <v>52</v>
      </c>
      <c r="D765" s="1">
        <v>22249</v>
      </c>
      <c r="E765" s="1">
        <v>94029</v>
      </c>
      <c r="F765" s="1" t="s">
        <v>10</v>
      </c>
    </row>
    <row r="766" spans="1:6" x14ac:dyDescent="0.25">
      <c r="A766" s="1">
        <v>2021</v>
      </c>
      <c r="B766" s="1" t="s">
        <v>61</v>
      </c>
      <c r="C766" s="1" t="s">
        <v>53</v>
      </c>
      <c r="D766" s="1">
        <v>17624</v>
      </c>
      <c r="E766" s="1">
        <v>91242</v>
      </c>
      <c r="F766" s="1" t="s">
        <v>10</v>
      </c>
    </row>
    <row r="767" spans="1:6" x14ac:dyDescent="0.25">
      <c r="A767" s="1">
        <v>2021</v>
      </c>
      <c r="B767" s="1" t="s">
        <v>61</v>
      </c>
      <c r="C767" s="1" t="s">
        <v>54</v>
      </c>
      <c r="D767" s="1">
        <v>4003</v>
      </c>
      <c r="E767" s="1">
        <v>60528</v>
      </c>
      <c r="F767" s="1" t="s">
        <v>8</v>
      </c>
    </row>
    <row r="768" spans="1:6" x14ac:dyDescent="0.25">
      <c r="A768" s="1">
        <v>2021</v>
      </c>
      <c r="B768" s="1" t="s">
        <v>61</v>
      </c>
      <c r="C768" s="1" t="s">
        <v>55</v>
      </c>
      <c r="D768" s="1">
        <v>14066</v>
      </c>
      <c r="E768" s="1">
        <v>80040</v>
      </c>
      <c r="F768" s="1" t="s">
        <v>8</v>
      </c>
    </row>
    <row r="769" spans="1:6" x14ac:dyDescent="0.25">
      <c r="A769" s="1">
        <v>2021</v>
      </c>
      <c r="B769" s="1" t="s">
        <v>61</v>
      </c>
      <c r="C769" s="1" t="s">
        <v>56</v>
      </c>
      <c r="D769" s="1">
        <v>2306</v>
      </c>
      <c r="E769" s="1">
        <v>66849</v>
      </c>
      <c r="F769" s="1" t="s">
        <v>10</v>
      </c>
    </row>
    <row r="770" spans="1:6" x14ac:dyDescent="0.25">
      <c r="A770" s="1">
        <v>2021</v>
      </c>
      <c r="B770" s="1" t="s">
        <v>62</v>
      </c>
      <c r="C770" s="1" t="s">
        <v>7</v>
      </c>
      <c r="D770" s="1">
        <v>22186</v>
      </c>
      <c r="E770" s="1">
        <v>63061</v>
      </c>
      <c r="F770" s="1" t="s">
        <v>8</v>
      </c>
    </row>
    <row r="771" spans="1:6" x14ac:dyDescent="0.25">
      <c r="A771" s="1">
        <v>2021</v>
      </c>
      <c r="B771" s="1" t="s">
        <v>62</v>
      </c>
      <c r="C771" s="1" t="s">
        <v>9</v>
      </c>
      <c r="D771" s="1">
        <v>38940</v>
      </c>
      <c r="E771" s="1">
        <v>64892</v>
      </c>
      <c r="F771" s="1" t="s">
        <v>10</v>
      </c>
    </row>
    <row r="772" spans="1:6" x14ac:dyDescent="0.25">
      <c r="A772" s="1">
        <v>2021</v>
      </c>
      <c r="B772" s="1" t="s">
        <v>62</v>
      </c>
      <c r="C772" s="1" t="s">
        <v>11</v>
      </c>
      <c r="D772" s="1">
        <v>14911</v>
      </c>
      <c r="E772" s="1">
        <v>69354</v>
      </c>
      <c r="F772" s="1" t="s">
        <v>8</v>
      </c>
    </row>
    <row r="773" spans="1:6" x14ac:dyDescent="0.25">
      <c r="A773" s="1">
        <v>2021</v>
      </c>
      <c r="B773" s="1" t="s">
        <v>62</v>
      </c>
      <c r="C773" s="1" t="s">
        <v>12</v>
      </c>
      <c r="D773" s="1">
        <v>215691</v>
      </c>
      <c r="E773" s="1">
        <v>101348</v>
      </c>
      <c r="F773" s="1" t="s">
        <v>8</v>
      </c>
    </row>
    <row r="774" spans="1:6" x14ac:dyDescent="0.25">
      <c r="A774" s="1">
        <v>2021</v>
      </c>
      <c r="B774" s="1" t="s">
        <v>62</v>
      </c>
      <c r="C774" s="1" t="s">
        <v>13</v>
      </c>
      <c r="D774" s="1">
        <v>55003</v>
      </c>
      <c r="E774" s="1">
        <v>92477</v>
      </c>
      <c r="F774" s="1" t="s">
        <v>10</v>
      </c>
    </row>
    <row r="775" spans="1:6" x14ac:dyDescent="0.25">
      <c r="A775" s="1">
        <v>2021</v>
      </c>
      <c r="B775" s="1" t="s">
        <v>62</v>
      </c>
      <c r="C775" s="1" t="s">
        <v>14</v>
      </c>
      <c r="D775" s="1">
        <v>23755</v>
      </c>
      <c r="E775" s="1">
        <v>98139</v>
      </c>
      <c r="F775" s="1" t="s">
        <v>10</v>
      </c>
    </row>
    <row r="776" spans="1:6" x14ac:dyDescent="0.25">
      <c r="A776" s="1">
        <v>2021</v>
      </c>
      <c r="B776" s="1" t="s">
        <v>62</v>
      </c>
      <c r="C776" s="1" t="s">
        <v>15</v>
      </c>
      <c r="D776" s="1">
        <v>9421</v>
      </c>
      <c r="E776" s="1">
        <v>88658</v>
      </c>
      <c r="F776" s="1" t="s">
        <v>8</v>
      </c>
    </row>
    <row r="777" spans="1:6" x14ac:dyDescent="0.25">
      <c r="A777" s="1">
        <v>2021</v>
      </c>
      <c r="B777" s="1" t="s">
        <v>62</v>
      </c>
      <c r="C777" s="1" t="s">
        <v>16</v>
      </c>
      <c r="D777" s="1">
        <v>170397</v>
      </c>
      <c r="E777" s="1">
        <v>69740</v>
      </c>
      <c r="F777" s="1" t="s">
        <v>8</v>
      </c>
    </row>
    <row r="778" spans="1:6" x14ac:dyDescent="0.25">
      <c r="A778" s="1">
        <v>2021</v>
      </c>
      <c r="B778" s="1" t="s">
        <v>62</v>
      </c>
      <c r="C778" s="1" t="s">
        <v>17</v>
      </c>
      <c r="D778" s="1">
        <v>56304</v>
      </c>
      <c r="E778" s="1">
        <v>77861</v>
      </c>
      <c r="F778" s="1" t="s">
        <v>10</v>
      </c>
    </row>
    <row r="779" spans="1:6" x14ac:dyDescent="0.25">
      <c r="A779" s="1">
        <v>2021</v>
      </c>
      <c r="B779" s="1" t="s">
        <v>62</v>
      </c>
      <c r="C779" s="1" t="s">
        <v>18</v>
      </c>
      <c r="D779" s="1">
        <v>11359</v>
      </c>
      <c r="E779" s="1">
        <v>61072</v>
      </c>
      <c r="F779" s="1" t="s">
        <v>10</v>
      </c>
    </row>
    <row r="780" spans="1:6" x14ac:dyDescent="0.25">
      <c r="A780" s="1">
        <v>2021</v>
      </c>
      <c r="B780" s="1" t="s">
        <v>62</v>
      </c>
      <c r="C780" s="1" t="s">
        <v>19</v>
      </c>
      <c r="D780" s="1">
        <v>75870</v>
      </c>
      <c r="E780" s="1">
        <v>84228</v>
      </c>
      <c r="F780" s="1" t="s">
        <v>10</v>
      </c>
    </row>
    <row r="781" spans="1:6" x14ac:dyDescent="0.25">
      <c r="A781" s="1">
        <v>2021</v>
      </c>
      <c r="B781" s="1" t="s">
        <v>62</v>
      </c>
      <c r="C781" s="1" t="s">
        <v>20</v>
      </c>
      <c r="D781" s="1">
        <v>30165</v>
      </c>
      <c r="E781" s="1">
        <v>59817</v>
      </c>
      <c r="F781" s="1" t="s">
        <v>10</v>
      </c>
    </row>
    <row r="782" spans="1:6" x14ac:dyDescent="0.25">
      <c r="A782" s="1">
        <v>2021</v>
      </c>
      <c r="B782" s="1" t="s">
        <v>62</v>
      </c>
      <c r="C782" s="1" t="s">
        <v>21</v>
      </c>
      <c r="D782" s="1">
        <v>16421</v>
      </c>
      <c r="E782" s="1">
        <v>62755</v>
      </c>
      <c r="F782" s="1" t="s">
        <v>10</v>
      </c>
    </row>
    <row r="783" spans="1:6" x14ac:dyDescent="0.25">
      <c r="A783" s="1">
        <v>2021</v>
      </c>
      <c r="B783" s="1" t="s">
        <v>62</v>
      </c>
      <c r="C783" s="1" t="s">
        <v>22</v>
      </c>
      <c r="D783" s="1">
        <v>16598</v>
      </c>
      <c r="E783" s="1">
        <v>70554</v>
      </c>
      <c r="F783" s="1" t="s">
        <v>8</v>
      </c>
    </row>
    <row r="784" spans="1:6" x14ac:dyDescent="0.25">
      <c r="A784" s="1">
        <v>2021</v>
      </c>
      <c r="B784" s="1" t="s">
        <v>62</v>
      </c>
      <c r="C784" s="1" t="s">
        <v>23</v>
      </c>
      <c r="D784" s="1">
        <v>20866</v>
      </c>
      <c r="E784" s="1">
        <v>58511</v>
      </c>
      <c r="F784" s="1" t="s">
        <v>8</v>
      </c>
    </row>
    <row r="785" spans="1:6" x14ac:dyDescent="0.25">
      <c r="A785" s="1">
        <v>2021</v>
      </c>
      <c r="B785" s="1" t="s">
        <v>62</v>
      </c>
      <c r="C785" s="1" t="s">
        <v>24</v>
      </c>
      <c r="D785" s="1">
        <v>25304</v>
      </c>
      <c r="E785" s="1">
        <v>63624</v>
      </c>
      <c r="F785" s="1" t="s">
        <v>10</v>
      </c>
    </row>
    <row r="786" spans="1:6" x14ac:dyDescent="0.25">
      <c r="A786" s="1">
        <v>2021</v>
      </c>
      <c r="B786" s="1" t="s">
        <v>62</v>
      </c>
      <c r="C786" s="1" t="s">
        <v>25</v>
      </c>
      <c r="D786" s="1">
        <v>10504</v>
      </c>
      <c r="E786" s="1">
        <v>66893</v>
      </c>
      <c r="F786" s="1" t="s">
        <v>8</v>
      </c>
    </row>
    <row r="787" spans="1:6" x14ac:dyDescent="0.25">
      <c r="A787" s="1">
        <v>2021</v>
      </c>
      <c r="B787" s="1" t="s">
        <v>62</v>
      </c>
      <c r="C787" s="1" t="s">
        <v>26</v>
      </c>
      <c r="D787" s="1">
        <v>44172</v>
      </c>
      <c r="E787" s="1">
        <v>88573</v>
      </c>
      <c r="F787" s="1" t="s">
        <v>8</v>
      </c>
    </row>
    <row r="788" spans="1:6" x14ac:dyDescent="0.25">
      <c r="A788" s="1">
        <v>2021</v>
      </c>
      <c r="B788" s="1" t="s">
        <v>62</v>
      </c>
      <c r="C788" s="1" t="s">
        <v>27</v>
      </c>
      <c r="D788" s="1">
        <v>47892</v>
      </c>
      <c r="E788" s="1">
        <v>119872</v>
      </c>
      <c r="F788" s="1" t="s">
        <v>10</v>
      </c>
    </row>
    <row r="789" spans="1:6" x14ac:dyDescent="0.25">
      <c r="A789" s="1">
        <v>2021</v>
      </c>
      <c r="B789" s="1" t="s">
        <v>62</v>
      </c>
      <c r="C789" s="1" t="s">
        <v>28</v>
      </c>
      <c r="D789" s="1">
        <v>44483</v>
      </c>
      <c r="E789" s="1">
        <v>76805</v>
      </c>
      <c r="F789" s="1" t="s">
        <v>10</v>
      </c>
    </row>
    <row r="790" spans="1:6" x14ac:dyDescent="0.25">
      <c r="A790" s="1">
        <v>2021</v>
      </c>
      <c r="B790" s="1" t="s">
        <v>62</v>
      </c>
      <c r="C790" s="1" t="s">
        <v>29</v>
      </c>
      <c r="D790" s="1">
        <v>32903</v>
      </c>
      <c r="E790" s="1">
        <v>91736</v>
      </c>
      <c r="F790" s="1" t="s">
        <v>8</v>
      </c>
    </row>
    <row r="791" spans="1:6" x14ac:dyDescent="0.25">
      <c r="A791" s="1">
        <v>2021</v>
      </c>
      <c r="B791" s="1" t="s">
        <v>62</v>
      </c>
      <c r="C791" s="1" t="s">
        <v>30</v>
      </c>
      <c r="D791" s="1">
        <v>12421</v>
      </c>
      <c r="E791" s="1">
        <v>49023</v>
      </c>
      <c r="F791" s="1" t="s">
        <v>8</v>
      </c>
    </row>
    <row r="792" spans="1:6" x14ac:dyDescent="0.25">
      <c r="A792" s="1">
        <v>2021</v>
      </c>
      <c r="B792" s="1" t="s">
        <v>62</v>
      </c>
      <c r="C792" s="1" t="s">
        <v>31</v>
      </c>
      <c r="D792" s="1">
        <v>34349</v>
      </c>
      <c r="E792" s="1">
        <v>74700</v>
      </c>
      <c r="F792" s="1" t="s">
        <v>10</v>
      </c>
    </row>
    <row r="793" spans="1:6" x14ac:dyDescent="0.25">
      <c r="A793" s="1">
        <v>2021</v>
      </c>
      <c r="B793" s="1" t="s">
        <v>62</v>
      </c>
      <c r="C793" s="1" t="s">
        <v>32</v>
      </c>
      <c r="D793" s="1">
        <v>9482</v>
      </c>
      <c r="E793" s="1">
        <v>60553</v>
      </c>
      <c r="F793" s="1" t="s">
        <v>8</v>
      </c>
    </row>
    <row r="794" spans="1:6" x14ac:dyDescent="0.25">
      <c r="A794" s="1">
        <v>2021</v>
      </c>
      <c r="B794" s="1" t="s">
        <v>62</v>
      </c>
      <c r="C794" s="1" t="s">
        <v>33</v>
      </c>
      <c r="D794" s="1">
        <v>11737</v>
      </c>
      <c r="E794" s="1">
        <v>66603</v>
      </c>
      <c r="F794" s="1" t="s">
        <v>10</v>
      </c>
    </row>
    <row r="795" spans="1:6" x14ac:dyDescent="0.25">
      <c r="A795" s="1">
        <v>2021</v>
      </c>
      <c r="B795" s="1" t="s">
        <v>62</v>
      </c>
      <c r="C795" s="1" t="s">
        <v>34</v>
      </c>
      <c r="D795" s="1">
        <v>20106</v>
      </c>
      <c r="E795" s="1">
        <v>68008</v>
      </c>
      <c r="F795" s="1" t="s">
        <v>8</v>
      </c>
    </row>
    <row r="796" spans="1:6" x14ac:dyDescent="0.25">
      <c r="A796" s="1">
        <v>2021</v>
      </c>
      <c r="B796" s="1" t="s">
        <v>62</v>
      </c>
      <c r="C796" s="1" t="s">
        <v>35</v>
      </c>
      <c r="D796" s="1">
        <v>12808</v>
      </c>
      <c r="E796" s="1">
        <v>86647</v>
      </c>
      <c r="F796" s="1" t="s">
        <v>8</v>
      </c>
    </row>
    <row r="797" spans="1:6" x14ac:dyDescent="0.25">
      <c r="A797" s="1">
        <v>2021</v>
      </c>
      <c r="B797" s="1" t="s">
        <v>62</v>
      </c>
      <c r="C797" s="1" t="s">
        <v>36</v>
      </c>
      <c r="D797" s="1">
        <v>52040</v>
      </c>
      <c r="E797" s="1">
        <v>100022</v>
      </c>
      <c r="F797" s="1" t="s">
        <v>10</v>
      </c>
    </row>
    <row r="798" spans="1:6" x14ac:dyDescent="0.25">
      <c r="A798" s="1">
        <v>2021</v>
      </c>
      <c r="B798" s="1" t="s">
        <v>62</v>
      </c>
      <c r="C798" s="1" t="s">
        <v>37</v>
      </c>
      <c r="D798" s="1">
        <v>11347</v>
      </c>
      <c r="E798" s="1">
        <v>70156</v>
      </c>
      <c r="F798" s="1" t="s">
        <v>10</v>
      </c>
    </row>
    <row r="799" spans="1:6" x14ac:dyDescent="0.25">
      <c r="A799" s="1">
        <v>2021</v>
      </c>
      <c r="B799" s="1" t="s">
        <v>62</v>
      </c>
      <c r="C799" s="1" t="s">
        <v>38</v>
      </c>
      <c r="D799" s="1">
        <v>112890</v>
      </c>
      <c r="E799" s="1">
        <v>105615</v>
      </c>
      <c r="F799" s="1" t="s">
        <v>8</v>
      </c>
    </row>
    <row r="800" spans="1:6" x14ac:dyDescent="0.25">
      <c r="A800" s="1">
        <v>2021</v>
      </c>
      <c r="B800" s="1" t="s">
        <v>62</v>
      </c>
      <c r="C800" s="1" t="s">
        <v>39</v>
      </c>
      <c r="D800" s="1">
        <v>61321</v>
      </c>
      <c r="E800" s="1">
        <v>73705</v>
      </c>
      <c r="F800" s="1" t="s">
        <v>8</v>
      </c>
    </row>
    <row r="801" spans="1:6" x14ac:dyDescent="0.25">
      <c r="A801" s="1">
        <v>2021</v>
      </c>
      <c r="B801" s="1" t="s">
        <v>62</v>
      </c>
      <c r="C801" s="1" t="s">
        <v>40</v>
      </c>
      <c r="D801" s="1">
        <v>5198</v>
      </c>
      <c r="E801" s="1">
        <v>69897</v>
      </c>
      <c r="F801" s="1" t="s">
        <v>10</v>
      </c>
    </row>
    <row r="802" spans="1:6" x14ac:dyDescent="0.25">
      <c r="A802" s="1">
        <v>2021</v>
      </c>
      <c r="B802" s="1" t="s">
        <v>62</v>
      </c>
      <c r="C802" s="1" t="s">
        <v>41</v>
      </c>
      <c r="D802" s="1">
        <v>54330</v>
      </c>
      <c r="E802" s="1">
        <v>72752</v>
      </c>
      <c r="F802" s="1" t="s">
        <v>10</v>
      </c>
    </row>
    <row r="803" spans="1:6" x14ac:dyDescent="0.25">
      <c r="A803" s="1">
        <v>2021</v>
      </c>
      <c r="B803" s="1" t="s">
        <v>62</v>
      </c>
      <c r="C803" s="1" t="s">
        <v>42</v>
      </c>
      <c r="D803" s="1">
        <v>21148</v>
      </c>
      <c r="E803" s="1">
        <v>60841</v>
      </c>
      <c r="F803" s="1" t="s">
        <v>10</v>
      </c>
    </row>
    <row r="804" spans="1:6" x14ac:dyDescent="0.25">
      <c r="A804" s="1">
        <v>2021</v>
      </c>
      <c r="B804" s="1" t="s">
        <v>62</v>
      </c>
      <c r="C804" s="1" t="s">
        <v>43</v>
      </c>
      <c r="D804" s="1">
        <v>26161</v>
      </c>
      <c r="E804" s="1">
        <v>79460</v>
      </c>
      <c r="F804" s="1" t="s">
        <v>10</v>
      </c>
    </row>
    <row r="805" spans="1:6" x14ac:dyDescent="0.25">
      <c r="A805" s="1">
        <v>2021</v>
      </c>
      <c r="B805" s="1" t="s">
        <v>62</v>
      </c>
      <c r="C805" s="1" t="s">
        <v>44</v>
      </c>
      <c r="D805" s="1">
        <v>64541</v>
      </c>
      <c r="E805" s="1">
        <v>87681</v>
      </c>
      <c r="F805" s="1" t="s">
        <v>10</v>
      </c>
    </row>
    <row r="806" spans="1:6" x14ac:dyDescent="0.25">
      <c r="A806" s="1">
        <v>2021</v>
      </c>
      <c r="B806" s="1" t="s">
        <v>62</v>
      </c>
      <c r="C806" s="1" t="s">
        <v>45</v>
      </c>
      <c r="D806" s="1">
        <v>9043</v>
      </c>
      <c r="E806" s="1">
        <v>74454</v>
      </c>
      <c r="F806" s="1" t="s">
        <v>8</v>
      </c>
    </row>
    <row r="807" spans="1:6" x14ac:dyDescent="0.25">
      <c r="A807" s="1">
        <v>2021</v>
      </c>
      <c r="B807" s="1" t="s">
        <v>62</v>
      </c>
      <c r="C807" s="1" t="s">
        <v>46</v>
      </c>
      <c r="D807" s="1">
        <v>29329</v>
      </c>
      <c r="E807" s="1">
        <v>58492</v>
      </c>
      <c r="F807" s="1" t="s">
        <v>8</v>
      </c>
    </row>
    <row r="808" spans="1:6" x14ac:dyDescent="0.25">
      <c r="A808" s="1">
        <v>2021</v>
      </c>
      <c r="B808" s="1" t="s">
        <v>62</v>
      </c>
      <c r="C808" s="1" t="s">
        <v>47</v>
      </c>
      <c r="D808" s="1">
        <v>5498</v>
      </c>
      <c r="E808" s="1">
        <v>64619</v>
      </c>
      <c r="F808" s="1" t="s">
        <v>10</v>
      </c>
    </row>
    <row r="809" spans="1:6" x14ac:dyDescent="0.25">
      <c r="A809" s="1">
        <v>2021</v>
      </c>
      <c r="B809" s="1" t="s">
        <v>62</v>
      </c>
      <c r="C809" s="1" t="s">
        <v>48</v>
      </c>
      <c r="D809" s="1">
        <v>30774</v>
      </c>
      <c r="E809" s="1">
        <v>68990</v>
      </c>
      <c r="F809" s="1" t="s">
        <v>8</v>
      </c>
    </row>
    <row r="810" spans="1:6" x14ac:dyDescent="0.25">
      <c r="A810" s="1">
        <v>2022</v>
      </c>
      <c r="B810" s="1" t="s">
        <v>62</v>
      </c>
      <c r="C810" s="1" t="s">
        <v>49</v>
      </c>
      <c r="D810" s="1">
        <v>139953</v>
      </c>
      <c r="E810" s="1">
        <v>83197</v>
      </c>
      <c r="F810" s="1" t="s">
        <v>8</v>
      </c>
    </row>
    <row r="811" spans="1:6" x14ac:dyDescent="0.25">
      <c r="A811" s="1">
        <v>2022</v>
      </c>
      <c r="B811" s="1" t="s">
        <v>62</v>
      </c>
      <c r="C811" s="1" t="s">
        <v>50</v>
      </c>
      <c r="D811" s="1">
        <v>24485</v>
      </c>
      <c r="E811" s="1">
        <v>70641</v>
      </c>
      <c r="F811" s="1" t="s">
        <v>10</v>
      </c>
    </row>
    <row r="812" spans="1:6" x14ac:dyDescent="0.25">
      <c r="A812" s="1">
        <v>2022</v>
      </c>
      <c r="B812" s="1" t="s">
        <v>62</v>
      </c>
      <c r="C812" s="1" t="s">
        <v>51</v>
      </c>
      <c r="D812" s="1">
        <v>5970</v>
      </c>
      <c r="E812" s="1">
        <v>74986</v>
      </c>
      <c r="F812" s="1" t="s">
        <v>10</v>
      </c>
    </row>
    <row r="813" spans="1:6" x14ac:dyDescent="0.25">
      <c r="A813" s="1">
        <v>2022</v>
      </c>
      <c r="B813" s="1" t="s">
        <v>62</v>
      </c>
      <c r="C813" s="1" t="s">
        <v>52</v>
      </c>
      <c r="D813" s="1">
        <v>59342</v>
      </c>
      <c r="E813" s="1">
        <v>96327</v>
      </c>
      <c r="F813" s="1" t="s">
        <v>8</v>
      </c>
    </row>
    <row r="814" spans="1:6" x14ac:dyDescent="0.25">
      <c r="A814" s="1">
        <v>2022</v>
      </c>
      <c r="B814" s="1" t="s">
        <v>62</v>
      </c>
      <c r="C814" s="1" t="s">
        <v>53</v>
      </c>
      <c r="D814" s="1">
        <v>41249</v>
      </c>
      <c r="E814" s="1">
        <v>91460</v>
      </c>
      <c r="F814" s="1" t="s">
        <v>8</v>
      </c>
    </row>
    <row r="815" spans="1:6" x14ac:dyDescent="0.25">
      <c r="A815" s="1">
        <v>2022</v>
      </c>
      <c r="B815" s="1" t="s">
        <v>62</v>
      </c>
      <c r="C815" s="1" t="s">
        <v>54</v>
      </c>
      <c r="D815" s="1">
        <v>8381</v>
      </c>
      <c r="E815" s="1">
        <v>58180</v>
      </c>
      <c r="F815" s="1" t="s">
        <v>10</v>
      </c>
    </row>
    <row r="816" spans="1:6" x14ac:dyDescent="0.25">
      <c r="A816" s="1">
        <v>2022</v>
      </c>
      <c r="B816" s="1" t="s">
        <v>62</v>
      </c>
      <c r="C816" s="1" t="s">
        <v>55</v>
      </c>
      <c r="D816" s="1">
        <v>26927</v>
      </c>
      <c r="E816" s="1">
        <v>69192</v>
      </c>
      <c r="F816" s="1" t="s">
        <v>8</v>
      </c>
    </row>
    <row r="817" spans="1:6" x14ac:dyDescent="0.25">
      <c r="A817" s="1">
        <v>2022</v>
      </c>
      <c r="B817" s="1" t="s">
        <v>62</v>
      </c>
      <c r="C817" s="1" t="s">
        <v>56</v>
      </c>
      <c r="D817" s="1">
        <v>4728</v>
      </c>
      <c r="E817" s="1">
        <v>62253</v>
      </c>
      <c r="F817" s="1" t="s">
        <v>10</v>
      </c>
    </row>
    <row r="818" spans="1:6" x14ac:dyDescent="0.25">
      <c r="A818" s="1">
        <v>2022</v>
      </c>
      <c r="B818" s="1" t="s">
        <v>63</v>
      </c>
      <c r="C818" s="1" t="s">
        <v>7</v>
      </c>
      <c r="D818" s="1">
        <v>13692</v>
      </c>
      <c r="E818" s="1">
        <v>53785</v>
      </c>
      <c r="F818" s="1" t="s">
        <v>8</v>
      </c>
    </row>
    <row r="819" spans="1:6" x14ac:dyDescent="0.25">
      <c r="A819" s="1">
        <v>2022</v>
      </c>
      <c r="B819" s="1" t="s">
        <v>63</v>
      </c>
      <c r="C819" s="1" t="s">
        <v>9</v>
      </c>
      <c r="D819" s="1">
        <v>19924</v>
      </c>
      <c r="E819" s="1">
        <v>58632</v>
      </c>
      <c r="F819" s="1" t="s">
        <v>8</v>
      </c>
    </row>
    <row r="820" spans="1:6" x14ac:dyDescent="0.25">
      <c r="A820" s="1">
        <v>2022</v>
      </c>
      <c r="B820" s="1" t="s">
        <v>63</v>
      </c>
      <c r="C820" s="1" t="s">
        <v>11</v>
      </c>
      <c r="D820" s="1">
        <v>15780</v>
      </c>
      <c r="E820" s="1">
        <v>49983</v>
      </c>
      <c r="F820" s="1" t="s">
        <v>10</v>
      </c>
    </row>
    <row r="821" spans="1:6" x14ac:dyDescent="0.25">
      <c r="A821" s="1">
        <v>2022</v>
      </c>
      <c r="B821" s="1" t="s">
        <v>63</v>
      </c>
      <c r="C821" s="1" t="s">
        <v>12</v>
      </c>
      <c r="D821" s="1">
        <v>639529</v>
      </c>
      <c r="E821" s="1">
        <v>59909</v>
      </c>
      <c r="F821" s="1" t="s">
        <v>10</v>
      </c>
    </row>
    <row r="822" spans="1:6" x14ac:dyDescent="0.25">
      <c r="A822" s="1">
        <v>2022</v>
      </c>
      <c r="B822" s="1" t="s">
        <v>63</v>
      </c>
      <c r="C822" s="1" t="s">
        <v>13</v>
      </c>
      <c r="D822" s="1">
        <v>21747</v>
      </c>
      <c r="E822" s="1">
        <v>57600</v>
      </c>
      <c r="F822" s="1" t="s">
        <v>8</v>
      </c>
    </row>
    <row r="823" spans="1:6" x14ac:dyDescent="0.25">
      <c r="A823" s="1">
        <v>2022</v>
      </c>
      <c r="B823" s="1" t="s">
        <v>63</v>
      </c>
      <c r="C823" s="1" t="s">
        <v>14</v>
      </c>
      <c r="D823" s="1">
        <v>13478</v>
      </c>
      <c r="E823" s="1">
        <v>63419</v>
      </c>
      <c r="F823" s="1" t="s">
        <v>8</v>
      </c>
    </row>
    <row r="824" spans="1:6" x14ac:dyDescent="0.25">
      <c r="A824" s="1">
        <v>2022</v>
      </c>
      <c r="B824" s="1" t="s">
        <v>63</v>
      </c>
      <c r="C824" s="1" t="s">
        <v>15</v>
      </c>
      <c r="D824" s="1">
        <v>5386</v>
      </c>
      <c r="E824" s="1">
        <v>61284</v>
      </c>
      <c r="F824" s="1" t="s">
        <v>10</v>
      </c>
    </row>
    <row r="825" spans="1:6" x14ac:dyDescent="0.25">
      <c r="A825" s="1">
        <v>2022</v>
      </c>
      <c r="B825" s="1" t="s">
        <v>63</v>
      </c>
      <c r="C825" s="1" t="s">
        <v>16</v>
      </c>
      <c r="D825" s="1">
        <v>76615</v>
      </c>
      <c r="E825" s="1">
        <v>58039</v>
      </c>
      <c r="F825" s="1" t="s">
        <v>10</v>
      </c>
    </row>
    <row r="826" spans="1:6" x14ac:dyDescent="0.25">
      <c r="A826" s="1">
        <v>2022</v>
      </c>
      <c r="B826" s="1" t="s">
        <v>63</v>
      </c>
      <c r="C826" s="1" t="s">
        <v>17</v>
      </c>
      <c r="D826" s="1">
        <v>29998</v>
      </c>
      <c r="E826" s="1">
        <v>59810</v>
      </c>
      <c r="F826" s="1" t="s">
        <v>10</v>
      </c>
    </row>
    <row r="827" spans="1:6" x14ac:dyDescent="0.25">
      <c r="A827" s="1">
        <v>2022</v>
      </c>
      <c r="B827" s="1" t="s">
        <v>63</v>
      </c>
      <c r="C827" s="1" t="s">
        <v>18</v>
      </c>
      <c r="D827" s="1">
        <v>8163</v>
      </c>
      <c r="E827" s="1">
        <v>49475</v>
      </c>
      <c r="F827" s="1" t="s">
        <v>10</v>
      </c>
    </row>
    <row r="828" spans="1:6" x14ac:dyDescent="0.25">
      <c r="A828" s="1">
        <v>2022</v>
      </c>
      <c r="B828" s="1" t="s">
        <v>63</v>
      </c>
      <c r="C828" s="1" t="s">
        <v>19</v>
      </c>
      <c r="D828" s="1">
        <v>35102</v>
      </c>
      <c r="E828" s="1">
        <v>58038</v>
      </c>
      <c r="F828" s="1" t="s">
        <v>10</v>
      </c>
    </row>
    <row r="829" spans="1:6" x14ac:dyDescent="0.25">
      <c r="A829" s="1">
        <v>2022</v>
      </c>
      <c r="B829" s="1" t="s">
        <v>63</v>
      </c>
      <c r="C829" s="1" t="s">
        <v>20</v>
      </c>
      <c r="D829" s="1">
        <v>16247</v>
      </c>
      <c r="E829" s="1">
        <v>55107</v>
      </c>
      <c r="F829" s="1" t="s">
        <v>8</v>
      </c>
    </row>
    <row r="830" spans="1:6" x14ac:dyDescent="0.25">
      <c r="A830" s="1">
        <v>2022</v>
      </c>
      <c r="B830" s="1" t="s">
        <v>63</v>
      </c>
      <c r="C830" s="1" t="s">
        <v>21</v>
      </c>
      <c r="D830" s="1">
        <v>11966</v>
      </c>
      <c r="E830" s="1">
        <v>50392</v>
      </c>
      <c r="F830" s="1" t="s">
        <v>8</v>
      </c>
    </row>
    <row r="831" spans="1:6" x14ac:dyDescent="0.25">
      <c r="A831" s="1">
        <v>2022</v>
      </c>
      <c r="B831" s="1" t="s">
        <v>63</v>
      </c>
      <c r="C831" s="1" t="s">
        <v>22</v>
      </c>
      <c r="D831" s="1">
        <v>10085</v>
      </c>
      <c r="E831" s="1">
        <v>49909</v>
      </c>
      <c r="F831" s="1" t="s">
        <v>10</v>
      </c>
    </row>
    <row r="832" spans="1:6" x14ac:dyDescent="0.25">
      <c r="A832" s="1">
        <v>2022</v>
      </c>
      <c r="B832" s="1" t="s">
        <v>63</v>
      </c>
      <c r="C832" s="1" t="s">
        <v>23</v>
      </c>
      <c r="D832" s="1">
        <v>18442</v>
      </c>
      <c r="E832" s="1">
        <v>55141</v>
      </c>
      <c r="F832" s="1" t="s">
        <v>8</v>
      </c>
    </row>
    <row r="833" spans="1:6" x14ac:dyDescent="0.25">
      <c r="A833" s="1">
        <v>2022</v>
      </c>
      <c r="B833" s="1" t="s">
        <v>63</v>
      </c>
      <c r="C833" s="1" t="s">
        <v>24</v>
      </c>
      <c r="D833" s="1">
        <v>16110</v>
      </c>
      <c r="E833" s="1">
        <v>50832</v>
      </c>
      <c r="F833" s="1" t="s">
        <v>8</v>
      </c>
    </row>
    <row r="834" spans="1:6" x14ac:dyDescent="0.25">
      <c r="A834" s="1">
        <v>2022</v>
      </c>
      <c r="B834" s="1" t="s">
        <v>63</v>
      </c>
      <c r="C834" s="1" t="s">
        <v>25</v>
      </c>
      <c r="D834" s="1">
        <v>5474</v>
      </c>
      <c r="E834" s="1">
        <v>55342</v>
      </c>
      <c r="F834" s="1" t="s">
        <v>10</v>
      </c>
    </row>
    <row r="835" spans="1:6" x14ac:dyDescent="0.25">
      <c r="A835" s="1">
        <v>2022</v>
      </c>
      <c r="B835" s="1" t="s">
        <v>63</v>
      </c>
      <c r="C835" s="1" t="s">
        <v>26</v>
      </c>
      <c r="D835" s="1">
        <v>21419</v>
      </c>
      <c r="E835" s="1">
        <v>61476</v>
      </c>
      <c r="F835" s="1" t="s">
        <v>10</v>
      </c>
    </row>
    <row r="836" spans="1:6" x14ac:dyDescent="0.25">
      <c r="A836" s="1">
        <v>2022</v>
      </c>
      <c r="B836" s="1" t="s">
        <v>63</v>
      </c>
      <c r="C836" s="1" t="s">
        <v>27</v>
      </c>
      <c r="D836" s="1">
        <v>68761</v>
      </c>
      <c r="E836" s="1">
        <v>65886</v>
      </c>
      <c r="F836" s="1" t="s">
        <v>8</v>
      </c>
    </row>
    <row r="837" spans="1:6" x14ac:dyDescent="0.25">
      <c r="A837" s="1">
        <v>2022</v>
      </c>
      <c r="B837" s="1" t="s">
        <v>63</v>
      </c>
      <c r="C837" s="1" t="s">
        <v>28</v>
      </c>
      <c r="D837" s="1">
        <v>25357</v>
      </c>
      <c r="E837" s="1">
        <v>56845</v>
      </c>
      <c r="F837" s="1" t="s">
        <v>8</v>
      </c>
    </row>
    <row r="838" spans="1:6" x14ac:dyDescent="0.25">
      <c r="A838" s="1">
        <v>2022</v>
      </c>
      <c r="B838" s="1" t="s">
        <v>63</v>
      </c>
      <c r="C838" s="1" t="s">
        <v>29</v>
      </c>
      <c r="D838" s="1">
        <v>20728</v>
      </c>
      <c r="E838" s="1">
        <v>58656</v>
      </c>
      <c r="F838" s="1" t="s">
        <v>10</v>
      </c>
    </row>
    <row r="839" spans="1:6" x14ac:dyDescent="0.25">
      <c r="A839" s="1">
        <v>2022</v>
      </c>
      <c r="B839" s="1" t="s">
        <v>63</v>
      </c>
      <c r="C839" s="1" t="s">
        <v>30</v>
      </c>
      <c r="D839" s="1">
        <v>7557</v>
      </c>
      <c r="E839" s="1">
        <v>48620</v>
      </c>
      <c r="F839" s="1" t="s">
        <v>8</v>
      </c>
    </row>
    <row r="840" spans="1:6" x14ac:dyDescent="0.25">
      <c r="A840" s="1">
        <v>2022</v>
      </c>
      <c r="B840" s="1" t="s">
        <v>63</v>
      </c>
      <c r="C840" s="1" t="s">
        <v>31</v>
      </c>
      <c r="D840" s="1">
        <v>52078</v>
      </c>
      <c r="E840" s="1">
        <v>53562</v>
      </c>
      <c r="F840" s="1" t="s">
        <v>10</v>
      </c>
    </row>
    <row r="841" spans="1:6" x14ac:dyDescent="0.25">
      <c r="A841" s="1">
        <v>2022</v>
      </c>
      <c r="B841" s="1" t="s">
        <v>63</v>
      </c>
      <c r="C841" s="1" t="s">
        <v>32</v>
      </c>
      <c r="D841" s="1">
        <v>4834</v>
      </c>
      <c r="E841" s="1">
        <v>55258</v>
      </c>
      <c r="F841" s="1" t="s">
        <v>8</v>
      </c>
    </row>
    <row r="842" spans="1:6" x14ac:dyDescent="0.25">
      <c r="A842" s="1">
        <v>2022</v>
      </c>
      <c r="B842" s="1" t="s">
        <v>63</v>
      </c>
      <c r="C842" s="1" t="s">
        <v>33</v>
      </c>
      <c r="D842" s="1">
        <v>11559</v>
      </c>
      <c r="E842" s="1">
        <v>54735</v>
      </c>
      <c r="F842" s="1" t="s">
        <v>8</v>
      </c>
    </row>
    <row r="843" spans="1:6" x14ac:dyDescent="0.25">
      <c r="A843" s="1">
        <v>2022</v>
      </c>
      <c r="B843" s="1" t="s">
        <v>63</v>
      </c>
      <c r="C843" s="1" t="s">
        <v>34</v>
      </c>
      <c r="D843" s="1">
        <v>8934</v>
      </c>
      <c r="E843" s="1">
        <v>60808</v>
      </c>
      <c r="F843" s="1" t="s">
        <v>10</v>
      </c>
    </row>
    <row r="844" spans="1:6" x14ac:dyDescent="0.25">
      <c r="A844" s="1">
        <v>2022</v>
      </c>
      <c r="B844" s="1" t="s">
        <v>63</v>
      </c>
      <c r="C844" s="1" t="s">
        <v>35</v>
      </c>
      <c r="D844" s="1">
        <v>4773</v>
      </c>
      <c r="E844" s="1">
        <v>64363</v>
      </c>
      <c r="F844" s="1" t="s">
        <v>10</v>
      </c>
    </row>
    <row r="845" spans="1:6" x14ac:dyDescent="0.25">
      <c r="A845" s="1">
        <v>2022</v>
      </c>
      <c r="B845" s="1" t="s">
        <v>63</v>
      </c>
      <c r="C845" s="1" t="s">
        <v>36</v>
      </c>
      <c r="D845" s="1">
        <v>40687</v>
      </c>
      <c r="E845" s="1">
        <v>61124</v>
      </c>
      <c r="F845" s="1" t="s">
        <v>8</v>
      </c>
    </row>
    <row r="846" spans="1:6" x14ac:dyDescent="0.25">
      <c r="A846" s="1">
        <v>2022</v>
      </c>
      <c r="B846" s="1" t="s">
        <v>63</v>
      </c>
      <c r="C846" s="1" t="s">
        <v>37</v>
      </c>
      <c r="D846" s="1">
        <v>10974</v>
      </c>
      <c r="E846" s="1">
        <v>48852</v>
      </c>
      <c r="F846" s="1" t="s">
        <v>8</v>
      </c>
    </row>
    <row r="847" spans="1:6" x14ac:dyDescent="0.25">
      <c r="A847" s="1">
        <v>2022</v>
      </c>
      <c r="B847" s="1" t="s">
        <v>63</v>
      </c>
      <c r="C847" s="1" t="s">
        <v>38</v>
      </c>
      <c r="D847" s="1">
        <v>67202</v>
      </c>
      <c r="E847" s="1">
        <v>60638</v>
      </c>
      <c r="F847" s="1" t="s">
        <v>10</v>
      </c>
    </row>
    <row r="848" spans="1:6" x14ac:dyDescent="0.25">
      <c r="A848" s="1">
        <v>2022</v>
      </c>
      <c r="B848" s="1" t="s">
        <v>63</v>
      </c>
      <c r="C848" s="1" t="s">
        <v>39</v>
      </c>
      <c r="D848" s="1">
        <v>28199</v>
      </c>
      <c r="E848" s="1">
        <v>56123</v>
      </c>
      <c r="F848" s="1" t="s">
        <v>10</v>
      </c>
    </row>
    <row r="849" spans="1:6" x14ac:dyDescent="0.25">
      <c r="A849" s="1">
        <v>2022</v>
      </c>
      <c r="B849" s="1" t="s">
        <v>63</v>
      </c>
      <c r="C849" s="1" t="s">
        <v>40</v>
      </c>
      <c r="D849" s="1">
        <v>2581</v>
      </c>
      <c r="E849" s="1">
        <v>58585</v>
      </c>
      <c r="F849" s="1" t="s">
        <v>10</v>
      </c>
    </row>
    <row r="850" spans="1:6" x14ac:dyDescent="0.25">
      <c r="A850" s="1">
        <v>2022</v>
      </c>
      <c r="B850" s="1" t="s">
        <v>63</v>
      </c>
      <c r="C850" s="1" t="s">
        <v>41</v>
      </c>
      <c r="D850" s="1">
        <v>35525</v>
      </c>
      <c r="E850" s="1">
        <v>53891</v>
      </c>
      <c r="F850" s="1" t="s">
        <v>10</v>
      </c>
    </row>
    <row r="851" spans="1:6" x14ac:dyDescent="0.25">
      <c r="A851" s="1">
        <v>2022</v>
      </c>
      <c r="B851" s="1" t="s">
        <v>63</v>
      </c>
      <c r="C851" s="1" t="s">
        <v>42</v>
      </c>
      <c r="D851" s="1">
        <v>13345</v>
      </c>
      <c r="E851" s="1">
        <v>52841</v>
      </c>
      <c r="F851" s="1" t="s">
        <v>10</v>
      </c>
    </row>
    <row r="852" spans="1:6" x14ac:dyDescent="0.25">
      <c r="A852" s="1">
        <v>2022</v>
      </c>
      <c r="B852" s="1" t="s">
        <v>63</v>
      </c>
      <c r="C852" s="1" t="s">
        <v>43</v>
      </c>
      <c r="D852" s="1">
        <v>16113</v>
      </c>
      <c r="E852" s="1">
        <v>57842</v>
      </c>
      <c r="F852" s="1" t="s">
        <v>8</v>
      </c>
    </row>
    <row r="853" spans="1:6" x14ac:dyDescent="0.25">
      <c r="A853" s="1">
        <v>2022</v>
      </c>
      <c r="B853" s="1" t="s">
        <v>63</v>
      </c>
      <c r="C853" s="1" t="s">
        <v>44</v>
      </c>
      <c r="D853" s="1">
        <v>57945</v>
      </c>
      <c r="E853" s="1">
        <v>59416</v>
      </c>
      <c r="F853" s="1" t="s">
        <v>8</v>
      </c>
    </row>
    <row r="854" spans="1:6" x14ac:dyDescent="0.25">
      <c r="A854" s="1">
        <v>2022</v>
      </c>
      <c r="B854" s="1" t="s">
        <v>63</v>
      </c>
      <c r="C854" s="1" t="s">
        <v>45</v>
      </c>
      <c r="D854" s="1">
        <v>4664</v>
      </c>
      <c r="E854" s="1">
        <v>56458</v>
      </c>
      <c r="F854" s="1" t="s">
        <v>10</v>
      </c>
    </row>
    <row r="855" spans="1:6" x14ac:dyDescent="0.25">
      <c r="A855" s="1">
        <v>2022</v>
      </c>
      <c r="B855" s="1" t="s">
        <v>63</v>
      </c>
      <c r="C855" s="1" t="s">
        <v>46</v>
      </c>
      <c r="D855" s="1">
        <v>12757</v>
      </c>
      <c r="E855" s="1">
        <v>53296</v>
      </c>
      <c r="F855" s="1" t="s">
        <v>8</v>
      </c>
    </row>
    <row r="856" spans="1:6" x14ac:dyDescent="0.25">
      <c r="A856" s="1">
        <v>2022</v>
      </c>
      <c r="B856" s="1" t="s">
        <v>63</v>
      </c>
      <c r="C856" s="1" t="s">
        <v>47</v>
      </c>
      <c r="D856" s="1">
        <v>2904</v>
      </c>
      <c r="E856" s="1">
        <v>58412</v>
      </c>
      <c r="F856" s="1" t="s">
        <v>8</v>
      </c>
    </row>
    <row r="857" spans="1:6" x14ac:dyDescent="0.25">
      <c r="A857" s="1">
        <v>2022</v>
      </c>
      <c r="B857" s="1" t="s">
        <v>63</v>
      </c>
      <c r="C857" s="1" t="s">
        <v>48</v>
      </c>
      <c r="D857" s="1">
        <v>16563</v>
      </c>
      <c r="E857" s="1">
        <v>59183</v>
      </c>
      <c r="F857" s="1" t="s">
        <v>10</v>
      </c>
    </row>
    <row r="858" spans="1:6" x14ac:dyDescent="0.25">
      <c r="A858" s="1">
        <v>2022</v>
      </c>
      <c r="B858" s="1" t="s">
        <v>63</v>
      </c>
      <c r="C858" s="1" t="s">
        <v>49</v>
      </c>
      <c r="D858" s="1">
        <v>94237</v>
      </c>
      <c r="E858" s="1">
        <v>55322</v>
      </c>
      <c r="F858" s="1" t="s">
        <v>10</v>
      </c>
    </row>
    <row r="859" spans="1:6" x14ac:dyDescent="0.25">
      <c r="A859" s="1">
        <v>2022</v>
      </c>
      <c r="B859" s="1" t="s">
        <v>63</v>
      </c>
      <c r="C859" s="1" t="s">
        <v>50</v>
      </c>
      <c r="D859" s="1">
        <v>12857</v>
      </c>
      <c r="E859" s="1">
        <v>50983</v>
      </c>
      <c r="F859" s="1" t="s">
        <v>8</v>
      </c>
    </row>
    <row r="860" spans="1:6" x14ac:dyDescent="0.25">
      <c r="A860" s="1">
        <v>2022</v>
      </c>
      <c r="B860" s="1" t="s">
        <v>63</v>
      </c>
      <c r="C860" s="1" t="s">
        <v>51</v>
      </c>
      <c r="D860" s="1">
        <v>2503</v>
      </c>
      <c r="E860" s="1">
        <v>54501</v>
      </c>
      <c r="F860" s="1" t="s">
        <v>8</v>
      </c>
    </row>
    <row r="861" spans="1:6" x14ac:dyDescent="0.25">
      <c r="A861" s="1">
        <v>2022</v>
      </c>
      <c r="B861" s="1" t="s">
        <v>63</v>
      </c>
      <c r="C861" s="1" t="s">
        <v>52</v>
      </c>
      <c r="D861" s="1">
        <v>50144</v>
      </c>
      <c r="E861" s="1">
        <v>56876</v>
      </c>
      <c r="F861" s="1" t="s">
        <v>10</v>
      </c>
    </row>
    <row r="862" spans="1:6" x14ac:dyDescent="0.25">
      <c r="A862" s="1">
        <v>2022</v>
      </c>
      <c r="B862" s="1" t="s">
        <v>63</v>
      </c>
      <c r="C862" s="1" t="s">
        <v>53</v>
      </c>
      <c r="D862" s="1">
        <v>64023</v>
      </c>
      <c r="E862" s="1">
        <v>59267</v>
      </c>
      <c r="F862" s="1" t="s">
        <v>8</v>
      </c>
    </row>
    <row r="863" spans="1:6" x14ac:dyDescent="0.25">
      <c r="A863" s="1">
        <v>2022</v>
      </c>
      <c r="B863" s="1" t="s">
        <v>63</v>
      </c>
      <c r="C863" s="1" t="s">
        <v>54</v>
      </c>
      <c r="D863" s="1">
        <v>5755</v>
      </c>
      <c r="E863" s="1">
        <v>53876</v>
      </c>
      <c r="F863" s="1" t="s">
        <v>10</v>
      </c>
    </row>
    <row r="864" spans="1:6" x14ac:dyDescent="0.25">
      <c r="A864" s="1">
        <v>2022</v>
      </c>
      <c r="B864" s="1" t="s">
        <v>63</v>
      </c>
      <c r="C864" s="1" t="s">
        <v>55</v>
      </c>
      <c r="D864" s="1">
        <v>29257</v>
      </c>
      <c r="E864" s="1">
        <v>56951</v>
      </c>
      <c r="F864" s="1" t="s">
        <v>8</v>
      </c>
    </row>
    <row r="865" spans="1:6" x14ac:dyDescent="0.25">
      <c r="A865" s="1">
        <v>2022</v>
      </c>
      <c r="B865" s="1" t="s">
        <v>63</v>
      </c>
      <c r="C865" s="1" t="s">
        <v>56</v>
      </c>
      <c r="D865" s="1">
        <v>3384</v>
      </c>
      <c r="E865" s="1">
        <v>50083</v>
      </c>
      <c r="F865" s="1" t="s">
        <v>8</v>
      </c>
    </row>
    <row r="866" spans="1:6" x14ac:dyDescent="0.25">
      <c r="A866" s="1">
        <v>2022</v>
      </c>
      <c r="B866" s="1" t="s">
        <v>64</v>
      </c>
      <c r="C866" s="1" t="s">
        <v>7</v>
      </c>
      <c r="D866" s="1">
        <v>11180</v>
      </c>
      <c r="E866" s="1">
        <v>23618</v>
      </c>
      <c r="F866" s="1" t="s">
        <v>10</v>
      </c>
    </row>
    <row r="867" spans="1:6" x14ac:dyDescent="0.25">
      <c r="A867" s="1">
        <v>2022</v>
      </c>
      <c r="B867" s="1" t="s">
        <v>64</v>
      </c>
      <c r="C867" s="1" t="s">
        <v>9</v>
      </c>
      <c r="D867" s="1">
        <v>14256</v>
      </c>
      <c r="E867" s="1">
        <v>31557</v>
      </c>
      <c r="F867" s="1" t="s">
        <v>10</v>
      </c>
    </row>
    <row r="868" spans="1:6" x14ac:dyDescent="0.25">
      <c r="A868" s="1">
        <v>2022</v>
      </c>
      <c r="B868" s="1" t="s">
        <v>64</v>
      </c>
      <c r="C868" s="1" t="s">
        <v>11</v>
      </c>
      <c r="D868" s="1">
        <v>7315</v>
      </c>
      <c r="E868" s="1">
        <v>23299</v>
      </c>
      <c r="F868" s="1" t="s">
        <v>8</v>
      </c>
    </row>
    <row r="869" spans="1:6" x14ac:dyDescent="0.25">
      <c r="A869" s="1">
        <v>2022</v>
      </c>
      <c r="B869" s="1" t="s">
        <v>64</v>
      </c>
      <c r="C869" s="1" t="s">
        <v>12</v>
      </c>
      <c r="D869" s="1">
        <v>116191</v>
      </c>
      <c r="E869" s="1">
        <v>38379</v>
      </c>
      <c r="F869" s="1" t="s">
        <v>8</v>
      </c>
    </row>
    <row r="870" spans="1:6" x14ac:dyDescent="0.25">
      <c r="A870" s="1">
        <v>2022</v>
      </c>
      <c r="B870" s="1" t="s">
        <v>64</v>
      </c>
      <c r="C870" s="1" t="s">
        <v>13</v>
      </c>
      <c r="D870" s="1">
        <v>17317</v>
      </c>
      <c r="E870" s="1">
        <v>33131</v>
      </c>
      <c r="F870" s="1" t="s">
        <v>10</v>
      </c>
    </row>
    <row r="871" spans="1:6" x14ac:dyDescent="0.25">
      <c r="A871" s="1">
        <v>2022</v>
      </c>
      <c r="B871" s="1" t="s">
        <v>64</v>
      </c>
      <c r="C871" s="1" t="s">
        <v>14</v>
      </c>
      <c r="D871" s="1">
        <v>10917</v>
      </c>
      <c r="E871" s="1">
        <v>30451</v>
      </c>
      <c r="F871" s="1" t="s">
        <v>10</v>
      </c>
    </row>
    <row r="872" spans="1:6" x14ac:dyDescent="0.25">
      <c r="A872" s="1">
        <v>2022</v>
      </c>
      <c r="B872" s="1" t="s">
        <v>64</v>
      </c>
      <c r="C872" s="1" t="s">
        <v>15</v>
      </c>
      <c r="D872" s="1">
        <v>2710</v>
      </c>
      <c r="E872" s="1">
        <v>27264</v>
      </c>
      <c r="F872" s="1" t="s">
        <v>10</v>
      </c>
    </row>
    <row r="873" spans="1:6" x14ac:dyDescent="0.25">
      <c r="A873" s="1">
        <v>2022</v>
      </c>
      <c r="B873" s="1" t="s">
        <v>64</v>
      </c>
      <c r="C873" s="1" t="s">
        <v>16</v>
      </c>
      <c r="D873" s="1">
        <v>58596</v>
      </c>
      <c r="E873" s="1">
        <v>32675</v>
      </c>
      <c r="F873" s="1" t="s">
        <v>10</v>
      </c>
    </row>
    <row r="874" spans="1:6" x14ac:dyDescent="0.25">
      <c r="A874" s="1">
        <v>2022</v>
      </c>
      <c r="B874" s="1" t="s">
        <v>64</v>
      </c>
      <c r="C874" s="1" t="s">
        <v>17</v>
      </c>
      <c r="D874" s="1">
        <v>25254</v>
      </c>
      <c r="E874" s="1">
        <v>27342</v>
      </c>
      <c r="F874" s="1" t="s">
        <v>10</v>
      </c>
    </row>
    <row r="875" spans="1:6" x14ac:dyDescent="0.25">
      <c r="A875" s="1">
        <v>2022</v>
      </c>
      <c r="B875" s="1" t="s">
        <v>64</v>
      </c>
      <c r="C875" s="1" t="s">
        <v>18</v>
      </c>
      <c r="D875" s="1">
        <v>5038</v>
      </c>
      <c r="E875" s="1">
        <v>23770</v>
      </c>
      <c r="F875" s="1" t="s">
        <v>8</v>
      </c>
    </row>
    <row r="876" spans="1:6" x14ac:dyDescent="0.25">
      <c r="A876" s="1">
        <v>2022</v>
      </c>
      <c r="B876" s="1" t="s">
        <v>64</v>
      </c>
      <c r="C876" s="1" t="s">
        <v>19</v>
      </c>
      <c r="D876" s="1">
        <v>33183</v>
      </c>
      <c r="E876" s="1">
        <v>30703</v>
      </c>
      <c r="F876" s="1" t="s">
        <v>8</v>
      </c>
    </row>
    <row r="877" spans="1:6" x14ac:dyDescent="0.25">
      <c r="A877" s="1">
        <v>2022</v>
      </c>
      <c r="B877" s="1" t="s">
        <v>64</v>
      </c>
      <c r="C877" s="1" t="s">
        <v>20</v>
      </c>
      <c r="D877" s="1">
        <v>15776</v>
      </c>
      <c r="E877" s="1">
        <v>25660</v>
      </c>
      <c r="F877" s="1" t="s">
        <v>10</v>
      </c>
    </row>
    <row r="878" spans="1:6" x14ac:dyDescent="0.25">
      <c r="A878" s="1">
        <v>2022</v>
      </c>
      <c r="B878" s="1" t="s">
        <v>64</v>
      </c>
      <c r="C878" s="1" t="s">
        <v>21</v>
      </c>
      <c r="D878" s="1">
        <v>8796</v>
      </c>
      <c r="E878" s="1">
        <v>23261</v>
      </c>
      <c r="F878" s="1" t="s">
        <v>8</v>
      </c>
    </row>
    <row r="879" spans="1:6" x14ac:dyDescent="0.25">
      <c r="A879" s="1">
        <v>2022</v>
      </c>
      <c r="B879" s="1" t="s">
        <v>64</v>
      </c>
      <c r="C879" s="1" t="s">
        <v>22</v>
      </c>
      <c r="D879" s="1">
        <v>6871</v>
      </c>
      <c r="E879" s="1">
        <v>23333</v>
      </c>
      <c r="F879" s="1" t="s">
        <v>8</v>
      </c>
    </row>
    <row r="880" spans="1:6" x14ac:dyDescent="0.25">
      <c r="A880" s="1">
        <v>2022</v>
      </c>
      <c r="B880" s="1" t="s">
        <v>64</v>
      </c>
      <c r="C880" s="1" t="s">
        <v>23</v>
      </c>
      <c r="D880" s="1">
        <v>10118</v>
      </c>
      <c r="E880" s="1">
        <v>24350</v>
      </c>
      <c r="F880" s="1" t="s">
        <v>10</v>
      </c>
    </row>
    <row r="881" spans="1:6" x14ac:dyDescent="0.25">
      <c r="A881" s="1">
        <v>2022</v>
      </c>
      <c r="B881" s="1" t="s">
        <v>64</v>
      </c>
      <c r="C881" s="1" t="s">
        <v>24</v>
      </c>
      <c r="D881" s="1">
        <v>12912</v>
      </c>
      <c r="E881" s="1">
        <v>27789</v>
      </c>
      <c r="F881" s="1" t="s">
        <v>10</v>
      </c>
    </row>
    <row r="882" spans="1:6" x14ac:dyDescent="0.25">
      <c r="A882" s="1">
        <v>2022</v>
      </c>
      <c r="B882" s="1" t="s">
        <v>64</v>
      </c>
      <c r="C882" s="1" t="s">
        <v>25</v>
      </c>
      <c r="D882" s="1">
        <v>5132</v>
      </c>
      <c r="E882" s="1">
        <v>29169</v>
      </c>
      <c r="F882" s="1" t="s">
        <v>8</v>
      </c>
    </row>
    <row r="883" spans="1:6" x14ac:dyDescent="0.25">
      <c r="A883" s="1">
        <v>2022</v>
      </c>
      <c r="B883" s="1" t="s">
        <v>64</v>
      </c>
      <c r="C883" s="1" t="s">
        <v>26</v>
      </c>
      <c r="D883" s="1">
        <v>15043</v>
      </c>
      <c r="E883" s="1">
        <v>30758</v>
      </c>
      <c r="F883" s="1" t="s">
        <v>8</v>
      </c>
    </row>
    <row r="884" spans="1:6" x14ac:dyDescent="0.25">
      <c r="A884" s="1">
        <v>2022</v>
      </c>
      <c r="B884" s="1" t="s">
        <v>64</v>
      </c>
      <c r="C884" s="1" t="s">
        <v>27</v>
      </c>
      <c r="D884" s="1">
        <v>20740</v>
      </c>
      <c r="E884" s="1">
        <v>35500</v>
      </c>
      <c r="F884" s="1" t="s">
        <v>10</v>
      </c>
    </row>
    <row r="885" spans="1:6" x14ac:dyDescent="0.25">
      <c r="A885" s="1">
        <v>2022</v>
      </c>
      <c r="B885" s="1" t="s">
        <v>64</v>
      </c>
      <c r="C885" s="1" t="s">
        <v>28</v>
      </c>
      <c r="D885" s="1">
        <v>23113</v>
      </c>
      <c r="E885" s="1">
        <v>27121</v>
      </c>
      <c r="F885" s="1" t="s">
        <v>8</v>
      </c>
    </row>
    <row r="886" spans="1:6" x14ac:dyDescent="0.25">
      <c r="A886" s="1">
        <v>2022</v>
      </c>
      <c r="B886" s="1" t="s">
        <v>64</v>
      </c>
      <c r="C886" s="1" t="s">
        <v>29</v>
      </c>
      <c r="D886" s="1">
        <v>15325</v>
      </c>
      <c r="E886" s="1">
        <v>29261</v>
      </c>
      <c r="F886" s="1" t="s">
        <v>10</v>
      </c>
    </row>
    <row r="887" spans="1:6" x14ac:dyDescent="0.25">
      <c r="A887" s="1">
        <v>2022</v>
      </c>
      <c r="B887" s="1" t="s">
        <v>64</v>
      </c>
      <c r="C887" s="1" t="s">
        <v>30</v>
      </c>
      <c r="D887" s="1">
        <v>6514</v>
      </c>
      <c r="E887" s="1">
        <v>23817</v>
      </c>
      <c r="F887" s="1" t="s">
        <v>8</v>
      </c>
    </row>
    <row r="888" spans="1:6" x14ac:dyDescent="0.25">
      <c r="A888" s="1">
        <v>2022</v>
      </c>
      <c r="B888" s="1" t="s">
        <v>64</v>
      </c>
      <c r="C888" s="1" t="s">
        <v>31</v>
      </c>
      <c r="D888" s="1">
        <v>15195</v>
      </c>
      <c r="E888" s="1">
        <v>27614</v>
      </c>
      <c r="F888" s="1" t="s">
        <v>8</v>
      </c>
    </row>
    <row r="889" spans="1:6" x14ac:dyDescent="0.25">
      <c r="A889" s="1">
        <v>2022</v>
      </c>
      <c r="B889" s="1" t="s">
        <v>64</v>
      </c>
      <c r="C889" s="1" t="s">
        <v>32</v>
      </c>
      <c r="D889" s="1">
        <v>5052</v>
      </c>
      <c r="E889" s="1">
        <v>25955</v>
      </c>
      <c r="F889" s="1" t="s">
        <v>10</v>
      </c>
    </row>
    <row r="890" spans="1:6" x14ac:dyDescent="0.25">
      <c r="A890" s="1">
        <v>2022</v>
      </c>
      <c r="B890" s="1" t="s">
        <v>64</v>
      </c>
      <c r="C890" s="1" t="s">
        <v>33</v>
      </c>
      <c r="D890" s="1">
        <v>5609</v>
      </c>
      <c r="E890" s="1">
        <v>23213</v>
      </c>
      <c r="F890" s="1" t="s">
        <v>10</v>
      </c>
    </row>
    <row r="891" spans="1:6" x14ac:dyDescent="0.25">
      <c r="A891" s="1">
        <v>2022</v>
      </c>
      <c r="B891" s="1" t="s">
        <v>64</v>
      </c>
      <c r="C891" s="1" t="s">
        <v>34</v>
      </c>
      <c r="D891" s="1">
        <v>8716</v>
      </c>
      <c r="E891" s="1">
        <v>40432</v>
      </c>
      <c r="F891" s="1" t="s">
        <v>8</v>
      </c>
    </row>
    <row r="892" spans="1:6" x14ac:dyDescent="0.25">
      <c r="A892" s="1">
        <v>2022</v>
      </c>
      <c r="B892" s="1" t="s">
        <v>64</v>
      </c>
      <c r="C892" s="1" t="s">
        <v>35</v>
      </c>
      <c r="D892" s="1">
        <v>4675</v>
      </c>
      <c r="E892" s="1">
        <v>28783</v>
      </c>
      <c r="F892" s="1" t="s">
        <v>8</v>
      </c>
    </row>
    <row r="893" spans="1:6" x14ac:dyDescent="0.25">
      <c r="A893" s="1">
        <v>2022</v>
      </c>
      <c r="B893" s="1" t="s">
        <v>64</v>
      </c>
      <c r="C893" s="1" t="s">
        <v>36</v>
      </c>
      <c r="D893" s="1">
        <v>24526</v>
      </c>
      <c r="E893" s="1">
        <v>32347</v>
      </c>
      <c r="F893" s="1" t="s">
        <v>10</v>
      </c>
    </row>
    <row r="894" spans="1:6" x14ac:dyDescent="0.25">
      <c r="A894" s="1">
        <v>2022</v>
      </c>
      <c r="B894" s="1" t="s">
        <v>64</v>
      </c>
      <c r="C894" s="1" t="s">
        <v>37</v>
      </c>
      <c r="D894" s="1">
        <v>5277</v>
      </c>
      <c r="E894" s="1">
        <v>25571</v>
      </c>
      <c r="F894" s="1" t="s">
        <v>10</v>
      </c>
    </row>
    <row r="895" spans="1:6" x14ac:dyDescent="0.25">
      <c r="A895" s="1">
        <v>2022</v>
      </c>
      <c r="B895" s="1" t="s">
        <v>64</v>
      </c>
      <c r="C895" s="1" t="s">
        <v>38</v>
      </c>
      <c r="D895" s="1">
        <v>65868</v>
      </c>
      <c r="E895" s="1">
        <v>41828</v>
      </c>
      <c r="F895" s="1" t="s">
        <v>10</v>
      </c>
    </row>
    <row r="896" spans="1:6" x14ac:dyDescent="0.25">
      <c r="A896" s="1">
        <v>2022</v>
      </c>
      <c r="B896" s="1" t="s">
        <v>64</v>
      </c>
      <c r="C896" s="1" t="s">
        <v>39</v>
      </c>
      <c r="D896" s="1">
        <v>26474</v>
      </c>
      <c r="E896" s="1">
        <v>26460</v>
      </c>
      <c r="F896" s="1" t="s">
        <v>10</v>
      </c>
    </row>
    <row r="897" spans="1:6" x14ac:dyDescent="0.25">
      <c r="A897" s="1">
        <v>2022</v>
      </c>
      <c r="B897" s="1" t="s">
        <v>64</v>
      </c>
      <c r="C897" s="1" t="s">
        <v>40</v>
      </c>
      <c r="D897" s="1">
        <v>2610</v>
      </c>
      <c r="E897" s="1">
        <v>24573</v>
      </c>
      <c r="F897" s="1" t="s">
        <v>10</v>
      </c>
    </row>
    <row r="898" spans="1:6" x14ac:dyDescent="0.25">
      <c r="A898" s="1">
        <v>2022</v>
      </c>
      <c r="B898" s="1" t="s">
        <v>64</v>
      </c>
      <c r="C898" s="1" t="s">
        <v>41</v>
      </c>
      <c r="D898" s="1">
        <v>29035</v>
      </c>
      <c r="E898" s="1">
        <v>26197</v>
      </c>
      <c r="F898" s="1" t="s">
        <v>8</v>
      </c>
    </row>
    <row r="899" spans="1:6" x14ac:dyDescent="0.25">
      <c r="A899" s="1">
        <v>2022</v>
      </c>
      <c r="B899" s="1" t="s">
        <v>64</v>
      </c>
      <c r="C899" s="1" t="s">
        <v>42</v>
      </c>
      <c r="D899" s="1">
        <v>9209</v>
      </c>
      <c r="E899" s="1">
        <v>24600</v>
      </c>
      <c r="F899" s="1" t="s">
        <v>8</v>
      </c>
    </row>
    <row r="900" spans="1:6" x14ac:dyDescent="0.25">
      <c r="A900" s="1">
        <v>2022</v>
      </c>
      <c r="B900" s="1" t="s">
        <v>64</v>
      </c>
      <c r="C900" s="1" t="s">
        <v>43</v>
      </c>
      <c r="D900" s="1">
        <v>14116</v>
      </c>
      <c r="E900" s="1">
        <v>29818</v>
      </c>
      <c r="F900" s="1" t="s">
        <v>10</v>
      </c>
    </row>
    <row r="901" spans="1:6" x14ac:dyDescent="0.25">
      <c r="A901" s="1">
        <v>2022</v>
      </c>
      <c r="B901" s="1" t="s">
        <v>64</v>
      </c>
      <c r="C901" s="1" t="s">
        <v>44</v>
      </c>
      <c r="D901" s="1">
        <v>33729</v>
      </c>
      <c r="E901" s="1">
        <v>28011</v>
      </c>
      <c r="F901" s="1" t="s">
        <v>8</v>
      </c>
    </row>
    <row r="902" spans="1:6" x14ac:dyDescent="0.25">
      <c r="A902" s="1">
        <v>2022</v>
      </c>
      <c r="B902" s="1" t="s">
        <v>64</v>
      </c>
      <c r="C902" s="1" t="s">
        <v>45</v>
      </c>
      <c r="D902" s="1">
        <v>3873</v>
      </c>
      <c r="E902" s="1">
        <v>29680</v>
      </c>
      <c r="F902" s="1" t="s">
        <v>8</v>
      </c>
    </row>
    <row r="903" spans="1:6" x14ac:dyDescent="0.25">
      <c r="A903" s="1">
        <v>2022</v>
      </c>
      <c r="B903" s="1" t="s">
        <v>64</v>
      </c>
      <c r="C903" s="1" t="s">
        <v>46</v>
      </c>
      <c r="D903" s="1">
        <v>13400</v>
      </c>
      <c r="E903" s="1">
        <v>24816</v>
      </c>
      <c r="F903" s="1" t="s">
        <v>10</v>
      </c>
    </row>
    <row r="904" spans="1:6" x14ac:dyDescent="0.25">
      <c r="A904" s="1">
        <v>2022</v>
      </c>
      <c r="B904" s="1" t="s">
        <v>64</v>
      </c>
      <c r="C904" s="1" t="s">
        <v>47</v>
      </c>
      <c r="D904" s="1">
        <v>3191</v>
      </c>
      <c r="E904" s="1">
        <v>23519</v>
      </c>
      <c r="F904" s="1" t="s">
        <v>10</v>
      </c>
    </row>
    <row r="905" spans="1:6" x14ac:dyDescent="0.25">
      <c r="A905" s="1">
        <v>2022</v>
      </c>
      <c r="B905" s="1" t="s">
        <v>64</v>
      </c>
      <c r="C905" s="1" t="s">
        <v>48</v>
      </c>
      <c r="D905" s="1">
        <v>16924</v>
      </c>
      <c r="E905" s="1">
        <v>29878</v>
      </c>
      <c r="F905" s="1" t="s">
        <v>8</v>
      </c>
    </row>
    <row r="906" spans="1:6" x14ac:dyDescent="0.25">
      <c r="A906" s="1">
        <v>2022</v>
      </c>
      <c r="B906" s="1" t="s">
        <v>64</v>
      </c>
      <c r="C906" s="1" t="s">
        <v>49</v>
      </c>
      <c r="D906" s="1">
        <v>65057</v>
      </c>
      <c r="E906" s="1">
        <v>28762</v>
      </c>
      <c r="F906" s="1" t="s">
        <v>8</v>
      </c>
    </row>
    <row r="907" spans="1:6" x14ac:dyDescent="0.25">
      <c r="A907" s="1">
        <v>2022</v>
      </c>
      <c r="B907" s="1" t="s">
        <v>64</v>
      </c>
      <c r="C907" s="1" t="s">
        <v>50</v>
      </c>
      <c r="D907" s="1">
        <v>7570</v>
      </c>
      <c r="E907" s="1">
        <v>26955</v>
      </c>
      <c r="F907" s="1" t="s">
        <v>10</v>
      </c>
    </row>
    <row r="908" spans="1:6" x14ac:dyDescent="0.25">
      <c r="A908" s="1">
        <v>2022</v>
      </c>
      <c r="B908" s="1" t="s">
        <v>64</v>
      </c>
      <c r="C908" s="1" t="s">
        <v>51</v>
      </c>
      <c r="D908" s="1">
        <v>2268</v>
      </c>
      <c r="E908" s="1">
        <v>29863</v>
      </c>
      <c r="F908" s="1" t="s">
        <v>8</v>
      </c>
    </row>
    <row r="909" spans="1:6" x14ac:dyDescent="0.25">
      <c r="A909" s="1">
        <v>2022</v>
      </c>
      <c r="B909" s="1" t="s">
        <v>64</v>
      </c>
      <c r="C909" s="1" t="s">
        <v>52</v>
      </c>
      <c r="D909" s="1">
        <v>20743</v>
      </c>
      <c r="E909" s="1">
        <v>27582</v>
      </c>
      <c r="F909" s="1" t="s">
        <v>10</v>
      </c>
    </row>
    <row r="910" spans="1:6" x14ac:dyDescent="0.25">
      <c r="A910" s="1">
        <v>2022</v>
      </c>
      <c r="B910" s="1" t="s">
        <v>64</v>
      </c>
      <c r="C910" s="1" t="s">
        <v>53</v>
      </c>
      <c r="D910" s="1">
        <v>20637</v>
      </c>
      <c r="E910" s="1">
        <v>32566</v>
      </c>
      <c r="F910" s="1" t="s">
        <v>8</v>
      </c>
    </row>
    <row r="911" spans="1:6" x14ac:dyDescent="0.25">
      <c r="A911" s="1">
        <v>2022</v>
      </c>
      <c r="B911" s="1" t="s">
        <v>64</v>
      </c>
      <c r="C911" s="1" t="s">
        <v>54</v>
      </c>
      <c r="D911" s="1">
        <v>4658</v>
      </c>
      <c r="E911" s="1">
        <v>24256</v>
      </c>
      <c r="F911" s="1" t="s">
        <v>8</v>
      </c>
    </row>
    <row r="912" spans="1:6" x14ac:dyDescent="0.25">
      <c r="A912" s="1">
        <v>2022</v>
      </c>
      <c r="B912" s="1" t="s">
        <v>64</v>
      </c>
      <c r="C912" s="1" t="s">
        <v>55</v>
      </c>
      <c r="D912" s="1">
        <v>17015</v>
      </c>
      <c r="E912" s="1">
        <v>24758</v>
      </c>
      <c r="F912" s="1" t="s">
        <v>10</v>
      </c>
    </row>
    <row r="913" spans="1:6" x14ac:dyDescent="0.25">
      <c r="A913" s="1">
        <v>2022</v>
      </c>
      <c r="B913" s="1" t="s">
        <v>64</v>
      </c>
      <c r="C913" s="1" t="s">
        <v>56</v>
      </c>
      <c r="D913" s="1">
        <v>2398</v>
      </c>
      <c r="E913" s="1">
        <v>27994</v>
      </c>
      <c r="F913" s="1" t="s">
        <v>10</v>
      </c>
    </row>
    <row r="914" spans="1:6" x14ac:dyDescent="0.25">
      <c r="A914" s="1">
        <v>2022</v>
      </c>
      <c r="B914" s="1" t="s">
        <v>65</v>
      </c>
      <c r="C914" s="1" t="s">
        <v>7</v>
      </c>
      <c r="D914" s="1">
        <v>10189</v>
      </c>
      <c r="E914" s="1">
        <v>44607</v>
      </c>
      <c r="F914" s="1" t="s">
        <v>8</v>
      </c>
    </row>
    <row r="915" spans="1:6" x14ac:dyDescent="0.25">
      <c r="A915" s="1">
        <v>2022</v>
      </c>
      <c r="B915" s="1" t="s">
        <v>65</v>
      </c>
      <c r="C915" s="1" t="s">
        <v>9</v>
      </c>
      <c r="D915" s="1">
        <v>10674</v>
      </c>
      <c r="E915" s="1">
        <v>45965</v>
      </c>
      <c r="F915" s="1" t="s">
        <v>8</v>
      </c>
    </row>
    <row r="916" spans="1:6" x14ac:dyDescent="0.25">
      <c r="A916" s="1">
        <v>2022</v>
      </c>
      <c r="B916" s="1" t="s">
        <v>65</v>
      </c>
      <c r="C916" s="1" t="s">
        <v>11</v>
      </c>
      <c r="D916" s="1">
        <v>5359</v>
      </c>
      <c r="E916" s="1">
        <v>42115</v>
      </c>
      <c r="F916" s="1" t="s">
        <v>10</v>
      </c>
    </row>
    <row r="917" spans="1:6" x14ac:dyDescent="0.25">
      <c r="A917" s="1">
        <v>2022</v>
      </c>
      <c r="B917" s="1" t="s">
        <v>65</v>
      </c>
      <c r="C917" s="1" t="s">
        <v>12</v>
      </c>
      <c r="D917" s="1">
        <v>97442</v>
      </c>
      <c r="E917" s="1">
        <v>48293</v>
      </c>
      <c r="F917" s="1" t="s">
        <v>10</v>
      </c>
    </row>
    <row r="918" spans="1:6" x14ac:dyDescent="0.25">
      <c r="A918" s="1">
        <v>2022</v>
      </c>
      <c r="B918" s="1" t="s">
        <v>65</v>
      </c>
      <c r="C918" s="1" t="s">
        <v>13</v>
      </c>
      <c r="D918" s="1">
        <v>17008</v>
      </c>
      <c r="E918" s="1">
        <v>48381</v>
      </c>
      <c r="F918" s="1" t="s">
        <v>10</v>
      </c>
    </row>
    <row r="919" spans="1:6" x14ac:dyDescent="0.25">
      <c r="A919" s="1">
        <v>2022</v>
      </c>
      <c r="B919" s="1" t="s">
        <v>65</v>
      </c>
      <c r="C919" s="1" t="s">
        <v>14</v>
      </c>
      <c r="D919" s="1">
        <v>18146</v>
      </c>
      <c r="E919" s="1">
        <v>40861</v>
      </c>
      <c r="F919" s="1" t="s">
        <v>10</v>
      </c>
    </row>
    <row r="920" spans="1:6" x14ac:dyDescent="0.25">
      <c r="A920" s="1">
        <v>2022</v>
      </c>
      <c r="B920" s="1" t="s">
        <v>65</v>
      </c>
      <c r="C920" s="1" t="s">
        <v>15</v>
      </c>
      <c r="D920" s="1">
        <v>2052</v>
      </c>
      <c r="E920" s="1">
        <v>41636</v>
      </c>
      <c r="F920" s="1" t="s">
        <v>10</v>
      </c>
    </row>
    <row r="921" spans="1:6" x14ac:dyDescent="0.25">
      <c r="A921" s="1">
        <v>2022</v>
      </c>
      <c r="B921" s="1" t="s">
        <v>65</v>
      </c>
      <c r="C921" s="1" t="s">
        <v>16</v>
      </c>
      <c r="D921" s="1">
        <v>56765</v>
      </c>
      <c r="E921" s="1">
        <v>43969</v>
      </c>
      <c r="F921" s="1" t="s">
        <v>8</v>
      </c>
    </row>
    <row r="922" spans="1:6" x14ac:dyDescent="0.25">
      <c r="A922" s="1">
        <v>2022</v>
      </c>
      <c r="B922" s="1" t="s">
        <v>65</v>
      </c>
      <c r="C922" s="1" t="s">
        <v>17</v>
      </c>
      <c r="D922" s="1">
        <v>18227</v>
      </c>
      <c r="E922" s="1">
        <v>43971</v>
      </c>
      <c r="F922" s="1" t="s">
        <v>8</v>
      </c>
    </row>
    <row r="923" spans="1:6" x14ac:dyDescent="0.25">
      <c r="A923" s="1">
        <v>2022</v>
      </c>
      <c r="B923" s="1" t="s">
        <v>65</v>
      </c>
      <c r="C923" s="1" t="s">
        <v>18</v>
      </c>
      <c r="D923" s="1">
        <v>3845</v>
      </c>
      <c r="E923" s="1">
        <v>38615</v>
      </c>
      <c r="F923" s="1" t="s">
        <v>10</v>
      </c>
    </row>
    <row r="924" spans="1:6" x14ac:dyDescent="0.25">
      <c r="A924" s="1">
        <v>2022</v>
      </c>
      <c r="B924" s="1" t="s">
        <v>65</v>
      </c>
      <c r="C924" s="1" t="s">
        <v>19</v>
      </c>
      <c r="D924" s="1">
        <v>39884</v>
      </c>
      <c r="E924" s="1">
        <v>49714</v>
      </c>
      <c r="F924" s="1" t="s">
        <v>8</v>
      </c>
    </row>
    <row r="925" spans="1:6" x14ac:dyDescent="0.25">
      <c r="A925" s="1">
        <v>2022</v>
      </c>
      <c r="B925" s="1" t="s">
        <v>65</v>
      </c>
      <c r="C925" s="1" t="s">
        <v>20</v>
      </c>
      <c r="D925" s="1">
        <v>12916</v>
      </c>
      <c r="E925" s="1">
        <v>39759</v>
      </c>
      <c r="F925" s="1" t="s">
        <v>8</v>
      </c>
    </row>
    <row r="926" spans="1:6" x14ac:dyDescent="0.25">
      <c r="A926" s="1">
        <v>2022</v>
      </c>
      <c r="B926" s="1" t="s">
        <v>65</v>
      </c>
      <c r="C926" s="1" t="s">
        <v>21</v>
      </c>
      <c r="D926" s="1">
        <v>8547</v>
      </c>
      <c r="E926" s="1">
        <v>42534</v>
      </c>
      <c r="F926" s="1" t="s">
        <v>10</v>
      </c>
    </row>
    <row r="927" spans="1:6" x14ac:dyDescent="0.25">
      <c r="A927" s="1">
        <v>2022</v>
      </c>
      <c r="B927" s="1" t="s">
        <v>65</v>
      </c>
      <c r="C927" s="1" t="s">
        <v>22</v>
      </c>
      <c r="D927" s="1">
        <v>5938</v>
      </c>
      <c r="E927" s="1">
        <v>41624</v>
      </c>
      <c r="F927" s="1" t="s">
        <v>10</v>
      </c>
    </row>
    <row r="928" spans="1:6" x14ac:dyDescent="0.25">
      <c r="A928" s="1">
        <v>2022</v>
      </c>
      <c r="B928" s="1" t="s">
        <v>65</v>
      </c>
      <c r="C928" s="1" t="s">
        <v>23</v>
      </c>
      <c r="D928" s="1">
        <v>10404</v>
      </c>
      <c r="E928" s="1">
        <v>40846</v>
      </c>
      <c r="F928" s="1" t="s">
        <v>8</v>
      </c>
    </row>
    <row r="929" spans="1:6" x14ac:dyDescent="0.25">
      <c r="A929" s="1">
        <v>2021</v>
      </c>
      <c r="B929" s="1" t="s">
        <v>65</v>
      </c>
      <c r="C929" s="1" t="s">
        <v>24</v>
      </c>
      <c r="D929" s="1">
        <v>9280</v>
      </c>
      <c r="E929" s="1">
        <v>44963</v>
      </c>
      <c r="F929" s="1" t="s">
        <v>8</v>
      </c>
    </row>
    <row r="930" spans="1:6" x14ac:dyDescent="0.25">
      <c r="A930" s="1">
        <v>2021</v>
      </c>
      <c r="B930" s="1" t="s">
        <v>65</v>
      </c>
      <c r="C930" s="1" t="s">
        <v>25</v>
      </c>
      <c r="D930" s="1">
        <v>3777</v>
      </c>
      <c r="E930" s="1">
        <v>41322</v>
      </c>
      <c r="F930" s="1" t="s">
        <v>10</v>
      </c>
    </row>
    <row r="931" spans="1:6" x14ac:dyDescent="0.25">
      <c r="A931" s="1">
        <v>2021</v>
      </c>
      <c r="B931" s="1" t="s">
        <v>65</v>
      </c>
      <c r="C931" s="1" t="s">
        <v>26</v>
      </c>
      <c r="D931" s="1">
        <v>19358</v>
      </c>
      <c r="E931" s="1">
        <v>50150</v>
      </c>
      <c r="F931" s="1" t="s">
        <v>8</v>
      </c>
    </row>
    <row r="932" spans="1:6" x14ac:dyDescent="0.25">
      <c r="A932" s="1">
        <v>2021</v>
      </c>
      <c r="B932" s="1" t="s">
        <v>65</v>
      </c>
      <c r="C932" s="1" t="s">
        <v>27</v>
      </c>
      <c r="D932" s="1">
        <v>22046</v>
      </c>
      <c r="E932" s="1">
        <v>46421</v>
      </c>
      <c r="F932" s="1" t="s">
        <v>10</v>
      </c>
    </row>
    <row r="933" spans="1:6" x14ac:dyDescent="0.25">
      <c r="A933" s="1">
        <v>2021</v>
      </c>
      <c r="B933" s="1" t="s">
        <v>65</v>
      </c>
      <c r="C933" s="1" t="s">
        <v>28</v>
      </c>
      <c r="D933" s="1">
        <v>32480</v>
      </c>
      <c r="E933" s="1">
        <v>40330</v>
      </c>
      <c r="F933" s="1" t="s">
        <v>8</v>
      </c>
    </row>
    <row r="934" spans="1:6" x14ac:dyDescent="0.25">
      <c r="A934" s="1">
        <v>2021</v>
      </c>
      <c r="B934" s="1" t="s">
        <v>65</v>
      </c>
      <c r="C934" s="1" t="s">
        <v>29</v>
      </c>
      <c r="D934" s="1">
        <v>17266</v>
      </c>
      <c r="E934" s="1">
        <v>41478</v>
      </c>
      <c r="F934" s="1" t="s">
        <v>8</v>
      </c>
    </row>
    <row r="935" spans="1:6" x14ac:dyDescent="0.25">
      <c r="A935" s="1">
        <v>2021</v>
      </c>
      <c r="B935" s="1" t="s">
        <v>65</v>
      </c>
      <c r="C935" s="1" t="s">
        <v>30</v>
      </c>
      <c r="D935" s="1">
        <v>4589</v>
      </c>
      <c r="E935" s="1">
        <v>42243</v>
      </c>
      <c r="F935" s="1" t="s">
        <v>10</v>
      </c>
    </row>
    <row r="936" spans="1:6" x14ac:dyDescent="0.25">
      <c r="A936" s="1">
        <v>2021</v>
      </c>
      <c r="B936" s="1" t="s">
        <v>65</v>
      </c>
      <c r="C936" s="1" t="s">
        <v>31</v>
      </c>
      <c r="D936" s="1">
        <v>13240</v>
      </c>
      <c r="E936" s="1">
        <v>41224</v>
      </c>
      <c r="F936" s="1" t="s">
        <v>10</v>
      </c>
    </row>
    <row r="937" spans="1:6" x14ac:dyDescent="0.25">
      <c r="A937" s="1">
        <v>2021</v>
      </c>
      <c r="B937" s="1" t="s">
        <v>65</v>
      </c>
      <c r="C937" s="1" t="s">
        <v>32</v>
      </c>
      <c r="D937" s="1">
        <v>4153</v>
      </c>
      <c r="E937" s="1">
        <v>37791</v>
      </c>
      <c r="F937" s="1" t="s">
        <v>8</v>
      </c>
    </row>
    <row r="938" spans="1:6" x14ac:dyDescent="0.25">
      <c r="A938" s="1">
        <v>2021</v>
      </c>
      <c r="B938" s="1" t="s">
        <v>65</v>
      </c>
      <c r="C938" s="1" t="s">
        <v>33</v>
      </c>
      <c r="D938" s="1">
        <v>4572</v>
      </c>
      <c r="E938" s="1">
        <v>39587</v>
      </c>
      <c r="F938" s="1" t="s">
        <v>8</v>
      </c>
    </row>
    <row r="939" spans="1:6" x14ac:dyDescent="0.25">
      <c r="A939" s="1">
        <v>2021</v>
      </c>
      <c r="B939" s="1" t="s">
        <v>65</v>
      </c>
      <c r="C939" s="1" t="s">
        <v>34</v>
      </c>
      <c r="D939" s="1">
        <v>5140</v>
      </c>
      <c r="E939" s="1">
        <v>44479</v>
      </c>
      <c r="F939" s="1" t="s">
        <v>10</v>
      </c>
    </row>
    <row r="940" spans="1:6" x14ac:dyDescent="0.25">
      <c r="A940" s="1">
        <v>2021</v>
      </c>
      <c r="B940" s="1" t="s">
        <v>65</v>
      </c>
      <c r="C940" s="1" t="s">
        <v>35</v>
      </c>
      <c r="D940" s="1">
        <v>4011</v>
      </c>
      <c r="E940" s="1">
        <v>45236</v>
      </c>
      <c r="F940" s="1" t="s">
        <v>10</v>
      </c>
    </row>
    <row r="941" spans="1:6" x14ac:dyDescent="0.25">
      <c r="A941" s="1">
        <v>2021</v>
      </c>
      <c r="B941" s="1" t="s">
        <v>65</v>
      </c>
      <c r="C941" s="1" t="s">
        <v>36</v>
      </c>
      <c r="D941" s="1">
        <v>24469</v>
      </c>
      <c r="E941" s="1">
        <v>43373</v>
      </c>
      <c r="F941" s="1" t="s">
        <v>10</v>
      </c>
    </row>
    <row r="942" spans="1:6" x14ac:dyDescent="0.25">
      <c r="A942" s="1">
        <v>2021</v>
      </c>
      <c r="B942" s="1" t="s">
        <v>65</v>
      </c>
      <c r="C942" s="1" t="s">
        <v>37</v>
      </c>
      <c r="D942" s="1">
        <v>4216</v>
      </c>
      <c r="E942" s="1">
        <v>41417</v>
      </c>
      <c r="F942" s="1" t="s">
        <v>10</v>
      </c>
    </row>
    <row r="943" spans="1:6" x14ac:dyDescent="0.25">
      <c r="A943" s="1">
        <v>2021</v>
      </c>
      <c r="B943" s="1" t="s">
        <v>65</v>
      </c>
      <c r="C943" s="1" t="s">
        <v>38</v>
      </c>
      <c r="D943" s="1">
        <v>72430</v>
      </c>
      <c r="E943" s="1">
        <v>49410</v>
      </c>
      <c r="F943" s="1" t="s">
        <v>10</v>
      </c>
    </row>
    <row r="944" spans="1:6" x14ac:dyDescent="0.25">
      <c r="A944" s="1">
        <v>2021</v>
      </c>
      <c r="B944" s="1" t="s">
        <v>65</v>
      </c>
      <c r="C944" s="1" t="s">
        <v>39</v>
      </c>
      <c r="D944" s="1">
        <v>24457</v>
      </c>
      <c r="E944" s="1">
        <v>42624</v>
      </c>
      <c r="F944" s="1" t="s">
        <v>8</v>
      </c>
    </row>
    <row r="945" spans="1:6" x14ac:dyDescent="0.25">
      <c r="A945" s="1">
        <v>2021</v>
      </c>
      <c r="B945" s="1" t="s">
        <v>65</v>
      </c>
      <c r="C945" s="1" t="s">
        <v>40</v>
      </c>
      <c r="D945" s="1">
        <v>2047</v>
      </c>
      <c r="E945" s="1">
        <v>44696</v>
      </c>
      <c r="F945" s="1" t="s">
        <v>8</v>
      </c>
    </row>
    <row r="946" spans="1:6" x14ac:dyDescent="0.25">
      <c r="A946" s="1">
        <v>2021</v>
      </c>
      <c r="B946" s="1" t="s">
        <v>65</v>
      </c>
      <c r="C946" s="1" t="s">
        <v>41</v>
      </c>
      <c r="D946" s="1">
        <v>23639</v>
      </c>
      <c r="E946" s="1">
        <v>41006</v>
      </c>
      <c r="F946" s="1" t="s">
        <v>10</v>
      </c>
    </row>
    <row r="947" spans="1:6" x14ac:dyDescent="0.25">
      <c r="A947" s="1">
        <v>2021</v>
      </c>
      <c r="B947" s="1" t="s">
        <v>65</v>
      </c>
      <c r="C947" s="1" t="s">
        <v>42</v>
      </c>
      <c r="D947" s="1">
        <v>6589</v>
      </c>
      <c r="E947" s="1">
        <v>42151</v>
      </c>
      <c r="F947" s="1" t="s">
        <v>8</v>
      </c>
    </row>
    <row r="948" spans="1:6" x14ac:dyDescent="0.25">
      <c r="A948" s="1">
        <v>2021</v>
      </c>
      <c r="B948" s="1" t="s">
        <v>65</v>
      </c>
      <c r="C948" s="1" t="s">
        <v>43</v>
      </c>
      <c r="D948" s="1">
        <v>25468</v>
      </c>
      <c r="E948" s="1">
        <v>41467</v>
      </c>
      <c r="F948" s="1" t="s">
        <v>8</v>
      </c>
    </row>
    <row r="949" spans="1:6" x14ac:dyDescent="0.25">
      <c r="A949" s="1">
        <v>2021</v>
      </c>
      <c r="B949" s="1" t="s">
        <v>65</v>
      </c>
      <c r="C949" s="1" t="s">
        <v>44</v>
      </c>
      <c r="D949" s="1">
        <v>33082</v>
      </c>
      <c r="E949" s="1">
        <v>41131</v>
      </c>
      <c r="F949" s="1" t="s">
        <v>10</v>
      </c>
    </row>
    <row r="950" spans="1:6" x14ac:dyDescent="0.25">
      <c r="A950" s="1">
        <v>2021</v>
      </c>
      <c r="B950" s="1" t="s">
        <v>65</v>
      </c>
      <c r="C950" s="1" t="s">
        <v>45</v>
      </c>
      <c r="D950" s="1">
        <v>3537</v>
      </c>
      <c r="E950" s="1">
        <v>40466</v>
      </c>
      <c r="F950" s="1" t="s">
        <v>10</v>
      </c>
    </row>
    <row r="951" spans="1:6" x14ac:dyDescent="0.25">
      <c r="A951" s="1">
        <v>2021</v>
      </c>
      <c r="B951" s="1" t="s">
        <v>65</v>
      </c>
      <c r="C951" s="1" t="s">
        <v>46</v>
      </c>
      <c r="D951" s="1">
        <v>12142</v>
      </c>
      <c r="E951" s="1">
        <v>40386</v>
      </c>
      <c r="F951" s="1" t="s">
        <v>8</v>
      </c>
    </row>
    <row r="952" spans="1:6" x14ac:dyDescent="0.25">
      <c r="A952" s="1">
        <v>2021</v>
      </c>
      <c r="B952" s="1" t="s">
        <v>65</v>
      </c>
      <c r="C952" s="1" t="s">
        <v>47</v>
      </c>
      <c r="D952" s="1">
        <v>2223</v>
      </c>
      <c r="E952" s="1">
        <v>40233</v>
      </c>
      <c r="F952" s="1" t="s">
        <v>8</v>
      </c>
    </row>
    <row r="953" spans="1:6" x14ac:dyDescent="0.25">
      <c r="A953" s="1">
        <v>2021</v>
      </c>
      <c r="B953" s="1" t="s">
        <v>65</v>
      </c>
      <c r="C953" s="1" t="s">
        <v>48</v>
      </c>
      <c r="D953" s="1">
        <v>15931</v>
      </c>
      <c r="E953" s="1">
        <v>42227</v>
      </c>
      <c r="F953" s="1" t="s">
        <v>10</v>
      </c>
    </row>
    <row r="954" spans="1:6" x14ac:dyDescent="0.25">
      <c r="A954" s="1">
        <v>2021</v>
      </c>
      <c r="B954" s="1" t="s">
        <v>65</v>
      </c>
      <c r="C954" s="1" t="s">
        <v>49</v>
      </c>
      <c r="D954" s="1">
        <v>57504</v>
      </c>
      <c r="E954" s="1">
        <v>47110</v>
      </c>
      <c r="F954" s="1" t="s">
        <v>8</v>
      </c>
    </row>
    <row r="955" spans="1:6" x14ac:dyDescent="0.25">
      <c r="A955" s="1">
        <v>2021</v>
      </c>
      <c r="B955" s="1" t="s">
        <v>65</v>
      </c>
      <c r="C955" s="1" t="s">
        <v>50</v>
      </c>
      <c r="D955" s="1">
        <v>6492</v>
      </c>
      <c r="E955" s="1">
        <v>43389</v>
      </c>
      <c r="F955" s="1" t="s">
        <v>10</v>
      </c>
    </row>
    <row r="956" spans="1:6" x14ac:dyDescent="0.25">
      <c r="A956" s="1">
        <v>2021</v>
      </c>
      <c r="B956" s="1" t="s">
        <v>65</v>
      </c>
      <c r="C956" s="1" t="s">
        <v>51</v>
      </c>
      <c r="D956" s="1">
        <v>1990</v>
      </c>
      <c r="E956" s="1">
        <v>43394</v>
      </c>
      <c r="F956" s="1" t="s">
        <v>8</v>
      </c>
    </row>
    <row r="957" spans="1:6" x14ac:dyDescent="0.25">
      <c r="A957" s="1">
        <v>2021</v>
      </c>
      <c r="B957" s="1" t="s">
        <v>65</v>
      </c>
      <c r="C957" s="1" t="s">
        <v>52</v>
      </c>
      <c r="D957" s="1">
        <v>29777</v>
      </c>
      <c r="E957" s="1">
        <v>51136</v>
      </c>
      <c r="F957" s="1" t="s">
        <v>8</v>
      </c>
    </row>
    <row r="958" spans="1:6" x14ac:dyDescent="0.25">
      <c r="A958" s="1">
        <v>2021</v>
      </c>
      <c r="B958" s="1" t="s">
        <v>65</v>
      </c>
      <c r="C958" s="1" t="s">
        <v>53</v>
      </c>
      <c r="D958" s="1">
        <v>19915</v>
      </c>
      <c r="E958" s="1">
        <v>48585</v>
      </c>
      <c r="F958" s="1" t="s">
        <v>10</v>
      </c>
    </row>
    <row r="959" spans="1:6" x14ac:dyDescent="0.25">
      <c r="A959" s="1">
        <v>2021</v>
      </c>
      <c r="B959" s="1" t="s">
        <v>65</v>
      </c>
      <c r="C959" s="1" t="s">
        <v>54</v>
      </c>
      <c r="D959" s="1">
        <v>5797</v>
      </c>
      <c r="E959" s="1">
        <v>38080</v>
      </c>
      <c r="F959" s="1" t="s">
        <v>10</v>
      </c>
    </row>
    <row r="960" spans="1:6" x14ac:dyDescent="0.25">
      <c r="A960" s="1">
        <v>2021</v>
      </c>
      <c r="B960" s="1" t="s">
        <v>65</v>
      </c>
      <c r="C960" s="1" t="s">
        <v>55</v>
      </c>
      <c r="D960" s="1">
        <v>13757</v>
      </c>
      <c r="E960" s="1">
        <v>37908</v>
      </c>
      <c r="F960" s="1" t="s">
        <v>8</v>
      </c>
    </row>
    <row r="961" spans="1:6" x14ac:dyDescent="0.25">
      <c r="A961" s="1">
        <v>2021</v>
      </c>
      <c r="B961" s="1" t="s">
        <v>65</v>
      </c>
      <c r="C961" s="1" t="s">
        <v>56</v>
      </c>
      <c r="D961" s="1">
        <v>1655</v>
      </c>
      <c r="E961" s="1">
        <v>45255</v>
      </c>
      <c r="F961" s="1" t="s">
        <v>8</v>
      </c>
    </row>
    <row r="962" spans="1:6" x14ac:dyDescent="0.25">
      <c r="A962" s="1">
        <v>2020</v>
      </c>
      <c r="B962" s="1" t="s">
        <v>6</v>
      </c>
      <c r="C962" s="1" t="s">
        <v>7</v>
      </c>
      <c r="D962" s="1">
        <v>1843</v>
      </c>
      <c r="E962" s="1">
        <v>62388</v>
      </c>
      <c r="F962" s="1" t="s">
        <v>10</v>
      </c>
    </row>
    <row r="963" spans="1:6" x14ac:dyDescent="0.25">
      <c r="A963" s="1">
        <v>2020</v>
      </c>
      <c r="B963" s="1" t="s">
        <v>6</v>
      </c>
      <c r="C963" s="1" t="s">
        <v>9</v>
      </c>
      <c r="D963" s="1">
        <v>1328</v>
      </c>
      <c r="E963" s="1">
        <v>56854</v>
      </c>
      <c r="F963" s="1" t="s">
        <v>10</v>
      </c>
    </row>
    <row r="964" spans="1:6" x14ac:dyDescent="0.25">
      <c r="A964" s="1">
        <v>2020</v>
      </c>
      <c r="B964" s="1" t="s">
        <v>6</v>
      </c>
      <c r="C964" s="1" t="s">
        <v>11</v>
      </c>
      <c r="D964" s="1">
        <v>2525</v>
      </c>
      <c r="E964" s="1">
        <v>53616</v>
      </c>
      <c r="F964" s="1" t="s">
        <v>10</v>
      </c>
    </row>
    <row r="965" spans="1:6" x14ac:dyDescent="0.25">
      <c r="A965" s="1">
        <v>2020</v>
      </c>
      <c r="B965" s="1" t="s">
        <v>6</v>
      </c>
      <c r="C965" s="1" t="s">
        <v>12</v>
      </c>
      <c r="D965" s="1">
        <v>17605</v>
      </c>
      <c r="E965" s="1">
        <v>44595</v>
      </c>
      <c r="F965" s="1" t="s">
        <v>10</v>
      </c>
    </row>
    <row r="966" spans="1:6" x14ac:dyDescent="0.25">
      <c r="A966" s="1">
        <v>2020</v>
      </c>
      <c r="B966" s="1" t="s">
        <v>6</v>
      </c>
      <c r="C966" s="1" t="s">
        <v>13</v>
      </c>
      <c r="D966" s="1">
        <v>3256</v>
      </c>
      <c r="E966" s="1">
        <v>94489</v>
      </c>
      <c r="F966" s="1" t="s">
        <v>10</v>
      </c>
    </row>
    <row r="967" spans="1:6" x14ac:dyDescent="0.25">
      <c r="A967" s="1">
        <v>2020</v>
      </c>
      <c r="B967" s="1" t="s">
        <v>6</v>
      </c>
      <c r="C967" s="1" t="s">
        <v>14</v>
      </c>
      <c r="D967" s="1">
        <v>441</v>
      </c>
      <c r="E967" s="1">
        <v>46054</v>
      </c>
      <c r="F967" s="1" t="s">
        <v>8</v>
      </c>
    </row>
    <row r="968" spans="1:6" x14ac:dyDescent="0.25">
      <c r="A968" s="1">
        <v>2020</v>
      </c>
      <c r="B968" s="1" t="s">
        <v>6</v>
      </c>
      <c r="C968" s="1" t="s">
        <v>15</v>
      </c>
      <c r="D968" s="1">
        <v>177</v>
      </c>
      <c r="E968" s="1">
        <v>45987</v>
      </c>
      <c r="F968" s="1" t="s">
        <v>8</v>
      </c>
    </row>
    <row r="969" spans="1:6" x14ac:dyDescent="0.25">
      <c r="A969" s="1">
        <v>2020</v>
      </c>
      <c r="B969" s="1" t="s">
        <v>6</v>
      </c>
      <c r="C969" s="1" t="s">
        <v>16</v>
      </c>
      <c r="D969" s="1">
        <v>5289</v>
      </c>
      <c r="E969" s="1">
        <v>40681</v>
      </c>
      <c r="F969" s="1" t="s">
        <v>10</v>
      </c>
    </row>
    <row r="970" spans="1:6" x14ac:dyDescent="0.25">
      <c r="A970" s="1">
        <v>2020</v>
      </c>
      <c r="B970" s="1" t="s">
        <v>6</v>
      </c>
      <c r="C970" s="1" t="s">
        <v>17</v>
      </c>
      <c r="D970" s="1">
        <v>2630</v>
      </c>
      <c r="E970" s="1">
        <v>48010</v>
      </c>
      <c r="F970" s="1" t="s">
        <v>8</v>
      </c>
    </row>
    <row r="971" spans="1:6" x14ac:dyDescent="0.25">
      <c r="A971" s="1">
        <v>2020</v>
      </c>
      <c r="B971" s="1" t="s">
        <v>6</v>
      </c>
      <c r="C971" s="1" t="s">
        <v>18</v>
      </c>
      <c r="D971" s="1">
        <v>2500</v>
      </c>
      <c r="E971" s="1">
        <v>45998</v>
      </c>
      <c r="F971" s="1" t="s">
        <v>8</v>
      </c>
    </row>
    <row r="972" spans="1:6" x14ac:dyDescent="0.25">
      <c r="A972" s="1">
        <v>2020</v>
      </c>
      <c r="B972" s="1" t="s">
        <v>6</v>
      </c>
      <c r="C972" s="1" t="s">
        <v>19</v>
      </c>
      <c r="D972" s="1">
        <v>2785</v>
      </c>
      <c r="E972" s="1">
        <v>56101</v>
      </c>
      <c r="F972" s="1" t="s">
        <v>10</v>
      </c>
    </row>
    <row r="973" spans="1:6" x14ac:dyDescent="0.25">
      <c r="A973" s="1">
        <v>2020</v>
      </c>
      <c r="B973" s="1" t="s">
        <v>6</v>
      </c>
      <c r="C973" s="1" t="s">
        <v>20</v>
      </c>
      <c r="D973" s="1">
        <v>2217</v>
      </c>
      <c r="E973" s="1">
        <v>54605</v>
      </c>
      <c r="F973" s="1" t="s">
        <v>10</v>
      </c>
    </row>
    <row r="974" spans="1:6" x14ac:dyDescent="0.25">
      <c r="A974" s="1">
        <v>2020</v>
      </c>
      <c r="B974" s="1" t="s">
        <v>6</v>
      </c>
      <c r="C974" s="1" t="s">
        <v>21</v>
      </c>
      <c r="D974" s="1">
        <v>2830</v>
      </c>
      <c r="E974" s="1">
        <v>48989</v>
      </c>
      <c r="F974" s="1" t="s">
        <v>8</v>
      </c>
    </row>
    <row r="975" spans="1:6" x14ac:dyDescent="0.25">
      <c r="A975" s="1">
        <v>2020</v>
      </c>
      <c r="B975" s="1" t="s">
        <v>6</v>
      </c>
      <c r="C975" s="1" t="s">
        <v>22</v>
      </c>
      <c r="D975" s="1">
        <v>2658</v>
      </c>
      <c r="E975" s="1">
        <v>53004</v>
      </c>
      <c r="F975" s="1" t="s">
        <v>8</v>
      </c>
    </row>
    <row r="976" spans="1:6" x14ac:dyDescent="0.25">
      <c r="A976" s="1">
        <v>2020</v>
      </c>
      <c r="B976" s="1" t="s">
        <v>6</v>
      </c>
      <c r="C976" s="1" t="s">
        <v>23</v>
      </c>
      <c r="D976" s="1">
        <v>1559</v>
      </c>
      <c r="E976" s="1">
        <v>62223</v>
      </c>
      <c r="F976" s="1" t="s">
        <v>10</v>
      </c>
    </row>
    <row r="977" spans="1:6" x14ac:dyDescent="0.25">
      <c r="A977" s="1">
        <v>2020</v>
      </c>
      <c r="B977" s="1" t="s">
        <v>6</v>
      </c>
      <c r="C977" s="1" t="s">
        <v>24</v>
      </c>
      <c r="D977" s="1">
        <v>3089</v>
      </c>
      <c r="E977" s="1">
        <v>90277</v>
      </c>
      <c r="F977" s="1" t="s">
        <v>8</v>
      </c>
    </row>
    <row r="978" spans="1:6" x14ac:dyDescent="0.25">
      <c r="A978" s="1">
        <v>2020</v>
      </c>
      <c r="B978" s="1" t="s">
        <v>6</v>
      </c>
      <c r="C978" s="1" t="s">
        <v>25</v>
      </c>
      <c r="D978" s="1">
        <v>1372</v>
      </c>
      <c r="E978" s="1">
        <v>47187</v>
      </c>
      <c r="F978" s="1" t="s">
        <v>10</v>
      </c>
    </row>
    <row r="979" spans="1:6" x14ac:dyDescent="0.25">
      <c r="A979" s="1">
        <v>2020</v>
      </c>
      <c r="B979" s="1" t="s">
        <v>6</v>
      </c>
      <c r="C979" s="1" t="s">
        <v>26</v>
      </c>
      <c r="D979" s="1">
        <v>723</v>
      </c>
      <c r="E979" s="1">
        <v>49100</v>
      </c>
      <c r="F979" s="1" t="s">
        <v>8</v>
      </c>
    </row>
    <row r="980" spans="1:6" x14ac:dyDescent="0.25">
      <c r="A980" s="1">
        <v>2020</v>
      </c>
      <c r="B980" s="1" t="s">
        <v>6</v>
      </c>
      <c r="C980" s="1" t="s">
        <v>27</v>
      </c>
      <c r="D980" s="1">
        <v>985</v>
      </c>
      <c r="E980" s="1">
        <v>67244</v>
      </c>
      <c r="F980" s="1" t="s">
        <v>8</v>
      </c>
    </row>
    <row r="981" spans="1:6" x14ac:dyDescent="0.25">
      <c r="A981" s="1">
        <v>2020</v>
      </c>
      <c r="B981" s="1" t="s">
        <v>6</v>
      </c>
      <c r="C981" s="1" t="s">
        <v>28</v>
      </c>
      <c r="D981" s="1">
        <v>3282</v>
      </c>
      <c r="E981" s="1">
        <v>46516</v>
      </c>
      <c r="F981" s="1" t="s">
        <v>10</v>
      </c>
    </row>
    <row r="982" spans="1:6" x14ac:dyDescent="0.25">
      <c r="A982" s="1">
        <v>2020</v>
      </c>
      <c r="B982" s="1" t="s">
        <v>6</v>
      </c>
      <c r="C982" s="1" t="s">
        <v>29</v>
      </c>
      <c r="D982" s="1">
        <v>3071</v>
      </c>
      <c r="E982" s="1">
        <v>56521</v>
      </c>
      <c r="F982" s="1" t="s">
        <v>10</v>
      </c>
    </row>
    <row r="983" spans="1:6" x14ac:dyDescent="0.25">
      <c r="A983" s="1">
        <v>2020</v>
      </c>
      <c r="B983" s="1" t="s">
        <v>6</v>
      </c>
      <c r="C983" s="1" t="s">
        <v>30</v>
      </c>
      <c r="D983" s="1">
        <v>2153</v>
      </c>
      <c r="E983" s="1">
        <v>53028</v>
      </c>
      <c r="F983" s="1" t="s">
        <v>8</v>
      </c>
    </row>
    <row r="984" spans="1:6" x14ac:dyDescent="0.25">
      <c r="A984" s="1">
        <v>2020</v>
      </c>
      <c r="B984" s="1" t="s">
        <v>6</v>
      </c>
      <c r="C984" s="1" t="s">
        <v>31</v>
      </c>
      <c r="D984" s="1">
        <v>1935</v>
      </c>
      <c r="E984" s="1">
        <v>49331</v>
      </c>
      <c r="F984" s="1" t="s">
        <v>8</v>
      </c>
    </row>
    <row r="985" spans="1:6" x14ac:dyDescent="0.25">
      <c r="A985" s="1">
        <v>2020</v>
      </c>
      <c r="B985" s="1" t="s">
        <v>6</v>
      </c>
      <c r="C985" s="1" t="s">
        <v>32</v>
      </c>
      <c r="D985" s="1">
        <v>1771</v>
      </c>
      <c r="E985" s="1">
        <v>73090</v>
      </c>
      <c r="F985" s="1" t="s">
        <v>10</v>
      </c>
    </row>
    <row r="986" spans="1:6" x14ac:dyDescent="0.25">
      <c r="A986" s="1">
        <v>2020</v>
      </c>
      <c r="B986" s="1" t="s">
        <v>6</v>
      </c>
      <c r="C986" s="1" t="s">
        <v>33</v>
      </c>
      <c r="D986" s="1">
        <v>2378</v>
      </c>
      <c r="E986" s="1">
        <v>47084</v>
      </c>
      <c r="F986" s="1" t="s">
        <v>10</v>
      </c>
    </row>
    <row r="987" spans="1:6" x14ac:dyDescent="0.25">
      <c r="A987" s="1">
        <v>2020</v>
      </c>
      <c r="B987" s="1" t="s">
        <v>6</v>
      </c>
      <c r="C987" s="1" t="s">
        <v>34</v>
      </c>
      <c r="D987" s="1">
        <v>641</v>
      </c>
      <c r="E987" s="1">
        <v>88872</v>
      </c>
      <c r="F987" s="1" t="s">
        <v>10</v>
      </c>
    </row>
    <row r="988" spans="1:6" x14ac:dyDescent="0.25">
      <c r="A988" s="1">
        <v>2020</v>
      </c>
      <c r="B988" s="1" t="s">
        <v>6</v>
      </c>
      <c r="C988" s="1" t="s">
        <v>35</v>
      </c>
      <c r="D988" s="1">
        <v>344</v>
      </c>
      <c r="E988" s="1">
        <v>48081</v>
      </c>
      <c r="F988" s="1" t="s">
        <v>10</v>
      </c>
    </row>
    <row r="989" spans="1:6" x14ac:dyDescent="0.25">
      <c r="A989" s="1">
        <v>2020</v>
      </c>
      <c r="B989" s="1" t="s">
        <v>6</v>
      </c>
      <c r="C989" s="1" t="s">
        <v>36</v>
      </c>
      <c r="D989" s="1">
        <v>1003</v>
      </c>
      <c r="E989" s="1">
        <v>45981</v>
      </c>
      <c r="F989" s="1" t="s">
        <v>10</v>
      </c>
    </row>
    <row r="990" spans="1:6" x14ac:dyDescent="0.25">
      <c r="A990" s="1">
        <v>2020</v>
      </c>
      <c r="B990" s="1" t="s">
        <v>6</v>
      </c>
      <c r="C990" s="1" t="s">
        <v>37</v>
      </c>
      <c r="D990" s="1">
        <v>2007</v>
      </c>
      <c r="E990" s="1">
        <v>70393</v>
      </c>
      <c r="F990" s="1" t="s">
        <v>8</v>
      </c>
    </row>
    <row r="991" spans="1:6" x14ac:dyDescent="0.25">
      <c r="A991" s="1">
        <v>2020</v>
      </c>
      <c r="B991" s="1" t="s">
        <v>6</v>
      </c>
      <c r="C991" s="1" t="s">
        <v>38</v>
      </c>
      <c r="D991" s="1">
        <v>3062</v>
      </c>
      <c r="E991" s="1">
        <v>47230</v>
      </c>
      <c r="F991" s="1" t="s">
        <v>8</v>
      </c>
    </row>
    <row r="992" spans="1:6" x14ac:dyDescent="0.25">
      <c r="A992" s="1">
        <v>2020</v>
      </c>
      <c r="B992" s="1" t="s">
        <v>6</v>
      </c>
      <c r="C992" s="1" t="s">
        <v>39</v>
      </c>
      <c r="D992" s="1">
        <v>3330</v>
      </c>
      <c r="E992" s="1">
        <v>45062</v>
      </c>
      <c r="F992" s="1" t="s">
        <v>10</v>
      </c>
    </row>
    <row r="993" spans="1:6" x14ac:dyDescent="0.25">
      <c r="A993" s="1">
        <v>2020</v>
      </c>
      <c r="B993" s="1" t="s">
        <v>6</v>
      </c>
      <c r="C993" s="1" t="s">
        <v>40</v>
      </c>
      <c r="D993" s="1">
        <v>1766</v>
      </c>
      <c r="E993" s="1">
        <v>101073</v>
      </c>
      <c r="F993" s="1" t="s">
        <v>8</v>
      </c>
    </row>
    <row r="994" spans="1:6" x14ac:dyDescent="0.25">
      <c r="A994" s="1">
        <v>2020</v>
      </c>
      <c r="B994" s="1" t="s">
        <v>6</v>
      </c>
      <c r="C994" s="1" t="s">
        <v>41</v>
      </c>
      <c r="D994" s="1">
        <v>2470</v>
      </c>
      <c r="E994" s="1">
        <v>57145</v>
      </c>
      <c r="F994" s="1" t="s">
        <v>8</v>
      </c>
    </row>
    <row r="995" spans="1:6" x14ac:dyDescent="0.25">
      <c r="A995" s="1">
        <v>2020</v>
      </c>
      <c r="B995" s="1" t="s">
        <v>6</v>
      </c>
      <c r="C995" s="1" t="s">
        <v>42</v>
      </c>
      <c r="D995" s="1">
        <v>4348</v>
      </c>
      <c r="E995" s="1">
        <v>97135</v>
      </c>
      <c r="F995" s="1" t="s">
        <v>10</v>
      </c>
    </row>
    <row r="996" spans="1:6" x14ac:dyDescent="0.25">
      <c r="A996" s="1">
        <v>2020</v>
      </c>
      <c r="B996" s="1" t="s">
        <v>6</v>
      </c>
      <c r="C996" s="1" t="s">
        <v>43</v>
      </c>
      <c r="D996" s="1">
        <v>4560</v>
      </c>
      <c r="E996" s="1">
        <v>43495</v>
      </c>
      <c r="F996" s="1" t="s">
        <v>10</v>
      </c>
    </row>
    <row r="997" spans="1:6" x14ac:dyDescent="0.25">
      <c r="A997" s="1">
        <v>2020</v>
      </c>
      <c r="B997" s="1" t="s">
        <v>6</v>
      </c>
      <c r="C997" s="1" t="s">
        <v>44</v>
      </c>
      <c r="D997" s="1">
        <v>3585</v>
      </c>
      <c r="E997" s="1">
        <v>68951</v>
      </c>
      <c r="F997" s="1" t="s">
        <v>8</v>
      </c>
    </row>
    <row r="998" spans="1:6" x14ac:dyDescent="0.25">
      <c r="A998" s="1">
        <v>2020</v>
      </c>
      <c r="B998" s="1" t="s">
        <v>6</v>
      </c>
      <c r="C998" s="1" t="s">
        <v>45</v>
      </c>
      <c r="D998" s="1">
        <v>194</v>
      </c>
      <c r="E998" s="1">
        <v>45071</v>
      </c>
      <c r="F998" s="1" t="s">
        <v>8</v>
      </c>
    </row>
    <row r="999" spans="1:6" x14ac:dyDescent="0.25">
      <c r="A999" s="1">
        <v>2020</v>
      </c>
      <c r="B999" s="1" t="s">
        <v>6</v>
      </c>
      <c r="C999" s="1" t="s">
        <v>46</v>
      </c>
      <c r="D999" s="1">
        <v>1286</v>
      </c>
      <c r="E999" s="1">
        <v>46536</v>
      </c>
      <c r="F999" s="1" t="s">
        <v>10</v>
      </c>
    </row>
    <row r="1000" spans="1:6" x14ac:dyDescent="0.25">
      <c r="A1000" s="1">
        <v>2020</v>
      </c>
      <c r="B1000" s="1" t="s">
        <v>6</v>
      </c>
      <c r="C1000" s="1" t="s">
        <v>47</v>
      </c>
      <c r="D1000" s="1">
        <v>1047</v>
      </c>
      <c r="E1000" s="1">
        <v>48904</v>
      </c>
      <c r="F1000" s="1" t="s">
        <v>8</v>
      </c>
    </row>
    <row r="1001" spans="1:6" x14ac:dyDescent="0.25">
      <c r="A1001" s="1">
        <v>2020</v>
      </c>
      <c r="B1001" s="1" t="s">
        <v>6</v>
      </c>
      <c r="C1001" s="1" t="s">
        <v>48</v>
      </c>
      <c r="D1001" s="1">
        <v>1099</v>
      </c>
      <c r="E1001" s="1">
        <v>52634</v>
      </c>
      <c r="F1001" s="1" t="s">
        <v>10</v>
      </c>
    </row>
    <row r="1002" spans="1:6" x14ac:dyDescent="0.25">
      <c r="A1002" s="1">
        <v>2020</v>
      </c>
      <c r="B1002" s="1" t="s">
        <v>6</v>
      </c>
      <c r="C1002" s="1" t="s">
        <v>49</v>
      </c>
      <c r="D1002" s="1">
        <v>19761</v>
      </c>
      <c r="E1002" s="1">
        <v>115449</v>
      </c>
      <c r="F1002" s="1" t="s">
        <v>8</v>
      </c>
    </row>
    <row r="1003" spans="1:6" x14ac:dyDescent="0.25">
      <c r="A1003" s="1">
        <v>2020</v>
      </c>
      <c r="B1003" s="1" t="s">
        <v>6</v>
      </c>
      <c r="C1003" s="1" t="s">
        <v>50</v>
      </c>
      <c r="D1003" s="1">
        <v>1002</v>
      </c>
      <c r="E1003" s="1">
        <v>67171</v>
      </c>
      <c r="F1003" s="1" t="s">
        <v>8</v>
      </c>
    </row>
    <row r="1004" spans="1:6" x14ac:dyDescent="0.25">
      <c r="A1004" s="1">
        <v>2020</v>
      </c>
      <c r="B1004" s="1" t="s">
        <v>6</v>
      </c>
      <c r="C1004" s="1" t="s">
        <v>51</v>
      </c>
      <c r="D1004" s="1">
        <v>548</v>
      </c>
      <c r="E1004" s="1">
        <v>44605</v>
      </c>
      <c r="F1004" s="1" t="s">
        <v>10</v>
      </c>
    </row>
    <row r="1005" spans="1:6" x14ac:dyDescent="0.25">
      <c r="A1005" s="1">
        <v>2020</v>
      </c>
      <c r="B1005" s="1" t="s">
        <v>6</v>
      </c>
      <c r="C1005" s="1" t="s">
        <v>52</v>
      </c>
      <c r="D1005" s="1">
        <v>2101</v>
      </c>
      <c r="E1005" s="1">
        <v>53043</v>
      </c>
      <c r="F1005" s="1" t="s">
        <v>10</v>
      </c>
    </row>
    <row r="1006" spans="1:6" x14ac:dyDescent="0.25">
      <c r="A1006" s="1">
        <v>2020</v>
      </c>
      <c r="B1006" s="1" t="s">
        <v>6</v>
      </c>
      <c r="C1006" s="1" t="s">
        <v>53</v>
      </c>
      <c r="D1006" s="1">
        <v>7317</v>
      </c>
      <c r="E1006" s="1">
        <v>39346</v>
      </c>
      <c r="F1006" s="1" t="s">
        <v>8</v>
      </c>
    </row>
    <row r="1007" spans="1:6" x14ac:dyDescent="0.25">
      <c r="A1007" s="1">
        <v>2020</v>
      </c>
      <c r="B1007" s="1" t="s">
        <v>6</v>
      </c>
      <c r="C1007" s="1" t="s">
        <v>54</v>
      </c>
      <c r="D1007" s="1">
        <v>1199</v>
      </c>
      <c r="E1007" s="1">
        <v>86012</v>
      </c>
      <c r="F1007" s="1" t="s">
        <v>8</v>
      </c>
    </row>
    <row r="1008" spans="1:6" x14ac:dyDescent="0.25">
      <c r="A1008" s="1">
        <v>2020</v>
      </c>
      <c r="B1008" s="1" t="s">
        <v>6</v>
      </c>
      <c r="C1008" s="1" t="s">
        <v>55</v>
      </c>
      <c r="D1008" s="1">
        <v>2926</v>
      </c>
      <c r="E1008" s="1">
        <v>45437</v>
      </c>
      <c r="F1008" s="1" t="s">
        <v>10</v>
      </c>
    </row>
    <row r="1009" spans="1:6" x14ac:dyDescent="0.25">
      <c r="A1009" s="1">
        <v>2020</v>
      </c>
      <c r="B1009" s="1" t="s">
        <v>6</v>
      </c>
      <c r="C1009" s="1" t="s">
        <v>56</v>
      </c>
      <c r="D1009" s="1">
        <v>1438</v>
      </c>
      <c r="E1009" s="1">
        <v>89751</v>
      </c>
      <c r="F1009" s="1" t="s">
        <v>10</v>
      </c>
    </row>
    <row r="1010" spans="1:6" x14ac:dyDescent="0.25">
      <c r="A1010" s="1">
        <v>2020</v>
      </c>
      <c r="B1010" s="1" t="s">
        <v>57</v>
      </c>
      <c r="C1010" s="1" t="s">
        <v>7</v>
      </c>
      <c r="D1010" s="1">
        <v>9897</v>
      </c>
      <c r="E1010" s="1">
        <v>59957</v>
      </c>
      <c r="F1010" s="1" t="s">
        <v>10</v>
      </c>
    </row>
    <row r="1011" spans="1:6" x14ac:dyDescent="0.25">
      <c r="A1011" s="1">
        <v>2020</v>
      </c>
      <c r="B1011" s="1" t="s">
        <v>57</v>
      </c>
      <c r="C1011" s="1" t="s">
        <v>9</v>
      </c>
      <c r="D1011" s="1">
        <v>12867</v>
      </c>
      <c r="E1011" s="1">
        <v>61989</v>
      </c>
      <c r="F1011" s="1" t="s">
        <v>10</v>
      </c>
    </row>
    <row r="1012" spans="1:6" x14ac:dyDescent="0.25">
      <c r="A1012" s="1">
        <v>2020</v>
      </c>
      <c r="B1012" s="1" t="s">
        <v>57</v>
      </c>
      <c r="C1012" s="1" t="s">
        <v>11</v>
      </c>
      <c r="D1012" s="1">
        <v>6945</v>
      </c>
      <c r="E1012" s="1">
        <v>53988</v>
      </c>
      <c r="F1012" s="1" t="s">
        <v>10</v>
      </c>
    </row>
    <row r="1013" spans="1:6" x14ac:dyDescent="0.25">
      <c r="A1013" s="1">
        <v>2020</v>
      </c>
      <c r="B1013" s="1" t="s">
        <v>57</v>
      </c>
      <c r="C1013" s="1" t="s">
        <v>12</v>
      </c>
      <c r="D1013" s="1">
        <v>80657</v>
      </c>
      <c r="E1013" s="1">
        <v>76084</v>
      </c>
      <c r="F1013" s="1" t="s">
        <v>8</v>
      </c>
    </row>
    <row r="1014" spans="1:6" x14ac:dyDescent="0.25">
      <c r="A1014" s="1">
        <v>2020</v>
      </c>
      <c r="B1014" s="1" t="s">
        <v>57</v>
      </c>
      <c r="C1014" s="1" t="s">
        <v>13</v>
      </c>
      <c r="D1014" s="1">
        <v>19884</v>
      </c>
      <c r="E1014" s="1">
        <v>68414</v>
      </c>
      <c r="F1014" s="1" t="s">
        <v>8</v>
      </c>
    </row>
    <row r="1015" spans="1:6" x14ac:dyDescent="0.25">
      <c r="A1015" s="1">
        <v>2020</v>
      </c>
      <c r="B1015" s="1" t="s">
        <v>57</v>
      </c>
      <c r="C1015" s="1" t="s">
        <v>14</v>
      </c>
      <c r="D1015" s="1">
        <v>9399</v>
      </c>
      <c r="E1015" s="1">
        <v>75727</v>
      </c>
      <c r="F1015" s="1" t="s">
        <v>10</v>
      </c>
    </row>
    <row r="1016" spans="1:6" x14ac:dyDescent="0.25">
      <c r="A1016" s="1">
        <v>2020</v>
      </c>
      <c r="B1016" s="1" t="s">
        <v>57</v>
      </c>
      <c r="C1016" s="1" t="s">
        <v>15</v>
      </c>
      <c r="D1016" s="1">
        <v>2871</v>
      </c>
      <c r="E1016" s="1">
        <v>65797</v>
      </c>
      <c r="F1016" s="1" t="s">
        <v>8</v>
      </c>
    </row>
    <row r="1017" spans="1:6" x14ac:dyDescent="0.25">
      <c r="A1017" s="1">
        <v>2020</v>
      </c>
      <c r="B1017" s="1" t="s">
        <v>57</v>
      </c>
      <c r="C1017" s="1" t="s">
        <v>16</v>
      </c>
      <c r="D1017" s="1">
        <v>70819</v>
      </c>
      <c r="E1017" s="1">
        <v>57286</v>
      </c>
      <c r="F1017" s="1" t="s">
        <v>8</v>
      </c>
    </row>
    <row r="1018" spans="1:6" x14ac:dyDescent="0.25">
      <c r="A1018" s="1">
        <v>2020</v>
      </c>
      <c r="B1018" s="1" t="s">
        <v>57</v>
      </c>
      <c r="C1018" s="1" t="s">
        <v>17</v>
      </c>
      <c r="D1018" s="1">
        <v>20577</v>
      </c>
      <c r="E1018" s="1">
        <v>67018</v>
      </c>
      <c r="F1018" s="1" t="s">
        <v>10</v>
      </c>
    </row>
    <row r="1019" spans="1:6" x14ac:dyDescent="0.25">
      <c r="A1019" s="1">
        <v>2020</v>
      </c>
      <c r="B1019" s="1" t="s">
        <v>57</v>
      </c>
      <c r="C1019" s="1" t="s">
        <v>18</v>
      </c>
      <c r="D1019" s="1">
        <v>8174</v>
      </c>
      <c r="E1019" s="1">
        <v>50285</v>
      </c>
      <c r="F1019" s="1" t="s">
        <v>10</v>
      </c>
    </row>
    <row r="1020" spans="1:6" x14ac:dyDescent="0.25">
      <c r="A1020" s="1">
        <v>2020</v>
      </c>
      <c r="B1020" s="1" t="s">
        <v>57</v>
      </c>
      <c r="C1020" s="1" t="s">
        <v>19</v>
      </c>
      <c r="D1020" s="1">
        <v>32305</v>
      </c>
      <c r="E1020" s="1">
        <v>77957</v>
      </c>
      <c r="F1020" s="1" t="s">
        <v>8</v>
      </c>
    </row>
    <row r="1021" spans="1:6" x14ac:dyDescent="0.25">
      <c r="A1021" s="1">
        <v>2020</v>
      </c>
      <c r="B1021" s="1" t="s">
        <v>57</v>
      </c>
      <c r="C1021" s="1" t="s">
        <v>20</v>
      </c>
      <c r="D1021" s="1">
        <v>15176</v>
      </c>
      <c r="E1021" s="1">
        <v>64404</v>
      </c>
      <c r="F1021" s="1" t="s">
        <v>8</v>
      </c>
    </row>
    <row r="1022" spans="1:6" x14ac:dyDescent="0.25">
      <c r="A1022" s="1">
        <v>2020</v>
      </c>
      <c r="B1022" s="1" t="s">
        <v>57</v>
      </c>
      <c r="C1022" s="1" t="s">
        <v>21</v>
      </c>
      <c r="D1022" s="1">
        <v>9447</v>
      </c>
      <c r="E1022" s="1">
        <v>63435</v>
      </c>
      <c r="F1022" s="1" t="s">
        <v>10</v>
      </c>
    </row>
    <row r="1023" spans="1:6" x14ac:dyDescent="0.25">
      <c r="A1023" s="1">
        <v>2020</v>
      </c>
      <c r="B1023" s="1" t="s">
        <v>57</v>
      </c>
      <c r="C1023" s="1" t="s">
        <v>22</v>
      </c>
      <c r="D1023" s="1">
        <v>7555</v>
      </c>
      <c r="E1023" s="1">
        <v>60735</v>
      </c>
      <c r="F1023" s="1" t="s">
        <v>8</v>
      </c>
    </row>
    <row r="1024" spans="1:6" x14ac:dyDescent="0.25">
      <c r="A1024" s="1">
        <v>2020</v>
      </c>
      <c r="B1024" s="1" t="s">
        <v>57</v>
      </c>
      <c r="C1024" s="1" t="s">
        <v>23</v>
      </c>
      <c r="D1024" s="1">
        <v>9466</v>
      </c>
      <c r="E1024" s="1">
        <v>59957</v>
      </c>
      <c r="F1024" s="1" t="s">
        <v>10</v>
      </c>
    </row>
    <row r="1025" spans="1:6" x14ac:dyDescent="0.25">
      <c r="A1025" s="1">
        <v>2020</v>
      </c>
      <c r="B1025" s="1" t="s">
        <v>57</v>
      </c>
      <c r="C1025" s="1" t="s">
        <v>24</v>
      </c>
      <c r="D1025" s="1">
        <v>10844</v>
      </c>
      <c r="E1025" s="1">
        <v>69892</v>
      </c>
      <c r="F1025" s="1" t="s">
        <v>8</v>
      </c>
    </row>
    <row r="1026" spans="1:6" x14ac:dyDescent="0.25">
      <c r="A1026" s="1">
        <v>2020</v>
      </c>
      <c r="B1026" s="1" t="s">
        <v>57</v>
      </c>
      <c r="C1026" s="1" t="s">
        <v>25</v>
      </c>
      <c r="D1026" s="1">
        <v>5475</v>
      </c>
      <c r="E1026" s="1">
        <v>55575</v>
      </c>
      <c r="F1026" s="1" t="s">
        <v>8</v>
      </c>
    </row>
    <row r="1027" spans="1:6" x14ac:dyDescent="0.25">
      <c r="A1027" s="1">
        <v>2020</v>
      </c>
      <c r="B1027" s="1" t="s">
        <v>57</v>
      </c>
      <c r="C1027" s="1" t="s">
        <v>26</v>
      </c>
      <c r="D1027" s="1">
        <v>16487</v>
      </c>
      <c r="E1027" s="1">
        <v>71971</v>
      </c>
      <c r="F1027" s="1" t="s">
        <v>10</v>
      </c>
    </row>
    <row r="1028" spans="1:6" x14ac:dyDescent="0.25">
      <c r="A1028" s="1">
        <v>2020</v>
      </c>
      <c r="B1028" s="1" t="s">
        <v>57</v>
      </c>
      <c r="C1028" s="1" t="s">
        <v>27</v>
      </c>
      <c r="D1028" s="1">
        <v>21120</v>
      </c>
      <c r="E1028" s="1">
        <v>84802</v>
      </c>
      <c r="F1028" s="1" t="s">
        <v>10</v>
      </c>
    </row>
    <row r="1029" spans="1:6" x14ac:dyDescent="0.25">
      <c r="A1029" s="1">
        <v>2020</v>
      </c>
      <c r="B1029" s="1" t="s">
        <v>57</v>
      </c>
      <c r="C1029" s="1" t="s">
        <v>28</v>
      </c>
      <c r="D1029" s="1">
        <v>19952</v>
      </c>
      <c r="E1029" s="1">
        <v>68378</v>
      </c>
      <c r="F1029" s="1" t="s">
        <v>8</v>
      </c>
    </row>
    <row r="1030" spans="1:6" x14ac:dyDescent="0.25">
      <c r="A1030" s="1">
        <v>2020</v>
      </c>
      <c r="B1030" s="1" t="s">
        <v>57</v>
      </c>
      <c r="C1030" s="1" t="s">
        <v>29</v>
      </c>
      <c r="D1030" s="1">
        <v>16480</v>
      </c>
      <c r="E1030" s="1">
        <v>73248</v>
      </c>
      <c r="F1030" s="1" t="s">
        <v>8</v>
      </c>
    </row>
    <row r="1031" spans="1:6" x14ac:dyDescent="0.25">
      <c r="A1031" s="1">
        <v>2020</v>
      </c>
      <c r="B1031" s="1" t="s">
        <v>57</v>
      </c>
      <c r="C1031" s="1" t="s">
        <v>30</v>
      </c>
      <c r="D1031" s="1">
        <v>5760</v>
      </c>
      <c r="E1031" s="1">
        <v>56325</v>
      </c>
      <c r="F1031" s="1" t="s">
        <v>10</v>
      </c>
    </row>
    <row r="1032" spans="1:6" x14ac:dyDescent="0.25">
      <c r="A1032" s="1">
        <v>2020</v>
      </c>
      <c r="B1032" s="1" t="s">
        <v>57</v>
      </c>
      <c r="C1032" s="1" t="s">
        <v>31</v>
      </c>
      <c r="D1032" s="1">
        <v>14591</v>
      </c>
      <c r="E1032" s="1">
        <v>65442</v>
      </c>
      <c r="F1032" s="1" t="s">
        <v>10</v>
      </c>
    </row>
    <row r="1033" spans="1:6" x14ac:dyDescent="0.25">
      <c r="A1033" s="1">
        <v>2020</v>
      </c>
      <c r="B1033" s="1" t="s">
        <v>57</v>
      </c>
      <c r="C1033" s="1" t="s">
        <v>32</v>
      </c>
      <c r="D1033" s="1">
        <v>6514</v>
      </c>
      <c r="E1033" s="1">
        <v>58969</v>
      </c>
      <c r="F1033" s="1" t="s">
        <v>10</v>
      </c>
    </row>
    <row r="1034" spans="1:6" x14ac:dyDescent="0.25">
      <c r="A1034" s="1">
        <v>2020</v>
      </c>
      <c r="B1034" s="1" t="s">
        <v>57</v>
      </c>
      <c r="C1034" s="1" t="s">
        <v>33</v>
      </c>
      <c r="D1034" s="1">
        <v>7068</v>
      </c>
      <c r="E1034" s="1">
        <v>57657</v>
      </c>
      <c r="F1034" s="1" t="s">
        <v>10</v>
      </c>
    </row>
    <row r="1035" spans="1:6" x14ac:dyDescent="0.25">
      <c r="A1035" s="1">
        <v>2020</v>
      </c>
      <c r="B1035" s="1" t="s">
        <v>57</v>
      </c>
      <c r="C1035" s="1" t="s">
        <v>34</v>
      </c>
      <c r="D1035" s="1">
        <v>5898</v>
      </c>
      <c r="E1035" s="1">
        <v>67123</v>
      </c>
      <c r="F1035" s="1" t="s">
        <v>10</v>
      </c>
    </row>
    <row r="1036" spans="1:6" x14ac:dyDescent="0.25">
      <c r="A1036" s="1">
        <v>2020</v>
      </c>
      <c r="B1036" s="1" t="s">
        <v>57</v>
      </c>
      <c r="C1036" s="1" t="s">
        <v>35</v>
      </c>
      <c r="D1036" s="1">
        <v>4498</v>
      </c>
      <c r="E1036" s="1">
        <v>68661</v>
      </c>
      <c r="F1036" s="1" t="s">
        <v>8</v>
      </c>
    </row>
    <row r="1037" spans="1:6" x14ac:dyDescent="0.25">
      <c r="A1037" s="1">
        <v>2020</v>
      </c>
      <c r="B1037" s="1" t="s">
        <v>57</v>
      </c>
      <c r="C1037" s="1" t="s">
        <v>36</v>
      </c>
      <c r="D1037" s="1">
        <v>22416</v>
      </c>
      <c r="E1037" s="1">
        <v>78658</v>
      </c>
      <c r="F1037" s="1" t="s">
        <v>8</v>
      </c>
    </row>
    <row r="1038" spans="1:6" x14ac:dyDescent="0.25">
      <c r="A1038" s="1">
        <v>2020</v>
      </c>
      <c r="B1038" s="1" t="s">
        <v>57</v>
      </c>
      <c r="C1038" s="1" t="s">
        <v>37</v>
      </c>
      <c r="D1038" s="1">
        <v>5337</v>
      </c>
      <c r="E1038" s="1">
        <v>55350</v>
      </c>
      <c r="F1038" s="1" t="s">
        <v>10</v>
      </c>
    </row>
    <row r="1039" spans="1:6" x14ac:dyDescent="0.25">
      <c r="A1039" s="1">
        <v>2020</v>
      </c>
      <c r="B1039" s="1" t="s">
        <v>57</v>
      </c>
      <c r="C1039" s="1" t="s">
        <v>38</v>
      </c>
      <c r="D1039" s="1">
        <v>50281</v>
      </c>
      <c r="E1039" s="1">
        <v>79248</v>
      </c>
      <c r="F1039" s="1" t="s">
        <v>8</v>
      </c>
    </row>
    <row r="1040" spans="1:6" x14ac:dyDescent="0.25">
      <c r="A1040" s="1">
        <v>2020</v>
      </c>
      <c r="B1040" s="1" t="s">
        <v>57</v>
      </c>
      <c r="C1040" s="1" t="s">
        <v>39</v>
      </c>
      <c r="D1040" s="1">
        <v>26741</v>
      </c>
      <c r="E1040" s="1">
        <v>60587</v>
      </c>
      <c r="F1040" s="1" t="s">
        <v>8</v>
      </c>
    </row>
    <row r="1041" spans="1:6" x14ac:dyDescent="0.25">
      <c r="A1041" s="1">
        <v>2020</v>
      </c>
      <c r="B1041" s="1" t="s">
        <v>57</v>
      </c>
      <c r="C1041" s="1" t="s">
        <v>40</v>
      </c>
      <c r="D1041" s="1">
        <v>3798</v>
      </c>
      <c r="E1041" s="1">
        <v>70586</v>
      </c>
      <c r="F1041" s="1" t="s">
        <v>10</v>
      </c>
    </row>
    <row r="1042" spans="1:6" x14ac:dyDescent="0.25">
      <c r="A1042" s="1">
        <v>2020</v>
      </c>
      <c r="B1042" s="1" t="s">
        <v>57</v>
      </c>
      <c r="C1042" s="1" t="s">
        <v>41</v>
      </c>
      <c r="D1042" s="1">
        <v>23076</v>
      </c>
      <c r="E1042" s="1">
        <v>67194</v>
      </c>
      <c r="F1042" s="1" t="s">
        <v>10</v>
      </c>
    </row>
    <row r="1043" spans="1:6" x14ac:dyDescent="0.25">
      <c r="A1043" s="1">
        <v>2020</v>
      </c>
      <c r="B1043" s="1" t="s">
        <v>57</v>
      </c>
      <c r="C1043" s="1" t="s">
        <v>42</v>
      </c>
      <c r="D1043" s="1">
        <v>9765</v>
      </c>
      <c r="E1043" s="1">
        <v>58777</v>
      </c>
      <c r="F1043" s="1" t="s">
        <v>8</v>
      </c>
    </row>
    <row r="1044" spans="1:6" x14ac:dyDescent="0.25">
      <c r="A1044" s="1">
        <v>2020</v>
      </c>
      <c r="B1044" s="1" t="s">
        <v>57</v>
      </c>
      <c r="C1044" s="1" t="s">
        <v>43</v>
      </c>
      <c r="D1044" s="1">
        <v>14244</v>
      </c>
      <c r="E1044" s="1">
        <v>66523</v>
      </c>
      <c r="F1044" s="1" t="s">
        <v>8</v>
      </c>
    </row>
    <row r="1045" spans="1:6" x14ac:dyDescent="0.25">
      <c r="A1045" s="1">
        <v>2020</v>
      </c>
      <c r="B1045" s="1" t="s">
        <v>57</v>
      </c>
      <c r="C1045" s="1" t="s">
        <v>44</v>
      </c>
      <c r="D1045" s="1">
        <v>28749</v>
      </c>
      <c r="E1045" s="1">
        <v>72852</v>
      </c>
      <c r="F1045" s="1" t="s">
        <v>10</v>
      </c>
    </row>
    <row r="1046" spans="1:6" x14ac:dyDescent="0.25">
      <c r="A1046" s="1">
        <v>2020</v>
      </c>
      <c r="B1046" s="1" t="s">
        <v>57</v>
      </c>
      <c r="C1046" s="1" t="s">
        <v>45</v>
      </c>
      <c r="D1046" s="1">
        <v>3743</v>
      </c>
      <c r="E1046" s="1">
        <v>67579</v>
      </c>
      <c r="F1046" s="1" t="s">
        <v>8</v>
      </c>
    </row>
    <row r="1047" spans="1:6" x14ac:dyDescent="0.25">
      <c r="A1047" s="1">
        <v>2020</v>
      </c>
      <c r="B1047" s="1" t="s">
        <v>57</v>
      </c>
      <c r="C1047" s="1" t="s">
        <v>46</v>
      </c>
      <c r="D1047" s="1">
        <v>12124</v>
      </c>
      <c r="E1047" s="1">
        <v>58634</v>
      </c>
      <c r="F1047" s="1" t="s">
        <v>10</v>
      </c>
    </row>
    <row r="1048" spans="1:6" x14ac:dyDescent="0.25">
      <c r="A1048" s="1">
        <v>2020</v>
      </c>
      <c r="B1048" s="1" t="s">
        <v>57</v>
      </c>
      <c r="C1048" s="1" t="s">
        <v>47</v>
      </c>
      <c r="D1048" s="1">
        <v>3884</v>
      </c>
      <c r="E1048" s="1">
        <v>54981</v>
      </c>
      <c r="F1048" s="1" t="s">
        <v>8</v>
      </c>
    </row>
    <row r="1049" spans="1:6" x14ac:dyDescent="0.25">
      <c r="A1049" s="1">
        <v>2020</v>
      </c>
      <c r="B1049" s="1" t="s">
        <v>57</v>
      </c>
      <c r="C1049" s="1" t="s">
        <v>48</v>
      </c>
      <c r="D1049" s="1">
        <v>12110</v>
      </c>
      <c r="E1049" s="1">
        <v>63033</v>
      </c>
      <c r="F1049" s="1" t="s">
        <v>8</v>
      </c>
    </row>
    <row r="1050" spans="1:6" x14ac:dyDescent="0.25">
      <c r="A1050" s="1">
        <v>2020</v>
      </c>
      <c r="B1050" s="1" t="s">
        <v>57</v>
      </c>
      <c r="C1050" s="1" t="s">
        <v>49</v>
      </c>
      <c r="D1050" s="1">
        <v>51405</v>
      </c>
      <c r="E1050" s="1">
        <v>71554</v>
      </c>
      <c r="F1050" s="1" t="s">
        <v>10</v>
      </c>
    </row>
    <row r="1051" spans="1:6" x14ac:dyDescent="0.25">
      <c r="A1051" s="1">
        <v>2020</v>
      </c>
      <c r="B1051" s="1" t="s">
        <v>57</v>
      </c>
      <c r="C1051" s="1" t="s">
        <v>50</v>
      </c>
      <c r="D1051" s="1">
        <v>11572</v>
      </c>
      <c r="E1051" s="1">
        <v>57052</v>
      </c>
      <c r="F1051" s="1" t="s">
        <v>10</v>
      </c>
    </row>
    <row r="1052" spans="1:6" x14ac:dyDescent="0.25">
      <c r="A1052" s="1">
        <v>2020</v>
      </c>
      <c r="B1052" s="1" t="s">
        <v>57</v>
      </c>
      <c r="C1052" s="1" t="s">
        <v>51</v>
      </c>
      <c r="D1052" s="1">
        <v>2878</v>
      </c>
      <c r="E1052" s="1">
        <v>57025</v>
      </c>
      <c r="F1052" s="1" t="s">
        <v>8</v>
      </c>
    </row>
    <row r="1053" spans="1:6" x14ac:dyDescent="0.25">
      <c r="A1053" s="1">
        <v>2020</v>
      </c>
      <c r="B1053" s="1" t="s">
        <v>57</v>
      </c>
      <c r="C1053" s="1" t="s">
        <v>52</v>
      </c>
      <c r="D1053" s="1">
        <v>21508</v>
      </c>
      <c r="E1053" s="1">
        <v>64050</v>
      </c>
      <c r="F1053" s="1" t="s">
        <v>8</v>
      </c>
    </row>
    <row r="1054" spans="1:6" x14ac:dyDescent="0.25">
      <c r="A1054" s="1">
        <v>2020</v>
      </c>
      <c r="B1054" s="1" t="s">
        <v>57</v>
      </c>
      <c r="C1054" s="1" t="s">
        <v>53</v>
      </c>
      <c r="D1054" s="1">
        <v>26015</v>
      </c>
      <c r="E1054" s="1">
        <v>70432</v>
      </c>
      <c r="F1054" s="1" t="s">
        <v>10</v>
      </c>
    </row>
    <row r="1055" spans="1:6" x14ac:dyDescent="0.25">
      <c r="A1055" s="1">
        <v>2020</v>
      </c>
      <c r="B1055" s="1" t="s">
        <v>57</v>
      </c>
      <c r="C1055" s="1" t="s">
        <v>54</v>
      </c>
      <c r="D1055" s="1">
        <v>4435</v>
      </c>
      <c r="E1055" s="1">
        <v>78255</v>
      </c>
      <c r="F1055" s="1" t="s">
        <v>10</v>
      </c>
    </row>
    <row r="1056" spans="1:6" x14ac:dyDescent="0.25">
      <c r="A1056" s="1">
        <v>2020</v>
      </c>
      <c r="B1056" s="1" t="s">
        <v>57</v>
      </c>
      <c r="C1056" s="1" t="s">
        <v>55</v>
      </c>
      <c r="D1056" s="1">
        <v>14814</v>
      </c>
      <c r="E1056" s="1">
        <v>68063</v>
      </c>
      <c r="F1056" s="1" t="s">
        <v>10</v>
      </c>
    </row>
    <row r="1057" spans="1:6" x14ac:dyDescent="0.25">
      <c r="A1057" s="1">
        <v>2020</v>
      </c>
      <c r="B1057" s="1" t="s">
        <v>57</v>
      </c>
      <c r="C1057" s="1" t="s">
        <v>56</v>
      </c>
      <c r="D1057" s="1">
        <v>3375</v>
      </c>
      <c r="E1057" s="1">
        <v>59554</v>
      </c>
      <c r="F1057" s="1" t="s">
        <v>10</v>
      </c>
    </row>
    <row r="1058" spans="1:6" x14ac:dyDescent="0.25">
      <c r="A1058" s="1">
        <v>2020</v>
      </c>
      <c r="B1058" s="1" t="s">
        <v>58</v>
      </c>
      <c r="C1058" s="1" t="s">
        <v>7</v>
      </c>
      <c r="D1058" s="1">
        <v>5566</v>
      </c>
      <c r="E1058" s="1">
        <v>63068</v>
      </c>
      <c r="F1058" s="1" t="s">
        <v>10</v>
      </c>
    </row>
    <row r="1059" spans="1:6" x14ac:dyDescent="0.25">
      <c r="A1059" s="1">
        <v>2020</v>
      </c>
      <c r="B1059" s="1" t="s">
        <v>58</v>
      </c>
      <c r="C1059" s="1" t="s">
        <v>9</v>
      </c>
      <c r="D1059" s="1">
        <v>4926</v>
      </c>
      <c r="E1059" s="1">
        <v>82139</v>
      </c>
      <c r="F1059" s="1" t="s">
        <v>8</v>
      </c>
    </row>
    <row r="1060" spans="1:6" x14ac:dyDescent="0.25">
      <c r="A1060" s="1">
        <v>2020</v>
      </c>
      <c r="B1060" s="1" t="s">
        <v>58</v>
      </c>
      <c r="C1060" s="1" t="s">
        <v>11</v>
      </c>
      <c r="D1060" s="1">
        <v>2918</v>
      </c>
      <c r="E1060" s="1">
        <v>53984</v>
      </c>
      <c r="F1060" s="1" t="s">
        <v>8</v>
      </c>
    </row>
    <row r="1061" spans="1:6" x14ac:dyDescent="0.25">
      <c r="A1061" s="1">
        <v>2020</v>
      </c>
      <c r="B1061" s="1" t="s">
        <v>58</v>
      </c>
      <c r="C1061" s="1" t="s">
        <v>12</v>
      </c>
      <c r="D1061" s="1">
        <v>44706</v>
      </c>
      <c r="E1061" s="1">
        <v>101627</v>
      </c>
      <c r="F1061" s="1" t="s">
        <v>10</v>
      </c>
    </row>
    <row r="1062" spans="1:6" x14ac:dyDescent="0.25">
      <c r="A1062" s="1">
        <v>2020</v>
      </c>
      <c r="B1062" s="1" t="s">
        <v>58</v>
      </c>
      <c r="C1062" s="1" t="s">
        <v>13</v>
      </c>
      <c r="D1062" s="1">
        <v>5804</v>
      </c>
      <c r="E1062" s="1">
        <v>76677</v>
      </c>
      <c r="F1062" s="1" t="s">
        <v>8</v>
      </c>
    </row>
    <row r="1063" spans="1:6" x14ac:dyDescent="0.25">
      <c r="A1063" s="1">
        <v>2020</v>
      </c>
      <c r="B1063" s="1" t="s">
        <v>58</v>
      </c>
      <c r="C1063" s="1" t="s">
        <v>14</v>
      </c>
      <c r="D1063" s="1">
        <v>4408</v>
      </c>
      <c r="E1063" s="1">
        <v>88569</v>
      </c>
      <c r="F1063" s="1" t="s">
        <v>8</v>
      </c>
    </row>
    <row r="1064" spans="1:6" x14ac:dyDescent="0.25">
      <c r="A1064" s="1">
        <v>2020</v>
      </c>
      <c r="B1064" s="1" t="s">
        <v>58</v>
      </c>
      <c r="C1064" s="1" t="s">
        <v>15</v>
      </c>
      <c r="D1064" s="1">
        <v>661</v>
      </c>
      <c r="E1064" s="1">
        <v>70153</v>
      </c>
      <c r="F1064" s="1" t="s">
        <v>10</v>
      </c>
    </row>
    <row r="1065" spans="1:6" x14ac:dyDescent="0.25">
      <c r="A1065" s="1">
        <v>2020</v>
      </c>
      <c r="B1065" s="1" t="s">
        <v>58</v>
      </c>
      <c r="C1065" s="1" t="s">
        <v>16</v>
      </c>
      <c r="D1065" s="1">
        <v>20548</v>
      </c>
      <c r="E1065" s="1">
        <v>67740</v>
      </c>
      <c r="F1065" s="1" t="s">
        <v>10</v>
      </c>
    </row>
    <row r="1066" spans="1:6" x14ac:dyDescent="0.25">
      <c r="A1066" s="1">
        <v>2020</v>
      </c>
      <c r="B1066" s="1" t="s">
        <v>58</v>
      </c>
      <c r="C1066" s="1" t="s">
        <v>17</v>
      </c>
      <c r="D1066" s="1">
        <v>9884</v>
      </c>
      <c r="E1066" s="1">
        <v>65168</v>
      </c>
      <c r="F1066" s="1" t="s">
        <v>8</v>
      </c>
    </row>
    <row r="1067" spans="1:6" x14ac:dyDescent="0.25">
      <c r="A1067" s="1">
        <v>2020</v>
      </c>
      <c r="B1067" s="1" t="s">
        <v>58</v>
      </c>
      <c r="C1067" s="1" t="s">
        <v>18</v>
      </c>
      <c r="D1067" s="1">
        <v>2807</v>
      </c>
      <c r="E1067" s="1">
        <v>69932</v>
      </c>
      <c r="F1067" s="1" t="s">
        <v>8</v>
      </c>
    </row>
    <row r="1068" spans="1:6" x14ac:dyDescent="0.25">
      <c r="A1068" s="1">
        <v>2020</v>
      </c>
      <c r="B1068" s="1" t="s">
        <v>58</v>
      </c>
      <c r="C1068" s="1" t="s">
        <v>19</v>
      </c>
      <c r="D1068" s="1">
        <v>17883</v>
      </c>
      <c r="E1068" s="1">
        <v>77895</v>
      </c>
      <c r="F1068" s="1" t="s">
        <v>10</v>
      </c>
    </row>
    <row r="1069" spans="1:6" x14ac:dyDescent="0.25">
      <c r="A1069" s="1">
        <v>2020</v>
      </c>
      <c r="B1069" s="1" t="s">
        <v>58</v>
      </c>
      <c r="C1069" s="1" t="s">
        <v>20</v>
      </c>
      <c r="D1069" s="1">
        <v>8825</v>
      </c>
      <c r="E1069" s="1">
        <v>68680</v>
      </c>
      <c r="F1069" s="1" t="s">
        <v>8</v>
      </c>
    </row>
    <row r="1070" spans="1:6" x14ac:dyDescent="0.25">
      <c r="A1070" s="1">
        <v>2020</v>
      </c>
      <c r="B1070" s="1" t="s">
        <v>58</v>
      </c>
      <c r="C1070" s="1" t="s">
        <v>21</v>
      </c>
      <c r="D1070" s="1">
        <v>4142</v>
      </c>
      <c r="E1070" s="1">
        <v>66257</v>
      </c>
      <c r="F1070" s="1" t="s">
        <v>10</v>
      </c>
    </row>
    <row r="1071" spans="1:6" x14ac:dyDescent="0.25">
      <c r="A1071" s="1">
        <v>2020</v>
      </c>
      <c r="B1071" s="1" t="s">
        <v>58</v>
      </c>
      <c r="C1071" s="1" t="s">
        <v>22</v>
      </c>
      <c r="D1071" s="1">
        <v>3143</v>
      </c>
      <c r="E1071" s="1">
        <v>65206</v>
      </c>
      <c r="F1071" s="1" t="s">
        <v>8</v>
      </c>
    </row>
    <row r="1072" spans="1:6" x14ac:dyDescent="0.25">
      <c r="A1072" s="1">
        <v>2020</v>
      </c>
      <c r="B1072" s="1" t="s">
        <v>58</v>
      </c>
      <c r="C1072" s="1" t="s">
        <v>23</v>
      </c>
      <c r="D1072" s="1">
        <v>4443</v>
      </c>
      <c r="E1072" s="1">
        <v>65208</v>
      </c>
      <c r="F1072" s="1" t="s">
        <v>8</v>
      </c>
    </row>
    <row r="1073" spans="1:6" x14ac:dyDescent="0.25">
      <c r="A1073" s="1">
        <v>2020</v>
      </c>
      <c r="B1073" s="1" t="s">
        <v>58</v>
      </c>
      <c r="C1073" s="1" t="s">
        <v>24</v>
      </c>
      <c r="D1073" s="1">
        <v>4428</v>
      </c>
      <c r="E1073" s="1">
        <v>81881</v>
      </c>
      <c r="F1073" s="1" t="s">
        <v>10</v>
      </c>
    </row>
    <row r="1074" spans="1:6" x14ac:dyDescent="0.25">
      <c r="A1074" s="1">
        <v>2020</v>
      </c>
      <c r="B1074" s="1" t="s">
        <v>58</v>
      </c>
      <c r="C1074" s="1" t="s">
        <v>25</v>
      </c>
      <c r="D1074" s="1">
        <v>1856</v>
      </c>
      <c r="E1074" s="1">
        <v>61894</v>
      </c>
      <c r="F1074" s="1" t="s">
        <v>10</v>
      </c>
    </row>
    <row r="1075" spans="1:6" x14ac:dyDescent="0.25">
      <c r="A1075" s="1">
        <v>2020</v>
      </c>
      <c r="B1075" s="1" t="s">
        <v>58</v>
      </c>
      <c r="C1075" s="1" t="s">
        <v>26</v>
      </c>
      <c r="D1075" s="1">
        <v>4035</v>
      </c>
      <c r="E1075" s="1">
        <v>84350</v>
      </c>
      <c r="F1075" s="1" t="s">
        <v>8</v>
      </c>
    </row>
    <row r="1076" spans="1:6" x14ac:dyDescent="0.25">
      <c r="A1076" s="1">
        <v>2020</v>
      </c>
      <c r="B1076" s="1" t="s">
        <v>58</v>
      </c>
      <c r="C1076" s="1" t="s">
        <v>27</v>
      </c>
      <c r="D1076" s="1">
        <v>6711</v>
      </c>
      <c r="E1076" s="1">
        <v>94576</v>
      </c>
      <c r="F1076" s="1" t="s">
        <v>8</v>
      </c>
    </row>
    <row r="1077" spans="1:6" x14ac:dyDescent="0.25">
      <c r="A1077" s="1">
        <v>2020</v>
      </c>
      <c r="B1077" s="1" t="s">
        <v>58</v>
      </c>
      <c r="C1077" s="1" t="s">
        <v>28</v>
      </c>
      <c r="D1077" s="1">
        <v>16070</v>
      </c>
      <c r="E1077" s="1">
        <v>73537</v>
      </c>
      <c r="F1077" s="1" t="s">
        <v>10</v>
      </c>
    </row>
    <row r="1078" spans="1:6" x14ac:dyDescent="0.25">
      <c r="A1078" s="1">
        <v>2020</v>
      </c>
      <c r="B1078" s="1" t="s">
        <v>58</v>
      </c>
      <c r="C1078" s="1" t="s">
        <v>29</v>
      </c>
      <c r="D1078" s="1">
        <v>8487</v>
      </c>
      <c r="E1078" s="1">
        <v>73096</v>
      </c>
      <c r="F1078" s="1" t="s">
        <v>10</v>
      </c>
    </row>
    <row r="1079" spans="1:6" x14ac:dyDescent="0.25">
      <c r="A1079" s="1">
        <v>2020</v>
      </c>
      <c r="B1079" s="1" t="s">
        <v>58</v>
      </c>
      <c r="C1079" s="1" t="s">
        <v>30</v>
      </c>
      <c r="D1079" s="1">
        <v>2421</v>
      </c>
      <c r="E1079" s="1">
        <v>55254</v>
      </c>
      <c r="F1079" s="1" t="s">
        <v>10</v>
      </c>
    </row>
    <row r="1080" spans="1:6" x14ac:dyDescent="0.25">
      <c r="A1080" s="1">
        <v>2020</v>
      </c>
      <c r="B1080" s="1" t="s">
        <v>58</v>
      </c>
      <c r="C1080" s="1" t="s">
        <v>31</v>
      </c>
      <c r="D1080" s="1">
        <v>6476</v>
      </c>
      <c r="E1080" s="1">
        <v>64359</v>
      </c>
      <c r="F1080" s="1" t="s">
        <v>10</v>
      </c>
    </row>
    <row r="1081" spans="1:6" x14ac:dyDescent="0.25">
      <c r="A1081" s="1">
        <v>2020</v>
      </c>
      <c r="B1081" s="1" t="s">
        <v>58</v>
      </c>
      <c r="C1081" s="1" t="s">
        <v>32</v>
      </c>
      <c r="D1081" s="1">
        <v>1634</v>
      </c>
      <c r="E1081" s="1">
        <v>56194</v>
      </c>
      <c r="F1081" s="1" t="s">
        <v>10</v>
      </c>
    </row>
    <row r="1082" spans="1:6" x14ac:dyDescent="0.25">
      <c r="A1082" s="1">
        <v>2020</v>
      </c>
      <c r="B1082" s="1" t="s">
        <v>58</v>
      </c>
      <c r="C1082" s="1" t="s">
        <v>33</v>
      </c>
      <c r="D1082" s="1">
        <v>1988</v>
      </c>
      <c r="E1082" s="1">
        <v>57566</v>
      </c>
      <c r="F1082" s="1" t="s">
        <v>8</v>
      </c>
    </row>
    <row r="1083" spans="1:6" x14ac:dyDescent="0.25">
      <c r="A1083" s="1">
        <v>2020</v>
      </c>
      <c r="B1083" s="1" t="s">
        <v>58</v>
      </c>
      <c r="C1083" s="1" t="s">
        <v>34</v>
      </c>
      <c r="D1083" s="1">
        <v>2066</v>
      </c>
      <c r="E1083" s="1">
        <v>64543</v>
      </c>
      <c r="F1083" s="1" t="s">
        <v>8</v>
      </c>
    </row>
    <row r="1084" spans="1:6" x14ac:dyDescent="0.25">
      <c r="A1084" s="1">
        <v>2020</v>
      </c>
      <c r="B1084" s="1" t="s">
        <v>58</v>
      </c>
      <c r="C1084" s="1" t="s">
        <v>35</v>
      </c>
      <c r="D1084" s="1">
        <v>2032</v>
      </c>
      <c r="E1084" s="1">
        <v>77722</v>
      </c>
      <c r="F1084" s="1" t="s">
        <v>10</v>
      </c>
    </row>
    <row r="1085" spans="1:6" x14ac:dyDescent="0.25">
      <c r="A1085" s="1">
        <v>2020</v>
      </c>
      <c r="B1085" s="1" t="s">
        <v>58</v>
      </c>
      <c r="C1085" s="1" t="s">
        <v>36</v>
      </c>
      <c r="D1085" s="1">
        <v>8976</v>
      </c>
      <c r="E1085" s="1">
        <v>86088</v>
      </c>
      <c r="F1085" s="1" t="s">
        <v>8</v>
      </c>
    </row>
    <row r="1086" spans="1:6" x14ac:dyDescent="0.25">
      <c r="A1086" s="1">
        <v>2020</v>
      </c>
      <c r="B1086" s="1" t="s">
        <v>58</v>
      </c>
      <c r="C1086" s="1" t="s">
        <v>37</v>
      </c>
      <c r="D1086" s="1">
        <v>1768</v>
      </c>
      <c r="E1086" s="1">
        <v>59139</v>
      </c>
      <c r="F1086" s="1" t="s">
        <v>8</v>
      </c>
    </row>
    <row r="1087" spans="1:6" x14ac:dyDescent="0.25">
      <c r="A1087" s="1">
        <v>2020</v>
      </c>
      <c r="B1087" s="1" t="s">
        <v>58</v>
      </c>
      <c r="C1087" s="1" t="s">
        <v>38</v>
      </c>
      <c r="D1087" s="1">
        <v>16910</v>
      </c>
      <c r="E1087" s="1">
        <v>73614</v>
      </c>
      <c r="F1087" s="1" t="s">
        <v>10</v>
      </c>
    </row>
    <row r="1088" spans="1:6" x14ac:dyDescent="0.25">
      <c r="A1088" s="1">
        <v>2020</v>
      </c>
      <c r="B1088" s="1" t="s">
        <v>58</v>
      </c>
      <c r="C1088" s="1" t="s">
        <v>39</v>
      </c>
      <c r="D1088" s="1">
        <v>10219</v>
      </c>
      <c r="E1088" s="1">
        <v>65827</v>
      </c>
      <c r="F1088" s="1" t="s">
        <v>10</v>
      </c>
    </row>
    <row r="1089" spans="1:6" x14ac:dyDescent="0.25">
      <c r="A1089" s="1">
        <v>2020</v>
      </c>
      <c r="B1089" s="1" t="s">
        <v>58</v>
      </c>
      <c r="C1089" s="1" t="s">
        <v>40</v>
      </c>
      <c r="D1089" s="1">
        <v>807</v>
      </c>
      <c r="E1089" s="1">
        <v>59882</v>
      </c>
      <c r="F1089" s="1" t="s">
        <v>8</v>
      </c>
    </row>
    <row r="1090" spans="1:6" x14ac:dyDescent="0.25">
      <c r="A1090" s="1">
        <v>2020</v>
      </c>
      <c r="B1090" s="1" t="s">
        <v>58</v>
      </c>
      <c r="C1090" s="1" t="s">
        <v>41</v>
      </c>
      <c r="D1090" s="1">
        <v>15409</v>
      </c>
      <c r="E1090" s="1">
        <v>67487</v>
      </c>
      <c r="F1090" s="1" t="s">
        <v>8</v>
      </c>
    </row>
    <row r="1091" spans="1:6" x14ac:dyDescent="0.25">
      <c r="A1091" s="1">
        <v>2020</v>
      </c>
      <c r="B1091" s="1" t="s">
        <v>58</v>
      </c>
      <c r="C1091" s="1" t="s">
        <v>42</v>
      </c>
      <c r="D1091" s="1">
        <v>4164</v>
      </c>
      <c r="E1091" s="1">
        <v>64770</v>
      </c>
      <c r="F1091" s="1" t="s">
        <v>10</v>
      </c>
    </row>
    <row r="1092" spans="1:6" x14ac:dyDescent="0.25">
      <c r="A1092" s="1">
        <v>2020</v>
      </c>
      <c r="B1092" s="1" t="s">
        <v>58</v>
      </c>
      <c r="C1092" s="1" t="s">
        <v>43</v>
      </c>
      <c r="D1092" s="1">
        <v>6240</v>
      </c>
      <c r="E1092" s="1">
        <v>76641</v>
      </c>
      <c r="F1092" s="1" t="s">
        <v>8</v>
      </c>
    </row>
    <row r="1093" spans="1:6" x14ac:dyDescent="0.25">
      <c r="A1093" s="1">
        <v>2020</v>
      </c>
      <c r="B1093" s="1" t="s">
        <v>58</v>
      </c>
      <c r="C1093" s="1" t="s">
        <v>44</v>
      </c>
      <c r="D1093" s="1">
        <v>14407</v>
      </c>
      <c r="E1093" s="1">
        <v>68561</v>
      </c>
      <c r="F1093" s="1" t="s">
        <v>10</v>
      </c>
    </row>
    <row r="1094" spans="1:6" x14ac:dyDescent="0.25">
      <c r="A1094" s="1">
        <v>2020</v>
      </c>
      <c r="B1094" s="1" t="s">
        <v>58</v>
      </c>
      <c r="C1094" s="1" t="s">
        <v>45</v>
      </c>
      <c r="D1094" s="1">
        <v>1572</v>
      </c>
      <c r="E1094" s="1">
        <v>64468</v>
      </c>
      <c r="F1094" s="1" t="s">
        <v>8</v>
      </c>
    </row>
    <row r="1095" spans="1:6" x14ac:dyDescent="0.25">
      <c r="A1095" s="1">
        <v>2020</v>
      </c>
      <c r="B1095" s="1" t="s">
        <v>58</v>
      </c>
      <c r="C1095" s="1" t="s">
        <v>46</v>
      </c>
      <c r="D1095" s="1">
        <v>6087</v>
      </c>
      <c r="E1095" s="1">
        <v>65522</v>
      </c>
      <c r="F1095" s="1" t="s">
        <v>8</v>
      </c>
    </row>
    <row r="1096" spans="1:6" x14ac:dyDescent="0.25">
      <c r="A1096" s="1">
        <v>2020</v>
      </c>
      <c r="B1096" s="1" t="s">
        <v>58</v>
      </c>
      <c r="C1096" s="1" t="s">
        <v>47</v>
      </c>
      <c r="D1096" s="1">
        <v>1084</v>
      </c>
      <c r="E1096" s="1">
        <v>55320</v>
      </c>
      <c r="F1096" s="1" t="s">
        <v>10</v>
      </c>
    </row>
    <row r="1097" spans="1:6" x14ac:dyDescent="0.25">
      <c r="A1097" s="1">
        <v>2020</v>
      </c>
      <c r="B1097" s="1" t="s">
        <v>58</v>
      </c>
      <c r="C1097" s="1" t="s">
        <v>48</v>
      </c>
      <c r="D1097" s="1">
        <v>7051</v>
      </c>
      <c r="E1097" s="1">
        <v>65495</v>
      </c>
      <c r="F1097" s="1" t="s">
        <v>10</v>
      </c>
    </row>
    <row r="1098" spans="1:6" x14ac:dyDescent="0.25">
      <c r="A1098" s="1">
        <v>2020</v>
      </c>
      <c r="B1098" s="1" t="s">
        <v>58</v>
      </c>
      <c r="C1098" s="1" t="s">
        <v>49</v>
      </c>
      <c r="D1098" s="1">
        <v>24758</v>
      </c>
      <c r="E1098" s="1">
        <v>83648</v>
      </c>
      <c r="F1098" s="1" t="s">
        <v>8</v>
      </c>
    </row>
    <row r="1099" spans="1:6" x14ac:dyDescent="0.25">
      <c r="A1099" s="1">
        <v>2020</v>
      </c>
      <c r="B1099" s="1" t="s">
        <v>58</v>
      </c>
      <c r="C1099" s="1" t="s">
        <v>50</v>
      </c>
      <c r="D1099" s="1">
        <v>4386</v>
      </c>
      <c r="E1099" s="1">
        <v>64006</v>
      </c>
      <c r="F1099" s="1" t="s">
        <v>8</v>
      </c>
    </row>
    <row r="1100" spans="1:6" x14ac:dyDescent="0.25">
      <c r="A1100" s="1">
        <v>2020</v>
      </c>
      <c r="B1100" s="1" t="s">
        <v>58</v>
      </c>
      <c r="C1100" s="1" t="s">
        <v>51</v>
      </c>
      <c r="D1100" s="1">
        <v>1108</v>
      </c>
      <c r="E1100" s="1">
        <v>65390</v>
      </c>
      <c r="F1100" s="1" t="s">
        <v>10</v>
      </c>
    </row>
    <row r="1101" spans="1:6" x14ac:dyDescent="0.25">
      <c r="A1101" s="1">
        <v>2020</v>
      </c>
      <c r="B1101" s="1" t="s">
        <v>58</v>
      </c>
      <c r="C1101" s="1" t="s">
        <v>52</v>
      </c>
      <c r="D1101" s="1">
        <v>6750</v>
      </c>
      <c r="E1101" s="1">
        <v>65974</v>
      </c>
      <c r="F1101" s="1" t="s">
        <v>10</v>
      </c>
    </row>
    <row r="1102" spans="1:6" x14ac:dyDescent="0.25">
      <c r="A1102" s="1">
        <v>2020</v>
      </c>
      <c r="B1102" s="1" t="s">
        <v>58</v>
      </c>
      <c r="C1102" s="1" t="s">
        <v>53</v>
      </c>
      <c r="D1102" s="1">
        <v>7798</v>
      </c>
      <c r="E1102" s="1">
        <v>85321</v>
      </c>
      <c r="F1102" s="1" t="s">
        <v>10</v>
      </c>
    </row>
    <row r="1103" spans="1:6" x14ac:dyDescent="0.25">
      <c r="A1103" s="1">
        <v>2020</v>
      </c>
      <c r="B1103" s="1" t="s">
        <v>58</v>
      </c>
      <c r="C1103" s="1" t="s">
        <v>54</v>
      </c>
      <c r="D1103" s="1">
        <v>1268</v>
      </c>
      <c r="E1103" s="1">
        <v>66459</v>
      </c>
      <c r="F1103" s="1" t="s">
        <v>10</v>
      </c>
    </row>
    <row r="1104" spans="1:6" x14ac:dyDescent="0.25">
      <c r="A1104" s="1">
        <v>2020</v>
      </c>
      <c r="B1104" s="1" t="s">
        <v>58</v>
      </c>
      <c r="C1104" s="1" t="s">
        <v>55</v>
      </c>
      <c r="D1104" s="1">
        <v>9432</v>
      </c>
      <c r="E1104" s="1">
        <v>64047</v>
      </c>
      <c r="F1104" s="1" t="s">
        <v>10</v>
      </c>
    </row>
    <row r="1105" spans="1:6" x14ac:dyDescent="0.25">
      <c r="A1105" s="1">
        <v>2020</v>
      </c>
      <c r="B1105" s="1" t="s">
        <v>58</v>
      </c>
      <c r="C1105" s="1" t="s">
        <v>56</v>
      </c>
      <c r="D1105" s="1">
        <v>600</v>
      </c>
      <c r="E1105" s="1">
        <v>73060</v>
      </c>
      <c r="F1105" s="1" t="s">
        <v>8</v>
      </c>
    </row>
    <row r="1106" spans="1:6" x14ac:dyDescent="0.25">
      <c r="A1106" s="1">
        <v>2020</v>
      </c>
      <c r="B1106" s="1" t="s">
        <v>59</v>
      </c>
      <c r="C1106" s="1" t="s">
        <v>7</v>
      </c>
      <c r="D1106" s="1">
        <v>32481</v>
      </c>
      <c r="E1106" s="1">
        <v>47970</v>
      </c>
      <c r="F1106" s="1" t="s">
        <v>8</v>
      </c>
    </row>
    <row r="1107" spans="1:6" x14ac:dyDescent="0.25">
      <c r="A1107" s="1">
        <v>2020</v>
      </c>
      <c r="B1107" s="1" t="s">
        <v>59</v>
      </c>
      <c r="C1107" s="1" t="s">
        <v>9</v>
      </c>
      <c r="D1107" s="1">
        <v>31775</v>
      </c>
      <c r="E1107" s="1">
        <v>52734</v>
      </c>
      <c r="F1107" s="1" t="s">
        <v>10</v>
      </c>
    </row>
    <row r="1108" spans="1:6" x14ac:dyDescent="0.25">
      <c r="A1108" s="1">
        <v>2020</v>
      </c>
      <c r="B1108" s="1" t="s">
        <v>59</v>
      </c>
      <c r="C1108" s="1" t="s">
        <v>11</v>
      </c>
      <c r="D1108" s="1">
        <v>21642</v>
      </c>
      <c r="E1108" s="1">
        <v>47450</v>
      </c>
      <c r="F1108" s="1" t="s">
        <v>8</v>
      </c>
    </row>
    <row r="1109" spans="1:6" x14ac:dyDescent="0.25">
      <c r="A1109" s="1">
        <v>2020</v>
      </c>
      <c r="B1109" s="1" t="s">
        <v>59</v>
      </c>
      <c r="C1109" s="1" t="s">
        <v>12</v>
      </c>
      <c r="D1109" s="1">
        <v>196511</v>
      </c>
      <c r="E1109" s="1">
        <v>58020</v>
      </c>
      <c r="F1109" s="1" t="s">
        <v>8</v>
      </c>
    </row>
    <row r="1110" spans="1:6" x14ac:dyDescent="0.25">
      <c r="A1110" s="1">
        <v>2020</v>
      </c>
      <c r="B1110" s="1" t="s">
        <v>59</v>
      </c>
      <c r="C1110" s="1" t="s">
        <v>13</v>
      </c>
      <c r="D1110" s="1">
        <v>35891</v>
      </c>
      <c r="E1110" s="1">
        <v>56043</v>
      </c>
      <c r="F1110" s="1" t="s">
        <v>10</v>
      </c>
    </row>
    <row r="1111" spans="1:6" x14ac:dyDescent="0.25">
      <c r="A1111" s="1">
        <v>2020</v>
      </c>
      <c r="B1111" s="1" t="s">
        <v>59</v>
      </c>
      <c r="C1111" s="1" t="s">
        <v>14</v>
      </c>
      <c r="D1111" s="1">
        <v>24902</v>
      </c>
      <c r="E1111" s="1">
        <v>57041</v>
      </c>
      <c r="F1111" s="1" t="s">
        <v>10</v>
      </c>
    </row>
    <row r="1112" spans="1:6" x14ac:dyDescent="0.25">
      <c r="A1112" s="1">
        <v>2020</v>
      </c>
      <c r="B1112" s="1" t="s">
        <v>59</v>
      </c>
      <c r="C1112" s="1" t="s">
        <v>15</v>
      </c>
      <c r="D1112" s="1">
        <v>6850</v>
      </c>
      <c r="E1112" s="1">
        <v>46843</v>
      </c>
      <c r="F1112" s="1" t="s">
        <v>8</v>
      </c>
    </row>
    <row r="1113" spans="1:6" x14ac:dyDescent="0.25">
      <c r="A1113" s="1">
        <v>2020</v>
      </c>
      <c r="B1113" s="1" t="s">
        <v>59</v>
      </c>
      <c r="C1113" s="1" t="s">
        <v>16</v>
      </c>
      <c r="D1113" s="1">
        <v>139486</v>
      </c>
      <c r="E1113" s="1">
        <v>50766</v>
      </c>
      <c r="F1113" s="1" t="s">
        <v>8</v>
      </c>
    </row>
    <row r="1114" spans="1:6" x14ac:dyDescent="0.25">
      <c r="A1114" s="1">
        <v>2020</v>
      </c>
      <c r="B1114" s="1" t="s">
        <v>59</v>
      </c>
      <c r="C1114" s="1" t="s">
        <v>17</v>
      </c>
      <c r="D1114" s="1">
        <v>60996</v>
      </c>
      <c r="E1114" s="1">
        <v>55352</v>
      </c>
      <c r="F1114" s="1" t="s">
        <v>10</v>
      </c>
    </row>
    <row r="1115" spans="1:6" x14ac:dyDescent="0.25">
      <c r="A1115" s="1">
        <v>2020</v>
      </c>
      <c r="B1115" s="1" t="s">
        <v>59</v>
      </c>
      <c r="C1115" s="1" t="s">
        <v>18</v>
      </c>
      <c r="D1115" s="1">
        <v>11969</v>
      </c>
      <c r="E1115" s="1">
        <v>45972</v>
      </c>
      <c r="F1115" s="1" t="s">
        <v>8</v>
      </c>
    </row>
    <row r="1116" spans="1:6" x14ac:dyDescent="0.25">
      <c r="A1116" s="1">
        <v>2020</v>
      </c>
      <c r="B1116" s="1" t="s">
        <v>59</v>
      </c>
      <c r="C1116" s="1" t="s">
        <v>19</v>
      </c>
      <c r="D1116" s="1">
        <v>78063</v>
      </c>
      <c r="E1116" s="1">
        <v>57570</v>
      </c>
      <c r="F1116" s="1" t="s">
        <v>10</v>
      </c>
    </row>
    <row r="1117" spans="1:6" x14ac:dyDescent="0.25">
      <c r="A1117" s="1">
        <v>2020</v>
      </c>
      <c r="B1117" s="1" t="s">
        <v>59</v>
      </c>
      <c r="C1117" s="1" t="s">
        <v>20</v>
      </c>
      <c r="D1117" s="1">
        <v>40681</v>
      </c>
      <c r="E1117" s="1">
        <v>48092</v>
      </c>
      <c r="F1117" s="1" t="s">
        <v>8</v>
      </c>
    </row>
    <row r="1118" spans="1:6" x14ac:dyDescent="0.25">
      <c r="A1118" s="1">
        <v>2020</v>
      </c>
      <c r="B1118" s="1" t="s">
        <v>59</v>
      </c>
      <c r="C1118" s="1" t="s">
        <v>21</v>
      </c>
      <c r="D1118" s="1">
        <v>23521</v>
      </c>
      <c r="E1118" s="1">
        <v>46539</v>
      </c>
      <c r="F1118" s="1" t="s">
        <v>8</v>
      </c>
    </row>
    <row r="1119" spans="1:6" x14ac:dyDescent="0.25">
      <c r="A1119" s="1">
        <v>2020</v>
      </c>
      <c r="B1119" s="1" t="s">
        <v>59</v>
      </c>
      <c r="C1119" s="1" t="s">
        <v>22</v>
      </c>
      <c r="D1119" s="1">
        <v>20370</v>
      </c>
      <c r="E1119" s="1">
        <v>48235</v>
      </c>
      <c r="F1119" s="1" t="s">
        <v>10</v>
      </c>
    </row>
    <row r="1120" spans="1:6" x14ac:dyDescent="0.25">
      <c r="A1120" s="1">
        <v>2020</v>
      </c>
      <c r="B1120" s="1" t="s">
        <v>59</v>
      </c>
      <c r="C1120" s="1" t="s">
        <v>23</v>
      </c>
      <c r="D1120" s="1">
        <v>28056</v>
      </c>
      <c r="E1120" s="1">
        <v>48623</v>
      </c>
      <c r="F1120" s="1" t="s">
        <v>10</v>
      </c>
    </row>
    <row r="1121" spans="1:6" x14ac:dyDescent="0.25">
      <c r="A1121" s="1">
        <v>2020</v>
      </c>
      <c r="B1121" s="1" t="s">
        <v>59</v>
      </c>
      <c r="C1121" s="1" t="s">
        <v>24</v>
      </c>
      <c r="D1121" s="1">
        <v>30545</v>
      </c>
      <c r="E1121" s="1">
        <v>48196</v>
      </c>
      <c r="F1121" s="1" t="s">
        <v>8</v>
      </c>
    </row>
    <row r="1122" spans="1:6" x14ac:dyDescent="0.25">
      <c r="A1122" s="1">
        <v>2020</v>
      </c>
      <c r="B1122" s="1" t="s">
        <v>59</v>
      </c>
      <c r="C1122" s="1" t="s">
        <v>25</v>
      </c>
      <c r="D1122" s="1">
        <v>10761</v>
      </c>
      <c r="E1122" s="1">
        <v>43589</v>
      </c>
      <c r="F1122" s="1" t="s">
        <v>8</v>
      </c>
    </row>
    <row r="1123" spans="1:6" x14ac:dyDescent="0.25">
      <c r="A1123" s="1">
        <v>2020</v>
      </c>
      <c r="B1123" s="1" t="s">
        <v>59</v>
      </c>
      <c r="C1123" s="1" t="s">
        <v>26</v>
      </c>
      <c r="D1123" s="1">
        <v>32767</v>
      </c>
      <c r="E1123" s="1">
        <v>52648</v>
      </c>
      <c r="F1123" s="1" t="s">
        <v>10</v>
      </c>
    </row>
    <row r="1124" spans="1:6" x14ac:dyDescent="0.25">
      <c r="A1124" s="1">
        <v>2020</v>
      </c>
      <c r="B1124" s="1" t="s">
        <v>59</v>
      </c>
      <c r="C1124" s="1" t="s">
        <v>27</v>
      </c>
      <c r="D1124" s="1">
        <v>42171</v>
      </c>
      <c r="E1124" s="1">
        <v>58937</v>
      </c>
      <c r="F1124" s="1" t="s">
        <v>10</v>
      </c>
    </row>
    <row r="1125" spans="1:6" x14ac:dyDescent="0.25">
      <c r="A1125" s="1">
        <v>2020</v>
      </c>
      <c r="B1125" s="1" t="s">
        <v>59</v>
      </c>
      <c r="C1125" s="1" t="s">
        <v>28</v>
      </c>
      <c r="D1125" s="1">
        <v>52459</v>
      </c>
      <c r="E1125" s="1">
        <v>53200</v>
      </c>
      <c r="F1125" s="1" t="s">
        <v>10</v>
      </c>
    </row>
    <row r="1126" spans="1:6" x14ac:dyDescent="0.25">
      <c r="A1126" s="1">
        <v>2020</v>
      </c>
      <c r="B1126" s="1" t="s">
        <v>59</v>
      </c>
      <c r="C1126" s="1" t="s">
        <v>29</v>
      </c>
      <c r="D1126" s="1">
        <v>37272</v>
      </c>
      <c r="E1126" s="1">
        <v>55570</v>
      </c>
      <c r="F1126" s="1" t="s">
        <v>10</v>
      </c>
    </row>
    <row r="1127" spans="1:6" x14ac:dyDescent="0.25">
      <c r="A1127" s="1">
        <v>2020</v>
      </c>
      <c r="B1127" s="1" t="s">
        <v>59</v>
      </c>
      <c r="C1127" s="1" t="s">
        <v>30</v>
      </c>
      <c r="D1127" s="1">
        <v>19763</v>
      </c>
      <c r="E1127" s="1">
        <v>42497</v>
      </c>
      <c r="F1127" s="1" t="s">
        <v>10</v>
      </c>
    </row>
    <row r="1128" spans="1:6" x14ac:dyDescent="0.25">
      <c r="A1128" s="1">
        <v>2020</v>
      </c>
      <c r="B1128" s="1" t="s">
        <v>59</v>
      </c>
      <c r="C1128" s="1" t="s">
        <v>31</v>
      </c>
      <c r="D1128" s="1">
        <v>38808</v>
      </c>
      <c r="E1128" s="1">
        <v>48469</v>
      </c>
      <c r="F1128" s="1" t="s">
        <v>8</v>
      </c>
    </row>
    <row r="1129" spans="1:6" x14ac:dyDescent="0.25">
      <c r="A1129" s="1">
        <v>2020</v>
      </c>
      <c r="B1129" s="1" t="s">
        <v>59</v>
      </c>
      <c r="C1129" s="1" t="s">
        <v>32</v>
      </c>
      <c r="D1129" s="1">
        <v>9250</v>
      </c>
      <c r="E1129" s="1">
        <v>45170</v>
      </c>
      <c r="F1129" s="1" t="s">
        <v>8</v>
      </c>
    </row>
    <row r="1130" spans="1:6" x14ac:dyDescent="0.25">
      <c r="A1130" s="1">
        <v>2020</v>
      </c>
      <c r="B1130" s="1" t="s">
        <v>59</v>
      </c>
      <c r="C1130" s="1" t="s">
        <v>33</v>
      </c>
      <c r="D1130" s="1">
        <v>14923</v>
      </c>
      <c r="E1130" s="1">
        <v>45891</v>
      </c>
      <c r="F1130" s="1" t="s">
        <v>10</v>
      </c>
    </row>
    <row r="1131" spans="1:6" x14ac:dyDescent="0.25">
      <c r="A1131" s="1">
        <v>2020</v>
      </c>
      <c r="B1131" s="1" t="s">
        <v>59</v>
      </c>
      <c r="C1131" s="1" t="s">
        <v>34</v>
      </c>
      <c r="D1131" s="1">
        <v>15829</v>
      </c>
      <c r="E1131" s="1">
        <v>50190</v>
      </c>
      <c r="F1131" s="1" t="s">
        <v>8</v>
      </c>
    </row>
    <row r="1132" spans="1:6" x14ac:dyDescent="0.25">
      <c r="A1132" s="1">
        <v>2020</v>
      </c>
      <c r="B1132" s="1" t="s">
        <v>59</v>
      </c>
      <c r="C1132" s="1" t="s">
        <v>35</v>
      </c>
      <c r="D1132" s="1">
        <v>12509</v>
      </c>
      <c r="E1132" s="1">
        <v>53777</v>
      </c>
      <c r="F1132" s="1" t="s">
        <v>8</v>
      </c>
    </row>
    <row r="1133" spans="1:6" x14ac:dyDescent="0.25">
      <c r="A1133" s="1">
        <v>2020</v>
      </c>
      <c r="B1133" s="1" t="s">
        <v>59</v>
      </c>
      <c r="C1133" s="1" t="s">
        <v>36</v>
      </c>
      <c r="D1133" s="1">
        <v>54238</v>
      </c>
      <c r="E1133" s="1">
        <v>59723</v>
      </c>
      <c r="F1133" s="1" t="s">
        <v>10</v>
      </c>
    </row>
    <row r="1134" spans="1:6" x14ac:dyDescent="0.25">
      <c r="A1134" s="1">
        <v>2020</v>
      </c>
      <c r="B1134" s="1" t="s">
        <v>59</v>
      </c>
      <c r="C1134" s="1" t="s">
        <v>37</v>
      </c>
      <c r="D1134" s="1">
        <v>10758</v>
      </c>
      <c r="E1134" s="1">
        <v>44078</v>
      </c>
      <c r="F1134" s="1" t="s">
        <v>10</v>
      </c>
    </row>
    <row r="1135" spans="1:6" x14ac:dyDescent="0.25">
      <c r="A1135" s="1">
        <v>2020</v>
      </c>
      <c r="B1135" s="1" t="s">
        <v>59</v>
      </c>
      <c r="C1135" s="1" t="s">
        <v>38</v>
      </c>
      <c r="D1135" s="1">
        <v>123741</v>
      </c>
      <c r="E1135" s="1">
        <v>57832</v>
      </c>
      <c r="F1135" s="1" t="s">
        <v>8</v>
      </c>
    </row>
    <row r="1136" spans="1:6" x14ac:dyDescent="0.25">
      <c r="A1136" s="1">
        <v>2020</v>
      </c>
      <c r="B1136" s="1" t="s">
        <v>59</v>
      </c>
      <c r="C1136" s="1" t="s">
        <v>39</v>
      </c>
      <c r="D1136" s="1">
        <v>61525</v>
      </c>
      <c r="E1136" s="1">
        <v>49092</v>
      </c>
      <c r="F1136" s="1" t="s">
        <v>8</v>
      </c>
    </row>
    <row r="1137" spans="1:6" x14ac:dyDescent="0.25">
      <c r="A1137" s="1">
        <v>2020</v>
      </c>
      <c r="B1137" s="1" t="s">
        <v>59</v>
      </c>
      <c r="C1137" s="1" t="s">
        <v>40</v>
      </c>
      <c r="D1137" s="1">
        <v>7753</v>
      </c>
      <c r="E1137" s="1">
        <v>55819</v>
      </c>
      <c r="F1137" s="1" t="s">
        <v>10</v>
      </c>
    </row>
    <row r="1138" spans="1:6" x14ac:dyDescent="0.25">
      <c r="A1138" s="1">
        <v>2020</v>
      </c>
      <c r="B1138" s="1" t="s">
        <v>59</v>
      </c>
      <c r="C1138" s="1" t="s">
        <v>41</v>
      </c>
      <c r="D1138" s="1">
        <v>68615</v>
      </c>
      <c r="E1138" s="1">
        <v>50247</v>
      </c>
      <c r="F1138" s="1" t="s">
        <v>8</v>
      </c>
    </row>
    <row r="1139" spans="1:6" x14ac:dyDescent="0.25">
      <c r="A1139" s="1">
        <v>2020</v>
      </c>
      <c r="B1139" s="1" t="s">
        <v>59</v>
      </c>
      <c r="C1139" s="1" t="s">
        <v>42</v>
      </c>
      <c r="D1139" s="1">
        <v>23748</v>
      </c>
      <c r="E1139" s="1">
        <v>47554</v>
      </c>
      <c r="F1139" s="1" t="s">
        <v>10</v>
      </c>
    </row>
    <row r="1140" spans="1:6" x14ac:dyDescent="0.25">
      <c r="A1140" s="1">
        <v>2020</v>
      </c>
      <c r="B1140" s="1" t="s">
        <v>59</v>
      </c>
      <c r="C1140" s="1" t="s">
        <v>43</v>
      </c>
      <c r="D1140" s="1">
        <v>26503</v>
      </c>
      <c r="E1140" s="1">
        <v>50347</v>
      </c>
      <c r="F1140" s="1" t="s">
        <v>8</v>
      </c>
    </row>
    <row r="1141" spans="1:6" x14ac:dyDescent="0.25">
      <c r="A1141" s="1">
        <v>2020</v>
      </c>
      <c r="B1141" s="1" t="s">
        <v>59</v>
      </c>
      <c r="C1141" s="1" t="s">
        <v>44</v>
      </c>
      <c r="D1141" s="1">
        <v>74845</v>
      </c>
      <c r="E1141" s="1">
        <v>51000</v>
      </c>
      <c r="F1141" s="1" t="s">
        <v>8</v>
      </c>
    </row>
    <row r="1142" spans="1:6" x14ac:dyDescent="0.25">
      <c r="A1142" s="1">
        <v>2020</v>
      </c>
      <c r="B1142" s="1" t="s">
        <v>59</v>
      </c>
      <c r="C1142" s="1" t="s">
        <v>45</v>
      </c>
      <c r="D1142" s="1">
        <v>7658</v>
      </c>
      <c r="E1142" s="1">
        <v>49902</v>
      </c>
      <c r="F1142" s="1" t="s">
        <v>10</v>
      </c>
    </row>
    <row r="1143" spans="1:6" x14ac:dyDescent="0.25">
      <c r="A1143" s="1">
        <v>2020</v>
      </c>
      <c r="B1143" s="1" t="s">
        <v>59</v>
      </c>
      <c r="C1143" s="1" t="s">
        <v>46</v>
      </c>
      <c r="D1143" s="1">
        <v>30013</v>
      </c>
      <c r="E1143" s="1">
        <v>45429</v>
      </c>
      <c r="F1143" s="1" t="s">
        <v>10</v>
      </c>
    </row>
    <row r="1144" spans="1:6" x14ac:dyDescent="0.25">
      <c r="A1144" s="1">
        <v>2020</v>
      </c>
      <c r="B1144" s="1" t="s">
        <v>59</v>
      </c>
      <c r="C1144" s="1" t="s">
        <v>47</v>
      </c>
      <c r="D1144" s="1">
        <v>8059</v>
      </c>
      <c r="E1144" s="1">
        <v>45650</v>
      </c>
      <c r="F1144" s="1" t="s">
        <v>8</v>
      </c>
    </row>
    <row r="1145" spans="1:6" x14ac:dyDescent="0.25">
      <c r="A1145" s="1">
        <v>2020</v>
      </c>
      <c r="B1145" s="1" t="s">
        <v>59</v>
      </c>
      <c r="C1145" s="1" t="s">
        <v>48</v>
      </c>
      <c r="D1145" s="1">
        <v>40040</v>
      </c>
      <c r="E1145" s="1">
        <v>52137</v>
      </c>
      <c r="F1145" s="1" t="s">
        <v>8</v>
      </c>
    </row>
    <row r="1146" spans="1:6" x14ac:dyDescent="0.25">
      <c r="A1146" s="1">
        <v>2020</v>
      </c>
      <c r="B1146" s="1" t="s">
        <v>59</v>
      </c>
      <c r="C1146" s="1" t="s">
        <v>49</v>
      </c>
      <c r="D1146" s="1">
        <v>147447</v>
      </c>
      <c r="E1146" s="1">
        <v>58337</v>
      </c>
      <c r="F1146" s="1" t="s">
        <v>10</v>
      </c>
    </row>
    <row r="1147" spans="1:6" x14ac:dyDescent="0.25">
      <c r="A1147" s="1">
        <v>2020</v>
      </c>
      <c r="B1147" s="1" t="s">
        <v>59</v>
      </c>
      <c r="C1147" s="1" t="s">
        <v>50</v>
      </c>
      <c r="D1147" s="1">
        <v>19531</v>
      </c>
      <c r="E1147" s="1">
        <v>50163</v>
      </c>
      <c r="F1147" s="1" t="s">
        <v>8</v>
      </c>
    </row>
    <row r="1148" spans="1:6" x14ac:dyDescent="0.25">
      <c r="A1148" s="1">
        <v>2020</v>
      </c>
      <c r="B1148" s="1" t="s">
        <v>59</v>
      </c>
      <c r="C1148" s="1" t="s">
        <v>51</v>
      </c>
      <c r="D1148" s="1">
        <v>5084</v>
      </c>
      <c r="E1148" s="1">
        <v>46351</v>
      </c>
      <c r="F1148" s="1" t="s">
        <v>8</v>
      </c>
    </row>
    <row r="1149" spans="1:6" x14ac:dyDescent="0.25">
      <c r="A1149" s="1">
        <v>2020</v>
      </c>
      <c r="B1149" s="1" t="s">
        <v>59</v>
      </c>
      <c r="C1149" s="1" t="s">
        <v>52</v>
      </c>
      <c r="D1149" s="1">
        <v>43180</v>
      </c>
      <c r="E1149" s="1">
        <v>49886</v>
      </c>
      <c r="F1149" s="1" t="s">
        <v>10</v>
      </c>
    </row>
    <row r="1150" spans="1:6" x14ac:dyDescent="0.25">
      <c r="A1150" s="1">
        <v>2020</v>
      </c>
      <c r="B1150" s="1" t="s">
        <v>59</v>
      </c>
      <c r="C1150" s="1" t="s">
        <v>53</v>
      </c>
      <c r="D1150" s="1">
        <v>39324</v>
      </c>
      <c r="E1150" s="1">
        <v>69994</v>
      </c>
      <c r="F1150" s="1" t="s">
        <v>8</v>
      </c>
    </row>
    <row r="1151" spans="1:6" x14ac:dyDescent="0.25">
      <c r="A1151" s="1">
        <v>2020</v>
      </c>
      <c r="B1151" s="1" t="s">
        <v>59</v>
      </c>
      <c r="C1151" s="1" t="s">
        <v>54</v>
      </c>
      <c r="D1151" s="1">
        <v>10925</v>
      </c>
      <c r="E1151" s="1">
        <v>44698</v>
      </c>
      <c r="F1151" s="1" t="s">
        <v>8</v>
      </c>
    </row>
    <row r="1152" spans="1:6" x14ac:dyDescent="0.25">
      <c r="A1152" s="1">
        <v>2020</v>
      </c>
      <c r="B1152" s="1" t="s">
        <v>59</v>
      </c>
      <c r="C1152" s="1" t="s">
        <v>55</v>
      </c>
      <c r="D1152" s="1">
        <v>36496</v>
      </c>
      <c r="E1152" s="1">
        <v>47512</v>
      </c>
      <c r="F1152" s="1" t="s">
        <v>10</v>
      </c>
    </row>
    <row r="1153" spans="1:6" x14ac:dyDescent="0.25">
      <c r="A1153" s="1">
        <v>2020</v>
      </c>
      <c r="B1153" s="1" t="s">
        <v>59</v>
      </c>
      <c r="C1153" s="1" t="s">
        <v>56</v>
      </c>
      <c r="D1153" s="1">
        <v>4830</v>
      </c>
      <c r="E1153" s="1">
        <v>48737</v>
      </c>
      <c r="F1153" s="1" t="s">
        <v>8</v>
      </c>
    </row>
    <row r="1154" spans="1:6" x14ac:dyDescent="0.25">
      <c r="A1154" s="1">
        <v>2020</v>
      </c>
      <c r="B1154" s="1" t="s">
        <v>60</v>
      </c>
      <c r="C1154" s="1" t="s">
        <v>7</v>
      </c>
      <c r="D1154" s="1">
        <v>2168</v>
      </c>
      <c r="E1154" s="1">
        <v>66025</v>
      </c>
      <c r="F1154" s="1" t="s">
        <v>8</v>
      </c>
    </row>
    <row r="1155" spans="1:6" x14ac:dyDescent="0.25">
      <c r="A1155" s="1">
        <v>2020</v>
      </c>
      <c r="B1155" s="1" t="s">
        <v>60</v>
      </c>
      <c r="C1155" s="1" t="s">
        <v>9</v>
      </c>
      <c r="D1155" s="1">
        <v>3113</v>
      </c>
      <c r="E1155" s="1">
        <v>81499</v>
      </c>
      <c r="F1155" s="1" t="s">
        <v>10</v>
      </c>
    </row>
    <row r="1156" spans="1:6" x14ac:dyDescent="0.25">
      <c r="A1156" s="1">
        <v>2020</v>
      </c>
      <c r="B1156" s="1" t="s">
        <v>60</v>
      </c>
      <c r="C1156" s="1" t="s">
        <v>11</v>
      </c>
      <c r="D1156" s="1">
        <v>1210</v>
      </c>
      <c r="E1156" s="1">
        <v>59828</v>
      </c>
      <c r="F1156" s="1" t="s">
        <v>8</v>
      </c>
    </row>
    <row r="1157" spans="1:6" x14ac:dyDescent="0.25">
      <c r="A1157" s="1">
        <v>2020</v>
      </c>
      <c r="B1157" s="1" t="s">
        <v>60</v>
      </c>
      <c r="C1157" s="1" t="s">
        <v>12</v>
      </c>
      <c r="D1157" s="1">
        <v>26592</v>
      </c>
      <c r="E1157" s="1">
        <v>194173</v>
      </c>
      <c r="F1157" s="1" t="s">
        <v>8</v>
      </c>
    </row>
    <row r="1158" spans="1:6" x14ac:dyDescent="0.25">
      <c r="A1158" s="1">
        <v>2020</v>
      </c>
      <c r="B1158" s="1" t="s">
        <v>60</v>
      </c>
      <c r="C1158" s="1" t="s">
        <v>13</v>
      </c>
      <c r="D1158" s="1">
        <v>4173</v>
      </c>
      <c r="E1158" s="1">
        <v>106735</v>
      </c>
      <c r="F1158" s="1" t="s">
        <v>10</v>
      </c>
    </row>
    <row r="1159" spans="1:6" x14ac:dyDescent="0.25">
      <c r="A1159" s="1">
        <v>2020</v>
      </c>
      <c r="B1159" s="1" t="s">
        <v>60</v>
      </c>
      <c r="C1159" s="1" t="s">
        <v>14</v>
      </c>
      <c r="D1159" s="1">
        <v>2306</v>
      </c>
      <c r="E1159" s="1">
        <v>116642</v>
      </c>
      <c r="F1159" s="1" t="s">
        <v>8</v>
      </c>
    </row>
    <row r="1160" spans="1:6" x14ac:dyDescent="0.25">
      <c r="A1160" s="1">
        <v>2020</v>
      </c>
      <c r="B1160" s="1" t="s">
        <v>60</v>
      </c>
      <c r="C1160" s="1" t="s">
        <v>15</v>
      </c>
      <c r="D1160" s="1">
        <v>433</v>
      </c>
      <c r="E1160" s="1">
        <v>71782</v>
      </c>
      <c r="F1160" s="1" t="s">
        <v>8</v>
      </c>
    </row>
    <row r="1161" spans="1:6" x14ac:dyDescent="0.25">
      <c r="A1161" s="1">
        <v>2020</v>
      </c>
      <c r="B1161" s="1" t="s">
        <v>60</v>
      </c>
      <c r="C1161" s="1" t="s">
        <v>16</v>
      </c>
      <c r="D1161" s="1">
        <v>11205</v>
      </c>
      <c r="E1161" s="1">
        <v>87168</v>
      </c>
      <c r="F1161" s="1" t="s">
        <v>10</v>
      </c>
    </row>
    <row r="1162" spans="1:6" x14ac:dyDescent="0.25">
      <c r="A1162" s="1">
        <v>2020</v>
      </c>
      <c r="B1162" s="1" t="s">
        <v>60</v>
      </c>
      <c r="C1162" s="1" t="s">
        <v>17</v>
      </c>
      <c r="D1162" s="1">
        <v>5113</v>
      </c>
      <c r="E1162" s="1">
        <v>102613</v>
      </c>
      <c r="F1162" s="1" t="s">
        <v>8</v>
      </c>
    </row>
    <row r="1163" spans="1:6" x14ac:dyDescent="0.25">
      <c r="A1163" s="1">
        <v>2020</v>
      </c>
      <c r="B1163" s="1" t="s">
        <v>60</v>
      </c>
      <c r="C1163" s="1" t="s">
        <v>18</v>
      </c>
      <c r="D1163" s="1">
        <v>1223</v>
      </c>
      <c r="E1163" s="1">
        <v>58761</v>
      </c>
      <c r="F1163" s="1" t="s">
        <v>8</v>
      </c>
    </row>
    <row r="1164" spans="1:6" x14ac:dyDescent="0.25">
      <c r="A1164" s="1">
        <v>2020</v>
      </c>
      <c r="B1164" s="1" t="s">
        <v>60</v>
      </c>
      <c r="C1164" s="1" t="s">
        <v>19</v>
      </c>
      <c r="D1164" s="1">
        <v>6688</v>
      </c>
      <c r="E1164" s="1">
        <v>97164</v>
      </c>
      <c r="F1164" s="1" t="s">
        <v>10</v>
      </c>
    </row>
    <row r="1165" spans="1:6" x14ac:dyDescent="0.25">
      <c r="A1165" s="1">
        <v>2020</v>
      </c>
      <c r="B1165" s="1" t="s">
        <v>60</v>
      </c>
      <c r="C1165" s="1" t="s">
        <v>20</v>
      </c>
      <c r="D1165" s="1">
        <v>2123</v>
      </c>
      <c r="E1165" s="1">
        <v>66371</v>
      </c>
      <c r="F1165" s="1" t="s">
        <v>8</v>
      </c>
    </row>
    <row r="1166" spans="1:6" x14ac:dyDescent="0.25">
      <c r="A1166" s="1">
        <v>2020</v>
      </c>
      <c r="B1166" s="1" t="s">
        <v>60</v>
      </c>
      <c r="C1166" s="1" t="s">
        <v>21</v>
      </c>
      <c r="D1166" s="1">
        <v>1742</v>
      </c>
      <c r="E1166" s="1">
        <v>64519</v>
      </c>
      <c r="F1166" s="1" t="s">
        <v>8</v>
      </c>
    </row>
    <row r="1167" spans="1:6" x14ac:dyDescent="0.25">
      <c r="A1167" s="1">
        <v>2020</v>
      </c>
      <c r="B1167" s="1" t="s">
        <v>60</v>
      </c>
      <c r="C1167" s="1" t="s">
        <v>22</v>
      </c>
      <c r="D1167" s="1">
        <v>1308</v>
      </c>
      <c r="E1167" s="1">
        <v>69399</v>
      </c>
      <c r="F1167" s="1" t="s">
        <v>10</v>
      </c>
    </row>
    <row r="1168" spans="1:6" x14ac:dyDescent="0.25">
      <c r="A1168" s="1">
        <v>2020</v>
      </c>
      <c r="B1168" s="1" t="s">
        <v>60</v>
      </c>
      <c r="C1168" s="1" t="s">
        <v>23</v>
      </c>
      <c r="D1168" s="1">
        <v>1785</v>
      </c>
      <c r="E1168" s="1">
        <v>60629</v>
      </c>
      <c r="F1168" s="1" t="s">
        <v>8</v>
      </c>
    </row>
    <row r="1169" spans="1:6" x14ac:dyDescent="0.25">
      <c r="A1169" s="1">
        <v>2020</v>
      </c>
      <c r="B1169" s="1" t="s">
        <v>60</v>
      </c>
      <c r="C1169" s="1" t="s">
        <v>24</v>
      </c>
      <c r="D1169" s="1">
        <v>1716</v>
      </c>
      <c r="E1169" s="1">
        <v>64223</v>
      </c>
      <c r="F1169" s="1" t="s">
        <v>8</v>
      </c>
    </row>
    <row r="1170" spans="1:6" x14ac:dyDescent="0.25">
      <c r="A1170" s="1">
        <v>2020</v>
      </c>
      <c r="B1170" s="1" t="s">
        <v>60</v>
      </c>
      <c r="C1170" s="1" t="s">
        <v>25</v>
      </c>
      <c r="D1170" s="1">
        <v>849</v>
      </c>
      <c r="E1170" s="1">
        <v>60502</v>
      </c>
      <c r="F1170" s="1" t="s">
        <v>10</v>
      </c>
    </row>
    <row r="1171" spans="1:6" x14ac:dyDescent="0.25">
      <c r="A1171" s="1">
        <v>2020</v>
      </c>
      <c r="B1171" s="1" t="s">
        <v>60</v>
      </c>
      <c r="C1171" s="1" t="s">
        <v>26</v>
      </c>
      <c r="D1171" s="1">
        <v>2737</v>
      </c>
      <c r="E1171" s="1">
        <v>98844</v>
      </c>
      <c r="F1171" s="1" t="s">
        <v>8</v>
      </c>
    </row>
    <row r="1172" spans="1:6" x14ac:dyDescent="0.25">
      <c r="A1172" s="1">
        <v>2020</v>
      </c>
      <c r="B1172" s="1" t="s">
        <v>60</v>
      </c>
      <c r="C1172" s="1" t="s">
        <v>27</v>
      </c>
      <c r="D1172" s="1">
        <v>5379</v>
      </c>
      <c r="E1172" s="1">
        <v>129118</v>
      </c>
      <c r="F1172" s="1" t="s">
        <v>8</v>
      </c>
    </row>
    <row r="1173" spans="1:6" x14ac:dyDescent="0.25">
      <c r="A1173" s="1">
        <v>2020</v>
      </c>
      <c r="B1173" s="1" t="s">
        <v>60</v>
      </c>
      <c r="C1173" s="1" t="s">
        <v>28</v>
      </c>
      <c r="D1173" s="1">
        <v>6287</v>
      </c>
      <c r="E1173" s="1">
        <v>79556</v>
      </c>
      <c r="F1173" s="1" t="s">
        <v>10</v>
      </c>
    </row>
    <row r="1174" spans="1:6" x14ac:dyDescent="0.25">
      <c r="A1174" s="1">
        <v>2020</v>
      </c>
      <c r="B1174" s="1" t="s">
        <v>60</v>
      </c>
      <c r="C1174" s="1" t="s">
        <v>29</v>
      </c>
      <c r="D1174" s="1">
        <v>3977</v>
      </c>
      <c r="E1174" s="1">
        <v>84903</v>
      </c>
      <c r="F1174" s="1" t="s">
        <v>8</v>
      </c>
    </row>
    <row r="1175" spans="1:6" x14ac:dyDescent="0.25">
      <c r="A1175" s="1">
        <v>2020</v>
      </c>
      <c r="B1175" s="1" t="s">
        <v>60</v>
      </c>
      <c r="C1175" s="1" t="s">
        <v>30</v>
      </c>
      <c r="D1175" s="1">
        <v>940</v>
      </c>
      <c r="E1175" s="1">
        <v>55173</v>
      </c>
      <c r="F1175" s="1" t="s">
        <v>8</v>
      </c>
    </row>
    <row r="1176" spans="1:6" x14ac:dyDescent="0.25">
      <c r="A1176" s="1">
        <v>2020</v>
      </c>
      <c r="B1176" s="1" t="s">
        <v>60</v>
      </c>
      <c r="C1176" s="1" t="s">
        <v>31</v>
      </c>
      <c r="D1176" s="1">
        <v>3049</v>
      </c>
      <c r="E1176" s="1">
        <v>87842</v>
      </c>
      <c r="F1176" s="1" t="s">
        <v>10</v>
      </c>
    </row>
    <row r="1177" spans="1:6" x14ac:dyDescent="0.25">
      <c r="A1177" s="1">
        <v>2020</v>
      </c>
      <c r="B1177" s="1" t="s">
        <v>60</v>
      </c>
      <c r="C1177" s="1" t="s">
        <v>32</v>
      </c>
      <c r="D1177" s="1">
        <v>801</v>
      </c>
      <c r="E1177" s="1">
        <v>60475</v>
      </c>
      <c r="F1177" s="1" t="s">
        <v>8</v>
      </c>
    </row>
    <row r="1178" spans="1:6" x14ac:dyDescent="0.25">
      <c r="A1178" s="1">
        <v>2020</v>
      </c>
      <c r="B1178" s="1" t="s">
        <v>60</v>
      </c>
      <c r="C1178" s="1" t="s">
        <v>33</v>
      </c>
      <c r="D1178" s="1">
        <v>973</v>
      </c>
      <c r="E1178" s="1">
        <v>70407</v>
      </c>
      <c r="F1178" s="1" t="s">
        <v>8</v>
      </c>
    </row>
    <row r="1179" spans="1:6" x14ac:dyDescent="0.25">
      <c r="A1179" s="1">
        <v>2020</v>
      </c>
      <c r="B1179" s="1" t="s">
        <v>60</v>
      </c>
      <c r="C1179" s="1" t="s">
        <v>34</v>
      </c>
      <c r="D1179" s="1">
        <v>1541</v>
      </c>
      <c r="E1179" s="1">
        <v>76292</v>
      </c>
      <c r="F1179" s="1" t="s">
        <v>10</v>
      </c>
    </row>
    <row r="1180" spans="1:6" x14ac:dyDescent="0.25">
      <c r="A1180" s="1">
        <v>2020</v>
      </c>
      <c r="B1180" s="1" t="s">
        <v>60</v>
      </c>
      <c r="C1180" s="1" t="s">
        <v>35</v>
      </c>
      <c r="D1180" s="1">
        <v>892</v>
      </c>
      <c r="E1180" s="1">
        <v>99599</v>
      </c>
      <c r="F1180" s="1" t="s">
        <v>10</v>
      </c>
    </row>
    <row r="1181" spans="1:6" x14ac:dyDescent="0.25">
      <c r="A1181" s="1">
        <v>2020</v>
      </c>
      <c r="B1181" s="1" t="s">
        <v>60</v>
      </c>
      <c r="C1181" s="1" t="s">
        <v>36</v>
      </c>
      <c r="D1181" s="1">
        <v>3722</v>
      </c>
      <c r="E1181" s="1">
        <v>120630</v>
      </c>
      <c r="F1181" s="1" t="s">
        <v>8</v>
      </c>
    </row>
    <row r="1182" spans="1:6" x14ac:dyDescent="0.25">
      <c r="A1182" s="1">
        <v>2020</v>
      </c>
      <c r="B1182" s="1" t="s">
        <v>60</v>
      </c>
      <c r="C1182" s="1" t="s">
        <v>37</v>
      </c>
      <c r="D1182" s="1">
        <v>987</v>
      </c>
      <c r="E1182" s="1">
        <v>59204</v>
      </c>
      <c r="F1182" s="1" t="s">
        <v>8</v>
      </c>
    </row>
    <row r="1183" spans="1:6" x14ac:dyDescent="0.25">
      <c r="A1183" s="1">
        <v>2020</v>
      </c>
      <c r="B1183" s="1" t="s">
        <v>60</v>
      </c>
      <c r="C1183" s="1" t="s">
        <v>38</v>
      </c>
      <c r="D1183" s="1">
        <v>12672</v>
      </c>
      <c r="E1183" s="1">
        <v>135853</v>
      </c>
      <c r="F1183" s="1" t="s">
        <v>10</v>
      </c>
    </row>
    <row r="1184" spans="1:6" x14ac:dyDescent="0.25">
      <c r="A1184" s="1">
        <v>2020</v>
      </c>
      <c r="B1184" s="1" t="s">
        <v>60</v>
      </c>
      <c r="C1184" s="1" t="s">
        <v>39</v>
      </c>
      <c r="D1184" s="1">
        <v>5238</v>
      </c>
      <c r="E1184" s="1">
        <v>89920</v>
      </c>
      <c r="F1184" s="1" t="s">
        <v>8</v>
      </c>
    </row>
    <row r="1185" spans="1:6" x14ac:dyDescent="0.25">
      <c r="A1185" s="1">
        <v>2020</v>
      </c>
      <c r="B1185" s="1" t="s">
        <v>60</v>
      </c>
      <c r="C1185" s="1" t="s">
        <v>40</v>
      </c>
      <c r="D1185" s="1">
        <v>395</v>
      </c>
      <c r="E1185" s="1">
        <v>76208</v>
      </c>
      <c r="F1185" s="1" t="s">
        <v>10</v>
      </c>
    </row>
    <row r="1186" spans="1:6" x14ac:dyDescent="0.25">
      <c r="A1186" s="1">
        <v>2020</v>
      </c>
      <c r="B1186" s="1" t="s">
        <v>60</v>
      </c>
      <c r="C1186" s="1" t="s">
        <v>41</v>
      </c>
      <c r="D1186" s="1">
        <v>4616</v>
      </c>
      <c r="E1186" s="1">
        <v>76006</v>
      </c>
      <c r="F1186" s="1" t="s">
        <v>8</v>
      </c>
    </row>
    <row r="1187" spans="1:6" x14ac:dyDescent="0.25">
      <c r="A1187" s="1">
        <v>2020</v>
      </c>
      <c r="B1187" s="1" t="s">
        <v>60</v>
      </c>
      <c r="C1187" s="1" t="s">
        <v>42</v>
      </c>
      <c r="D1187" s="1">
        <v>1469</v>
      </c>
      <c r="E1187" s="1">
        <v>64997</v>
      </c>
      <c r="F1187" s="1" t="s">
        <v>8</v>
      </c>
    </row>
    <row r="1188" spans="1:6" x14ac:dyDescent="0.25">
      <c r="A1188" s="1">
        <v>2020</v>
      </c>
      <c r="B1188" s="1" t="s">
        <v>60</v>
      </c>
      <c r="C1188" s="1" t="s">
        <v>43</v>
      </c>
      <c r="D1188" s="1">
        <v>3768</v>
      </c>
      <c r="E1188" s="1">
        <v>93733</v>
      </c>
      <c r="F1188" s="1" t="s">
        <v>10</v>
      </c>
    </row>
    <row r="1189" spans="1:6" x14ac:dyDescent="0.25">
      <c r="A1189" s="1">
        <v>2020</v>
      </c>
      <c r="B1189" s="1" t="s">
        <v>60</v>
      </c>
      <c r="C1189" s="1" t="s">
        <v>44</v>
      </c>
      <c r="D1189" s="1">
        <v>4896</v>
      </c>
      <c r="E1189" s="1">
        <v>93091</v>
      </c>
      <c r="F1189" s="1" t="s">
        <v>10</v>
      </c>
    </row>
    <row r="1190" spans="1:6" x14ac:dyDescent="0.25">
      <c r="A1190" s="1">
        <v>2020</v>
      </c>
      <c r="B1190" s="1" t="s">
        <v>60</v>
      </c>
      <c r="C1190" s="1" t="s">
        <v>45</v>
      </c>
      <c r="D1190" s="1">
        <v>715</v>
      </c>
      <c r="E1190" s="1">
        <v>80327</v>
      </c>
      <c r="F1190" s="1" t="s">
        <v>8</v>
      </c>
    </row>
    <row r="1191" spans="1:6" x14ac:dyDescent="0.25">
      <c r="A1191" s="1">
        <v>2020</v>
      </c>
      <c r="B1191" s="1" t="s">
        <v>60</v>
      </c>
      <c r="C1191" s="1" t="s">
        <v>46</v>
      </c>
      <c r="D1191" s="1">
        <v>2548</v>
      </c>
      <c r="E1191" s="1">
        <v>67977</v>
      </c>
      <c r="F1191" s="1" t="s">
        <v>8</v>
      </c>
    </row>
    <row r="1192" spans="1:6" x14ac:dyDescent="0.25">
      <c r="A1192" s="1">
        <v>2020</v>
      </c>
      <c r="B1192" s="1" t="s">
        <v>60</v>
      </c>
      <c r="C1192" s="1" t="s">
        <v>47</v>
      </c>
      <c r="D1192" s="1">
        <v>561</v>
      </c>
      <c r="E1192" s="1">
        <v>55334</v>
      </c>
      <c r="F1192" s="1" t="s">
        <v>10</v>
      </c>
    </row>
    <row r="1193" spans="1:6" x14ac:dyDescent="0.25">
      <c r="A1193" s="1">
        <v>2020</v>
      </c>
      <c r="B1193" s="1" t="s">
        <v>60</v>
      </c>
      <c r="C1193" s="1" t="s">
        <v>48</v>
      </c>
      <c r="D1193" s="1">
        <v>3519</v>
      </c>
      <c r="E1193" s="1">
        <v>79821</v>
      </c>
      <c r="F1193" s="1" t="s">
        <v>10</v>
      </c>
    </row>
    <row r="1194" spans="1:6" x14ac:dyDescent="0.25">
      <c r="A1194" s="1">
        <v>2020</v>
      </c>
      <c r="B1194" s="1" t="s">
        <v>60</v>
      </c>
      <c r="C1194" s="1" t="s">
        <v>49</v>
      </c>
      <c r="D1194" s="1">
        <v>9828</v>
      </c>
      <c r="E1194" s="1">
        <v>93085</v>
      </c>
      <c r="F1194" s="1" t="s">
        <v>10</v>
      </c>
    </row>
    <row r="1195" spans="1:6" x14ac:dyDescent="0.25">
      <c r="A1195" s="1">
        <v>2020</v>
      </c>
      <c r="B1195" s="1" t="s">
        <v>60</v>
      </c>
      <c r="C1195" s="1" t="s">
        <v>50</v>
      </c>
      <c r="D1195" s="1">
        <v>2489</v>
      </c>
      <c r="E1195" s="1">
        <v>84404</v>
      </c>
      <c r="F1195" s="1" t="s">
        <v>10</v>
      </c>
    </row>
    <row r="1196" spans="1:6" x14ac:dyDescent="0.25">
      <c r="A1196" s="1">
        <v>2020</v>
      </c>
      <c r="B1196" s="1" t="s">
        <v>60</v>
      </c>
      <c r="C1196" s="1" t="s">
        <v>51</v>
      </c>
      <c r="D1196" s="1">
        <v>505</v>
      </c>
      <c r="E1196" s="1">
        <v>65800</v>
      </c>
      <c r="F1196" s="1" t="s">
        <v>10</v>
      </c>
    </row>
    <row r="1197" spans="1:6" x14ac:dyDescent="0.25">
      <c r="A1197" s="1">
        <v>2020</v>
      </c>
      <c r="B1197" s="1" t="s">
        <v>60</v>
      </c>
      <c r="C1197" s="1" t="s">
        <v>52</v>
      </c>
      <c r="D1197" s="1">
        <v>4379</v>
      </c>
      <c r="E1197" s="1">
        <v>106731</v>
      </c>
      <c r="F1197" s="1" t="s">
        <v>8</v>
      </c>
    </row>
    <row r="1198" spans="1:6" x14ac:dyDescent="0.25">
      <c r="A1198" s="1">
        <v>2020</v>
      </c>
      <c r="B1198" s="1" t="s">
        <v>60</v>
      </c>
      <c r="C1198" s="1" t="s">
        <v>53</v>
      </c>
      <c r="D1198" s="1">
        <v>4629</v>
      </c>
      <c r="E1198" s="1">
        <v>200631</v>
      </c>
      <c r="F1198" s="1" t="s">
        <v>8</v>
      </c>
    </row>
    <row r="1199" spans="1:6" x14ac:dyDescent="0.25">
      <c r="A1199" s="1">
        <v>2020</v>
      </c>
      <c r="B1199" s="1" t="s">
        <v>60</v>
      </c>
      <c r="C1199" s="1" t="s">
        <v>54</v>
      </c>
      <c r="D1199" s="1">
        <v>789</v>
      </c>
      <c r="E1199" s="1">
        <v>58508</v>
      </c>
      <c r="F1199" s="1" t="s">
        <v>10</v>
      </c>
    </row>
    <row r="1200" spans="1:6" x14ac:dyDescent="0.25">
      <c r="A1200" s="1">
        <v>2020</v>
      </c>
      <c r="B1200" s="1" t="s">
        <v>60</v>
      </c>
      <c r="C1200" s="1" t="s">
        <v>55</v>
      </c>
      <c r="D1200" s="1">
        <v>2298</v>
      </c>
      <c r="E1200" s="1">
        <v>81414</v>
      </c>
      <c r="F1200" s="1" t="s">
        <v>8</v>
      </c>
    </row>
    <row r="1201" spans="1:6" x14ac:dyDescent="0.25">
      <c r="A1201" s="1">
        <v>2020</v>
      </c>
      <c r="B1201" s="1" t="s">
        <v>60</v>
      </c>
      <c r="C1201" s="1" t="s">
        <v>56</v>
      </c>
      <c r="D1201" s="1">
        <v>398</v>
      </c>
      <c r="E1201" s="1">
        <v>53401</v>
      </c>
      <c r="F1201" s="1" t="s">
        <v>8</v>
      </c>
    </row>
    <row r="1202" spans="1:6" x14ac:dyDescent="0.25">
      <c r="A1202" s="1">
        <v>2020</v>
      </c>
      <c r="B1202" s="1" t="s">
        <v>61</v>
      </c>
      <c r="C1202" s="1" t="s">
        <v>7</v>
      </c>
      <c r="D1202" s="1">
        <v>13364</v>
      </c>
      <c r="E1202" s="1">
        <v>75240</v>
      </c>
      <c r="F1202" s="1" t="s">
        <v>10</v>
      </c>
    </row>
    <row r="1203" spans="1:6" x14ac:dyDescent="0.25">
      <c r="A1203" s="1">
        <v>2020</v>
      </c>
      <c r="B1203" s="1" t="s">
        <v>61</v>
      </c>
      <c r="C1203" s="1" t="s">
        <v>9</v>
      </c>
      <c r="D1203" s="1">
        <v>17978</v>
      </c>
      <c r="E1203" s="1">
        <v>76877</v>
      </c>
      <c r="F1203" s="1" t="s">
        <v>10</v>
      </c>
    </row>
    <row r="1204" spans="1:6" x14ac:dyDescent="0.25">
      <c r="A1204" s="1">
        <v>2020</v>
      </c>
      <c r="B1204" s="1" t="s">
        <v>61</v>
      </c>
      <c r="C1204" s="1" t="s">
        <v>11</v>
      </c>
      <c r="D1204" s="1">
        <v>8418</v>
      </c>
      <c r="E1204" s="1">
        <v>64119</v>
      </c>
      <c r="F1204" s="1" t="s">
        <v>8</v>
      </c>
    </row>
    <row r="1205" spans="1:6" x14ac:dyDescent="0.25">
      <c r="A1205" s="1">
        <v>2020</v>
      </c>
      <c r="B1205" s="1" t="s">
        <v>61</v>
      </c>
      <c r="C1205" s="1" t="s">
        <v>12</v>
      </c>
      <c r="D1205" s="1">
        <v>106953</v>
      </c>
      <c r="E1205" s="1">
        <v>113228</v>
      </c>
      <c r="F1205" s="1" t="s">
        <v>8</v>
      </c>
    </row>
    <row r="1206" spans="1:6" x14ac:dyDescent="0.25">
      <c r="A1206" s="1">
        <v>2020</v>
      </c>
      <c r="B1206" s="1" t="s">
        <v>61</v>
      </c>
      <c r="C1206" s="1" t="s">
        <v>13</v>
      </c>
      <c r="D1206" s="1">
        <v>23326</v>
      </c>
      <c r="E1206" s="1">
        <v>90615</v>
      </c>
      <c r="F1206" s="1" t="s">
        <v>10</v>
      </c>
    </row>
    <row r="1207" spans="1:6" x14ac:dyDescent="0.25">
      <c r="A1207" s="1">
        <v>2020</v>
      </c>
      <c r="B1207" s="1" t="s">
        <v>61</v>
      </c>
      <c r="C1207" s="1" t="s">
        <v>14</v>
      </c>
      <c r="D1207" s="1">
        <v>10879</v>
      </c>
      <c r="E1207" s="1">
        <v>161433</v>
      </c>
      <c r="F1207" s="1" t="s">
        <v>8</v>
      </c>
    </row>
    <row r="1208" spans="1:6" x14ac:dyDescent="0.25">
      <c r="A1208" s="1">
        <v>2020</v>
      </c>
      <c r="B1208" s="1" t="s">
        <v>61</v>
      </c>
      <c r="C1208" s="1" t="s">
        <v>15</v>
      </c>
      <c r="D1208" s="1">
        <v>2859</v>
      </c>
      <c r="E1208" s="1">
        <v>101574</v>
      </c>
      <c r="F1208" s="1" t="s">
        <v>10</v>
      </c>
    </row>
    <row r="1209" spans="1:6" x14ac:dyDescent="0.25">
      <c r="A1209" s="1">
        <v>2020</v>
      </c>
      <c r="B1209" s="1" t="s">
        <v>61</v>
      </c>
      <c r="C1209" s="1" t="s">
        <v>16</v>
      </c>
      <c r="D1209" s="1">
        <v>73412</v>
      </c>
      <c r="E1209" s="1">
        <v>81337</v>
      </c>
      <c r="F1209" s="1" t="s">
        <v>8</v>
      </c>
    </row>
    <row r="1210" spans="1:6" x14ac:dyDescent="0.25">
      <c r="A1210" s="1">
        <v>2020</v>
      </c>
      <c r="B1210" s="1" t="s">
        <v>61</v>
      </c>
      <c r="C1210" s="1" t="s">
        <v>17</v>
      </c>
      <c r="D1210" s="1">
        <v>26225</v>
      </c>
      <c r="E1210" s="1">
        <v>90587</v>
      </c>
      <c r="F1210" s="1" t="s">
        <v>8</v>
      </c>
    </row>
    <row r="1211" spans="1:6" x14ac:dyDescent="0.25">
      <c r="A1211" s="1">
        <v>2020</v>
      </c>
      <c r="B1211" s="1" t="s">
        <v>61</v>
      </c>
      <c r="C1211" s="1" t="s">
        <v>18</v>
      </c>
      <c r="D1211" s="1">
        <v>5824</v>
      </c>
      <c r="E1211" s="1">
        <v>62024</v>
      </c>
      <c r="F1211" s="1" t="s">
        <v>10</v>
      </c>
    </row>
    <row r="1212" spans="1:6" x14ac:dyDescent="0.25">
      <c r="A1212" s="1">
        <v>2020</v>
      </c>
      <c r="B1212" s="1" t="s">
        <v>61</v>
      </c>
      <c r="C1212" s="1" t="s">
        <v>19</v>
      </c>
      <c r="D1212" s="1">
        <v>32448</v>
      </c>
      <c r="E1212" s="1">
        <v>115598</v>
      </c>
      <c r="F1212" s="1" t="s">
        <v>10</v>
      </c>
    </row>
    <row r="1213" spans="1:6" x14ac:dyDescent="0.25">
      <c r="A1213" s="1">
        <v>2020</v>
      </c>
      <c r="B1213" s="1" t="s">
        <v>61</v>
      </c>
      <c r="C1213" s="1" t="s">
        <v>20</v>
      </c>
      <c r="D1213" s="1">
        <v>16542</v>
      </c>
      <c r="E1213" s="1">
        <v>71167</v>
      </c>
      <c r="F1213" s="1" t="s">
        <v>8</v>
      </c>
    </row>
    <row r="1214" spans="1:6" x14ac:dyDescent="0.25">
      <c r="A1214" s="1">
        <v>2020</v>
      </c>
      <c r="B1214" s="1" t="s">
        <v>61</v>
      </c>
      <c r="C1214" s="1" t="s">
        <v>21</v>
      </c>
      <c r="D1214" s="1">
        <v>10213</v>
      </c>
      <c r="E1214" s="1">
        <v>79894</v>
      </c>
      <c r="F1214" s="1" t="s">
        <v>8</v>
      </c>
    </row>
    <row r="1215" spans="1:6" x14ac:dyDescent="0.25">
      <c r="A1215" s="1">
        <v>2020</v>
      </c>
      <c r="B1215" s="1" t="s">
        <v>61</v>
      </c>
      <c r="C1215" s="1" t="s">
        <v>22</v>
      </c>
      <c r="D1215" s="1">
        <v>8870</v>
      </c>
      <c r="E1215" s="1">
        <v>73710</v>
      </c>
      <c r="F1215" s="1" t="s">
        <v>10</v>
      </c>
    </row>
    <row r="1216" spans="1:6" x14ac:dyDescent="0.25">
      <c r="A1216" s="1">
        <v>2020</v>
      </c>
      <c r="B1216" s="1" t="s">
        <v>61</v>
      </c>
      <c r="C1216" s="1" t="s">
        <v>23</v>
      </c>
      <c r="D1216" s="1">
        <v>11035</v>
      </c>
      <c r="E1216" s="1">
        <v>73733</v>
      </c>
      <c r="F1216" s="1" t="s">
        <v>10</v>
      </c>
    </row>
    <row r="1217" spans="1:6" x14ac:dyDescent="0.25">
      <c r="A1217" s="1">
        <v>2020</v>
      </c>
      <c r="B1217" s="1" t="s">
        <v>61</v>
      </c>
      <c r="C1217" s="1" t="s">
        <v>24</v>
      </c>
      <c r="D1217" s="1">
        <v>13754</v>
      </c>
      <c r="E1217" s="1">
        <v>68731</v>
      </c>
      <c r="F1217" s="1" t="s">
        <v>10</v>
      </c>
    </row>
    <row r="1218" spans="1:6" x14ac:dyDescent="0.25">
      <c r="A1218" s="1">
        <v>2020</v>
      </c>
      <c r="B1218" s="1" t="s">
        <v>61</v>
      </c>
      <c r="C1218" s="1" t="s">
        <v>25</v>
      </c>
      <c r="D1218" s="1">
        <v>3804</v>
      </c>
      <c r="E1218" s="1">
        <v>74174</v>
      </c>
      <c r="F1218" s="1" t="s">
        <v>10</v>
      </c>
    </row>
    <row r="1219" spans="1:6" x14ac:dyDescent="0.25">
      <c r="A1219" s="1">
        <v>2020</v>
      </c>
      <c r="B1219" s="1" t="s">
        <v>61</v>
      </c>
      <c r="C1219" s="1" t="s">
        <v>26</v>
      </c>
      <c r="D1219" s="1">
        <v>15277</v>
      </c>
      <c r="E1219" s="1">
        <v>100201</v>
      </c>
      <c r="F1219" s="1" t="s">
        <v>10</v>
      </c>
    </row>
    <row r="1220" spans="1:6" x14ac:dyDescent="0.25">
      <c r="A1220" s="1">
        <v>2020</v>
      </c>
      <c r="B1220" s="1" t="s">
        <v>61</v>
      </c>
      <c r="C1220" s="1" t="s">
        <v>27</v>
      </c>
      <c r="D1220" s="1">
        <v>17504</v>
      </c>
      <c r="E1220" s="1">
        <v>150514</v>
      </c>
      <c r="F1220" s="1" t="s">
        <v>8</v>
      </c>
    </row>
    <row r="1221" spans="1:6" x14ac:dyDescent="0.25">
      <c r="A1221" s="1">
        <v>2020</v>
      </c>
      <c r="B1221" s="1" t="s">
        <v>61</v>
      </c>
      <c r="C1221" s="1" t="s">
        <v>28</v>
      </c>
      <c r="D1221" s="1">
        <v>19082</v>
      </c>
      <c r="E1221" s="1">
        <v>77568</v>
      </c>
      <c r="F1221" s="1" t="s">
        <v>8</v>
      </c>
    </row>
    <row r="1222" spans="1:6" x14ac:dyDescent="0.25">
      <c r="A1222" s="1">
        <v>2020</v>
      </c>
      <c r="B1222" s="1" t="s">
        <v>61</v>
      </c>
      <c r="C1222" s="1" t="s">
        <v>29</v>
      </c>
      <c r="D1222" s="1">
        <v>15877</v>
      </c>
      <c r="E1222" s="1">
        <v>101604</v>
      </c>
      <c r="F1222" s="1" t="s">
        <v>10</v>
      </c>
    </row>
    <row r="1223" spans="1:6" x14ac:dyDescent="0.25">
      <c r="A1223" s="1">
        <v>2020</v>
      </c>
      <c r="B1223" s="1" t="s">
        <v>61</v>
      </c>
      <c r="C1223" s="1" t="s">
        <v>30</v>
      </c>
      <c r="D1223" s="1">
        <v>7959</v>
      </c>
      <c r="E1223" s="1">
        <v>59281</v>
      </c>
      <c r="F1223" s="1" t="s">
        <v>8</v>
      </c>
    </row>
    <row r="1224" spans="1:6" x14ac:dyDescent="0.25">
      <c r="A1224" s="1">
        <v>2020</v>
      </c>
      <c r="B1224" s="1" t="s">
        <v>61</v>
      </c>
      <c r="C1224" s="1" t="s">
        <v>31</v>
      </c>
      <c r="D1224" s="1">
        <v>17251</v>
      </c>
      <c r="E1224" s="1">
        <v>78947</v>
      </c>
      <c r="F1224" s="1" t="s">
        <v>8</v>
      </c>
    </row>
    <row r="1225" spans="1:6" x14ac:dyDescent="0.25">
      <c r="A1225" s="1">
        <v>2020</v>
      </c>
      <c r="B1225" s="1" t="s">
        <v>61</v>
      </c>
      <c r="C1225" s="1" t="s">
        <v>32</v>
      </c>
      <c r="D1225" s="1">
        <v>4297</v>
      </c>
      <c r="E1225" s="1">
        <v>65315</v>
      </c>
      <c r="F1225" s="1" t="s">
        <v>10</v>
      </c>
    </row>
    <row r="1226" spans="1:6" x14ac:dyDescent="0.25">
      <c r="A1226" s="1">
        <v>2020</v>
      </c>
      <c r="B1226" s="1" t="s">
        <v>61</v>
      </c>
      <c r="C1226" s="1" t="s">
        <v>33</v>
      </c>
      <c r="D1226" s="1">
        <v>6683</v>
      </c>
      <c r="E1226" s="1">
        <v>72817</v>
      </c>
      <c r="F1226" s="1" t="s">
        <v>10</v>
      </c>
    </row>
    <row r="1227" spans="1:6" x14ac:dyDescent="0.25">
      <c r="A1227" s="1">
        <v>2020</v>
      </c>
      <c r="B1227" s="1" t="s">
        <v>61</v>
      </c>
      <c r="C1227" s="1" t="s">
        <v>34</v>
      </c>
      <c r="D1227" s="1">
        <v>9082</v>
      </c>
      <c r="E1227" s="1">
        <v>72612</v>
      </c>
      <c r="F1227" s="1" t="s">
        <v>8</v>
      </c>
    </row>
    <row r="1228" spans="1:6" x14ac:dyDescent="0.25">
      <c r="A1228" s="1">
        <v>2020</v>
      </c>
      <c r="B1228" s="1" t="s">
        <v>61</v>
      </c>
      <c r="C1228" s="1" t="s">
        <v>35</v>
      </c>
      <c r="D1228" s="1">
        <v>3838</v>
      </c>
      <c r="E1228" s="1">
        <v>100889</v>
      </c>
      <c r="F1228" s="1" t="s">
        <v>8</v>
      </c>
    </row>
    <row r="1229" spans="1:6" x14ac:dyDescent="0.25">
      <c r="A1229" s="1">
        <v>2020</v>
      </c>
      <c r="B1229" s="1" t="s">
        <v>61</v>
      </c>
      <c r="C1229" s="1" t="s">
        <v>36</v>
      </c>
      <c r="D1229" s="1">
        <v>19963</v>
      </c>
      <c r="E1229" s="1">
        <v>121066</v>
      </c>
      <c r="F1229" s="1" t="s">
        <v>10</v>
      </c>
    </row>
    <row r="1230" spans="1:6" x14ac:dyDescent="0.25">
      <c r="A1230" s="1">
        <v>2020</v>
      </c>
      <c r="B1230" s="1" t="s">
        <v>61</v>
      </c>
      <c r="C1230" s="1" t="s">
        <v>37</v>
      </c>
      <c r="D1230" s="1">
        <v>5293</v>
      </c>
      <c r="E1230" s="1">
        <v>62048</v>
      </c>
      <c r="F1230" s="1" t="s">
        <v>8</v>
      </c>
    </row>
    <row r="1231" spans="1:6" x14ac:dyDescent="0.25">
      <c r="A1231" s="1">
        <v>2020</v>
      </c>
      <c r="B1231" s="1" t="s">
        <v>61</v>
      </c>
      <c r="C1231" s="1" t="s">
        <v>38</v>
      </c>
      <c r="D1231" s="1">
        <v>64317</v>
      </c>
      <c r="E1231" s="1">
        <v>192871</v>
      </c>
      <c r="F1231" s="1" t="s">
        <v>10</v>
      </c>
    </row>
    <row r="1232" spans="1:6" x14ac:dyDescent="0.25">
      <c r="A1232" s="1">
        <v>2020</v>
      </c>
      <c r="B1232" s="1" t="s">
        <v>61</v>
      </c>
      <c r="C1232" s="1" t="s">
        <v>39</v>
      </c>
      <c r="D1232" s="1">
        <v>27776</v>
      </c>
      <c r="E1232" s="1">
        <v>93311</v>
      </c>
      <c r="F1232" s="1" t="s">
        <v>8</v>
      </c>
    </row>
    <row r="1233" spans="1:6" x14ac:dyDescent="0.25">
      <c r="A1233" s="1">
        <v>2020</v>
      </c>
      <c r="B1233" s="1" t="s">
        <v>61</v>
      </c>
      <c r="C1233" s="1" t="s">
        <v>40</v>
      </c>
      <c r="D1233" s="1">
        <v>2995</v>
      </c>
      <c r="E1233" s="1">
        <v>69251</v>
      </c>
      <c r="F1233" s="1" t="s">
        <v>8</v>
      </c>
    </row>
    <row r="1234" spans="1:6" x14ac:dyDescent="0.25">
      <c r="A1234" s="1">
        <v>2020</v>
      </c>
      <c r="B1234" s="1" t="s">
        <v>61</v>
      </c>
      <c r="C1234" s="1" t="s">
        <v>41</v>
      </c>
      <c r="D1234" s="1">
        <v>28783</v>
      </c>
      <c r="E1234" s="1">
        <v>78736</v>
      </c>
      <c r="F1234" s="1" t="s">
        <v>10</v>
      </c>
    </row>
    <row r="1235" spans="1:6" x14ac:dyDescent="0.25">
      <c r="A1235" s="1">
        <v>2020</v>
      </c>
      <c r="B1235" s="1" t="s">
        <v>61</v>
      </c>
      <c r="C1235" s="1" t="s">
        <v>42</v>
      </c>
      <c r="D1235" s="1">
        <v>11458</v>
      </c>
      <c r="E1235" s="1">
        <v>64044</v>
      </c>
      <c r="F1235" s="1" t="s">
        <v>10</v>
      </c>
    </row>
    <row r="1236" spans="1:6" x14ac:dyDescent="0.25">
      <c r="A1236" s="1">
        <v>2020</v>
      </c>
      <c r="B1236" s="1" t="s">
        <v>61</v>
      </c>
      <c r="C1236" s="1" t="s">
        <v>43</v>
      </c>
      <c r="D1236" s="1">
        <v>13030</v>
      </c>
      <c r="E1236" s="1">
        <v>75649</v>
      </c>
      <c r="F1236" s="1" t="s">
        <v>8</v>
      </c>
    </row>
    <row r="1237" spans="1:6" x14ac:dyDescent="0.25">
      <c r="A1237" s="1">
        <v>2020</v>
      </c>
      <c r="B1237" s="1" t="s">
        <v>61</v>
      </c>
      <c r="C1237" s="1" t="s">
        <v>44</v>
      </c>
      <c r="D1237" s="1">
        <v>28823</v>
      </c>
      <c r="E1237" s="1">
        <v>94831</v>
      </c>
      <c r="F1237" s="1" t="s">
        <v>8</v>
      </c>
    </row>
    <row r="1238" spans="1:6" x14ac:dyDescent="0.25">
      <c r="A1238" s="1">
        <v>2020</v>
      </c>
      <c r="B1238" s="1" t="s">
        <v>61</v>
      </c>
      <c r="C1238" s="1" t="s">
        <v>45</v>
      </c>
      <c r="D1238" s="1">
        <v>2869</v>
      </c>
      <c r="E1238" s="1">
        <v>94061</v>
      </c>
      <c r="F1238" s="1" t="s">
        <v>10</v>
      </c>
    </row>
    <row r="1239" spans="1:6" x14ac:dyDescent="0.25">
      <c r="A1239" s="1">
        <v>2020</v>
      </c>
      <c r="B1239" s="1" t="s">
        <v>61</v>
      </c>
      <c r="C1239" s="1" t="s">
        <v>46</v>
      </c>
      <c r="D1239" s="1">
        <v>13166</v>
      </c>
      <c r="E1239" s="1">
        <v>67713</v>
      </c>
      <c r="F1239" s="1" t="s">
        <v>10</v>
      </c>
    </row>
    <row r="1240" spans="1:6" x14ac:dyDescent="0.25">
      <c r="A1240" s="1">
        <v>2020</v>
      </c>
      <c r="B1240" s="1" t="s">
        <v>61</v>
      </c>
      <c r="C1240" s="1" t="s">
        <v>47</v>
      </c>
      <c r="D1240" s="1">
        <v>3259</v>
      </c>
      <c r="E1240" s="1">
        <v>66160</v>
      </c>
      <c r="F1240" s="1" t="s">
        <v>10</v>
      </c>
    </row>
    <row r="1241" spans="1:6" x14ac:dyDescent="0.25">
      <c r="A1241" s="1">
        <v>2020</v>
      </c>
      <c r="B1241" s="1" t="s">
        <v>61</v>
      </c>
      <c r="C1241" s="1" t="s">
        <v>48</v>
      </c>
      <c r="D1241" s="1">
        <v>15698</v>
      </c>
      <c r="E1241" s="1">
        <v>82718</v>
      </c>
      <c r="F1241" s="1" t="s">
        <v>10</v>
      </c>
    </row>
    <row r="1242" spans="1:6" x14ac:dyDescent="0.25">
      <c r="A1242" s="1">
        <v>2020</v>
      </c>
      <c r="B1242" s="1" t="s">
        <v>61</v>
      </c>
      <c r="C1242" s="1" t="s">
        <v>49</v>
      </c>
      <c r="D1242" s="1">
        <v>73679</v>
      </c>
      <c r="E1242" s="1">
        <v>89356</v>
      </c>
      <c r="F1242" s="1" t="s">
        <v>10</v>
      </c>
    </row>
    <row r="1243" spans="1:6" x14ac:dyDescent="0.25">
      <c r="A1243" s="1">
        <v>2020</v>
      </c>
      <c r="B1243" s="1" t="s">
        <v>61</v>
      </c>
      <c r="C1243" s="1" t="s">
        <v>50</v>
      </c>
      <c r="D1243" s="1">
        <v>11520</v>
      </c>
      <c r="E1243" s="1">
        <v>73933</v>
      </c>
      <c r="F1243" s="1" t="s">
        <v>8</v>
      </c>
    </row>
    <row r="1244" spans="1:6" x14ac:dyDescent="0.25">
      <c r="A1244" s="1">
        <v>2020</v>
      </c>
      <c r="B1244" s="1" t="s">
        <v>61</v>
      </c>
      <c r="C1244" s="1" t="s">
        <v>51</v>
      </c>
      <c r="D1244" s="1">
        <v>1694</v>
      </c>
      <c r="E1244" s="1">
        <v>78078</v>
      </c>
      <c r="F1244" s="1" t="s">
        <v>8</v>
      </c>
    </row>
    <row r="1245" spans="1:6" x14ac:dyDescent="0.25">
      <c r="A1245" s="1">
        <v>2020</v>
      </c>
      <c r="B1245" s="1" t="s">
        <v>61</v>
      </c>
      <c r="C1245" s="1" t="s">
        <v>52</v>
      </c>
      <c r="D1245" s="1">
        <v>21938</v>
      </c>
      <c r="E1245" s="1">
        <v>91723</v>
      </c>
      <c r="F1245" s="1" t="s">
        <v>10</v>
      </c>
    </row>
    <row r="1246" spans="1:6" x14ac:dyDescent="0.25">
      <c r="A1246" s="1">
        <v>2020</v>
      </c>
      <c r="B1246" s="1" t="s">
        <v>61</v>
      </c>
      <c r="C1246" s="1" t="s">
        <v>53</v>
      </c>
      <c r="D1246" s="1">
        <v>17577</v>
      </c>
      <c r="E1246" s="1">
        <v>86466</v>
      </c>
      <c r="F1246" s="1" t="s">
        <v>8</v>
      </c>
    </row>
    <row r="1247" spans="1:6" x14ac:dyDescent="0.25">
      <c r="A1247" s="1">
        <v>2020</v>
      </c>
      <c r="B1247" s="1" t="s">
        <v>61</v>
      </c>
      <c r="C1247" s="1" t="s">
        <v>54</v>
      </c>
      <c r="D1247" s="1">
        <v>4029</v>
      </c>
      <c r="E1247" s="1">
        <v>59206</v>
      </c>
      <c r="F1247" s="1" t="s">
        <v>8</v>
      </c>
    </row>
    <row r="1248" spans="1:6" x14ac:dyDescent="0.25">
      <c r="A1248" s="1">
        <v>2020</v>
      </c>
      <c r="B1248" s="1" t="s">
        <v>61</v>
      </c>
      <c r="C1248" s="1" t="s">
        <v>55</v>
      </c>
      <c r="D1248" s="1">
        <v>13917</v>
      </c>
      <c r="E1248" s="1">
        <v>77561</v>
      </c>
      <c r="F1248" s="1" t="s">
        <v>10</v>
      </c>
    </row>
    <row r="1249" spans="1:6" x14ac:dyDescent="0.25">
      <c r="A1249" s="1">
        <v>2020</v>
      </c>
      <c r="B1249" s="1" t="s">
        <v>61</v>
      </c>
      <c r="C1249" s="1" t="s">
        <v>56</v>
      </c>
      <c r="D1249" s="1">
        <v>2283</v>
      </c>
      <c r="E1249" s="1">
        <v>63486</v>
      </c>
      <c r="F1249" s="1" t="s">
        <v>10</v>
      </c>
    </row>
    <row r="1250" spans="1:6" x14ac:dyDescent="0.25">
      <c r="A1250" s="1">
        <v>2020</v>
      </c>
      <c r="B1250" s="1" t="s">
        <v>62</v>
      </c>
      <c r="C1250" s="1" t="s">
        <v>7</v>
      </c>
      <c r="D1250" s="1">
        <v>21888</v>
      </c>
      <c r="E1250" s="1">
        <v>61653</v>
      </c>
      <c r="F1250" s="1" t="s">
        <v>8</v>
      </c>
    </row>
    <row r="1251" spans="1:6" x14ac:dyDescent="0.25">
      <c r="A1251" s="1">
        <v>2020</v>
      </c>
      <c r="B1251" s="1" t="s">
        <v>62</v>
      </c>
      <c r="C1251" s="1" t="s">
        <v>9</v>
      </c>
      <c r="D1251" s="1">
        <v>35993</v>
      </c>
      <c r="E1251" s="1">
        <v>62745</v>
      </c>
      <c r="F1251" s="1" t="s">
        <v>8</v>
      </c>
    </row>
    <row r="1252" spans="1:6" x14ac:dyDescent="0.25">
      <c r="A1252" s="1">
        <v>2020</v>
      </c>
      <c r="B1252" s="1" t="s">
        <v>62</v>
      </c>
      <c r="C1252" s="1" t="s">
        <v>11</v>
      </c>
      <c r="D1252" s="1">
        <v>14308</v>
      </c>
      <c r="E1252" s="1">
        <v>66316</v>
      </c>
      <c r="F1252" s="1" t="s">
        <v>10</v>
      </c>
    </row>
    <row r="1253" spans="1:6" x14ac:dyDescent="0.25">
      <c r="A1253" s="1">
        <v>2020</v>
      </c>
      <c r="B1253" s="1" t="s">
        <v>62</v>
      </c>
      <c r="C1253" s="1" t="s">
        <v>12</v>
      </c>
      <c r="D1253" s="1">
        <v>208425</v>
      </c>
      <c r="E1253" s="1">
        <v>97070</v>
      </c>
      <c r="F1253" s="1" t="s">
        <v>8</v>
      </c>
    </row>
    <row r="1254" spans="1:6" x14ac:dyDescent="0.25">
      <c r="A1254" s="1">
        <v>2020</v>
      </c>
      <c r="B1254" s="1" t="s">
        <v>62</v>
      </c>
      <c r="C1254" s="1" t="s">
        <v>13</v>
      </c>
      <c r="D1254" s="1">
        <v>52525</v>
      </c>
      <c r="E1254" s="1">
        <v>87401</v>
      </c>
      <c r="F1254" s="1" t="s">
        <v>10</v>
      </c>
    </row>
    <row r="1255" spans="1:6" x14ac:dyDescent="0.25">
      <c r="A1255" s="1">
        <v>2020</v>
      </c>
      <c r="B1255" s="1" t="s">
        <v>62</v>
      </c>
      <c r="C1255" s="1" t="s">
        <v>14</v>
      </c>
      <c r="D1255" s="1">
        <v>23279</v>
      </c>
      <c r="E1255" s="1">
        <v>93958</v>
      </c>
      <c r="F1255" s="1" t="s">
        <v>8</v>
      </c>
    </row>
    <row r="1256" spans="1:6" x14ac:dyDescent="0.25">
      <c r="A1256" s="1">
        <v>2020</v>
      </c>
      <c r="B1256" s="1" t="s">
        <v>62</v>
      </c>
      <c r="C1256" s="1" t="s">
        <v>15</v>
      </c>
      <c r="D1256" s="1">
        <v>8956</v>
      </c>
      <c r="E1256" s="1">
        <v>86066</v>
      </c>
      <c r="F1256" s="1" t="s">
        <v>8</v>
      </c>
    </row>
    <row r="1257" spans="1:6" x14ac:dyDescent="0.25">
      <c r="A1257" s="1">
        <v>2020</v>
      </c>
      <c r="B1257" s="1" t="s">
        <v>62</v>
      </c>
      <c r="C1257" s="1" t="s">
        <v>16</v>
      </c>
      <c r="D1257" s="1">
        <v>161890</v>
      </c>
      <c r="E1257" s="1">
        <v>66914</v>
      </c>
      <c r="F1257" s="1" t="s">
        <v>10</v>
      </c>
    </row>
    <row r="1258" spans="1:6" x14ac:dyDescent="0.25">
      <c r="A1258" s="1">
        <v>2020</v>
      </c>
      <c r="B1258" s="1" t="s">
        <v>62</v>
      </c>
      <c r="C1258" s="1" t="s">
        <v>17</v>
      </c>
      <c r="D1258" s="1">
        <v>54714</v>
      </c>
      <c r="E1258" s="1">
        <v>72989</v>
      </c>
      <c r="F1258" s="1" t="s">
        <v>10</v>
      </c>
    </row>
    <row r="1259" spans="1:6" x14ac:dyDescent="0.25">
      <c r="A1259" s="1">
        <v>2020</v>
      </c>
      <c r="B1259" s="1" t="s">
        <v>62</v>
      </c>
      <c r="C1259" s="1" t="s">
        <v>18</v>
      </c>
      <c r="D1259" s="1">
        <v>11562</v>
      </c>
      <c r="E1259" s="1">
        <v>57695</v>
      </c>
      <c r="F1259" s="1" t="s">
        <v>8</v>
      </c>
    </row>
    <row r="1260" spans="1:6" x14ac:dyDescent="0.25">
      <c r="A1260" s="1">
        <v>2020</v>
      </c>
      <c r="B1260" s="1" t="s">
        <v>62</v>
      </c>
      <c r="C1260" s="1" t="s">
        <v>19</v>
      </c>
      <c r="D1260" s="1">
        <v>74587</v>
      </c>
      <c r="E1260" s="1">
        <v>82586</v>
      </c>
      <c r="F1260" s="1" t="s">
        <v>8</v>
      </c>
    </row>
    <row r="1261" spans="1:6" x14ac:dyDescent="0.25">
      <c r="A1261" s="1">
        <v>2020</v>
      </c>
      <c r="B1261" s="1" t="s">
        <v>62</v>
      </c>
      <c r="C1261" s="1" t="s">
        <v>20</v>
      </c>
      <c r="D1261" s="1">
        <v>29755</v>
      </c>
      <c r="E1261" s="1">
        <v>58468</v>
      </c>
      <c r="F1261" s="1" t="s">
        <v>10</v>
      </c>
    </row>
    <row r="1262" spans="1:6" x14ac:dyDescent="0.25">
      <c r="A1262" s="1">
        <v>2020</v>
      </c>
      <c r="B1262" s="1" t="s">
        <v>62</v>
      </c>
      <c r="C1262" s="1" t="s">
        <v>21</v>
      </c>
      <c r="D1262" s="1">
        <v>15839</v>
      </c>
      <c r="E1262" s="1">
        <v>60071</v>
      </c>
      <c r="F1262" s="1" t="s">
        <v>10</v>
      </c>
    </row>
    <row r="1263" spans="1:6" x14ac:dyDescent="0.25">
      <c r="A1263" s="1">
        <v>2020</v>
      </c>
      <c r="B1263" s="1" t="s">
        <v>62</v>
      </c>
      <c r="C1263" s="1" t="s">
        <v>22</v>
      </c>
      <c r="D1263" s="1">
        <v>16731</v>
      </c>
      <c r="E1263" s="1">
        <v>67288</v>
      </c>
      <c r="F1263" s="1" t="s">
        <v>10</v>
      </c>
    </row>
    <row r="1264" spans="1:6" x14ac:dyDescent="0.25">
      <c r="A1264" s="1">
        <v>2020</v>
      </c>
      <c r="B1264" s="1" t="s">
        <v>62</v>
      </c>
      <c r="C1264" s="1" t="s">
        <v>23</v>
      </c>
      <c r="D1264" s="1">
        <v>20542</v>
      </c>
      <c r="E1264" s="1">
        <v>56087</v>
      </c>
      <c r="F1264" s="1" t="s">
        <v>10</v>
      </c>
    </row>
    <row r="1265" spans="1:6" x14ac:dyDescent="0.25">
      <c r="A1265" s="1">
        <v>2020</v>
      </c>
      <c r="B1265" s="1" t="s">
        <v>62</v>
      </c>
      <c r="C1265" s="1" t="s">
        <v>24</v>
      </c>
      <c r="D1265" s="1">
        <v>24537</v>
      </c>
      <c r="E1265" s="1">
        <v>62446</v>
      </c>
      <c r="F1265" s="1" t="s">
        <v>10</v>
      </c>
    </row>
    <row r="1266" spans="1:6" x14ac:dyDescent="0.25">
      <c r="A1266" s="1">
        <v>2020</v>
      </c>
      <c r="B1266" s="1" t="s">
        <v>62</v>
      </c>
      <c r="C1266" s="1" t="s">
        <v>25</v>
      </c>
      <c r="D1266" s="1">
        <v>9940</v>
      </c>
      <c r="E1266" s="1">
        <v>63328</v>
      </c>
      <c r="F1266" s="1" t="s">
        <v>8</v>
      </c>
    </row>
    <row r="1267" spans="1:6" x14ac:dyDescent="0.25">
      <c r="A1267" s="1">
        <v>2020</v>
      </c>
      <c r="B1267" s="1" t="s">
        <v>62</v>
      </c>
      <c r="C1267" s="1" t="s">
        <v>26</v>
      </c>
      <c r="D1267" s="1">
        <v>42809</v>
      </c>
      <c r="E1267" s="1">
        <v>85500</v>
      </c>
      <c r="F1267" s="1" t="s">
        <v>8</v>
      </c>
    </row>
    <row r="1268" spans="1:6" x14ac:dyDescent="0.25">
      <c r="A1268" s="1">
        <v>2020</v>
      </c>
      <c r="B1268" s="1" t="s">
        <v>62</v>
      </c>
      <c r="C1268" s="1" t="s">
        <v>27</v>
      </c>
      <c r="D1268" s="1">
        <v>47416</v>
      </c>
      <c r="E1268" s="1">
        <v>113875</v>
      </c>
      <c r="F1268" s="1" t="s">
        <v>10</v>
      </c>
    </row>
    <row r="1269" spans="1:6" x14ac:dyDescent="0.25">
      <c r="A1269" s="1">
        <v>2020</v>
      </c>
      <c r="B1269" s="1" t="s">
        <v>62</v>
      </c>
      <c r="C1269" s="1" t="s">
        <v>28</v>
      </c>
      <c r="D1269" s="1">
        <v>42545</v>
      </c>
      <c r="E1269" s="1">
        <v>75377</v>
      </c>
      <c r="F1269" s="1" t="s">
        <v>8</v>
      </c>
    </row>
    <row r="1270" spans="1:6" x14ac:dyDescent="0.25">
      <c r="A1270" s="1">
        <v>2020</v>
      </c>
      <c r="B1270" s="1" t="s">
        <v>62</v>
      </c>
      <c r="C1270" s="1" t="s">
        <v>29</v>
      </c>
      <c r="D1270" s="1">
        <v>32020</v>
      </c>
      <c r="E1270" s="1">
        <v>88535</v>
      </c>
      <c r="F1270" s="1" t="s">
        <v>8</v>
      </c>
    </row>
    <row r="1271" spans="1:6" x14ac:dyDescent="0.25">
      <c r="A1271" s="1">
        <v>2020</v>
      </c>
      <c r="B1271" s="1" t="s">
        <v>62</v>
      </c>
      <c r="C1271" s="1" t="s">
        <v>30</v>
      </c>
      <c r="D1271" s="1">
        <v>12259</v>
      </c>
      <c r="E1271" s="1">
        <v>48132</v>
      </c>
      <c r="F1271" s="1" t="s">
        <v>10</v>
      </c>
    </row>
    <row r="1272" spans="1:6" x14ac:dyDescent="0.25">
      <c r="A1272" s="1">
        <v>2020</v>
      </c>
      <c r="B1272" s="1" t="s">
        <v>62</v>
      </c>
      <c r="C1272" s="1" t="s">
        <v>31</v>
      </c>
      <c r="D1272" s="1">
        <v>32577</v>
      </c>
      <c r="E1272" s="1">
        <v>72429</v>
      </c>
      <c r="F1272" s="1" t="s">
        <v>10</v>
      </c>
    </row>
    <row r="1273" spans="1:6" x14ac:dyDescent="0.25">
      <c r="A1273" s="1">
        <v>2020</v>
      </c>
      <c r="B1273" s="1" t="s">
        <v>62</v>
      </c>
      <c r="C1273" s="1" t="s">
        <v>32</v>
      </c>
      <c r="D1273" s="1">
        <v>9359</v>
      </c>
      <c r="E1273" s="1">
        <v>58271</v>
      </c>
      <c r="F1273" s="1" t="s">
        <v>8</v>
      </c>
    </row>
    <row r="1274" spans="1:6" x14ac:dyDescent="0.25">
      <c r="A1274" s="1">
        <v>2020</v>
      </c>
      <c r="B1274" s="1" t="s">
        <v>62</v>
      </c>
      <c r="C1274" s="1" t="s">
        <v>33</v>
      </c>
      <c r="D1274" s="1">
        <v>11582</v>
      </c>
      <c r="E1274" s="1">
        <v>64836</v>
      </c>
      <c r="F1274" s="1" t="s">
        <v>8</v>
      </c>
    </row>
    <row r="1275" spans="1:6" x14ac:dyDescent="0.25">
      <c r="A1275" s="1">
        <v>2020</v>
      </c>
      <c r="B1275" s="1" t="s">
        <v>62</v>
      </c>
      <c r="C1275" s="1" t="s">
        <v>34</v>
      </c>
      <c r="D1275" s="1">
        <v>19970</v>
      </c>
      <c r="E1275" s="1">
        <v>67821</v>
      </c>
      <c r="F1275" s="1" t="s">
        <v>10</v>
      </c>
    </row>
    <row r="1276" spans="1:6" x14ac:dyDescent="0.25">
      <c r="A1276" s="1">
        <v>2020</v>
      </c>
      <c r="B1276" s="1" t="s">
        <v>62</v>
      </c>
      <c r="C1276" s="1" t="s">
        <v>35</v>
      </c>
      <c r="D1276" s="1">
        <v>12323</v>
      </c>
      <c r="E1276" s="1">
        <v>83486</v>
      </c>
      <c r="F1276" s="1" t="s">
        <v>8</v>
      </c>
    </row>
    <row r="1277" spans="1:6" x14ac:dyDescent="0.25">
      <c r="A1277" s="1">
        <v>2020</v>
      </c>
      <c r="B1277" s="1" t="s">
        <v>62</v>
      </c>
      <c r="C1277" s="1" t="s">
        <v>36</v>
      </c>
      <c r="D1277" s="1">
        <v>51837</v>
      </c>
      <c r="E1277" s="1">
        <v>96784</v>
      </c>
      <c r="F1277" s="1" t="s">
        <v>10</v>
      </c>
    </row>
    <row r="1278" spans="1:6" x14ac:dyDescent="0.25">
      <c r="A1278" s="1">
        <v>2020</v>
      </c>
      <c r="B1278" s="1" t="s">
        <v>62</v>
      </c>
      <c r="C1278" s="1" t="s">
        <v>37</v>
      </c>
      <c r="D1278" s="1">
        <v>10669</v>
      </c>
      <c r="E1278" s="1">
        <v>67899</v>
      </c>
      <c r="F1278" s="1" t="s">
        <v>8</v>
      </c>
    </row>
    <row r="1279" spans="1:6" x14ac:dyDescent="0.25">
      <c r="A1279" s="1">
        <v>2020</v>
      </c>
      <c r="B1279" s="1" t="s">
        <v>62</v>
      </c>
      <c r="C1279" s="1" t="s">
        <v>38</v>
      </c>
      <c r="D1279" s="1">
        <v>112471</v>
      </c>
      <c r="E1279" s="1">
        <v>101057</v>
      </c>
      <c r="F1279" s="1" t="s">
        <v>8</v>
      </c>
    </row>
    <row r="1280" spans="1:6" x14ac:dyDescent="0.25">
      <c r="A1280" s="1">
        <v>2020</v>
      </c>
      <c r="B1280" s="1" t="s">
        <v>62</v>
      </c>
      <c r="C1280" s="1" t="s">
        <v>39</v>
      </c>
      <c r="D1280" s="1">
        <v>58892</v>
      </c>
      <c r="E1280" s="1">
        <v>71609</v>
      </c>
      <c r="F1280" s="1" t="s">
        <v>10</v>
      </c>
    </row>
    <row r="1281" spans="1:6" x14ac:dyDescent="0.25">
      <c r="A1281" s="1">
        <v>2020</v>
      </c>
      <c r="B1281" s="1" t="s">
        <v>62</v>
      </c>
      <c r="C1281" s="1" t="s">
        <v>40</v>
      </c>
      <c r="D1281" s="1">
        <v>5130</v>
      </c>
      <c r="E1281" s="1">
        <v>67774</v>
      </c>
      <c r="F1281" s="1" t="s">
        <v>10</v>
      </c>
    </row>
    <row r="1282" spans="1:6" x14ac:dyDescent="0.25">
      <c r="A1282" s="1">
        <v>2020</v>
      </c>
      <c r="B1282" s="1" t="s">
        <v>62</v>
      </c>
      <c r="C1282" s="1" t="s">
        <v>41</v>
      </c>
      <c r="D1282" s="1">
        <v>53280</v>
      </c>
      <c r="E1282" s="1">
        <v>70006</v>
      </c>
      <c r="F1282" s="1" t="s">
        <v>8</v>
      </c>
    </row>
    <row r="1283" spans="1:6" x14ac:dyDescent="0.25">
      <c r="A1283" s="1">
        <v>2020</v>
      </c>
      <c r="B1283" s="1" t="s">
        <v>62</v>
      </c>
      <c r="C1283" s="1" t="s">
        <v>42</v>
      </c>
      <c r="D1283" s="1">
        <v>20594</v>
      </c>
      <c r="E1283" s="1">
        <v>58227</v>
      </c>
      <c r="F1283" s="1" t="s">
        <v>8</v>
      </c>
    </row>
    <row r="1284" spans="1:6" x14ac:dyDescent="0.25">
      <c r="A1284" s="1">
        <v>2020</v>
      </c>
      <c r="B1284" s="1" t="s">
        <v>62</v>
      </c>
      <c r="C1284" s="1" t="s">
        <v>43</v>
      </c>
      <c r="D1284" s="1">
        <v>25462</v>
      </c>
      <c r="E1284" s="1">
        <v>75806</v>
      </c>
      <c r="F1284" s="1" t="s">
        <v>10</v>
      </c>
    </row>
    <row r="1285" spans="1:6" x14ac:dyDescent="0.25">
      <c r="A1285" s="1">
        <v>2020</v>
      </c>
      <c r="B1285" s="1" t="s">
        <v>62</v>
      </c>
      <c r="C1285" s="1" t="s">
        <v>44</v>
      </c>
      <c r="D1285" s="1">
        <v>63415</v>
      </c>
      <c r="E1285" s="1">
        <v>84092</v>
      </c>
      <c r="F1285" s="1" t="s">
        <v>10</v>
      </c>
    </row>
    <row r="1286" spans="1:6" x14ac:dyDescent="0.25">
      <c r="A1286" s="1">
        <v>2020</v>
      </c>
      <c r="B1286" s="1" t="s">
        <v>62</v>
      </c>
      <c r="C1286" s="1" t="s">
        <v>45</v>
      </c>
      <c r="D1286" s="1">
        <v>8651</v>
      </c>
      <c r="E1286" s="1">
        <v>74957</v>
      </c>
      <c r="F1286" s="1" t="s">
        <v>10</v>
      </c>
    </row>
    <row r="1287" spans="1:6" x14ac:dyDescent="0.25">
      <c r="A1287" s="1">
        <v>2020</v>
      </c>
      <c r="B1287" s="1" t="s">
        <v>62</v>
      </c>
      <c r="C1287" s="1" t="s">
        <v>46</v>
      </c>
      <c r="D1287" s="1">
        <v>26993</v>
      </c>
      <c r="E1287" s="1">
        <v>56391</v>
      </c>
      <c r="F1287" s="1" t="s">
        <v>10</v>
      </c>
    </row>
    <row r="1288" spans="1:6" x14ac:dyDescent="0.25">
      <c r="A1288" s="1">
        <v>2020</v>
      </c>
      <c r="B1288" s="1" t="s">
        <v>62</v>
      </c>
      <c r="C1288" s="1" t="s">
        <v>47</v>
      </c>
      <c r="D1288" s="1">
        <v>5205</v>
      </c>
      <c r="E1288" s="1">
        <v>62384</v>
      </c>
      <c r="F1288" s="1" t="s">
        <v>10</v>
      </c>
    </row>
    <row r="1289" spans="1:6" x14ac:dyDescent="0.25">
      <c r="A1289" s="1">
        <v>2020</v>
      </c>
      <c r="B1289" s="1" t="s">
        <v>62</v>
      </c>
      <c r="C1289" s="1" t="s">
        <v>48</v>
      </c>
      <c r="D1289" s="1">
        <v>29519</v>
      </c>
      <c r="E1289" s="1">
        <v>65851</v>
      </c>
      <c r="F1289" s="1" t="s">
        <v>8</v>
      </c>
    </row>
    <row r="1290" spans="1:6" x14ac:dyDescent="0.25">
      <c r="A1290" s="1">
        <v>2020</v>
      </c>
      <c r="B1290" s="1" t="s">
        <v>62</v>
      </c>
      <c r="C1290" s="1" t="s">
        <v>49</v>
      </c>
      <c r="D1290" s="1">
        <v>134025</v>
      </c>
      <c r="E1290" s="1">
        <v>80443</v>
      </c>
      <c r="F1290" s="1" t="s">
        <v>8</v>
      </c>
    </row>
    <row r="1291" spans="1:6" x14ac:dyDescent="0.25">
      <c r="A1291" s="1">
        <v>2020</v>
      </c>
      <c r="B1291" s="1" t="s">
        <v>62</v>
      </c>
      <c r="C1291" s="1" t="s">
        <v>50</v>
      </c>
      <c r="D1291" s="1">
        <v>23036</v>
      </c>
      <c r="E1291" s="1">
        <v>65543</v>
      </c>
      <c r="F1291" s="1" t="s">
        <v>10</v>
      </c>
    </row>
    <row r="1292" spans="1:6" x14ac:dyDescent="0.25">
      <c r="A1292" s="1">
        <v>2020</v>
      </c>
      <c r="B1292" s="1" t="s">
        <v>62</v>
      </c>
      <c r="C1292" s="1" t="s">
        <v>51</v>
      </c>
      <c r="D1292" s="1">
        <v>5661</v>
      </c>
      <c r="E1292" s="1">
        <v>70917</v>
      </c>
      <c r="F1292" s="1" t="s">
        <v>8</v>
      </c>
    </row>
    <row r="1293" spans="1:6" x14ac:dyDescent="0.25">
      <c r="A1293" s="1">
        <v>2020</v>
      </c>
      <c r="B1293" s="1" t="s">
        <v>62</v>
      </c>
      <c r="C1293" s="1" t="s">
        <v>52</v>
      </c>
      <c r="D1293" s="1">
        <v>58849</v>
      </c>
      <c r="E1293" s="1">
        <v>93511</v>
      </c>
      <c r="F1293" s="1" t="s">
        <v>8</v>
      </c>
    </row>
    <row r="1294" spans="1:6" x14ac:dyDescent="0.25">
      <c r="A1294" s="1">
        <v>2020</v>
      </c>
      <c r="B1294" s="1" t="s">
        <v>62</v>
      </c>
      <c r="C1294" s="1" t="s">
        <v>53</v>
      </c>
      <c r="D1294" s="1">
        <v>40209</v>
      </c>
      <c r="E1294" s="1">
        <v>88245</v>
      </c>
      <c r="F1294" s="1" t="s">
        <v>10</v>
      </c>
    </row>
    <row r="1295" spans="1:6" x14ac:dyDescent="0.25">
      <c r="A1295" s="1">
        <v>2020</v>
      </c>
      <c r="B1295" s="1" t="s">
        <v>62</v>
      </c>
      <c r="C1295" s="1" t="s">
        <v>54</v>
      </c>
      <c r="D1295" s="1">
        <v>8323</v>
      </c>
      <c r="E1295" s="1">
        <v>57745</v>
      </c>
      <c r="F1295" s="1" t="s">
        <v>10</v>
      </c>
    </row>
    <row r="1296" spans="1:6" x14ac:dyDescent="0.25">
      <c r="A1296" s="1">
        <v>2020</v>
      </c>
      <c r="B1296" s="1" t="s">
        <v>62</v>
      </c>
      <c r="C1296" s="1" t="s">
        <v>55</v>
      </c>
      <c r="D1296" s="1">
        <v>25856</v>
      </c>
      <c r="E1296" s="1">
        <v>66773</v>
      </c>
      <c r="F1296" s="1" t="s">
        <v>8</v>
      </c>
    </row>
    <row r="1297" spans="1:6" x14ac:dyDescent="0.25">
      <c r="A1297" s="1">
        <v>2020</v>
      </c>
      <c r="B1297" s="1" t="s">
        <v>62</v>
      </c>
      <c r="C1297" s="1" t="s">
        <v>56</v>
      </c>
      <c r="D1297" s="1">
        <v>4559</v>
      </c>
      <c r="E1297" s="1">
        <v>58783</v>
      </c>
      <c r="F1297" s="1" t="s">
        <v>8</v>
      </c>
    </row>
    <row r="1298" spans="1:6" x14ac:dyDescent="0.25">
      <c r="A1298" s="1">
        <v>2020</v>
      </c>
      <c r="B1298" s="1" t="s">
        <v>63</v>
      </c>
      <c r="C1298" s="1" t="s">
        <v>7</v>
      </c>
      <c r="D1298" s="1">
        <v>12678</v>
      </c>
      <c r="E1298" s="1">
        <v>52432</v>
      </c>
      <c r="F1298" s="1" t="s">
        <v>10</v>
      </c>
    </row>
    <row r="1299" spans="1:6" x14ac:dyDescent="0.25">
      <c r="A1299" s="1">
        <v>2020</v>
      </c>
      <c r="B1299" s="1" t="s">
        <v>63</v>
      </c>
      <c r="C1299" s="1" t="s">
        <v>9</v>
      </c>
      <c r="D1299" s="1">
        <v>18037</v>
      </c>
      <c r="E1299" s="1">
        <v>57125</v>
      </c>
      <c r="F1299" s="1" t="s">
        <v>8</v>
      </c>
    </row>
    <row r="1300" spans="1:6" x14ac:dyDescent="0.25">
      <c r="A1300" s="1">
        <v>2020</v>
      </c>
      <c r="B1300" s="1" t="s">
        <v>63</v>
      </c>
      <c r="C1300" s="1" t="s">
        <v>11</v>
      </c>
      <c r="D1300" s="1">
        <v>15788</v>
      </c>
      <c r="E1300" s="1">
        <v>48468</v>
      </c>
      <c r="F1300" s="1" t="s">
        <v>10</v>
      </c>
    </row>
    <row r="1301" spans="1:6" x14ac:dyDescent="0.25">
      <c r="A1301" s="1">
        <v>2020</v>
      </c>
      <c r="B1301" s="1" t="s">
        <v>63</v>
      </c>
      <c r="C1301" s="1" t="s">
        <v>12</v>
      </c>
      <c r="D1301" s="1">
        <v>618901</v>
      </c>
      <c r="E1301" s="1">
        <v>58187</v>
      </c>
      <c r="F1301" s="1" t="s">
        <v>8</v>
      </c>
    </row>
    <row r="1302" spans="1:6" x14ac:dyDescent="0.25">
      <c r="A1302" s="1">
        <v>2020</v>
      </c>
      <c r="B1302" s="1" t="s">
        <v>63</v>
      </c>
      <c r="C1302" s="1" t="s">
        <v>13</v>
      </c>
      <c r="D1302" s="1">
        <v>21666</v>
      </c>
      <c r="E1302" s="1">
        <v>56156</v>
      </c>
      <c r="F1302" s="1" t="s">
        <v>8</v>
      </c>
    </row>
    <row r="1303" spans="1:6" x14ac:dyDescent="0.25">
      <c r="A1303" s="1">
        <v>2020</v>
      </c>
      <c r="B1303" s="1" t="s">
        <v>63</v>
      </c>
      <c r="C1303" s="1" t="s">
        <v>14</v>
      </c>
      <c r="D1303" s="1">
        <v>13090</v>
      </c>
      <c r="E1303" s="1">
        <v>61369</v>
      </c>
      <c r="F1303" s="1" t="s">
        <v>10</v>
      </c>
    </row>
    <row r="1304" spans="1:6" x14ac:dyDescent="0.25">
      <c r="A1304" s="1">
        <v>2020</v>
      </c>
      <c r="B1304" s="1" t="s">
        <v>63</v>
      </c>
      <c r="C1304" s="1" t="s">
        <v>15</v>
      </c>
      <c r="D1304" s="1">
        <v>5063</v>
      </c>
      <c r="E1304" s="1">
        <v>59795</v>
      </c>
      <c r="F1304" s="1" t="s">
        <v>10</v>
      </c>
    </row>
    <row r="1305" spans="1:6" x14ac:dyDescent="0.25">
      <c r="A1305" s="1">
        <v>2020</v>
      </c>
      <c r="B1305" s="1" t="s">
        <v>63</v>
      </c>
      <c r="C1305" s="1" t="s">
        <v>16</v>
      </c>
      <c r="D1305" s="1">
        <v>73761</v>
      </c>
      <c r="E1305" s="1">
        <v>56781</v>
      </c>
      <c r="F1305" s="1" t="s">
        <v>8</v>
      </c>
    </row>
    <row r="1306" spans="1:6" x14ac:dyDescent="0.25">
      <c r="A1306" s="1">
        <v>2020</v>
      </c>
      <c r="B1306" s="1" t="s">
        <v>63</v>
      </c>
      <c r="C1306" s="1" t="s">
        <v>17</v>
      </c>
      <c r="D1306" s="1">
        <v>28952</v>
      </c>
      <c r="E1306" s="1">
        <v>58062</v>
      </c>
      <c r="F1306" s="1" t="s">
        <v>8</v>
      </c>
    </row>
    <row r="1307" spans="1:6" x14ac:dyDescent="0.25">
      <c r="A1307" s="1">
        <v>2020</v>
      </c>
      <c r="B1307" s="1" t="s">
        <v>63</v>
      </c>
      <c r="C1307" s="1" t="s">
        <v>18</v>
      </c>
      <c r="D1307" s="1">
        <v>7824</v>
      </c>
      <c r="E1307" s="1">
        <v>48047</v>
      </c>
      <c r="F1307" s="1" t="s">
        <v>10</v>
      </c>
    </row>
    <row r="1308" spans="1:6" x14ac:dyDescent="0.25">
      <c r="A1308" s="1">
        <v>2020</v>
      </c>
      <c r="B1308" s="1" t="s">
        <v>63</v>
      </c>
      <c r="C1308" s="1" t="s">
        <v>19</v>
      </c>
      <c r="D1308" s="1">
        <v>34720</v>
      </c>
      <c r="E1308" s="1">
        <v>56959</v>
      </c>
      <c r="F1308" s="1" t="s">
        <v>10</v>
      </c>
    </row>
    <row r="1309" spans="1:6" x14ac:dyDescent="0.25">
      <c r="A1309" s="1">
        <v>2020</v>
      </c>
      <c r="B1309" s="1" t="s">
        <v>63</v>
      </c>
      <c r="C1309" s="1" t="s">
        <v>20</v>
      </c>
      <c r="D1309" s="1">
        <v>15692</v>
      </c>
      <c r="E1309" s="1">
        <v>53681</v>
      </c>
      <c r="F1309" s="1" t="s">
        <v>10</v>
      </c>
    </row>
    <row r="1310" spans="1:6" x14ac:dyDescent="0.25">
      <c r="A1310" s="1">
        <v>2020</v>
      </c>
      <c r="B1310" s="1" t="s">
        <v>63</v>
      </c>
      <c r="C1310" s="1" t="s">
        <v>21</v>
      </c>
      <c r="D1310" s="1">
        <v>11589</v>
      </c>
      <c r="E1310" s="1">
        <v>49022</v>
      </c>
      <c r="F1310" s="1" t="s">
        <v>10</v>
      </c>
    </row>
    <row r="1311" spans="1:6" x14ac:dyDescent="0.25">
      <c r="A1311" s="1">
        <v>2020</v>
      </c>
      <c r="B1311" s="1" t="s">
        <v>63</v>
      </c>
      <c r="C1311" s="1" t="s">
        <v>22</v>
      </c>
      <c r="D1311" s="1">
        <v>10277</v>
      </c>
      <c r="E1311" s="1">
        <v>48586</v>
      </c>
      <c r="F1311" s="1" t="s">
        <v>10</v>
      </c>
    </row>
    <row r="1312" spans="1:6" x14ac:dyDescent="0.25">
      <c r="A1312" s="1">
        <v>2020</v>
      </c>
      <c r="B1312" s="1" t="s">
        <v>63</v>
      </c>
      <c r="C1312" s="1" t="s">
        <v>23</v>
      </c>
      <c r="D1312" s="1">
        <v>18161</v>
      </c>
      <c r="E1312" s="1">
        <v>54210</v>
      </c>
      <c r="F1312" s="1" t="s">
        <v>8</v>
      </c>
    </row>
    <row r="1313" spans="1:6" x14ac:dyDescent="0.25">
      <c r="A1313" s="1">
        <v>2020</v>
      </c>
      <c r="B1313" s="1" t="s">
        <v>63</v>
      </c>
      <c r="C1313" s="1" t="s">
        <v>24</v>
      </c>
      <c r="D1313" s="1">
        <v>15480</v>
      </c>
      <c r="E1313" s="1">
        <v>49339</v>
      </c>
      <c r="F1313" s="1" t="s">
        <v>8</v>
      </c>
    </row>
    <row r="1314" spans="1:6" x14ac:dyDescent="0.25">
      <c r="A1314" s="1">
        <v>2020</v>
      </c>
      <c r="B1314" s="1" t="s">
        <v>63</v>
      </c>
      <c r="C1314" s="1" t="s">
        <v>25</v>
      </c>
      <c r="D1314" s="1">
        <v>5483</v>
      </c>
      <c r="E1314" s="1">
        <v>53535</v>
      </c>
      <c r="F1314" s="1" t="s">
        <v>10</v>
      </c>
    </row>
    <row r="1315" spans="1:6" x14ac:dyDescent="0.25">
      <c r="A1315" s="1">
        <v>2020</v>
      </c>
      <c r="B1315" s="1" t="s">
        <v>63</v>
      </c>
      <c r="C1315" s="1" t="s">
        <v>26</v>
      </c>
      <c r="D1315" s="1">
        <v>20856</v>
      </c>
      <c r="E1315" s="1">
        <v>60310</v>
      </c>
      <c r="F1315" s="1" t="s">
        <v>8</v>
      </c>
    </row>
    <row r="1316" spans="1:6" x14ac:dyDescent="0.25">
      <c r="A1316" s="1">
        <v>2020</v>
      </c>
      <c r="B1316" s="1" t="s">
        <v>63</v>
      </c>
      <c r="C1316" s="1" t="s">
        <v>27</v>
      </c>
      <c r="D1316" s="1">
        <v>66364</v>
      </c>
      <c r="E1316" s="1">
        <v>64448</v>
      </c>
      <c r="F1316" s="1" t="s">
        <v>8</v>
      </c>
    </row>
    <row r="1317" spans="1:6" x14ac:dyDescent="0.25">
      <c r="A1317" s="1">
        <v>2020</v>
      </c>
      <c r="B1317" s="1" t="s">
        <v>63</v>
      </c>
      <c r="C1317" s="1" t="s">
        <v>28</v>
      </c>
      <c r="D1317" s="1">
        <v>24822</v>
      </c>
      <c r="E1317" s="1">
        <v>55739</v>
      </c>
      <c r="F1317" s="1" t="s">
        <v>10</v>
      </c>
    </row>
    <row r="1318" spans="1:6" x14ac:dyDescent="0.25">
      <c r="A1318" s="1">
        <v>2020</v>
      </c>
      <c r="B1318" s="1" t="s">
        <v>63</v>
      </c>
      <c r="C1318" s="1" t="s">
        <v>29</v>
      </c>
      <c r="D1318" s="1">
        <v>19210</v>
      </c>
      <c r="E1318" s="1">
        <v>57469</v>
      </c>
      <c r="F1318" s="1" t="s">
        <v>10</v>
      </c>
    </row>
    <row r="1319" spans="1:6" x14ac:dyDescent="0.25">
      <c r="A1319" s="1">
        <v>2020</v>
      </c>
      <c r="B1319" s="1" t="s">
        <v>63</v>
      </c>
      <c r="C1319" s="1" t="s">
        <v>30</v>
      </c>
      <c r="D1319" s="1">
        <v>7531</v>
      </c>
      <c r="E1319" s="1">
        <v>47620</v>
      </c>
      <c r="F1319" s="1" t="s">
        <v>8</v>
      </c>
    </row>
    <row r="1320" spans="1:6" x14ac:dyDescent="0.25">
      <c r="A1320" s="1">
        <v>2020</v>
      </c>
      <c r="B1320" s="1" t="s">
        <v>63</v>
      </c>
      <c r="C1320" s="1" t="s">
        <v>31</v>
      </c>
      <c r="D1320" s="1">
        <v>48555</v>
      </c>
      <c r="E1320" s="1">
        <v>52127</v>
      </c>
      <c r="F1320" s="1" t="s">
        <v>8</v>
      </c>
    </row>
    <row r="1321" spans="1:6" x14ac:dyDescent="0.25">
      <c r="A1321" s="1">
        <v>2020</v>
      </c>
      <c r="B1321" s="1" t="s">
        <v>63</v>
      </c>
      <c r="C1321" s="1" t="s">
        <v>32</v>
      </c>
      <c r="D1321" s="1">
        <v>4637</v>
      </c>
      <c r="E1321" s="1">
        <v>53539</v>
      </c>
      <c r="F1321" s="1" t="s">
        <v>10</v>
      </c>
    </row>
    <row r="1322" spans="1:6" x14ac:dyDescent="0.25">
      <c r="A1322" s="1">
        <v>2020</v>
      </c>
      <c r="B1322" s="1" t="s">
        <v>63</v>
      </c>
      <c r="C1322" s="1" t="s">
        <v>33</v>
      </c>
      <c r="D1322" s="1">
        <v>12205</v>
      </c>
      <c r="E1322" s="1">
        <v>52678</v>
      </c>
      <c r="F1322" s="1" t="s">
        <v>8</v>
      </c>
    </row>
    <row r="1323" spans="1:6" x14ac:dyDescent="0.25">
      <c r="A1323" s="1">
        <v>2020</v>
      </c>
      <c r="B1323" s="1" t="s">
        <v>63</v>
      </c>
      <c r="C1323" s="1" t="s">
        <v>34</v>
      </c>
      <c r="D1323" s="1">
        <v>8913</v>
      </c>
      <c r="E1323" s="1">
        <v>60167</v>
      </c>
      <c r="F1323" s="1" t="s">
        <v>10</v>
      </c>
    </row>
    <row r="1324" spans="1:6" x14ac:dyDescent="0.25">
      <c r="A1324" s="1">
        <v>2020</v>
      </c>
      <c r="B1324" s="1" t="s">
        <v>63</v>
      </c>
      <c r="C1324" s="1" t="s">
        <v>35</v>
      </c>
      <c r="D1324" s="1">
        <v>4700</v>
      </c>
      <c r="E1324" s="1">
        <v>62317</v>
      </c>
      <c r="F1324" s="1" t="s">
        <v>8</v>
      </c>
    </row>
    <row r="1325" spans="1:6" x14ac:dyDescent="0.25">
      <c r="A1325" s="1">
        <v>2020</v>
      </c>
      <c r="B1325" s="1" t="s">
        <v>63</v>
      </c>
      <c r="C1325" s="1" t="s">
        <v>36</v>
      </c>
      <c r="D1325" s="1">
        <v>37328</v>
      </c>
      <c r="E1325" s="1">
        <v>59402</v>
      </c>
      <c r="F1325" s="1" t="s">
        <v>8</v>
      </c>
    </row>
    <row r="1326" spans="1:6" x14ac:dyDescent="0.25">
      <c r="A1326" s="1">
        <v>2020</v>
      </c>
      <c r="B1326" s="1" t="s">
        <v>63</v>
      </c>
      <c r="C1326" s="1" t="s">
        <v>37</v>
      </c>
      <c r="D1326" s="1">
        <v>10221</v>
      </c>
      <c r="E1326" s="1">
        <v>47645</v>
      </c>
      <c r="F1326" s="1" t="s">
        <v>10</v>
      </c>
    </row>
    <row r="1327" spans="1:6" x14ac:dyDescent="0.25">
      <c r="A1327" s="1">
        <v>2020</v>
      </c>
      <c r="B1327" s="1" t="s">
        <v>63</v>
      </c>
      <c r="C1327" s="1" t="s">
        <v>38</v>
      </c>
      <c r="D1327" s="1">
        <v>67399</v>
      </c>
      <c r="E1327" s="1">
        <v>59467</v>
      </c>
      <c r="F1327" s="1" t="s">
        <v>10</v>
      </c>
    </row>
    <row r="1328" spans="1:6" x14ac:dyDescent="0.25">
      <c r="A1328" s="1">
        <v>2020</v>
      </c>
      <c r="B1328" s="1" t="s">
        <v>63</v>
      </c>
      <c r="C1328" s="1" t="s">
        <v>39</v>
      </c>
      <c r="D1328" s="1">
        <v>27210</v>
      </c>
      <c r="E1328" s="1">
        <v>54381</v>
      </c>
      <c r="F1328" s="1" t="s">
        <v>8</v>
      </c>
    </row>
    <row r="1329" spans="1:6" x14ac:dyDescent="0.25">
      <c r="A1329" s="1">
        <v>2020</v>
      </c>
      <c r="B1329" s="1" t="s">
        <v>63</v>
      </c>
      <c r="C1329" s="1" t="s">
        <v>40</v>
      </c>
      <c r="D1329" s="1">
        <v>2558</v>
      </c>
      <c r="E1329" s="1">
        <v>57404</v>
      </c>
      <c r="F1329" s="1" t="s">
        <v>8</v>
      </c>
    </row>
    <row r="1330" spans="1:6" x14ac:dyDescent="0.25">
      <c r="A1330" s="1">
        <v>2020</v>
      </c>
      <c r="B1330" s="1" t="s">
        <v>63</v>
      </c>
      <c r="C1330" s="1" t="s">
        <v>41</v>
      </c>
      <c r="D1330" s="1">
        <v>34508</v>
      </c>
      <c r="E1330" s="1">
        <v>52408</v>
      </c>
      <c r="F1330" s="1" t="s">
        <v>10</v>
      </c>
    </row>
    <row r="1331" spans="1:6" x14ac:dyDescent="0.25">
      <c r="A1331" s="1">
        <v>2020</v>
      </c>
      <c r="B1331" s="1" t="s">
        <v>63</v>
      </c>
      <c r="C1331" s="1" t="s">
        <v>42</v>
      </c>
      <c r="D1331" s="1">
        <v>13563</v>
      </c>
      <c r="E1331" s="1">
        <v>51570</v>
      </c>
      <c r="F1331" s="1" t="s">
        <v>10</v>
      </c>
    </row>
    <row r="1332" spans="1:6" x14ac:dyDescent="0.25">
      <c r="A1332" s="1">
        <v>2020</v>
      </c>
      <c r="B1332" s="1" t="s">
        <v>63</v>
      </c>
      <c r="C1332" s="1" t="s">
        <v>43</v>
      </c>
      <c r="D1332" s="1">
        <v>15708</v>
      </c>
      <c r="E1332" s="1">
        <v>56107</v>
      </c>
      <c r="F1332" s="1" t="s">
        <v>10</v>
      </c>
    </row>
    <row r="1333" spans="1:6" x14ac:dyDescent="0.25">
      <c r="A1333" s="1">
        <v>2020</v>
      </c>
      <c r="B1333" s="1" t="s">
        <v>63</v>
      </c>
      <c r="C1333" s="1" t="s">
        <v>44</v>
      </c>
      <c r="D1333" s="1">
        <v>57768</v>
      </c>
      <c r="E1333" s="1">
        <v>57808</v>
      </c>
      <c r="F1333" s="1" t="s">
        <v>10</v>
      </c>
    </row>
    <row r="1334" spans="1:6" x14ac:dyDescent="0.25">
      <c r="A1334" s="1">
        <v>2020</v>
      </c>
      <c r="B1334" s="1" t="s">
        <v>63</v>
      </c>
      <c r="C1334" s="1" t="s">
        <v>45</v>
      </c>
      <c r="D1334" s="1">
        <v>4545</v>
      </c>
      <c r="E1334" s="1">
        <v>54716</v>
      </c>
      <c r="F1334" s="1" t="s">
        <v>10</v>
      </c>
    </row>
    <row r="1335" spans="1:6" x14ac:dyDescent="0.25">
      <c r="A1335" s="1">
        <v>2020</v>
      </c>
      <c r="B1335" s="1" t="s">
        <v>63</v>
      </c>
      <c r="C1335" s="1" t="s">
        <v>46</v>
      </c>
      <c r="D1335" s="1">
        <v>11971</v>
      </c>
      <c r="E1335" s="1">
        <v>51993</v>
      </c>
      <c r="F1335" s="1" t="s">
        <v>8</v>
      </c>
    </row>
    <row r="1336" spans="1:6" x14ac:dyDescent="0.25">
      <c r="A1336" s="1">
        <v>2020</v>
      </c>
      <c r="B1336" s="1" t="s">
        <v>63</v>
      </c>
      <c r="C1336" s="1" t="s">
        <v>47</v>
      </c>
      <c r="D1336" s="1">
        <v>2839</v>
      </c>
      <c r="E1336" s="1">
        <v>56399</v>
      </c>
      <c r="F1336" s="1" t="s">
        <v>8</v>
      </c>
    </row>
    <row r="1337" spans="1:6" x14ac:dyDescent="0.25">
      <c r="A1337" s="1">
        <v>2020</v>
      </c>
      <c r="B1337" s="1" t="s">
        <v>63</v>
      </c>
      <c r="C1337" s="1" t="s">
        <v>48</v>
      </c>
      <c r="D1337" s="1">
        <v>16127</v>
      </c>
      <c r="E1337" s="1">
        <v>58099</v>
      </c>
      <c r="F1337" s="1" t="s">
        <v>10</v>
      </c>
    </row>
    <row r="1338" spans="1:6" x14ac:dyDescent="0.25">
      <c r="A1338" s="1">
        <v>2020</v>
      </c>
      <c r="B1338" s="1" t="s">
        <v>63</v>
      </c>
      <c r="C1338" s="1" t="s">
        <v>49</v>
      </c>
      <c r="D1338" s="1">
        <v>90552</v>
      </c>
      <c r="E1338" s="1">
        <v>54036</v>
      </c>
      <c r="F1338" s="1" t="s">
        <v>8</v>
      </c>
    </row>
    <row r="1339" spans="1:6" x14ac:dyDescent="0.25">
      <c r="A1339" s="1">
        <v>2020</v>
      </c>
      <c r="B1339" s="1" t="s">
        <v>63</v>
      </c>
      <c r="C1339" s="1" t="s">
        <v>50</v>
      </c>
      <c r="D1339" s="1">
        <v>12264</v>
      </c>
      <c r="E1339" s="1">
        <v>49696</v>
      </c>
      <c r="F1339" s="1" t="s">
        <v>8</v>
      </c>
    </row>
    <row r="1340" spans="1:6" x14ac:dyDescent="0.25">
      <c r="A1340" s="1">
        <v>2020</v>
      </c>
      <c r="B1340" s="1" t="s">
        <v>63</v>
      </c>
      <c r="C1340" s="1" t="s">
        <v>51</v>
      </c>
      <c r="D1340" s="1">
        <v>2463</v>
      </c>
      <c r="E1340" s="1">
        <v>52699</v>
      </c>
      <c r="F1340" s="1" t="s">
        <v>10</v>
      </c>
    </row>
    <row r="1341" spans="1:6" x14ac:dyDescent="0.25">
      <c r="A1341" s="1">
        <v>2020</v>
      </c>
      <c r="B1341" s="1" t="s">
        <v>63</v>
      </c>
      <c r="C1341" s="1" t="s">
        <v>52</v>
      </c>
      <c r="D1341" s="1">
        <v>43566</v>
      </c>
      <c r="E1341" s="1">
        <v>55627</v>
      </c>
      <c r="F1341" s="1" t="s">
        <v>10</v>
      </c>
    </row>
    <row r="1342" spans="1:6" x14ac:dyDescent="0.25">
      <c r="A1342" s="1">
        <v>2020</v>
      </c>
      <c r="B1342" s="1" t="s">
        <v>63</v>
      </c>
      <c r="C1342" s="1" t="s">
        <v>53</v>
      </c>
      <c r="D1342" s="1">
        <v>61026</v>
      </c>
      <c r="E1342" s="1">
        <v>57354</v>
      </c>
      <c r="F1342" s="1" t="s">
        <v>8</v>
      </c>
    </row>
    <row r="1343" spans="1:6" x14ac:dyDescent="0.25">
      <c r="A1343" s="1">
        <v>2020</v>
      </c>
      <c r="B1343" s="1" t="s">
        <v>63</v>
      </c>
      <c r="C1343" s="1" t="s">
        <v>54</v>
      </c>
      <c r="D1343" s="1">
        <v>5765</v>
      </c>
      <c r="E1343" s="1">
        <v>52182</v>
      </c>
      <c r="F1343" s="1" t="s">
        <v>8</v>
      </c>
    </row>
    <row r="1344" spans="1:6" x14ac:dyDescent="0.25">
      <c r="A1344" s="1">
        <v>2020</v>
      </c>
      <c r="B1344" s="1" t="s">
        <v>63</v>
      </c>
      <c r="C1344" s="1" t="s">
        <v>55</v>
      </c>
      <c r="D1344" s="1">
        <v>28013</v>
      </c>
      <c r="E1344" s="1">
        <v>55195</v>
      </c>
      <c r="F1344" s="1" t="s">
        <v>10</v>
      </c>
    </row>
    <row r="1345" spans="1:6" x14ac:dyDescent="0.25">
      <c r="A1345" s="1">
        <v>2020</v>
      </c>
      <c r="B1345" s="1" t="s">
        <v>63</v>
      </c>
      <c r="C1345" s="1" t="s">
        <v>56</v>
      </c>
      <c r="D1345" s="1">
        <v>3338</v>
      </c>
      <c r="E1345" s="1">
        <v>48906</v>
      </c>
      <c r="F1345" s="1" t="s">
        <v>8</v>
      </c>
    </row>
    <row r="1346" spans="1:6" x14ac:dyDescent="0.25">
      <c r="A1346" s="1">
        <v>2020</v>
      </c>
      <c r="B1346" s="1" t="s">
        <v>64</v>
      </c>
      <c r="C1346" s="1" t="s">
        <v>7</v>
      </c>
      <c r="D1346" s="1">
        <v>10993</v>
      </c>
      <c r="E1346" s="1">
        <v>22798</v>
      </c>
      <c r="F1346" s="1" t="s">
        <v>10</v>
      </c>
    </row>
    <row r="1347" spans="1:6" x14ac:dyDescent="0.25">
      <c r="A1347" s="1">
        <v>2020</v>
      </c>
      <c r="B1347" s="1" t="s">
        <v>64</v>
      </c>
      <c r="C1347" s="1" t="s">
        <v>9</v>
      </c>
      <c r="D1347" s="1">
        <v>13627</v>
      </c>
      <c r="E1347" s="1">
        <v>30580</v>
      </c>
      <c r="F1347" s="1" t="s">
        <v>8</v>
      </c>
    </row>
    <row r="1348" spans="1:6" x14ac:dyDescent="0.25">
      <c r="A1348" s="1">
        <v>2020</v>
      </c>
      <c r="B1348" s="1" t="s">
        <v>64</v>
      </c>
      <c r="C1348" s="1" t="s">
        <v>11</v>
      </c>
      <c r="D1348" s="1">
        <v>7168</v>
      </c>
      <c r="E1348" s="1">
        <v>22536</v>
      </c>
      <c r="F1348" s="1" t="s">
        <v>8</v>
      </c>
    </row>
    <row r="1349" spans="1:6" x14ac:dyDescent="0.25">
      <c r="A1349" s="1">
        <v>2020</v>
      </c>
      <c r="B1349" s="1" t="s">
        <v>64</v>
      </c>
      <c r="C1349" s="1" t="s">
        <v>12</v>
      </c>
      <c r="D1349" s="1">
        <v>111455</v>
      </c>
      <c r="E1349" s="1">
        <v>36527</v>
      </c>
      <c r="F1349" s="1" t="s">
        <v>10</v>
      </c>
    </row>
    <row r="1350" spans="1:6" x14ac:dyDescent="0.25">
      <c r="A1350" s="1">
        <v>2020</v>
      </c>
      <c r="B1350" s="1" t="s">
        <v>64</v>
      </c>
      <c r="C1350" s="1" t="s">
        <v>13</v>
      </c>
      <c r="D1350" s="1">
        <v>16939</v>
      </c>
      <c r="E1350" s="1">
        <v>31878</v>
      </c>
      <c r="F1350" s="1" t="s">
        <v>10</v>
      </c>
    </row>
    <row r="1351" spans="1:6" x14ac:dyDescent="0.25">
      <c r="A1351" s="1">
        <v>2020</v>
      </c>
      <c r="B1351" s="1" t="s">
        <v>64</v>
      </c>
      <c r="C1351" s="1" t="s">
        <v>14</v>
      </c>
      <c r="D1351" s="1">
        <v>10668</v>
      </c>
      <c r="E1351" s="1">
        <v>29705</v>
      </c>
      <c r="F1351" s="1" t="s">
        <v>8</v>
      </c>
    </row>
    <row r="1352" spans="1:6" x14ac:dyDescent="0.25">
      <c r="A1352" s="1">
        <v>2020</v>
      </c>
      <c r="B1352" s="1" t="s">
        <v>64</v>
      </c>
      <c r="C1352" s="1" t="s">
        <v>15</v>
      </c>
      <c r="D1352" s="1">
        <v>2637</v>
      </c>
      <c r="E1352" s="1">
        <v>26414</v>
      </c>
      <c r="F1352" s="1" t="s">
        <v>8</v>
      </c>
    </row>
    <row r="1353" spans="1:6" x14ac:dyDescent="0.25">
      <c r="A1353" s="1">
        <v>2020</v>
      </c>
      <c r="B1353" s="1" t="s">
        <v>64</v>
      </c>
      <c r="C1353" s="1" t="s">
        <v>16</v>
      </c>
      <c r="D1353" s="1">
        <v>56587</v>
      </c>
      <c r="E1353" s="1">
        <v>31881</v>
      </c>
      <c r="F1353" s="1" t="s">
        <v>10</v>
      </c>
    </row>
    <row r="1354" spans="1:6" x14ac:dyDescent="0.25">
      <c r="A1354" s="1">
        <v>2020</v>
      </c>
      <c r="B1354" s="1" t="s">
        <v>64</v>
      </c>
      <c r="C1354" s="1" t="s">
        <v>17</v>
      </c>
      <c r="D1354" s="1">
        <v>24275</v>
      </c>
      <c r="E1354" s="1">
        <v>26604</v>
      </c>
      <c r="F1354" s="1" t="s">
        <v>10</v>
      </c>
    </row>
    <row r="1355" spans="1:6" x14ac:dyDescent="0.25">
      <c r="A1355" s="1">
        <v>2020</v>
      </c>
      <c r="B1355" s="1" t="s">
        <v>64</v>
      </c>
      <c r="C1355" s="1" t="s">
        <v>18</v>
      </c>
      <c r="D1355" s="1">
        <v>5008</v>
      </c>
      <c r="E1355" s="1">
        <v>23141</v>
      </c>
      <c r="F1355" s="1" t="s">
        <v>10</v>
      </c>
    </row>
    <row r="1356" spans="1:6" x14ac:dyDescent="0.25">
      <c r="A1356" s="1">
        <v>2020</v>
      </c>
      <c r="B1356" s="1" t="s">
        <v>64</v>
      </c>
      <c r="C1356" s="1" t="s">
        <v>19</v>
      </c>
      <c r="D1356" s="1">
        <v>32619</v>
      </c>
      <c r="E1356" s="1">
        <v>29765</v>
      </c>
      <c r="F1356" s="1" t="s">
        <v>10</v>
      </c>
    </row>
    <row r="1357" spans="1:6" x14ac:dyDescent="0.25">
      <c r="A1357" s="1">
        <v>2020</v>
      </c>
      <c r="B1357" s="1" t="s">
        <v>64</v>
      </c>
      <c r="C1357" s="1" t="s">
        <v>20</v>
      </c>
      <c r="D1357" s="1">
        <v>15564</v>
      </c>
      <c r="E1357" s="1">
        <v>24981</v>
      </c>
      <c r="F1357" s="1" t="s">
        <v>10</v>
      </c>
    </row>
    <row r="1358" spans="1:6" x14ac:dyDescent="0.25">
      <c r="A1358" s="1">
        <v>2020</v>
      </c>
      <c r="B1358" s="1" t="s">
        <v>64</v>
      </c>
      <c r="C1358" s="1" t="s">
        <v>21</v>
      </c>
      <c r="D1358" s="1">
        <v>8670</v>
      </c>
      <c r="E1358" s="1">
        <v>22799</v>
      </c>
      <c r="F1358" s="1" t="s">
        <v>8</v>
      </c>
    </row>
    <row r="1359" spans="1:6" x14ac:dyDescent="0.25">
      <c r="A1359" s="1">
        <v>2020</v>
      </c>
      <c r="B1359" s="1" t="s">
        <v>64</v>
      </c>
      <c r="C1359" s="1" t="s">
        <v>22</v>
      </c>
      <c r="D1359" s="1">
        <v>6895</v>
      </c>
      <c r="E1359" s="1">
        <v>22764</v>
      </c>
      <c r="F1359" s="1" t="s">
        <v>8</v>
      </c>
    </row>
    <row r="1360" spans="1:6" x14ac:dyDescent="0.25">
      <c r="A1360" s="1">
        <v>2020</v>
      </c>
      <c r="B1360" s="1" t="s">
        <v>64</v>
      </c>
      <c r="C1360" s="1" t="s">
        <v>23</v>
      </c>
      <c r="D1360" s="1">
        <v>10080</v>
      </c>
      <c r="E1360" s="1">
        <v>23719</v>
      </c>
      <c r="F1360" s="1" t="s">
        <v>10</v>
      </c>
    </row>
    <row r="1361" spans="1:6" x14ac:dyDescent="0.25">
      <c r="A1361" s="1">
        <v>2020</v>
      </c>
      <c r="B1361" s="1" t="s">
        <v>64</v>
      </c>
      <c r="C1361" s="1" t="s">
        <v>24</v>
      </c>
      <c r="D1361" s="1">
        <v>12415</v>
      </c>
      <c r="E1361" s="1">
        <v>27264</v>
      </c>
      <c r="F1361" s="1" t="s">
        <v>8</v>
      </c>
    </row>
    <row r="1362" spans="1:6" x14ac:dyDescent="0.25">
      <c r="A1362" s="1">
        <v>2020</v>
      </c>
      <c r="B1362" s="1" t="s">
        <v>64</v>
      </c>
      <c r="C1362" s="1" t="s">
        <v>25</v>
      </c>
      <c r="D1362" s="1">
        <v>5047</v>
      </c>
      <c r="E1362" s="1">
        <v>28087</v>
      </c>
      <c r="F1362" s="1" t="s">
        <v>8</v>
      </c>
    </row>
    <row r="1363" spans="1:6" x14ac:dyDescent="0.25">
      <c r="A1363" s="1">
        <v>2020</v>
      </c>
      <c r="B1363" s="1" t="s">
        <v>64</v>
      </c>
      <c r="C1363" s="1" t="s">
        <v>26</v>
      </c>
      <c r="D1363" s="1">
        <v>14772</v>
      </c>
      <c r="E1363" s="1">
        <v>30012</v>
      </c>
      <c r="F1363" s="1" t="s">
        <v>10</v>
      </c>
    </row>
    <row r="1364" spans="1:6" x14ac:dyDescent="0.25">
      <c r="A1364" s="1">
        <v>2020</v>
      </c>
      <c r="B1364" s="1" t="s">
        <v>64</v>
      </c>
      <c r="C1364" s="1" t="s">
        <v>27</v>
      </c>
      <c r="D1364" s="1">
        <v>20642</v>
      </c>
      <c r="E1364" s="1">
        <v>33758</v>
      </c>
      <c r="F1364" s="1" t="s">
        <v>10</v>
      </c>
    </row>
    <row r="1365" spans="1:6" x14ac:dyDescent="0.25">
      <c r="A1365" s="1">
        <v>2020</v>
      </c>
      <c r="B1365" s="1" t="s">
        <v>64</v>
      </c>
      <c r="C1365" s="1" t="s">
        <v>28</v>
      </c>
      <c r="D1365" s="1">
        <v>22025</v>
      </c>
      <c r="E1365" s="1">
        <v>26566</v>
      </c>
      <c r="F1365" s="1" t="s">
        <v>8</v>
      </c>
    </row>
    <row r="1366" spans="1:6" x14ac:dyDescent="0.25">
      <c r="A1366" s="1">
        <v>2020</v>
      </c>
      <c r="B1366" s="1" t="s">
        <v>64</v>
      </c>
      <c r="C1366" s="1" t="s">
        <v>29</v>
      </c>
      <c r="D1366" s="1">
        <v>15294</v>
      </c>
      <c r="E1366" s="1">
        <v>28507</v>
      </c>
      <c r="F1366" s="1" t="s">
        <v>8</v>
      </c>
    </row>
    <row r="1367" spans="1:6" x14ac:dyDescent="0.25">
      <c r="A1367" s="1">
        <v>2020</v>
      </c>
      <c r="B1367" s="1" t="s">
        <v>64</v>
      </c>
      <c r="C1367" s="1" t="s">
        <v>30</v>
      </c>
      <c r="D1367" s="1">
        <v>6464</v>
      </c>
      <c r="E1367" s="1">
        <v>23523</v>
      </c>
      <c r="F1367" s="1" t="s">
        <v>10</v>
      </c>
    </row>
    <row r="1368" spans="1:6" x14ac:dyDescent="0.25">
      <c r="A1368" s="1">
        <v>2020</v>
      </c>
      <c r="B1368" s="1" t="s">
        <v>64</v>
      </c>
      <c r="C1368" s="1" t="s">
        <v>31</v>
      </c>
      <c r="D1368" s="1">
        <v>14797</v>
      </c>
      <c r="E1368" s="1">
        <v>26892</v>
      </c>
      <c r="F1368" s="1" t="s">
        <v>8</v>
      </c>
    </row>
    <row r="1369" spans="1:6" x14ac:dyDescent="0.25">
      <c r="A1369" s="1">
        <v>2020</v>
      </c>
      <c r="B1369" s="1" t="s">
        <v>64</v>
      </c>
      <c r="C1369" s="1" t="s">
        <v>32</v>
      </c>
      <c r="D1369" s="1">
        <v>5071</v>
      </c>
      <c r="E1369" s="1">
        <v>25150</v>
      </c>
      <c r="F1369" s="1" t="s">
        <v>10</v>
      </c>
    </row>
    <row r="1370" spans="1:6" x14ac:dyDescent="0.25">
      <c r="A1370" s="1">
        <v>2020</v>
      </c>
      <c r="B1370" s="1" t="s">
        <v>64</v>
      </c>
      <c r="C1370" s="1" t="s">
        <v>33</v>
      </c>
      <c r="D1370" s="1">
        <v>5561</v>
      </c>
      <c r="E1370" s="1">
        <v>22715</v>
      </c>
      <c r="F1370" s="1" t="s">
        <v>8</v>
      </c>
    </row>
    <row r="1371" spans="1:6" x14ac:dyDescent="0.25">
      <c r="A1371" s="1">
        <v>2020</v>
      </c>
      <c r="B1371" s="1" t="s">
        <v>64</v>
      </c>
      <c r="C1371" s="1" t="s">
        <v>34</v>
      </c>
      <c r="D1371" s="1">
        <v>8499</v>
      </c>
      <c r="E1371" s="1">
        <v>39688</v>
      </c>
      <c r="F1371" s="1" t="s">
        <v>8</v>
      </c>
    </row>
    <row r="1372" spans="1:6" x14ac:dyDescent="0.25">
      <c r="A1372" s="1">
        <v>2020</v>
      </c>
      <c r="B1372" s="1" t="s">
        <v>64</v>
      </c>
      <c r="C1372" s="1" t="s">
        <v>35</v>
      </c>
      <c r="D1372" s="1">
        <v>4595</v>
      </c>
      <c r="E1372" s="1">
        <v>27945</v>
      </c>
      <c r="F1372" s="1" t="s">
        <v>10</v>
      </c>
    </row>
    <row r="1373" spans="1:6" x14ac:dyDescent="0.25">
      <c r="A1373" s="1">
        <v>2020</v>
      </c>
      <c r="B1373" s="1" t="s">
        <v>64</v>
      </c>
      <c r="C1373" s="1" t="s">
        <v>36</v>
      </c>
      <c r="D1373" s="1">
        <v>24132</v>
      </c>
      <c r="E1373" s="1">
        <v>32316</v>
      </c>
      <c r="F1373" s="1" t="s">
        <v>10</v>
      </c>
    </row>
    <row r="1374" spans="1:6" x14ac:dyDescent="0.25">
      <c r="A1374" s="1">
        <v>2020</v>
      </c>
      <c r="B1374" s="1" t="s">
        <v>64</v>
      </c>
      <c r="C1374" s="1" t="s">
        <v>37</v>
      </c>
      <c r="D1374" s="1">
        <v>5107</v>
      </c>
      <c r="E1374" s="1">
        <v>24651</v>
      </c>
      <c r="F1374" s="1" t="s">
        <v>8</v>
      </c>
    </row>
    <row r="1375" spans="1:6" x14ac:dyDescent="0.25">
      <c r="A1375" s="1">
        <v>2020</v>
      </c>
      <c r="B1375" s="1" t="s">
        <v>64</v>
      </c>
      <c r="C1375" s="1" t="s">
        <v>38</v>
      </c>
      <c r="D1375" s="1">
        <v>66285</v>
      </c>
      <c r="E1375" s="1">
        <v>39850</v>
      </c>
      <c r="F1375" s="1" t="s">
        <v>8</v>
      </c>
    </row>
    <row r="1376" spans="1:6" x14ac:dyDescent="0.25">
      <c r="A1376" s="1">
        <v>2020</v>
      </c>
      <c r="B1376" s="1" t="s">
        <v>64</v>
      </c>
      <c r="C1376" s="1" t="s">
        <v>39</v>
      </c>
      <c r="D1376" s="1">
        <v>25859</v>
      </c>
      <c r="E1376" s="1">
        <v>25767</v>
      </c>
      <c r="F1376" s="1" t="s">
        <v>10</v>
      </c>
    </row>
    <row r="1377" spans="1:6" x14ac:dyDescent="0.25">
      <c r="A1377" s="1">
        <v>2020</v>
      </c>
      <c r="B1377" s="1" t="s">
        <v>64</v>
      </c>
      <c r="C1377" s="1" t="s">
        <v>40</v>
      </c>
      <c r="D1377" s="1">
        <v>2627</v>
      </c>
      <c r="E1377" s="1">
        <v>23889</v>
      </c>
      <c r="F1377" s="1" t="s">
        <v>10</v>
      </c>
    </row>
    <row r="1378" spans="1:6" x14ac:dyDescent="0.25">
      <c r="A1378" s="1">
        <v>2020</v>
      </c>
      <c r="B1378" s="1" t="s">
        <v>64</v>
      </c>
      <c r="C1378" s="1" t="s">
        <v>41</v>
      </c>
      <c r="D1378" s="1">
        <v>28523</v>
      </c>
      <c r="E1378" s="1">
        <v>25459</v>
      </c>
      <c r="F1378" s="1" t="s">
        <v>10</v>
      </c>
    </row>
    <row r="1379" spans="1:6" x14ac:dyDescent="0.25">
      <c r="A1379" s="1">
        <v>2020</v>
      </c>
      <c r="B1379" s="1" t="s">
        <v>64</v>
      </c>
      <c r="C1379" s="1" t="s">
        <v>42</v>
      </c>
      <c r="D1379" s="1">
        <v>9140</v>
      </c>
      <c r="E1379" s="1">
        <v>24204</v>
      </c>
      <c r="F1379" s="1" t="s">
        <v>10</v>
      </c>
    </row>
    <row r="1380" spans="1:6" x14ac:dyDescent="0.25">
      <c r="A1380" s="1">
        <v>2020</v>
      </c>
      <c r="B1380" s="1" t="s">
        <v>64</v>
      </c>
      <c r="C1380" s="1" t="s">
        <v>43</v>
      </c>
      <c r="D1380" s="1">
        <v>13794</v>
      </c>
      <c r="E1380" s="1">
        <v>28754</v>
      </c>
      <c r="F1380" s="1" t="s">
        <v>10</v>
      </c>
    </row>
    <row r="1381" spans="1:6" x14ac:dyDescent="0.25">
      <c r="A1381" s="1">
        <v>2020</v>
      </c>
      <c r="B1381" s="1" t="s">
        <v>64</v>
      </c>
      <c r="C1381" s="1" t="s">
        <v>44</v>
      </c>
      <c r="D1381" s="1">
        <v>33471</v>
      </c>
      <c r="E1381" s="1">
        <v>27102</v>
      </c>
      <c r="F1381" s="1" t="s">
        <v>8</v>
      </c>
    </row>
    <row r="1382" spans="1:6" x14ac:dyDescent="0.25">
      <c r="A1382" s="1">
        <v>2020</v>
      </c>
      <c r="B1382" s="1" t="s">
        <v>64</v>
      </c>
      <c r="C1382" s="1" t="s">
        <v>45</v>
      </c>
      <c r="D1382" s="1">
        <v>3748</v>
      </c>
      <c r="E1382" s="1">
        <v>28818</v>
      </c>
      <c r="F1382" s="1" t="s">
        <v>8</v>
      </c>
    </row>
    <row r="1383" spans="1:6" x14ac:dyDescent="0.25">
      <c r="A1383" s="1">
        <v>2020</v>
      </c>
      <c r="B1383" s="1" t="s">
        <v>64</v>
      </c>
      <c r="C1383" s="1" t="s">
        <v>46</v>
      </c>
      <c r="D1383" s="1">
        <v>12841</v>
      </c>
      <c r="E1383" s="1">
        <v>23991</v>
      </c>
      <c r="F1383" s="1" t="s">
        <v>10</v>
      </c>
    </row>
    <row r="1384" spans="1:6" x14ac:dyDescent="0.25">
      <c r="A1384" s="1">
        <v>2020</v>
      </c>
      <c r="B1384" s="1" t="s">
        <v>64</v>
      </c>
      <c r="C1384" s="1" t="s">
        <v>47</v>
      </c>
      <c r="D1384" s="1">
        <v>3149</v>
      </c>
      <c r="E1384" s="1">
        <v>22954</v>
      </c>
      <c r="F1384" s="1" t="s">
        <v>8</v>
      </c>
    </row>
    <row r="1385" spans="1:6" x14ac:dyDescent="0.25">
      <c r="A1385" s="1">
        <v>2020</v>
      </c>
      <c r="B1385" s="1" t="s">
        <v>64</v>
      </c>
      <c r="C1385" s="1" t="s">
        <v>48</v>
      </c>
      <c r="D1385" s="1">
        <v>16427</v>
      </c>
      <c r="E1385" s="1">
        <v>29524</v>
      </c>
      <c r="F1385" s="1" t="s">
        <v>8</v>
      </c>
    </row>
    <row r="1386" spans="1:6" x14ac:dyDescent="0.25">
      <c r="A1386" s="1">
        <v>2020</v>
      </c>
      <c r="B1386" s="1" t="s">
        <v>64</v>
      </c>
      <c r="C1386" s="1" t="s">
        <v>49</v>
      </c>
      <c r="D1386" s="1">
        <v>62760</v>
      </c>
      <c r="E1386" s="1">
        <v>27861</v>
      </c>
      <c r="F1386" s="1" t="s">
        <v>10</v>
      </c>
    </row>
    <row r="1387" spans="1:6" x14ac:dyDescent="0.25">
      <c r="A1387" s="1">
        <v>2020</v>
      </c>
      <c r="B1387" s="1" t="s">
        <v>64</v>
      </c>
      <c r="C1387" s="1" t="s">
        <v>50</v>
      </c>
      <c r="D1387" s="1">
        <v>7374</v>
      </c>
      <c r="E1387" s="1">
        <v>26121</v>
      </c>
      <c r="F1387" s="1" t="s">
        <v>10</v>
      </c>
    </row>
    <row r="1388" spans="1:6" x14ac:dyDescent="0.25">
      <c r="A1388" s="1">
        <v>2020</v>
      </c>
      <c r="B1388" s="1" t="s">
        <v>64</v>
      </c>
      <c r="C1388" s="1" t="s">
        <v>51</v>
      </c>
      <c r="D1388" s="1">
        <v>2279</v>
      </c>
      <c r="E1388" s="1">
        <v>29107</v>
      </c>
      <c r="F1388" s="1" t="s">
        <v>8</v>
      </c>
    </row>
    <row r="1389" spans="1:6" x14ac:dyDescent="0.25">
      <c r="A1389" s="1">
        <v>2020</v>
      </c>
      <c r="B1389" s="1" t="s">
        <v>64</v>
      </c>
      <c r="C1389" s="1" t="s">
        <v>52</v>
      </c>
      <c r="D1389" s="1">
        <v>20479</v>
      </c>
      <c r="E1389" s="1">
        <v>26678</v>
      </c>
      <c r="F1389" s="1" t="s">
        <v>8</v>
      </c>
    </row>
    <row r="1390" spans="1:6" x14ac:dyDescent="0.25">
      <c r="A1390" s="1">
        <v>2020</v>
      </c>
      <c r="B1390" s="1" t="s">
        <v>64</v>
      </c>
      <c r="C1390" s="1" t="s">
        <v>53</v>
      </c>
      <c r="D1390" s="1">
        <v>20431</v>
      </c>
      <c r="E1390" s="1">
        <v>31357</v>
      </c>
      <c r="F1390" s="1" t="s">
        <v>10</v>
      </c>
    </row>
    <row r="1391" spans="1:6" x14ac:dyDescent="0.25">
      <c r="A1391" s="1">
        <v>2020</v>
      </c>
      <c r="B1391" s="1" t="s">
        <v>64</v>
      </c>
      <c r="C1391" s="1" t="s">
        <v>54</v>
      </c>
      <c r="D1391" s="1">
        <v>4722</v>
      </c>
      <c r="E1391" s="1">
        <v>23916</v>
      </c>
      <c r="F1391" s="1" t="s">
        <v>8</v>
      </c>
    </row>
    <row r="1392" spans="1:6" x14ac:dyDescent="0.25">
      <c r="A1392" s="1">
        <v>2020</v>
      </c>
      <c r="B1392" s="1" t="s">
        <v>64</v>
      </c>
      <c r="C1392" s="1" t="s">
        <v>55</v>
      </c>
      <c r="D1392" s="1">
        <v>16931</v>
      </c>
      <c r="E1392" s="1">
        <v>24305</v>
      </c>
      <c r="F1392" s="1" t="s">
        <v>10</v>
      </c>
    </row>
    <row r="1393" spans="1:6" x14ac:dyDescent="0.25">
      <c r="A1393" s="1">
        <v>2020</v>
      </c>
      <c r="B1393" s="1" t="s">
        <v>64</v>
      </c>
      <c r="C1393" s="1" t="s">
        <v>56</v>
      </c>
      <c r="D1393" s="1">
        <v>2383</v>
      </c>
      <c r="E1393" s="1">
        <v>27270</v>
      </c>
      <c r="F1393" s="1" t="s">
        <v>8</v>
      </c>
    </row>
    <row r="1394" spans="1:6" x14ac:dyDescent="0.25">
      <c r="A1394" s="1">
        <v>2020</v>
      </c>
      <c r="B1394" s="1" t="s">
        <v>65</v>
      </c>
      <c r="C1394" s="1" t="s">
        <v>7</v>
      </c>
      <c r="D1394" s="1">
        <v>10102</v>
      </c>
      <c r="E1394" s="1">
        <v>43839</v>
      </c>
      <c r="F1394" s="1" t="s">
        <v>8</v>
      </c>
    </row>
    <row r="1395" spans="1:6" x14ac:dyDescent="0.25">
      <c r="A1395" s="1">
        <v>2020</v>
      </c>
      <c r="B1395" s="1" t="s">
        <v>65</v>
      </c>
      <c r="C1395" s="1" t="s">
        <v>9</v>
      </c>
      <c r="D1395" s="1">
        <v>11119</v>
      </c>
      <c r="E1395" s="1">
        <v>43697</v>
      </c>
      <c r="F1395" s="1" t="s">
        <v>10</v>
      </c>
    </row>
    <row r="1396" spans="1:6" x14ac:dyDescent="0.25">
      <c r="A1396" s="1">
        <v>2020</v>
      </c>
      <c r="B1396" s="1" t="s">
        <v>65</v>
      </c>
      <c r="C1396" s="1" t="s">
        <v>11</v>
      </c>
      <c r="D1396" s="1">
        <v>5345</v>
      </c>
      <c r="E1396" s="1">
        <v>40843</v>
      </c>
      <c r="F1396" s="1" t="s">
        <v>10</v>
      </c>
    </row>
    <row r="1397" spans="1:6" x14ac:dyDescent="0.25">
      <c r="A1397" s="1">
        <v>2020</v>
      </c>
      <c r="B1397" s="1" t="s">
        <v>65</v>
      </c>
      <c r="C1397" s="1" t="s">
        <v>12</v>
      </c>
      <c r="D1397" s="1">
        <v>95398</v>
      </c>
      <c r="E1397" s="1">
        <v>46668</v>
      </c>
      <c r="F1397" s="1" t="s">
        <v>8</v>
      </c>
    </row>
    <row r="1398" spans="1:6" x14ac:dyDescent="0.25">
      <c r="A1398" s="1">
        <v>2020</v>
      </c>
      <c r="B1398" s="1" t="s">
        <v>65</v>
      </c>
      <c r="C1398" s="1" t="s">
        <v>13</v>
      </c>
      <c r="D1398" s="1">
        <v>16405</v>
      </c>
      <c r="E1398" s="1">
        <v>46987</v>
      </c>
      <c r="F1398" s="1" t="s">
        <v>8</v>
      </c>
    </row>
    <row r="1399" spans="1:6" x14ac:dyDescent="0.25">
      <c r="A1399" s="1">
        <v>2020</v>
      </c>
      <c r="B1399" s="1" t="s">
        <v>65</v>
      </c>
      <c r="C1399" s="1" t="s">
        <v>14</v>
      </c>
      <c r="D1399" s="1">
        <v>17517</v>
      </c>
      <c r="E1399" s="1">
        <v>39615</v>
      </c>
      <c r="F1399" s="1" t="s">
        <v>10</v>
      </c>
    </row>
    <row r="1400" spans="1:6" x14ac:dyDescent="0.25">
      <c r="A1400" s="1">
        <v>2020</v>
      </c>
      <c r="B1400" s="1" t="s">
        <v>65</v>
      </c>
      <c r="C1400" s="1" t="s">
        <v>15</v>
      </c>
      <c r="D1400" s="1">
        <v>2054</v>
      </c>
      <c r="E1400" s="1">
        <v>40259</v>
      </c>
      <c r="F1400" s="1" t="s">
        <v>10</v>
      </c>
    </row>
    <row r="1401" spans="1:6" x14ac:dyDescent="0.25">
      <c r="A1401" s="1">
        <v>2020</v>
      </c>
      <c r="B1401" s="1" t="s">
        <v>65</v>
      </c>
      <c r="C1401" s="1" t="s">
        <v>16</v>
      </c>
      <c r="D1401" s="1">
        <v>55687</v>
      </c>
      <c r="E1401" s="1">
        <v>42402</v>
      </c>
      <c r="F1401" s="1" t="s">
        <v>10</v>
      </c>
    </row>
    <row r="1402" spans="1:6" x14ac:dyDescent="0.25">
      <c r="A1402" s="1">
        <v>2020</v>
      </c>
      <c r="B1402" s="1" t="s">
        <v>65</v>
      </c>
      <c r="C1402" s="1" t="s">
        <v>17</v>
      </c>
      <c r="D1402" s="1">
        <v>17999</v>
      </c>
      <c r="E1402" s="1">
        <v>42377</v>
      </c>
      <c r="F1402" s="1" t="s">
        <v>10</v>
      </c>
    </row>
    <row r="1403" spans="1:6" x14ac:dyDescent="0.25">
      <c r="A1403" s="1">
        <v>2020</v>
      </c>
      <c r="B1403" s="1" t="s">
        <v>65</v>
      </c>
      <c r="C1403" s="1" t="s">
        <v>18</v>
      </c>
      <c r="D1403" s="1">
        <v>3985</v>
      </c>
      <c r="E1403" s="1">
        <v>37284</v>
      </c>
      <c r="F1403" s="1" t="s">
        <v>10</v>
      </c>
    </row>
    <row r="1404" spans="1:6" x14ac:dyDescent="0.25">
      <c r="A1404" s="1">
        <v>2020</v>
      </c>
      <c r="B1404" s="1" t="s">
        <v>65</v>
      </c>
      <c r="C1404" s="1" t="s">
        <v>19</v>
      </c>
      <c r="D1404" s="1">
        <v>39449</v>
      </c>
      <c r="E1404" s="1">
        <v>48392</v>
      </c>
      <c r="F1404" s="1" t="s">
        <v>8</v>
      </c>
    </row>
    <row r="1405" spans="1:6" x14ac:dyDescent="0.25">
      <c r="A1405" s="1">
        <v>2020</v>
      </c>
      <c r="B1405" s="1" t="s">
        <v>65</v>
      </c>
      <c r="C1405" s="1" t="s">
        <v>20</v>
      </c>
      <c r="D1405" s="1">
        <v>13122</v>
      </c>
      <c r="E1405" s="1">
        <v>38900</v>
      </c>
      <c r="F1405" s="1" t="s">
        <v>8</v>
      </c>
    </row>
    <row r="1406" spans="1:6" x14ac:dyDescent="0.25">
      <c r="A1406" s="1">
        <v>2020</v>
      </c>
      <c r="B1406" s="1" t="s">
        <v>65</v>
      </c>
      <c r="C1406" s="1" t="s">
        <v>21</v>
      </c>
      <c r="D1406" s="1">
        <v>8669</v>
      </c>
      <c r="E1406" s="1">
        <v>40313</v>
      </c>
      <c r="F1406" s="1" t="s">
        <v>10</v>
      </c>
    </row>
    <row r="1407" spans="1:6" x14ac:dyDescent="0.25">
      <c r="A1407" s="1">
        <v>2020</v>
      </c>
      <c r="B1407" s="1" t="s">
        <v>65</v>
      </c>
      <c r="C1407" s="1" t="s">
        <v>22</v>
      </c>
      <c r="D1407" s="1">
        <v>5983</v>
      </c>
      <c r="E1407" s="1">
        <v>40478</v>
      </c>
      <c r="F1407" s="1" t="s">
        <v>8</v>
      </c>
    </row>
    <row r="1408" spans="1:6" x14ac:dyDescent="0.25">
      <c r="A1408" s="1">
        <v>2020</v>
      </c>
      <c r="B1408" s="1" t="s">
        <v>65</v>
      </c>
      <c r="C1408" s="1" t="s">
        <v>23</v>
      </c>
      <c r="D1408" s="1">
        <v>10697</v>
      </c>
      <c r="E1408" s="1">
        <v>39616</v>
      </c>
      <c r="F1408" s="1" t="s">
        <v>8</v>
      </c>
    </row>
    <row r="1409" spans="1:6" x14ac:dyDescent="0.25">
      <c r="A1409" s="1">
        <v>2020</v>
      </c>
      <c r="B1409" s="1" t="s">
        <v>65</v>
      </c>
      <c r="C1409" s="1" t="s">
        <v>24</v>
      </c>
      <c r="D1409" s="1">
        <v>9230</v>
      </c>
      <c r="E1409" s="1">
        <v>43854</v>
      </c>
      <c r="F1409" s="1" t="s">
        <v>10</v>
      </c>
    </row>
    <row r="1410" spans="1:6" x14ac:dyDescent="0.25">
      <c r="A1410" s="1">
        <v>2020</v>
      </c>
      <c r="B1410" s="1" t="s">
        <v>65</v>
      </c>
      <c r="C1410" s="1" t="s">
        <v>25</v>
      </c>
      <c r="D1410" s="1">
        <v>3832</v>
      </c>
      <c r="E1410" s="1">
        <v>39967</v>
      </c>
      <c r="F1410" s="1" t="s">
        <v>10</v>
      </c>
    </row>
    <row r="1411" spans="1:6" x14ac:dyDescent="0.25">
      <c r="A1411" s="1">
        <v>2020</v>
      </c>
      <c r="B1411" s="1" t="s">
        <v>65</v>
      </c>
      <c r="C1411" s="1" t="s">
        <v>26</v>
      </c>
      <c r="D1411" s="1">
        <v>19354</v>
      </c>
      <c r="E1411" s="1">
        <v>49222</v>
      </c>
      <c r="F1411" s="1" t="s">
        <v>8</v>
      </c>
    </row>
    <row r="1412" spans="1:6" x14ac:dyDescent="0.25">
      <c r="A1412" s="1">
        <v>2020</v>
      </c>
      <c r="B1412" s="1" t="s">
        <v>65</v>
      </c>
      <c r="C1412" s="1" t="s">
        <v>27</v>
      </c>
      <c r="D1412" s="1">
        <v>21621</v>
      </c>
      <c r="E1412" s="1">
        <v>44569</v>
      </c>
      <c r="F1412" s="1" t="s">
        <v>8</v>
      </c>
    </row>
    <row r="1413" spans="1:6" x14ac:dyDescent="0.25">
      <c r="A1413" s="1">
        <v>2020</v>
      </c>
      <c r="B1413" s="1" t="s">
        <v>65</v>
      </c>
      <c r="C1413" s="1" t="s">
        <v>28</v>
      </c>
      <c r="D1413" s="1">
        <v>31024</v>
      </c>
      <c r="E1413" s="1">
        <v>39275</v>
      </c>
      <c r="F1413" s="1" t="s">
        <v>10</v>
      </c>
    </row>
    <row r="1414" spans="1:6" x14ac:dyDescent="0.25">
      <c r="A1414" s="1">
        <v>2020</v>
      </c>
      <c r="B1414" s="1" t="s">
        <v>65</v>
      </c>
      <c r="C1414" s="1" t="s">
        <v>29</v>
      </c>
      <c r="D1414" s="1">
        <v>17099</v>
      </c>
      <c r="E1414" s="1">
        <v>40221</v>
      </c>
      <c r="F1414" s="1" t="s">
        <v>8</v>
      </c>
    </row>
    <row r="1415" spans="1:6" x14ac:dyDescent="0.25">
      <c r="A1415" s="1">
        <v>2020</v>
      </c>
      <c r="B1415" s="1" t="s">
        <v>65</v>
      </c>
      <c r="C1415" s="1" t="s">
        <v>30</v>
      </c>
      <c r="D1415" s="1">
        <v>4645</v>
      </c>
      <c r="E1415" s="1">
        <v>40491</v>
      </c>
      <c r="F1415" s="1" t="s">
        <v>10</v>
      </c>
    </row>
    <row r="1416" spans="1:6" x14ac:dyDescent="0.25">
      <c r="A1416" s="1">
        <v>2020</v>
      </c>
      <c r="B1416" s="1" t="s">
        <v>65</v>
      </c>
      <c r="C1416" s="1" t="s">
        <v>31</v>
      </c>
      <c r="D1416" s="1">
        <v>12996</v>
      </c>
      <c r="E1416" s="1">
        <v>40075</v>
      </c>
      <c r="F1416" s="1" t="s">
        <v>8</v>
      </c>
    </row>
    <row r="1417" spans="1:6" x14ac:dyDescent="0.25">
      <c r="A1417" s="1">
        <v>2020</v>
      </c>
      <c r="B1417" s="1" t="s">
        <v>65</v>
      </c>
      <c r="C1417" s="1" t="s">
        <v>32</v>
      </c>
      <c r="D1417" s="1">
        <v>4285</v>
      </c>
      <c r="E1417" s="1">
        <v>36293</v>
      </c>
      <c r="F1417" s="1" t="s">
        <v>8</v>
      </c>
    </row>
    <row r="1418" spans="1:6" x14ac:dyDescent="0.25">
      <c r="A1418" s="1">
        <v>2020</v>
      </c>
      <c r="B1418" s="1" t="s">
        <v>65</v>
      </c>
      <c r="C1418" s="1" t="s">
        <v>33</v>
      </c>
      <c r="D1418" s="1">
        <v>4614</v>
      </c>
      <c r="E1418" s="1">
        <v>38212</v>
      </c>
      <c r="F1418" s="1" t="s">
        <v>10</v>
      </c>
    </row>
    <row r="1419" spans="1:6" x14ac:dyDescent="0.25">
      <c r="A1419" s="1">
        <v>2020</v>
      </c>
      <c r="B1419" s="1" t="s">
        <v>65</v>
      </c>
      <c r="C1419" s="1" t="s">
        <v>34</v>
      </c>
      <c r="D1419" s="1">
        <v>5080</v>
      </c>
      <c r="E1419" s="1">
        <v>43484</v>
      </c>
      <c r="F1419" s="1" t="s">
        <v>10</v>
      </c>
    </row>
    <row r="1420" spans="1:6" x14ac:dyDescent="0.25">
      <c r="A1420" s="1">
        <v>2020</v>
      </c>
      <c r="B1420" s="1" t="s">
        <v>65</v>
      </c>
      <c r="C1420" s="1" t="s">
        <v>35</v>
      </c>
      <c r="D1420" s="1">
        <v>3934</v>
      </c>
      <c r="E1420" s="1">
        <v>43927</v>
      </c>
      <c r="F1420" s="1" t="s">
        <v>8</v>
      </c>
    </row>
    <row r="1421" spans="1:6" x14ac:dyDescent="0.25">
      <c r="A1421" s="1">
        <v>2020</v>
      </c>
      <c r="B1421" s="1" t="s">
        <v>65</v>
      </c>
      <c r="C1421" s="1" t="s">
        <v>36</v>
      </c>
      <c r="D1421" s="1">
        <v>24105</v>
      </c>
      <c r="E1421" s="1">
        <v>42518</v>
      </c>
      <c r="F1421" s="1" t="s">
        <v>8</v>
      </c>
    </row>
    <row r="1422" spans="1:6" x14ac:dyDescent="0.25">
      <c r="A1422" s="1">
        <v>2020</v>
      </c>
      <c r="B1422" s="1" t="s">
        <v>65</v>
      </c>
      <c r="C1422" s="1" t="s">
        <v>37</v>
      </c>
      <c r="D1422" s="1">
        <v>4073</v>
      </c>
      <c r="E1422" s="1">
        <v>40365</v>
      </c>
      <c r="F1422" s="1" t="s">
        <v>10</v>
      </c>
    </row>
    <row r="1423" spans="1:6" x14ac:dyDescent="0.25">
      <c r="A1423" s="1">
        <v>2020</v>
      </c>
      <c r="B1423" s="1" t="s">
        <v>65</v>
      </c>
      <c r="C1423" s="1" t="s">
        <v>38</v>
      </c>
      <c r="D1423" s="1">
        <v>73275</v>
      </c>
      <c r="E1423" s="1">
        <v>47910</v>
      </c>
      <c r="F1423" s="1" t="s">
        <v>10</v>
      </c>
    </row>
    <row r="1424" spans="1:6" x14ac:dyDescent="0.25">
      <c r="A1424" s="1">
        <v>2020</v>
      </c>
      <c r="B1424" s="1" t="s">
        <v>65</v>
      </c>
      <c r="C1424" s="1" t="s">
        <v>39</v>
      </c>
      <c r="D1424" s="1">
        <v>23444</v>
      </c>
      <c r="E1424" s="1">
        <v>41102</v>
      </c>
      <c r="F1424" s="1" t="s">
        <v>10</v>
      </c>
    </row>
    <row r="1425" spans="1:6" x14ac:dyDescent="0.25">
      <c r="A1425" s="1">
        <v>2020</v>
      </c>
      <c r="B1425" s="1" t="s">
        <v>65</v>
      </c>
      <c r="C1425" s="1" t="s">
        <v>40</v>
      </c>
      <c r="D1425" s="1">
        <v>2051</v>
      </c>
      <c r="E1425" s="1">
        <v>43216</v>
      </c>
      <c r="F1425" s="1" t="s">
        <v>10</v>
      </c>
    </row>
    <row r="1426" spans="1:6" x14ac:dyDescent="0.25">
      <c r="A1426" s="1">
        <v>2020</v>
      </c>
      <c r="B1426" s="1" t="s">
        <v>65</v>
      </c>
      <c r="C1426" s="1" t="s">
        <v>41</v>
      </c>
      <c r="D1426" s="1">
        <v>23542</v>
      </c>
      <c r="E1426" s="1">
        <v>40001</v>
      </c>
      <c r="F1426" s="1" t="s">
        <v>10</v>
      </c>
    </row>
    <row r="1427" spans="1:6" x14ac:dyDescent="0.25">
      <c r="A1427" s="1">
        <v>2020</v>
      </c>
      <c r="B1427" s="1" t="s">
        <v>65</v>
      </c>
      <c r="C1427" s="1" t="s">
        <v>42</v>
      </c>
      <c r="D1427" s="1">
        <v>6640</v>
      </c>
      <c r="E1427" s="1">
        <v>41221</v>
      </c>
      <c r="F1427" s="1" t="s">
        <v>8</v>
      </c>
    </row>
    <row r="1428" spans="1:6" x14ac:dyDescent="0.25">
      <c r="A1428" s="1">
        <v>2020</v>
      </c>
      <c r="B1428" s="1" t="s">
        <v>65</v>
      </c>
      <c r="C1428" s="1" t="s">
        <v>43</v>
      </c>
      <c r="D1428" s="1">
        <v>24302</v>
      </c>
      <c r="E1428" s="1">
        <v>40031</v>
      </c>
      <c r="F1428" s="1" t="s">
        <v>8</v>
      </c>
    </row>
    <row r="1429" spans="1:6" x14ac:dyDescent="0.25">
      <c r="A1429" s="1">
        <v>2020</v>
      </c>
      <c r="B1429" s="1" t="s">
        <v>65</v>
      </c>
      <c r="C1429" s="1" t="s">
        <v>44</v>
      </c>
      <c r="D1429" s="1">
        <v>32530</v>
      </c>
      <c r="E1429" s="1">
        <v>39988</v>
      </c>
      <c r="F1429" s="1" t="s">
        <v>10</v>
      </c>
    </row>
    <row r="1430" spans="1:6" x14ac:dyDescent="0.25">
      <c r="A1430" s="1">
        <v>2020</v>
      </c>
      <c r="B1430" s="1" t="s">
        <v>65</v>
      </c>
      <c r="C1430" s="1" t="s">
        <v>45</v>
      </c>
      <c r="D1430" s="1">
        <v>3459</v>
      </c>
      <c r="E1430" s="1">
        <v>39322</v>
      </c>
      <c r="F1430" s="1" t="s">
        <v>8</v>
      </c>
    </row>
    <row r="1431" spans="1:6" x14ac:dyDescent="0.25">
      <c r="A1431" s="1">
        <v>2020</v>
      </c>
      <c r="B1431" s="1" t="s">
        <v>65</v>
      </c>
      <c r="C1431" s="1" t="s">
        <v>46</v>
      </c>
      <c r="D1431" s="1">
        <v>11329</v>
      </c>
      <c r="E1431" s="1">
        <v>38985</v>
      </c>
      <c r="F1431" s="1" t="s">
        <v>8</v>
      </c>
    </row>
    <row r="1432" spans="1:6" x14ac:dyDescent="0.25">
      <c r="A1432" s="1">
        <v>2020</v>
      </c>
      <c r="B1432" s="1" t="s">
        <v>65</v>
      </c>
      <c r="C1432" s="1" t="s">
        <v>47</v>
      </c>
      <c r="D1432" s="1">
        <v>2201</v>
      </c>
      <c r="E1432" s="1">
        <v>38874</v>
      </c>
      <c r="F1432" s="1" t="s">
        <v>10</v>
      </c>
    </row>
    <row r="1433" spans="1:6" x14ac:dyDescent="0.25">
      <c r="A1433" s="1">
        <v>2020</v>
      </c>
      <c r="B1433" s="1" t="s">
        <v>65</v>
      </c>
      <c r="C1433" s="1" t="s">
        <v>48</v>
      </c>
      <c r="D1433" s="1">
        <v>15494</v>
      </c>
      <c r="E1433" s="1">
        <v>41137</v>
      </c>
      <c r="F1433" s="1" t="s">
        <v>10</v>
      </c>
    </row>
    <row r="1434" spans="1:6" x14ac:dyDescent="0.25">
      <c r="A1434" s="1">
        <v>2020</v>
      </c>
      <c r="B1434" s="1" t="s">
        <v>65</v>
      </c>
      <c r="C1434" s="1" t="s">
        <v>49</v>
      </c>
      <c r="D1434" s="1">
        <v>56598</v>
      </c>
      <c r="E1434" s="1">
        <v>45429</v>
      </c>
      <c r="F1434" s="1" t="s">
        <v>8</v>
      </c>
    </row>
    <row r="1435" spans="1:6" x14ac:dyDescent="0.25">
      <c r="A1435" s="1">
        <v>2020</v>
      </c>
      <c r="B1435" s="1" t="s">
        <v>65</v>
      </c>
      <c r="C1435" s="1" t="s">
        <v>50</v>
      </c>
      <c r="D1435" s="1">
        <v>6320</v>
      </c>
      <c r="E1435" s="1">
        <v>41627</v>
      </c>
      <c r="F1435" s="1" t="s">
        <v>8</v>
      </c>
    </row>
    <row r="1436" spans="1:6" x14ac:dyDescent="0.25">
      <c r="A1436" s="1">
        <v>2020</v>
      </c>
      <c r="B1436" s="1" t="s">
        <v>65</v>
      </c>
      <c r="C1436" s="1" t="s">
        <v>51</v>
      </c>
      <c r="D1436" s="1">
        <v>1954</v>
      </c>
      <c r="E1436" s="1">
        <v>42288</v>
      </c>
      <c r="F1436" s="1" t="s">
        <v>10</v>
      </c>
    </row>
    <row r="1437" spans="1:6" x14ac:dyDescent="0.25">
      <c r="A1437" s="1">
        <v>2020</v>
      </c>
      <c r="B1437" s="1" t="s">
        <v>65</v>
      </c>
      <c r="C1437" s="1" t="s">
        <v>52</v>
      </c>
      <c r="D1437" s="1">
        <v>36204</v>
      </c>
      <c r="E1437" s="1">
        <v>48804</v>
      </c>
      <c r="F1437" s="1" t="s">
        <v>8</v>
      </c>
    </row>
    <row r="1438" spans="1:6" x14ac:dyDescent="0.25">
      <c r="A1438" s="1">
        <v>2020</v>
      </c>
      <c r="B1438" s="1" t="s">
        <v>65</v>
      </c>
      <c r="C1438" s="1" t="s">
        <v>53</v>
      </c>
      <c r="D1438" s="1">
        <v>19893</v>
      </c>
      <c r="E1438" s="1">
        <v>46310</v>
      </c>
      <c r="F1438" s="1" t="s">
        <v>10</v>
      </c>
    </row>
    <row r="1439" spans="1:6" x14ac:dyDescent="0.25">
      <c r="A1439" s="1">
        <v>2020</v>
      </c>
      <c r="B1439" s="1" t="s">
        <v>65</v>
      </c>
      <c r="C1439" s="1" t="s">
        <v>54</v>
      </c>
      <c r="D1439" s="1">
        <v>5536</v>
      </c>
      <c r="E1439" s="1">
        <v>37425</v>
      </c>
      <c r="F1439" s="1" t="s">
        <v>8</v>
      </c>
    </row>
    <row r="1440" spans="1:6" x14ac:dyDescent="0.25">
      <c r="A1440" s="1">
        <v>2020</v>
      </c>
      <c r="B1440" s="1" t="s">
        <v>65</v>
      </c>
      <c r="C1440" s="1" t="s">
        <v>55</v>
      </c>
      <c r="D1440" s="1">
        <v>14009</v>
      </c>
      <c r="E1440" s="1">
        <v>36593</v>
      </c>
      <c r="F1440" s="1" t="s">
        <v>8</v>
      </c>
    </row>
    <row r="1441" spans="1:6" x14ac:dyDescent="0.25">
      <c r="A1441" s="1">
        <v>2020</v>
      </c>
      <c r="B1441" s="1" t="s">
        <v>65</v>
      </c>
      <c r="C1441" s="1" t="s">
        <v>56</v>
      </c>
      <c r="D1441" s="1">
        <v>1664</v>
      </c>
      <c r="E1441" s="1">
        <v>43155</v>
      </c>
      <c r="F1441" s="1" t="s">
        <v>10</v>
      </c>
    </row>
    <row r="1442" spans="1:6" x14ac:dyDescent="0.25">
      <c r="A1442" s="1">
        <v>2019</v>
      </c>
      <c r="B1442" s="1" t="s">
        <v>6</v>
      </c>
      <c r="C1442" s="1" t="s">
        <v>7</v>
      </c>
      <c r="D1442" s="1">
        <v>1815</v>
      </c>
      <c r="E1442" s="1">
        <v>58748</v>
      </c>
      <c r="F1442" s="1" t="s">
        <v>10</v>
      </c>
    </row>
    <row r="1443" spans="1:6" x14ac:dyDescent="0.25">
      <c r="A1443" s="1">
        <v>2019</v>
      </c>
      <c r="B1443" s="1" t="s">
        <v>6</v>
      </c>
      <c r="C1443" s="1" t="s">
        <v>9</v>
      </c>
      <c r="D1443" s="1">
        <v>1257</v>
      </c>
      <c r="E1443" s="1">
        <v>53116</v>
      </c>
      <c r="F1443" s="1" t="s">
        <v>8</v>
      </c>
    </row>
    <row r="1444" spans="1:6" x14ac:dyDescent="0.25">
      <c r="A1444" s="1">
        <v>2019</v>
      </c>
      <c r="B1444" s="1" t="s">
        <v>6</v>
      </c>
      <c r="C1444" s="1" t="s">
        <v>11</v>
      </c>
      <c r="D1444" s="1">
        <v>2551</v>
      </c>
      <c r="E1444" s="1">
        <v>52191</v>
      </c>
      <c r="F1444" s="1" t="s">
        <v>8</v>
      </c>
    </row>
    <row r="1445" spans="1:6" x14ac:dyDescent="0.25">
      <c r="A1445" s="1">
        <v>2019</v>
      </c>
      <c r="B1445" s="1" t="s">
        <v>6</v>
      </c>
      <c r="C1445" s="1" t="s">
        <v>12</v>
      </c>
      <c r="D1445" s="1">
        <v>17021</v>
      </c>
      <c r="E1445" s="1">
        <v>43249</v>
      </c>
      <c r="F1445" s="1" t="s">
        <v>10</v>
      </c>
    </row>
    <row r="1446" spans="1:6" x14ac:dyDescent="0.25">
      <c r="A1446" s="1">
        <v>2019</v>
      </c>
      <c r="B1446" s="1" t="s">
        <v>6</v>
      </c>
      <c r="C1446" s="1" t="s">
        <v>13</v>
      </c>
      <c r="D1446" s="1">
        <v>3202</v>
      </c>
      <c r="E1446" s="1">
        <v>90161</v>
      </c>
      <c r="F1446" s="1" t="s">
        <v>10</v>
      </c>
    </row>
    <row r="1447" spans="1:6" x14ac:dyDescent="0.25">
      <c r="A1447" s="1">
        <v>2019</v>
      </c>
      <c r="B1447" s="1" t="s">
        <v>6</v>
      </c>
      <c r="C1447" s="1" t="s">
        <v>14</v>
      </c>
      <c r="D1447" s="1">
        <v>433</v>
      </c>
      <c r="E1447" s="1">
        <v>46017</v>
      </c>
      <c r="F1447" s="1" t="s">
        <v>10</v>
      </c>
    </row>
    <row r="1448" spans="1:6" x14ac:dyDescent="0.25">
      <c r="A1448" s="1">
        <v>2019</v>
      </c>
      <c r="B1448" s="1" t="s">
        <v>6</v>
      </c>
      <c r="C1448" s="1" t="s">
        <v>15</v>
      </c>
      <c r="D1448" s="1">
        <v>177</v>
      </c>
      <c r="E1448" s="1">
        <v>45651</v>
      </c>
      <c r="F1448" s="1" t="s">
        <v>10</v>
      </c>
    </row>
    <row r="1449" spans="1:6" x14ac:dyDescent="0.25">
      <c r="A1449" s="1">
        <v>2019</v>
      </c>
      <c r="B1449" s="1" t="s">
        <v>6</v>
      </c>
      <c r="C1449" s="1" t="s">
        <v>16</v>
      </c>
      <c r="D1449" s="1">
        <v>5285</v>
      </c>
      <c r="E1449" s="1">
        <v>38773</v>
      </c>
      <c r="F1449" s="1" t="s">
        <v>10</v>
      </c>
    </row>
    <row r="1450" spans="1:6" x14ac:dyDescent="0.25">
      <c r="A1450" s="1">
        <v>2019</v>
      </c>
      <c r="B1450" s="1" t="s">
        <v>6</v>
      </c>
      <c r="C1450" s="1" t="s">
        <v>17</v>
      </c>
      <c r="D1450" s="1">
        <v>2594</v>
      </c>
      <c r="E1450" s="1">
        <v>47048</v>
      </c>
      <c r="F1450" s="1" t="s">
        <v>8</v>
      </c>
    </row>
    <row r="1451" spans="1:6" x14ac:dyDescent="0.25">
      <c r="A1451" s="1">
        <v>2019</v>
      </c>
      <c r="B1451" s="1" t="s">
        <v>6</v>
      </c>
      <c r="C1451" s="1" t="s">
        <v>18</v>
      </c>
      <c r="D1451" s="1">
        <v>2448</v>
      </c>
      <c r="E1451" s="1">
        <v>44417</v>
      </c>
      <c r="F1451" s="1" t="s">
        <v>8</v>
      </c>
    </row>
    <row r="1452" spans="1:6" x14ac:dyDescent="0.25">
      <c r="A1452" s="1">
        <v>2019</v>
      </c>
      <c r="B1452" s="1" t="s">
        <v>6</v>
      </c>
      <c r="C1452" s="1" t="s">
        <v>19</v>
      </c>
      <c r="D1452" s="1">
        <v>2730</v>
      </c>
      <c r="E1452" s="1">
        <v>54549</v>
      </c>
      <c r="F1452" s="1" t="s">
        <v>10</v>
      </c>
    </row>
    <row r="1453" spans="1:6" x14ac:dyDescent="0.25">
      <c r="A1453" s="1">
        <v>2019</v>
      </c>
      <c r="B1453" s="1" t="s">
        <v>6</v>
      </c>
      <c r="C1453" s="1" t="s">
        <v>20</v>
      </c>
      <c r="D1453" s="1">
        <v>2183</v>
      </c>
      <c r="E1453" s="1">
        <v>53269</v>
      </c>
      <c r="F1453" s="1" t="s">
        <v>8</v>
      </c>
    </row>
    <row r="1454" spans="1:6" x14ac:dyDescent="0.25">
      <c r="A1454" s="1">
        <v>2019</v>
      </c>
      <c r="B1454" s="1" t="s">
        <v>6</v>
      </c>
      <c r="C1454" s="1" t="s">
        <v>21</v>
      </c>
      <c r="D1454" s="1">
        <v>2766</v>
      </c>
      <c r="E1454" s="1">
        <v>47388</v>
      </c>
      <c r="F1454" s="1" t="s">
        <v>8</v>
      </c>
    </row>
    <row r="1455" spans="1:6" x14ac:dyDescent="0.25">
      <c r="A1455" s="1">
        <v>2019</v>
      </c>
      <c r="B1455" s="1" t="s">
        <v>6</v>
      </c>
      <c r="C1455" s="1" t="s">
        <v>22</v>
      </c>
      <c r="D1455" s="1">
        <v>2686</v>
      </c>
      <c r="E1455" s="1">
        <v>51105</v>
      </c>
      <c r="F1455" s="1" t="s">
        <v>10</v>
      </c>
    </row>
    <row r="1456" spans="1:6" x14ac:dyDescent="0.25">
      <c r="A1456" s="1">
        <v>2019</v>
      </c>
      <c r="B1456" s="1" t="s">
        <v>6</v>
      </c>
      <c r="C1456" s="1" t="s">
        <v>23</v>
      </c>
      <c r="D1456" s="1">
        <v>1584</v>
      </c>
      <c r="E1456" s="1">
        <v>60943</v>
      </c>
      <c r="F1456" s="1" t="s">
        <v>10</v>
      </c>
    </row>
    <row r="1457" spans="1:6" x14ac:dyDescent="0.25">
      <c r="A1457" s="1">
        <v>2019</v>
      </c>
      <c r="B1457" s="1" t="s">
        <v>6</v>
      </c>
      <c r="C1457" s="1" t="s">
        <v>24</v>
      </c>
      <c r="D1457" s="1">
        <v>3082</v>
      </c>
      <c r="E1457" s="1">
        <v>86128</v>
      </c>
      <c r="F1457" s="1" t="s">
        <v>8</v>
      </c>
    </row>
    <row r="1458" spans="1:6" x14ac:dyDescent="0.25">
      <c r="A1458" s="1">
        <v>2019</v>
      </c>
      <c r="B1458" s="1" t="s">
        <v>6</v>
      </c>
      <c r="C1458" s="1" t="s">
        <v>25</v>
      </c>
      <c r="D1458" s="1">
        <v>1370</v>
      </c>
      <c r="E1458" s="1">
        <v>46118</v>
      </c>
      <c r="F1458" s="1" t="s">
        <v>8</v>
      </c>
    </row>
    <row r="1459" spans="1:6" x14ac:dyDescent="0.25">
      <c r="A1459" s="1">
        <v>2019</v>
      </c>
      <c r="B1459" s="1" t="s">
        <v>6</v>
      </c>
      <c r="C1459" s="1" t="s">
        <v>26</v>
      </c>
      <c r="D1459" s="1">
        <v>723</v>
      </c>
      <c r="E1459" s="1">
        <v>48478</v>
      </c>
      <c r="F1459" s="1" t="s">
        <v>10</v>
      </c>
    </row>
    <row r="1460" spans="1:6" x14ac:dyDescent="0.25">
      <c r="A1460" s="1">
        <v>2019</v>
      </c>
      <c r="B1460" s="1" t="s">
        <v>6</v>
      </c>
      <c r="C1460" s="1" t="s">
        <v>27</v>
      </c>
      <c r="D1460" s="1">
        <v>1030</v>
      </c>
      <c r="E1460" s="1">
        <v>67286</v>
      </c>
      <c r="F1460" s="1" t="s">
        <v>8</v>
      </c>
    </row>
    <row r="1461" spans="1:6" x14ac:dyDescent="0.25">
      <c r="A1461" s="1">
        <v>2019</v>
      </c>
      <c r="B1461" s="1" t="s">
        <v>6</v>
      </c>
      <c r="C1461" s="1" t="s">
        <v>28</v>
      </c>
      <c r="D1461" s="1">
        <v>3203</v>
      </c>
      <c r="E1461" s="1">
        <v>44160</v>
      </c>
      <c r="F1461" s="1" t="s">
        <v>10</v>
      </c>
    </row>
    <row r="1462" spans="1:6" x14ac:dyDescent="0.25">
      <c r="A1462" s="1">
        <v>2019</v>
      </c>
      <c r="B1462" s="1" t="s">
        <v>6</v>
      </c>
      <c r="C1462" s="1" t="s">
        <v>29</v>
      </c>
      <c r="D1462" s="1">
        <v>2992</v>
      </c>
      <c r="E1462" s="1">
        <v>53599</v>
      </c>
      <c r="F1462" s="1" t="s">
        <v>8</v>
      </c>
    </row>
    <row r="1463" spans="1:6" x14ac:dyDescent="0.25">
      <c r="A1463" s="1">
        <v>2019</v>
      </c>
      <c r="B1463" s="1" t="s">
        <v>6</v>
      </c>
      <c r="C1463" s="1" t="s">
        <v>30</v>
      </c>
      <c r="D1463" s="1">
        <v>2168</v>
      </c>
      <c r="E1463" s="1">
        <v>51681</v>
      </c>
      <c r="F1463" s="1" t="s">
        <v>8</v>
      </c>
    </row>
    <row r="1464" spans="1:6" x14ac:dyDescent="0.25">
      <c r="A1464" s="1">
        <v>2019</v>
      </c>
      <c r="B1464" s="1" t="s">
        <v>6</v>
      </c>
      <c r="C1464" s="1" t="s">
        <v>31</v>
      </c>
      <c r="D1464" s="1">
        <v>1950</v>
      </c>
      <c r="E1464" s="1">
        <v>48894</v>
      </c>
      <c r="F1464" s="1" t="s">
        <v>10</v>
      </c>
    </row>
    <row r="1465" spans="1:6" x14ac:dyDescent="0.25">
      <c r="A1465" s="1">
        <v>2019</v>
      </c>
      <c r="B1465" s="1" t="s">
        <v>6</v>
      </c>
      <c r="C1465" s="1" t="s">
        <v>32</v>
      </c>
      <c r="D1465" s="1">
        <v>1753</v>
      </c>
      <c r="E1465" s="1">
        <v>70781</v>
      </c>
      <c r="F1465" s="1" t="s">
        <v>10</v>
      </c>
    </row>
    <row r="1466" spans="1:6" x14ac:dyDescent="0.25">
      <c r="A1466" s="1">
        <v>2019</v>
      </c>
      <c r="B1466" s="1" t="s">
        <v>6</v>
      </c>
      <c r="C1466" s="1" t="s">
        <v>33</v>
      </c>
      <c r="D1466" s="1">
        <v>2337</v>
      </c>
      <c r="E1466" s="1">
        <v>45544</v>
      </c>
      <c r="F1466" s="1" t="s">
        <v>8</v>
      </c>
    </row>
    <row r="1467" spans="1:6" x14ac:dyDescent="0.25">
      <c r="A1467" s="1">
        <v>2019</v>
      </c>
      <c r="B1467" s="1" t="s">
        <v>6</v>
      </c>
      <c r="C1467" s="1" t="s">
        <v>34</v>
      </c>
      <c r="D1467" s="1">
        <v>612</v>
      </c>
      <c r="E1467" s="1">
        <v>88999</v>
      </c>
      <c r="F1467" s="1" t="s">
        <v>8</v>
      </c>
    </row>
    <row r="1468" spans="1:6" x14ac:dyDescent="0.25">
      <c r="A1468" s="1">
        <v>2019</v>
      </c>
      <c r="B1468" s="1" t="s">
        <v>6</v>
      </c>
      <c r="C1468" s="1" t="s">
        <v>35</v>
      </c>
      <c r="D1468" s="1">
        <v>350</v>
      </c>
      <c r="E1468" s="1">
        <v>47972</v>
      </c>
      <c r="F1468" s="1" t="s">
        <v>10</v>
      </c>
    </row>
    <row r="1469" spans="1:6" x14ac:dyDescent="0.25">
      <c r="A1469" s="1">
        <v>2019</v>
      </c>
      <c r="B1469" s="1" t="s">
        <v>6</v>
      </c>
      <c r="C1469" s="1" t="s">
        <v>36</v>
      </c>
      <c r="D1469" s="1">
        <v>1018</v>
      </c>
      <c r="E1469" s="1">
        <v>43279</v>
      </c>
      <c r="F1469" s="1" t="s">
        <v>10</v>
      </c>
    </row>
    <row r="1470" spans="1:6" x14ac:dyDescent="0.25">
      <c r="A1470" s="1">
        <v>2019</v>
      </c>
      <c r="B1470" s="1" t="s">
        <v>6</v>
      </c>
      <c r="C1470" s="1" t="s">
        <v>37</v>
      </c>
      <c r="D1470" s="1">
        <v>1991</v>
      </c>
      <c r="E1470" s="1">
        <v>65989</v>
      </c>
      <c r="F1470" s="1" t="s">
        <v>10</v>
      </c>
    </row>
    <row r="1471" spans="1:6" x14ac:dyDescent="0.25">
      <c r="A1471" s="1">
        <v>2019</v>
      </c>
      <c r="B1471" s="1" t="s">
        <v>6</v>
      </c>
      <c r="C1471" s="1" t="s">
        <v>38</v>
      </c>
      <c r="D1471" s="1">
        <v>3023</v>
      </c>
      <c r="E1471" s="1">
        <v>45487</v>
      </c>
      <c r="F1471" s="1" t="s">
        <v>10</v>
      </c>
    </row>
    <row r="1472" spans="1:6" x14ac:dyDescent="0.25">
      <c r="A1472" s="1">
        <v>2019</v>
      </c>
      <c r="B1472" s="1" t="s">
        <v>6</v>
      </c>
      <c r="C1472" s="1" t="s">
        <v>39</v>
      </c>
      <c r="D1472" s="1">
        <v>3306</v>
      </c>
      <c r="E1472" s="1">
        <v>43636</v>
      </c>
      <c r="F1472" s="1" t="s">
        <v>10</v>
      </c>
    </row>
    <row r="1473" spans="1:6" x14ac:dyDescent="0.25">
      <c r="A1473" s="1">
        <v>2019</v>
      </c>
      <c r="B1473" s="1" t="s">
        <v>6</v>
      </c>
      <c r="C1473" s="1" t="s">
        <v>40</v>
      </c>
      <c r="D1473" s="1">
        <v>1771</v>
      </c>
      <c r="E1473" s="1">
        <v>95578</v>
      </c>
      <c r="F1473" s="1" t="s">
        <v>8</v>
      </c>
    </row>
    <row r="1474" spans="1:6" x14ac:dyDescent="0.25">
      <c r="A1474" s="1">
        <v>2019</v>
      </c>
      <c r="B1474" s="1" t="s">
        <v>6</v>
      </c>
      <c r="C1474" s="1" t="s">
        <v>41</v>
      </c>
      <c r="D1474" s="1">
        <v>2483</v>
      </c>
      <c r="E1474" s="1">
        <v>54849</v>
      </c>
      <c r="F1474" s="1" t="s">
        <v>8</v>
      </c>
    </row>
    <row r="1475" spans="1:6" x14ac:dyDescent="0.25">
      <c r="A1475" s="1">
        <v>2019</v>
      </c>
      <c r="B1475" s="1" t="s">
        <v>6</v>
      </c>
      <c r="C1475" s="1" t="s">
        <v>42</v>
      </c>
      <c r="D1475" s="1">
        <v>4333</v>
      </c>
      <c r="E1475" s="1">
        <v>94899</v>
      </c>
      <c r="F1475" s="1" t="s">
        <v>10</v>
      </c>
    </row>
    <row r="1476" spans="1:6" x14ac:dyDescent="0.25">
      <c r="A1476" s="1">
        <v>2019</v>
      </c>
      <c r="B1476" s="1" t="s">
        <v>6</v>
      </c>
      <c r="C1476" s="1" t="s">
        <v>43</v>
      </c>
      <c r="D1476" s="1">
        <v>4453</v>
      </c>
      <c r="E1476" s="1">
        <v>41362</v>
      </c>
      <c r="F1476" s="1" t="s">
        <v>8</v>
      </c>
    </row>
    <row r="1477" spans="1:6" x14ac:dyDescent="0.25">
      <c r="A1477" s="1">
        <v>2019</v>
      </c>
      <c r="B1477" s="1" t="s">
        <v>6</v>
      </c>
      <c r="C1477" s="1" t="s">
        <v>44</v>
      </c>
      <c r="D1477" s="1">
        <v>3498</v>
      </c>
      <c r="E1477" s="1">
        <v>69021</v>
      </c>
      <c r="F1477" s="1" t="s">
        <v>8</v>
      </c>
    </row>
    <row r="1478" spans="1:6" x14ac:dyDescent="0.25">
      <c r="A1478" s="1">
        <v>2019</v>
      </c>
      <c r="B1478" s="1" t="s">
        <v>6</v>
      </c>
      <c r="C1478" s="1" t="s">
        <v>46</v>
      </c>
      <c r="D1478" s="1">
        <v>1230</v>
      </c>
      <c r="E1478" s="1">
        <v>46520</v>
      </c>
      <c r="F1478" s="1" t="s">
        <v>10</v>
      </c>
    </row>
    <row r="1479" spans="1:6" x14ac:dyDescent="0.25">
      <c r="A1479" s="1">
        <v>2019</v>
      </c>
      <c r="B1479" s="1" t="s">
        <v>6</v>
      </c>
      <c r="C1479" s="1" t="s">
        <v>47</v>
      </c>
      <c r="D1479" s="1">
        <v>1026</v>
      </c>
      <c r="E1479" s="1">
        <v>47459</v>
      </c>
      <c r="F1479" s="1" t="s">
        <v>10</v>
      </c>
    </row>
    <row r="1480" spans="1:6" x14ac:dyDescent="0.25">
      <c r="A1480" s="1">
        <v>2019</v>
      </c>
      <c r="B1480" s="1" t="s">
        <v>6</v>
      </c>
      <c r="C1480" s="1" t="s">
        <v>48</v>
      </c>
      <c r="D1480" s="1">
        <v>1071</v>
      </c>
      <c r="E1480" s="1">
        <v>49908</v>
      </c>
      <c r="F1480" s="1" t="s">
        <v>8</v>
      </c>
    </row>
    <row r="1481" spans="1:6" x14ac:dyDescent="0.25">
      <c r="A1481" s="1">
        <v>2019</v>
      </c>
      <c r="B1481" s="1" t="s">
        <v>6</v>
      </c>
      <c r="C1481" s="1" t="s">
        <v>49</v>
      </c>
      <c r="D1481" s="1">
        <v>19580</v>
      </c>
      <c r="E1481" s="1">
        <v>113415</v>
      </c>
      <c r="F1481" s="1" t="s">
        <v>8</v>
      </c>
    </row>
    <row r="1482" spans="1:6" x14ac:dyDescent="0.25">
      <c r="A1482" s="1">
        <v>2019</v>
      </c>
      <c r="B1482" s="1" t="s">
        <v>6</v>
      </c>
      <c r="C1482" s="1" t="s">
        <v>50</v>
      </c>
      <c r="D1482" s="1">
        <v>1034</v>
      </c>
      <c r="E1482" s="1">
        <v>65120</v>
      </c>
      <c r="F1482" s="1" t="s">
        <v>10</v>
      </c>
    </row>
    <row r="1483" spans="1:6" x14ac:dyDescent="0.25">
      <c r="A1483" s="1">
        <v>2019</v>
      </c>
      <c r="B1483" s="1" t="s">
        <v>6</v>
      </c>
      <c r="C1483" s="1" t="s">
        <v>51</v>
      </c>
      <c r="D1483" s="1">
        <v>551</v>
      </c>
      <c r="E1483" s="1">
        <v>43223</v>
      </c>
      <c r="F1483" s="1" t="s">
        <v>8</v>
      </c>
    </row>
    <row r="1484" spans="1:6" x14ac:dyDescent="0.25">
      <c r="A1484" s="1">
        <v>2019</v>
      </c>
      <c r="B1484" s="1" t="s">
        <v>6</v>
      </c>
      <c r="C1484" s="1" t="s">
        <v>52</v>
      </c>
      <c r="D1484" s="1">
        <v>2061</v>
      </c>
      <c r="E1484" s="1">
        <v>50371</v>
      </c>
      <c r="F1484" s="1" t="s">
        <v>10</v>
      </c>
    </row>
    <row r="1485" spans="1:6" x14ac:dyDescent="0.25">
      <c r="A1485" s="1">
        <v>2019</v>
      </c>
      <c r="B1485" s="1" t="s">
        <v>6</v>
      </c>
      <c r="C1485" s="1" t="s">
        <v>53</v>
      </c>
      <c r="D1485" s="1">
        <v>7493</v>
      </c>
      <c r="E1485" s="1">
        <v>38082</v>
      </c>
      <c r="F1485" s="1" t="s">
        <v>8</v>
      </c>
    </row>
    <row r="1486" spans="1:6" x14ac:dyDescent="0.25">
      <c r="A1486" s="1">
        <v>2019</v>
      </c>
      <c r="B1486" s="1" t="s">
        <v>6</v>
      </c>
      <c r="C1486" s="1" t="s">
        <v>54</v>
      </c>
      <c r="D1486" s="1">
        <v>1221</v>
      </c>
      <c r="E1486" s="1">
        <v>82848</v>
      </c>
      <c r="F1486" s="1" t="s">
        <v>8</v>
      </c>
    </row>
    <row r="1487" spans="1:6" x14ac:dyDescent="0.25">
      <c r="A1487" s="1">
        <v>2019</v>
      </c>
      <c r="B1487" s="1" t="s">
        <v>6</v>
      </c>
      <c r="C1487" s="1" t="s">
        <v>55</v>
      </c>
      <c r="D1487" s="1">
        <v>2865</v>
      </c>
      <c r="E1487" s="1">
        <v>43981</v>
      </c>
      <c r="F1487" s="1" t="s">
        <v>10</v>
      </c>
    </row>
    <row r="1488" spans="1:6" x14ac:dyDescent="0.25">
      <c r="A1488" s="1">
        <v>2019</v>
      </c>
      <c r="B1488" s="1" t="s">
        <v>6</v>
      </c>
      <c r="C1488" s="1" t="s">
        <v>56</v>
      </c>
      <c r="D1488" s="1">
        <v>1442</v>
      </c>
      <c r="E1488" s="1">
        <v>87163</v>
      </c>
      <c r="F1488" s="1" t="s">
        <v>10</v>
      </c>
    </row>
    <row r="1489" spans="1:6" x14ac:dyDescent="0.25">
      <c r="A1489" s="1">
        <v>2019</v>
      </c>
      <c r="B1489" s="1" t="s">
        <v>57</v>
      </c>
      <c r="C1489" s="1" t="s">
        <v>7</v>
      </c>
      <c r="D1489" s="1">
        <v>9645</v>
      </c>
      <c r="E1489" s="1">
        <v>58230</v>
      </c>
      <c r="F1489" s="1" t="s">
        <v>8</v>
      </c>
    </row>
    <row r="1490" spans="1:6" x14ac:dyDescent="0.25">
      <c r="A1490" s="1">
        <v>2019</v>
      </c>
      <c r="B1490" s="1" t="s">
        <v>57</v>
      </c>
      <c r="C1490" s="1" t="s">
        <v>9</v>
      </c>
      <c r="D1490" s="1">
        <v>11368</v>
      </c>
      <c r="E1490" s="1">
        <v>59440</v>
      </c>
      <c r="F1490" s="1" t="s">
        <v>8</v>
      </c>
    </row>
    <row r="1491" spans="1:6" x14ac:dyDescent="0.25">
      <c r="A1491" s="1">
        <v>2019</v>
      </c>
      <c r="B1491" s="1" t="s">
        <v>57</v>
      </c>
      <c r="C1491" s="1" t="s">
        <v>11</v>
      </c>
      <c r="D1491" s="1">
        <v>6817</v>
      </c>
      <c r="E1491" s="1">
        <v>53283</v>
      </c>
      <c r="F1491" s="1" t="s">
        <v>10</v>
      </c>
    </row>
    <row r="1492" spans="1:6" x14ac:dyDescent="0.25">
      <c r="A1492" s="1">
        <v>2019</v>
      </c>
      <c r="B1492" s="1" t="s">
        <v>57</v>
      </c>
      <c r="C1492" s="1" t="s">
        <v>12</v>
      </c>
      <c r="D1492" s="1">
        <v>72972</v>
      </c>
      <c r="E1492" s="1">
        <v>73561</v>
      </c>
      <c r="F1492" s="1" t="s">
        <v>10</v>
      </c>
    </row>
    <row r="1493" spans="1:6" x14ac:dyDescent="0.25">
      <c r="A1493" s="1">
        <v>2019</v>
      </c>
      <c r="B1493" s="1" t="s">
        <v>57</v>
      </c>
      <c r="C1493" s="1" t="s">
        <v>13</v>
      </c>
      <c r="D1493" s="1">
        <v>19243</v>
      </c>
      <c r="E1493" s="1">
        <v>65444</v>
      </c>
      <c r="F1493" s="1" t="s">
        <v>10</v>
      </c>
    </row>
    <row r="1494" spans="1:6" x14ac:dyDescent="0.25">
      <c r="A1494" s="1">
        <v>2019</v>
      </c>
      <c r="B1494" s="1" t="s">
        <v>57</v>
      </c>
      <c r="C1494" s="1" t="s">
        <v>14</v>
      </c>
      <c r="D1494" s="1">
        <v>9351</v>
      </c>
      <c r="E1494" s="1">
        <v>74641</v>
      </c>
      <c r="F1494" s="1" t="s">
        <v>10</v>
      </c>
    </row>
    <row r="1495" spans="1:6" x14ac:dyDescent="0.25">
      <c r="A1495" s="1">
        <v>2019</v>
      </c>
      <c r="B1495" s="1" t="s">
        <v>57</v>
      </c>
      <c r="C1495" s="1" t="s">
        <v>15</v>
      </c>
      <c r="D1495" s="1">
        <v>2777</v>
      </c>
      <c r="E1495" s="1">
        <v>65040</v>
      </c>
      <c r="F1495" s="1" t="s">
        <v>10</v>
      </c>
    </row>
    <row r="1496" spans="1:6" x14ac:dyDescent="0.25">
      <c r="A1496" s="1">
        <v>2019</v>
      </c>
      <c r="B1496" s="1" t="s">
        <v>57</v>
      </c>
      <c r="C1496" s="1" t="s">
        <v>16</v>
      </c>
      <c r="D1496" s="1">
        <v>67384</v>
      </c>
      <c r="E1496" s="1">
        <v>55256</v>
      </c>
      <c r="F1496" s="1" t="s">
        <v>8</v>
      </c>
    </row>
    <row r="1497" spans="1:6" x14ac:dyDescent="0.25">
      <c r="A1497" s="1">
        <v>2019</v>
      </c>
      <c r="B1497" s="1" t="s">
        <v>57</v>
      </c>
      <c r="C1497" s="1" t="s">
        <v>17</v>
      </c>
      <c r="D1497" s="1">
        <v>20135</v>
      </c>
      <c r="E1497" s="1">
        <v>64213</v>
      </c>
      <c r="F1497" s="1" t="s">
        <v>8</v>
      </c>
    </row>
    <row r="1498" spans="1:6" x14ac:dyDescent="0.25">
      <c r="A1498" s="1">
        <v>2019</v>
      </c>
      <c r="B1498" s="1" t="s">
        <v>57</v>
      </c>
      <c r="C1498" s="1" t="s">
        <v>18</v>
      </c>
      <c r="D1498" s="1">
        <v>7660</v>
      </c>
      <c r="E1498" s="1">
        <v>48865</v>
      </c>
      <c r="F1498" s="1" t="s">
        <v>10</v>
      </c>
    </row>
    <row r="1499" spans="1:6" x14ac:dyDescent="0.25">
      <c r="A1499" s="1">
        <v>2019</v>
      </c>
      <c r="B1499" s="1" t="s">
        <v>57</v>
      </c>
      <c r="C1499" s="1" t="s">
        <v>19</v>
      </c>
      <c r="D1499" s="1">
        <v>31422</v>
      </c>
      <c r="E1499" s="1">
        <v>76893</v>
      </c>
      <c r="F1499" s="1" t="s">
        <v>8</v>
      </c>
    </row>
    <row r="1500" spans="1:6" x14ac:dyDescent="0.25">
      <c r="A1500" s="1">
        <v>2019</v>
      </c>
      <c r="B1500" s="1" t="s">
        <v>57</v>
      </c>
      <c r="C1500" s="1" t="s">
        <v>20</v>
      </c>
      <c r="D1500" s="1">
        <v>14839</v>
      </c>
      <c r="E1500" s="1">
        <v>63099</v>
      </c>
      <c r="F1500" s="1" t="s">
        <v>8</v>
      </c>
    </row>
    <row r="1501" spans="1:6" x14ac:dyDescent="0.25">
      <c r="A1501" s="1">
        <v>2019</v>
      </c>
      <c r="B1501" s="1" t="s">
        <v>57</v>
      </c>
      <c r="C1501" s="1" t="s">
        <v>21</v>
      </c>
      <c r="D1501" s="1">
        <v>9417</v>
      </c>
      <c r="E1501" s="1">
        <v>61415</v>
      </c>
      <c r="F1501" s="1" t="s">
        <v>10</v>
      </c>
    </row>
    <row r="1502" spans="1:6" x14ac:dyDescent="0.25">
      <c r="A1502" s="1">
        <v>2019</v>
      </c>
      <c r="B1502" s="1" t="s">
        <v>57</v>
      </c>
      <c r="C1502" s="1" t="s">
        <v>22</v>
      </c>
      <c r="D1502" s="1">
        <v>7584</v>
      </c>
      <c r="E1502" s="1">
        <v>58807</v>
      </c>
      <c r="F1502" s="1" t="s">
        <v>10</v>
      </c>
    </row>
    <row r="1503" spans="1:6" x14ac:dyDescent="0.25">
      <c r="A1503" s="1">
        <v>2019</v>
      </c>
      <c r="B1503" s="1" t="s">
        <v>57</v>
      </c>
      <c r="C1503" s="1" t="s">
        <v>23</v>
      </c>
      <c r="D1503" s="1">
        <v>9339</v>
      </c>
      <c r="E1503" s="1">
        <v>59194</v>
      </c>
      <c r="F1503" s="1" t="s">
        <v>8</v>
      </c>
    </row>
    <row r="1504" spans="1:6" x14ac:dyDescent="0.25">
      <c r="A1504" s="1">
        <v>2019</v>
      </c>
      <c r="B1504" s="1" t="s">
        <v>57</v>
      </c>
      <c r="C1504" s="1" t="s">
        <v>24</v>
      </c>
      <c r="D1504" s="1">
        <v>10825</v>
      </c>
      <c r="E1504" s="1">
        <v>67781</v>
      </c>
      <c r="F1504" s="1" t="s">
        <v>8</v>
      </c>
    </row>
    <row r="1505" spans="1:6" x14ac:dyDescent="0.25">
      <c r="A1505" s="1">
        <v>2019</v>
      </c>
      <c r="B1505" s="1" t="s">
        <v>57</v>
      </c>
      <c r="C1505" s="1" t="s">
        <v>25</v>
      </c>
      <c r="D1505" s="1">
        <v>5502</v>
      </c>
      <c r="E1505" s="1">
        <v>53930</v>
      </c>
      <c r="F1505" s="1" t="s">
        <v>10</v>
      </c>
    </row>
    <row r="1506" spans="1:6" x14ac:dyDescent="0.25">
      <c r="A1506" s="1">
        <v>2019</v>
      </c>
      <c r="B1506" s="1" t="s">
        <v>57</v>
      </c>
      <c r="C1506" s="1" t="s">
        <v>26</v>
      </c>
      <c r="D1506" s="1">
        <v>16463</v>
      </c>
      <c r="E1506" s="1">
        <v>71027</v>
      </c>
      <c r="F1506" s="1" t="s">
        <v>8</v>
      </c>
    </row>
    <row r="1507" spans="1:6" x14ac:dyDescent="0.25">
      <c r="A1507" s="1">
        <v>2019</v>
      </c>
      <c r="B1507" s="1" t="s">
        <v>57</v>
      </c>
      <c r="C1507" s="1" t="s">
        <v>27</v>
      </c>
      <c r="D1507" s="1">
        <v>21055</v>
      </c>
      <c r="E1507" s="1">
        <v>81405</v>
      </c>
      <c r="F1507" s="1" t="s">
        <v>10</v>
      </c>
    </row>
    <row r="1508" spans="1:6" x14ac:dyDescent="0.25">
      <c r="A1508" s="1">
        <v>2019</v>
      </c>
      <c r="B1508" s="1" t="s">
        <v>57</v>
      </c>
      <c r="C1508" s="1" t="s">
        <v>28</v>
      </c>
      <c r="D1508" s="1">
        <v>19544</v>
      </c>
      <c r="E1508" s="1">
        <v>67511</v>
      </c>
      <c r="F1508" s="1" t="s">
        <v>8</v>
      </c>
    </row>
    <row r="1509" spans="1:6" x14ac:dyDescent="0.25">
      <c r="A1509" s="1">
        <v>2019</v>
      </c>
      <c r="B1509" s="1" t="s">
        <v>57</v>
      </c>
      <c r="C1509" s="1" t="s">
        <v>29</v>
      </c>
      <c r="D1509" s="1">
        <v>15746</v>
      </c>
      <c r="E1509" s="1">
        <v>71464</v>
      </c>
      <c r="F1509" s="1" t="s">
        <v>8</v>
      </c>
    </row>
    <row r="1510" spans="1:6" x14ac:dyDescent="0.25">
      <c r="A1510" s="1">
        <v>2019</v>
      </c>
      <c r="B1510" s="1" t="s">
        <v>57</v>
      </c>
      <c r="C1510" s="1" t="s">
        <v>30</v>
      </c>
      <c r="D1510" s="1">
        <v>5670</v>
      </c>
      <c r="E1510" s="1">
        <v>54782</v>
      </c>
      <c r="F1510" s="1" t="s">
        <v>10</v>
      </c>
    </row>
    <row r="1511" spans="1:6" x14ac:dyDescent="0.25">
      <c r="A1511" s="1">
        <v>2019</v>
      </c>
      <c r="B1511" s="1" t="s">
        <v>57</v>
      </c>
      <c r="C1511" s="1" t="s">
        <v>31</v>
      </c>
      <c r="D1511" s="1">
        <v>15141</v>
      </c>
      <c r="E1511" s="1">
        <v>63823</v>
      </c>
      <c r="F1511" s="1" t="s">
        <v>10</v>
      </c>
    </row>
    <row r="1512" spans="1:6" x14ac:dyDescent="0.25">
      <c r="A1512" s="1">
        <v>2019</v>
      </c>
      <c r="B1512" s="1" t="s">
        <v>57</v>
      </c>
      <c r="C1512" s="1" t="s">
        <v>32</v>
      </c>
      <c r="D1512" s="1">
        <v>6287</v>
      </c>
      <c r="E1512" s="1">
        <v>56369</v>
      </c>
      <c r="F1512" s="1" t="s">
        <v>8</v>
      </c>
    </row>
    <row r="1513" spans="1:6" x14ac:dyDescent="0.25">
      <c r="A1513" s="1">
        <v>2019</v>
      </c>
      <c r="B1513" s="1" t="s">
        <v>57</v>
      </c>
      <c r="C1513" s="1" t="s">
        <v>33</v>
      </c>
      <c r="D1513" s="1">
        <v>7053</v>
      </c>
      <c r="E1513" s="1">
        <v>55634</v>
      </c>
      <c r="F1513" s="1" t="s">
        <v>8</v>
      </c>
    </row>
    <row r="1514" spans="1:6" x14ac:dyDescent="0.25">
      <c r="A1514" s="1">
        <v>2019</v>
      </c>
      <c r="B1514" s="1" t="s">
        <v>57</v>
      </c>
      <c r="C1514" s="1" t="s">
        <v>34</v>
      </c>
      <c r="D1514" s="1">
        <v>5859</v>
      </c>
      <c r="E1514" s="1">
        <v>64071</v>
      </c>
      <c r="F1514" s="1" t="s">
        <v>10</v>
      </c>
    </row>
    <row r="1515" spans="1:6" x14ac:dyDescent="0.25">
      <c r="A1515" s="1">
        <v>2019</v>
      </c>
      <c r="B1515" s="1" t="s">
        <v>57</v>
      </c>
      <c r="C1515" s="1" t="s">
        <v>35</v>
      </c>
      <c r="D1515" s="1">
        <v>4363</v>
      </c>
      <c r="E1515" s="1">
        <v>67497</v>
      </c>
      <c r="F1515" s="1" t="s">
        <v>10</v>
      </c>
    </row>
    <row r="1516" spans="1:6" x14ac:dyDescent="0.25">
      <c r="A1516" s="1">
        <v>2019</v>
      </c>
      <c r="B1516" s="1" t="s">
        <v>57</v>
      </c>
      <c r="C1516" s="1" t="s">
        <v>36</v>
      </c>
      <c r="D1516" s="1">
        <v>21672</v>
      </c>
      <c r="E1516" s="1">
        <v>77145</v>
      </c>
      <c r="F1516" s="1" t="s">
        <v>10</v>
      </c>
    </row>
    <row r="1517" spans="1:6" x14ac:dyDescent="0.25">
      <c r="A1517" s="1">
        <v>2019</v>
      </c>
      <c r="B1517" s="1" t="s">
        <v>57</v>
      </c>
      <c r="C1517" s="1" t="s">
        <v>37</v>
      </c>
      <c r="D1517" s="1">
        <v>5141</v>
      </c>
      <c r="E1517" s="1">
        <v>52369</v>
      </c>
      <c r="F1517" s="1" t="s">
        <v>10</v>
      </c>
    </row>
    <row r="1518" spans="1:6" x14ac:dyDescent="0.25">
      <c r="A1518" s="1">
        <v>2019</v>
      </c>
      <c r="B1518" s="1" t="s">
        <v>57</v>
      </c>
      <c r="C1518" s="1" t="s">
        <v>38</v>
      </c>
      <c r="D1518" s="1">
        <v>50064</v>
      </c>
      <c r="E1518" s="1">
        <v>77408</v>
      </c>
      <c r="F1518" s="1" t="s">
        <v>10</v>
      </c>
    </row>
    <row r="1519" spans="1:6" x14ac:dyDescent="0.25">
      <c r="A1519" s="1">
        <v>2019</v>
      </c>
      <c r="B1519" s="1" t="s">
        <v>57</v>
      </c>
      <c r="C1519" s="1" t="s">
        <v>39</v>
      </c>
      <c r="D1519" s="1">
        <v>26057</v>
      </c>
      <c r="E1519" s="1">
        <v>58372</v>
      </c>
      <c r="F1519" s="1" t="s">
        <v>8</v>
      </c>
    </row>
    <row r="1520" spans="1:6" x14ac:dyDescent="0.25">
      <c r="A1520" s="1">
        <v>2019</v>
      </c>
      <c r="B1520" s="1" t="s">
        <v>57</v>
      </c>
      <c r="C1520" s="1" t="s">
        <v>40</v>
      </c>
      <c r="D1520" s="1">
        <v>4035</v>
      </c>
      <c r="E1520" s="1">
        <v>69029</v>
      </c>
      <c r="F1520" s="1" t="s">
        <v>8</v>
      </c>
    </row>
    <row r="1521" spans="1:6" x14ac:dyDescent="0.25">
      <c r="A1521" s="1">
        <v>2019</v>
      </c>
      <c r="B1521" s="1" t="s">
        <v>57</v>
      </c>
      <c r="C1521" s="1" t="s">
        <v>41</v>
      </c>
      <c r="D1521" s="1">
        <v>23022</v>
      </c>
      <c r="E1521" s="1">
        <v>66831</v>
      </c>
      <c r="F1521" s="1" t="s">
        <v>10</v>
      </c>
    </row>
    <row r="1522" spans="1:6" x14ac:dyDescent="0.25">
      <c r="A1522" s="1">
        <v>2019</v>
      </c>
      <c r="B1522" s="1" t="s">
        <v>57</v>
      </c>
      <c r="C1522" s="1" t="s">
        <v>42</v>
      </c>
      <c r="D1522" s="1">
        <v>9823</v>
      </c>
      <c r="E1522" s="1">
        <v>56585</v>
      </c>
      <c r="F1522" s="1" t="s">
        <v>8</v>
      </c>
    </row>
    <row r="1523" spans="1:6" x14ac:dyDescent="0.25">
      <c r="A1523" s="1">
        <v>2019</v>
      </c>
      <c r="B1523" s="1" t="s">
        <v>57</v>
      </c>
      <c r="C1523" s="1" t="s">
        <v>43</v>
      </c>
      <c r="D1523" s="1">
        <v>13468</v>
      </c>
      <c r="E1523" s="1">
        <v>63987</v>
      </c>
      <c r="F1523" s="1" t="s">
        <v>8</v>
      </c>
    </row>
    <row r="1524" spans="1:6" x14ac:dyDescent="0.25">
      <c r="A1524" s="1">
        <v>2019</v>
      </c>
      <c r="B1524" s="1" t="s">
        <v>57</v>
      </c>
      <c r="C1524" s="1" t="s">
        <v>44</v>
      </c>
      <c r="D1524" s="1">
        <v>28397</v>
      </c>
      <c r="E1524" s="1">
        <v>70769</v>
      </c>
      <c r="F1524" s="1" t="s">
        <v>10</v>
      </c>
    </row>
    <row r="1525" spans="1:6" x14ac:dyDescent="0.25">
      <c r="A1525" s="1">
        <v>2019</v>
      </c>
      <c r="B1525" s="1" t="s">
        <v>57</v>
      </c>
      <c r="C1525" s="1" t="s">
        <v>46</v>
      </c>
      <c r="D1525" s="1">
        <v>11635</v>
      </c>
      <c r="E1525" s="1">
        <v>59542</v>
      </c>
      <c r="F1525" s="1" t="s">
        <v>10</v>
      </c>
    </row>
    <row r="1526" spans="1:6" x14ac:dyDescent="0.25">
      <c r="A1526" s="1">
        <v>2019</v>
      </c>
      <c r="B1526" s="1" t="s">
        <v>57</v>
      </c>
      <c r="C1526" s="1" t="s">
        <v>47</v>
      </c>
      <c r="D1526" s="1">
        <v>3883</v>
      </c>
      <c r="E1526" s="1">
        <v>53385</v>
      </c>
      <c r="F1526" s="1" t="s">
        <v>8</v>
      </c>
    </row>
    <row r="1527" spans="1:6" x14ac:dyDescent="0.25">
      <c r="A1527" s="1">
        <v>2019</v>
      </c>
      <c r="B1527" s="1" t="s">
        <v>57</v>
      </c>
      <c r="C1527" s="1" t="s">
        <v>48</v>
      </c>
      <c r="D1527" s="1">
        <v>11745</v>
      </c>
      <c r="E1527" s="1">
        <v>62642</v>
      </c>
      <c r="F1527" s="1" t="s">
        <v>8</v>
      </c>
    </row>
    <row r="1528" spans="1:6" x14ac:dyDescent="0.25">
      <c r="A1528" s="1">
        <v>2019</v>
      </c>
      <c r="B1528" s="1" t="s">
        <v>57</v>
      </c>
      <c r="C1528" s="1" t="s">
        <v>49</v>
      </c>
      <c r="D1528" s="1">
        <v>49310</v>
      </c>
      <c r="E1528" s="1">
        <v>69219</v>
      </c>
      <c r="F1528" s="1" t="s">
        <v>10</v>
      </c>
    </row>
    <row r="1529" spans="1:6" x14ac:dyDescent="0.25">
      <c r="A1529" s="1">
        <v>2019</v>
      </c>
      <c r="B1529" s="1" t="s">
        <v>57</v>
      </c>
      <c r="C1529" s="1" t="s">
        <v>50</v>
      </c>
      <c r="D1529" s="1">
        <v>10886</v>
      </c>
      <c r="E1529" s="1">
        <v>55132</v>
      </c>
      <c r="F1529" s="1" t="s">
        <v>8</v>
      </c>
    </row>
    <row r="1530" spans="1:6" x14ac:dyDescent="0.25">
      <c r="A1530" s="1">
        <v>2019</v>
      </c>
      <c r="B1530" s="1" t="s">
        <v>57</v>
      </c>
      <c r="C1530" s="1" t="s">
        <v>51</v>
      </c>
      <c r="D1530" s="1">
        <v>2865</v>
      </c>
      <c r="E1530" s="1">
        <v>56125</v>
      </c>
      <c r="F1530" s="1" t="s">
        <v>10</v>
      </c>
    </row>
    <row r="1531" spans="1:6" x14ac:dyDescent="0.25">
      <c r="A1531" s="1">
        <v>2019</v>
      </c>
      <c r="B1531" s="1" t="s">
        <v>57</v>
      </c>
      <c r="C1531" s="1" t="s">
        <v>52</v>
      </c>
      <c r="D1531" s="1">
        <v>21256</v>
      </c>
      <c r="E1531" s="1">
        <v>62166</v>
      </c>
      <c r="F1531" s="1" t="s">
        <v>8</v>
      </c>
    </row>
    <row r="1532" spans="1:6" x14ac:dyDescent="0.25">
      <c r="A1532" s="1">
        <v>2019</v>
      </c>
      <c r="B1532" s="1" t="s">
        <v>57</v>
      </c>
      <c r="C1532" s="1" t="s">
        <v>53</v>
      </c>
      <c r="D1532" s="1">
        <v>25279</v>
      </c>
      <c r="E1532" s="1">
        <v>67249</v>
      </c>
      <c r="F1532" s="1" t="s">
        <v>8</v>
      </c>
    </row>
    <row r="1533" spans="1:6" x14ac:dyDescent="0.25">
      <c r="A1533" s="1">
        <v>2019</v>
      </c>
      <c r="B1533" s="1" t="s">
        <v>57</v>
      </c>
      <c r="C1533" s="1" t="s">
        <v>54</v>
      </c>
      <c r="D1533" s="1">
        <v>4402</v>
      </c>
      <c r="E1533" s="1">
        <v>63987</v>
      </c>
      <c r="F1533" s="1" t="s">
        <v>10</v>
      </c>
    </row>
    <row r="1534" spans="1:6" x14ac:dyDescent="0.25">
      <c r="A1534" s="1">
        <v>2019</v>
      </c>
      <c r="B1534" s="1" t="s">
        <v>57</v>
      </c>
      <c r="C1534" s="1" t="s">
        <v>55</v>
      </c>
      <c r="D1534" s="1">
        <v>14158</v>
      </c>
      <c r="E1534" s="1">
        <v>66136</v>
      </c>
      <c r="F1534" s="1" t="s">
        <v>10</v>
      </c>
    </row>
    <row r="1535" spans="1:6" x14ac:dyDescent="0.25">
      <c r="A1535" s="1">
        <v>2019</v>
      </c>
      <c r="B1535" s="1" t="s">
        <v>57</v>
      </c>
      <c r="C1535" s="1" t="s">
        <v>56</v>
      </c>
      <c r="D1535" s="1">
        <v>3427</v>
      </c>
      <c r="E1535" s="1">
        <v>56877</v>
      </c>
      <c r="F1535" s="1" t="s">
        <v>8</v>
      </c>
    </row>
    <row r="1536" spans="1:6" x14ac:dyDescent="0.25">
      <c r="A1536" s="1">
        <v>2019</v>
      </c>
      <c r="B1536" s="1" t="s">
        <v>58</v>
      </c>
      <c r="C1536" s="1" t="s">
        <v>7</v>
      </c>
      <c r="D1536" s="1">
        <v>5447</v>
      </c>
      <c r="E1536" s="1">
        <v>61197</v>
      </c>
      <c r="F1536" s="1" t="s">
        <v>8</v>
      </c>
    </row>
    <row r="1537" spans="1:6" x14ac:dyDescent="0.25">
      <c r="A1537" s="1">
        <v>2019</v>
      </c>
      <c r="B1537" s="1" t="s">
        <v>58</v>
      </c>
      <c r="C1537" s="1" t="s">
        <v>9</v>
      </c>
      <c r="D1537" s="1">
        <v>4657</v>
      </c>
      <c r="E1537" s="1">
        <v>79528</v>
      </c>
      <c r="F1537" s="1" t="s">
        <v>10</v>
      </c>
    </row>
    <row r="1538" spans="1:6" x14ac:dyDescent="0.25">
      <c r="A1538" s="1">
        <v>2019</v>
      </c>
      <c r="B1538" s="1" t="s">
        <v>58</v>
      </c>
      <c r="C1538" s="1" t="s">
        <v>11</v>
      </c>
      <c r="D1538" s="1">
        <v>2928</v>
      </c>
      <c r="E1538" s="1">
        <v>52766</v>
      </c>
      <c r="F1538" s="1" t="s">
        <v>10</v>
      </c>
    </row>
    <row r="1539" spans="1:6" x14ac:dyDescent="0.25">
      <c r="A1539" s="1">
        <v>2019</v>
      </c>
      <c r="B1539" s="1" t="s">
        <v>58</v>
      </c>
      <c r="C1539" s="1" t="s">
        <v>12</v>
      </c>
      <c r="D1539" s="1">
        <v>42215</v>
      </c>
      <c r="E1539" s="1">
        <v>98246</v>
      </c>
      <c r="F1539" s="1" t="s">
        <v>10</v>
      </c>
    </row>
    <row r="1540" spans="1:6" x14ac:dyDescent="0.25">
      <c r="A1540" s="1">
        <v>2019</v>
      </c>
      <c r="B1540" s="1" t="s">
        <v>58</v>
      </c>
      <c r="C1540" s="1" t="s">
        <v>13</v>
      </c>
      <c r="D1540" s="1">
        <v>5750</v>
      </c>
      <c r="E1540" s="1">
        <v>75446</v>
      </c>
      <c r="F1540" s="1" t="s">
        <v>10</v>
      </c>
    </row>
    <row r="1541" spans="1:6" x14ac:dyDescent="0.25">
      <c r="A1541" s="1">
        <v>2019</v>
      </c>
      <c r="B1541" s="1" t="s">
        <v>58</v>
      </c>
      <c r="C1541" s="1" t="s">
        <v>14</v>
      </c>
      <c r="D1541" s="1">
        <v>4460</v>
      </c>
      <c r="E1541" s="1">
        <v>87864</v>
      </c>
      <c r="F1541" s="1" t="s">
        <v>10</v>
      </c>
    </row>
    <row r="1542" spans="1:6" x14ac:dyDescent="0.25">
      <c r="A1542" s="1">
        <v>2019</v>
      </c>
      <c r="B1542" s="1" t="s">
        <v>58</v>
      </c>
      <c r="C1542" s="1" t="s">
        <v>15</v>
      </c>
      <c r="D1542" s="1">
        <v>688</v>
      </c>
      <c r="E1542" s="1">
        <v>68417</v>
      </c>
      <c r="F1542" s="1" t="s">
        <v>8</v>
      </c>
    </row>
    <row r="1543" spans="1:6" x14ac:dyDescent="0.25">
      <c r="A1543" s="1">
        <v>2019</v>
      </c>
      <c r="B1543" s="1" t="s">
        <v>58</v>
      </c>
      <c r="C1543" s="1" t="s">
        <v>16</v>
      </c>
      <c r="D1543" s="1">
        <v>20513</v>
      </c>
      <c r="E1543" s="1">
        <v>65389</v>
      </c>
      <c r="F1543" s="1" t="s">
        <v>8</v>
      </c>
    </row>
    <row r="1544" spans="1:6" x14ac:dyDescent="0.25">
      <c r="A1544" s="1">
        <v>2019</v>
      </c>
      <c r="B1544" s="1" t="s">
        <v>58</v>
      </c>
      <c r="C1544" s="1" t="s">
        <v>17</v>
      </c>
      <c r="D1544" s="1">
        <v>9745</v>
      </c>
      <c r="E1544" s="1">
        <v>63889</v>
      </c>
      <c r="F1544" s="1" t="s">
        <v>10</v>
      </c>
    </row>
    <row r="1545" spans="1:6" x14ac:dyDescent="0.25">
      <c r="A1545" s="1">
        <v>2019</v>
      </c>
      <c r="B1545" s="1" t="s">
        <v>58</v>
      </c>
      <c r="C1545" s="1" t="s">
        <v>18</v>
      </c>
      <c r="D1545" s="1">
        <v>2750</v>
      </c>
      <c r="E1545" s="1">
        <v>67543</v>
      </c>
      <c r="F1545" s="1" t="s">
        <v>8</v>
      </c>
    </row>
    <row r="1546" spans="1:6" x14ac:dyDescent="0.25">
      <c r="A1546" s="1">
        <v>2019</v>
      </c>
      <c r="B1546" s="1" t="s">
        <v>58</v>
      </c>
      <c r="C1546" s="1" t="s">
        <v>19</v>
      </c>
      <c r="D1546" s="1">
        <v>17979</v>
      </c>
      <c r="E1546" s="1">
        <v>76174</v>
      </c>
      <c r="F1546" s="1" t="s">
        <v>8</v>
      </c>
    </row>
    <row r="1547" spans="1:6" x14ac:dyDescent="0.25">
      <c r="A1547" s="1">
        <v>2019</v>
      </c>
      <c r="B1547" s="1" t="s">
        <v>58</v>
      </c>
      <c r="C1547" s="1" t="s">
        <v>20</v>
      </c>
      <c r="D1547" s="1">
        <v>8554</v>
      </c>
      <c r="E1547" s="1">
        <v>67118</v>
      </c>
      <c r="F1547" s="1" t="s">
        <v>10</v>
      </c>
    </row>
    <row r="1548" spans="1:6" x14ac:dyDescent="0.25">
      <c r="A1548" s="1">
        <v>2019</v>
      </c>
      <c r="B1548" s="1" t="s">
        <v>58</v>
      </c>
      <c r="C1548" s="1" t="s">
        <v>21</v>
      </c>
      <c r="D1548" s="1">
        <v>4125</v>
      </c>
      <c r="E1548" s="1">
        <v>64617</v>
      </c>
      <c r="F1548" s="1" t="s">
        <v>10</v>
      </c>
    </row>
    <row r="1549" spans="1:6" x14ac:dyDescent="0.25">
      <c r="A1549" s="1">
        <v>2019</v>
      </c>
      <c r="B1549" s="1" t="s">
        <v>58</v>
      </c>
      <c r="C1549" s="1" t="s">
        <v>22</v>
      </c>
      <c r="D1549" s="1">
        <v>3164</v>
      </c>
      <c r="E1549" s="1">
        <v>63532</v>
      </c>
      <c r="F1549" s="1" t="s">
        <v>8</v>
      </c>
    </row>
    <row r="1550" spans="1:6" x14ac:dyDescent="0.25">
      <c r="A1550" s="1">
        <v>2019</v>
      </c>
      <c r="B1550" s="1" t="s">
        <v>58</v>
      </c>
      <c r="C1550" s="1" t="s">
        <v>23</v>
      </c>
      <c r="D1550" s="1">
        <v>4368</v>
      </c>
      <c r="E1550" s="1">
        <v>64143</v>
      </c>
      <c r="F1550" s="1" t="s">
        <v>8</v>
      </c>
    </row>
    <row r="1551" spans="1:6" x14ac:dyDescent="0.25">
      <c r="A1551" s="1">
        <v>2019</v>
      </c>
      <c r="B1551" s="1" t="s">
        <v>58</v>
      </c>
      <c r="C1551" s="1" t="s">
        <v>24</v>
      </c>
      <c r="D1551" s="1">
        <v>4464</v>
      </c>
      <c r="E1551" s="1">
        <v>78604</v>
      </c>
      <c r="F1551" s="1" t="s">
        <v>10</v>
      </c>
    </row>
    <row r="1552" spans="1:6" x14ac:dyDescent="0.25">
      <c r="A1552" s="1">
        <v>2019</v>
      </c>
      <c r="B1552" s="1" t="s">
        <v>58</v>
      </c>
      <c r="C1552" s="1" t="s">
        <v>25</v>
      </c>
      <c r="D1552" s="1">
        <v>1877</v>
      </c>
      <c r="E1552" s="1">
        <v>61458</v>
      </c>
      <c r="F1552" s="1" t="s">
        <v>8</v>
      </c>
    </row>
    <row r="1553" spans="1:6" x14ac:dyDescent="0.25">
      <c r="A1553" s="1">
        <v>2019</v>
      </c>
      <c r="B1553" s="1" t="s">
        <v>58</v>
      </c>
      <c r="C1553" s="1" t="s">
        <v>26</v>
      </c>
      <c r="D1553" s="1">
        <v>3901</v>
      </c>
      <c r="E1553" s="1">
        <v>83289</v>
      </c>
      <c r="F1553" s="1" t="s">
        <v>10</v>
      </c>
    </row>
    <row r="1554" spans="1:6" x14ac:dyDescent="0.25">
      <c r="A1554" s="1">
        <v>2019</v>
      </c>
      <c r="B1554" s="1" t="s">
        <v>58</v>
      </c>
      <c r="C1554" s="1" t="s">
        <v>27</v>
      </c>
      <c r="D1554" s="1">
        <v>6850</v>
      </c>
      <c r="E1554" s="1">
        <v>94132</v>
      </c>
      <c r="F1554" s="1" t="s">
        <v>8</v>
      </c>
    </row>
    <row r="1555" spans="1:6" x14ac:dyDescent="0.25">
      <c r="A1555" s="1">
        <v>2019</v>
      </c>
      <c r="B1555" s="1" t="s">
        <v>58</v>
      </c>
      <c r="C1555" s="1" t="s">
        <v>28</v>
      </c>
      <c r="D1555" s="1">
        <v>15721</v>
      </c>
      <c r="E1555" s="1">
        <v>72395</v>
      </c>
      <c r="F1555" s="1" t="s">
        <v>8</v>
      </c>
    </row>
    <row r="1556" spans="1:6" x14ac:dyDescent="0.25">
      <c r="A1556" s="1">
        <v>2019</v>
      </c>
      <c r="B1556" s="1" t="s">
        <v>58</v>
      </c>
      <c r="C1556" s="1" t="s">
        <v>29</v>
      </c>
      <c r="D1556" s="1">
        <v>8369</v>
      </c>
      <c r="E1556" s="1">
        <v>71734</v>
      </c>
      <c r="F1556" s="1" t="s">
        <v>10</v>
      </c>
    </row>
    <row r="1557" spans="1:6" x14ac:dyDescent="0.25">
      <c r="A1557" s="1">
        <v>2019</v>
      </c>
      <c r="B1557" s="1" t="s">
        <v>58</v>
      </c>
      <c r="C1557" s="1" t="s">
        <v>30</v>
      </c>
      <c r="D1557" s="1">
        <v>2441</v>
      </c>
      <c r="E1557" s="1">
        <v>54199</v>
      </c>
      <c r="F1557" s="1" t="s">
        <v>10</v>
      </c>
    </row>
    <row r="1558" spans="1:6" x14ac:dyDescent="0.25">
      <c r="A1558" s="1">
        <v>2019</v>
      </c>
      <c r="B1558" s="1" t="s">
        <v>58</v>
      </c>
      <c r="C1558" s="1" t="s">
        <v>31</v>
      </c>
      <c r="D1558" s="1">
        <v>6636</v>
      </c>
      <c r="E1558" s="1">
        <v>63139</v>
      </c>
      <c r="F1558" s="1" t="s">
        <v>8</v>
      </c>
    </row>
    <row r="1559" spans="1:6" x14ac:dyDescent="0.25">
      <c r="A1559" s="1">
        <v>2019</v>
      </c>
      <c r="B1559" s="1" t="s">
        <v>58</v>
      </c>
      <c r="C1559" s="1" t="s">
        <v>32</v>
      </c>
      <c r="D1559" s="1">
        <v>1572</v>
      </c>
      <c r="E1559" s="1">
        <v>54758</v>
      </c>
      <c r="F1559" s="1" t="s">
        <v>8</v>
      </c>
    </row>
    <row r="1560" spans="1:6" x14ac:dyDescent="0.25">
      <c r="A1560" s="1">
        <v>2019</v>
      </c>
      <c r="B1560" s="1" t="s">
        <v>58</v>
      </c>
      <c r="C1560" s="1" t="s">
        <v>33</v>
      </c>
      <c r="D1560" s="1">
        <v>1977</v>
      </c>
      <c r="E1560" s="1">
        <v>55568</v>
      </c>
      <c r="F1560" s="1" t="s">
        <v>10</v>
      </c>
    </row>
    <row r="1561" spans="1:6" x14ac:dyDescent="0.25">
      <c r="A1561" s="1">
        <v>2019</v>
      </c>
      <c r="B1561" s="1" t="s">
        <v>58</v>
      </c>
      <c r="C1561" s="1" t="s">
        <v>34</v>
      </c>
      <c r="D1561" s="1">
        <v>2043</v>
      </c>
      <c r="E1561" s="1">
        <v>62486</v>
      </c>
      <c r="F1561" s="1" t="s">
        <v>10</v>
      </c>
    </row>
    <row r="1562" spans="1:6" x14ac:dyDescent="0.25">
      <c r="A1562" s="1">
        <v>2019</v>
      </c>
      <c r="B1562" s="1" t="s">
        <v>58</v>
      </c>
      <c r="C1562" s="1" t="s">
        <v>35</v>
      </c>
      <c r="D1562" s="1">
        <v>2011</v>
      </c>
      <c r="E1562" s="1">
        <v>76482</v>
      </c>
      <c r="F1562" s="1" t="s">
        <v>10</v>
      </c>
    </row>
    <row r="1563" spans="1:6" x14ac:dyDescent="0.25">
      <c r="A1563" s="1">
        <v>2019</v>
      </c>
      <c r="B1563" s="1" t="s">
        <v>58</v>
      </c>
      <c r="C1563" s="1" t="s">
        <v>36</v>
      </c>
      <c r="D1563" s="1">
        <v>8962</v>
      </c>
      <c r="E1563" s="1">
        <v>84813</v>
      </c>
      <c r="F1563" s="1" t="s">
        <v>10</v>
      </c>
    </row>
    <row r="1564" spans="1:6" x14ac:dyDescent="0.25">
      <c r="A1564" s="1">
        <v>2019</v>
      </c>
      <c r="B1564" s="1" t="s">
        <v>58</v>
      </c>
      <c r="C1564" s="1" t="s">
        <v>37</v>
      </c>
      <c r="D1564" s="1">
        <v>1724</v>
      </c>
      <c r="E1564" s="1">
        <v>59328</v>
      </c>
      <c r="F1564" s="1" t="s">
        <v>10</v>
      </c>
    </row>
    <row r="1565" spans="1:6" x14ac:dyDescent="0.25">
      <c r="A1565" s="1">
        <v>2019</v>
      </c>
      <c r="B1565" s="1" t="s">
        <v>58</v>
      </c>
      <c r="C1565" s="1" t="s">
        <v>38</v>
      </c>
      <c r="D1565" s="1">
        <v>17319</v>
      </c>
      <c r="E1565" s="1">
        <v>71899</v>
      </c>
      <c r="F1565" s="1" t="s">
        <v>8</v>
      </c>
    </row>
    <row r="1566" spans="1:6" x14ac:dyDescent="0.25">
      <c r="A1566" s="1">
        <v>2019</v>
      </c>
      <c r="B1566" s="1" t="s">
        <v>58</v>
      </c>
      <c r="C1566" s="1" t="s">
        <v>39</v>
      </c>
      <c r="D1566" s="1">
        <v>10287</v>
      </c>
      <c r="E1566" s="1">
        <v>64368</v>
      </c>
      <c r="F1566" s="1" t="s">
        <v>8</v>
      </c>
    </row>
    <row r="1567" spans="1:6" x14ac:dyDescent="0.25">
      <c r="A1567" s="1">
        <v>2019</v>
      </c>
      <c r="B1567" s="1" t="s">
        <v>58</v>
      </c>
      <c r="C1567" s="1" t="s">
        <v>40</v>
      </c>
      <c r="D1567" s="1">
        <v>810</v>
      </c>
      <c r="E1567" s="1">
        <v>58594</v>
      </c>
      <c r="F1567" s="1" t="s">
        <v>10</v>
      </c>
    </row>
    <row r="1568" spans="1:6" x14ac:dyDescent="0.25">
      <c r="A1568" s="1">
        <v>2019</v>
      </c>
      <c r="B1568" s="1" t="s">
        <v>58</v>
      </c>
      <c r="C1568" s="1" t="s">
        <v>41</v>
      </c>
      <c r="D1568" s="1">
        <v>15430</v>
      </c>
      <c r="E1568" s="1">
        <v>66002</v>
      </c>
      <c r="F1568" s="1" t="s">
        <v>8</v>
      </c>
    </row>
    <row r="1569" spans="1:6" x14ac:dyDescent="0.25">
      <c r="A1569" s="1">
        <v>2019</v>
      </c>
      <c r="B1569" s="1" t="s">
        <v>58</v>
      </c>
      <c r="C1569" s="1" t="s">
        <v>42</v>
      </c>
      <c r="D1569" s="1">
        <v>4230</v>
      </c>
      <c r="E1569" s="1">
        <v>61496</v>
      </c>
      <c r="F1569" s="1" t="s">
        <v>8</v>
      </c>
    </row>
    <row r="1570" spans="1:6" x14ac:dyDescent="0.25">
      <c r="A1570" s="1">
        <v>2019</v>
      </c>
      <c r="B1570" s="1" t="s">
        <v>58</v>
      </c>
      <c r="C1570" s="1" t="s">
        <v>43</v>
      </c>
      <c r="D1570" s="1">
        <v>6175</v>
      </c>
      <c r="E1570" s="1">
        <v>74161</v>
      </c>
      <c r="F1570" s="1" t="s">
        <v>10</v>
      </c>
    </row>
    <row r="1571" spans="1:6" x14ac:dyDescent="0.25">
      <c r="A1571" s="1">
        <v>2019</v>
      </c>
      <c r="B1571" s="1" t="s">
        <v>58</v>
      </c>
      <c r="C1571" s="1" t="s">
        <v>44</v>
      </c>
      <c r="D1571" s="1">
        <v>14414</v>
      </c>
      <c r="E1571" s="1">
        <v>67111</v>
      </c>
      <c r="F1571" s="1" t="s">
        <v>10</v>
      </c>
    </row>
    <row r="1572" spans="1:6" x14ac:dyDescent="0.25">
      <c r="A1572" s="1">
        <v>2019</v>
      </c>
      <c r="B1572" s="1" t="s">
        <v>58</v>
      </c>
      <c r="C1572" s="1" t="s">
        <v>45</v>
      </c>
      <c r="D1572" s="1">
        <v>1567</v>
      </c>
      <c r="E1572" s="1">
        <v>63616</v>
      </c>
      <c r="F1572" s="1" t="s">
        <v>8</v>
      </c>
    </row>
    <row r="1573" spans="1:6" x14ac:dyDescent="0.25">
      <c r="A1573" s="1">
        <v>2019</v>
      </c>
      <c r="B1573" s="1" t="s">
        <v>58</v>
      </c>
      <c r="C1573" s="1" t="s">
        <v>46</v>
      </c>
      <c r="D1573" s="1">
        <v>5906</v>
      </c>
      <c r="E1573" s="1">
        <v>64927</v>
      </c>
      <c r="F1573" s="1" t="s">
        <v>8</v>
      </c>
    </row>
    <row r="1574" spans="1:6" x14ac:dyDescent="0.25">
      <c r="A1574" s="1">
        <v>2019</v>
      </c>
      <c r="B1574" s="1" t="s">
        <v>58</v>
      </c>
      <c r="C1574" s="1" t="s">
        <v>47</v>
      </c>
      <c r="D1574" s="1">
        <v>1091</v>
      </c>
      <c r="E1574" s="1">
        <v>53877</v>
      </c>
      <c r="F1574" s="1" t="s">
        <v>10</v>
      </c>
    </row>
    <row r="1575" spans="1:6" x14ac:dyDescent="0.25">
      <c r="A1575" s="1">
        <v>2019</v>
      </c>
      <c r="B1575" s="1" t="s">
        <v>58</v>
      </c>
      <c r="C1575" s="1" t="s">
        <v>48</v>
      </c>
      <c r="D1575" s="1">
        <v>6835</v>
      </c>
      <c r="E1575" s="1">
        <v>65526</v>
      </c>
      <c r="F1575" s="1" t="s">
        <v>8</v>
      </c>
    </row>
    <row r="1576" spans="1:6" x14ac:dyDescent="0.25">
      <c r="A1576" s="1">
        <v>2019</v>
      </c>
      <c r="B1576" s="1" t="s">
        <v>58</v>
      </c>
      <c r="C1576" s="1" t="s">
        <v>49</v>
      </c>
      <c r="D1576" s="1">
        <v>24275</v>
      </c>
      <c r="E1576" s="1">
        <v>81813</v>
      </c>
      <c r="F1576" s="1" t="s">
        <v>10</v>
      </c>
    </row>
    <row r="1577" spans="1:6" x14ac:dyDescent="0.25">
      <c r="A1577" s="1">
        <v>2019</v>
      </c>
      <c r="B1577" s="1" t="s">
        <v>58</v>
      </c>
      <c r="C1577" s="1" t="s">
        <v>50</v>
      </c>
      <c r="D1577" s="1">
        <v>4248</v>
      </c>
      <c r="E1577" s="1">
        <v>62723</v>
      </c>
      <c r="F1577" s="1" t="s">
        <v>8</v>
      </c>
    </row>
    <row r="1578" spans="1:6" x14ac:dyDescent="0.25">
      <c r="A1578" s="1">
        <v>2019</v>
      </c>
      <c r="B1578" s="1" t="s">
        <v>58</v>
      </c>
      <c r="C1578" s="1" t="s">
        <v>51</v>
      </c>
      <c r="D1578" s="1">
        <v>1105</v>
      </c>
      <c r="E1578" s="1">
        <v>64004</v>
      </c>
      <c r="F1578" s="1" t="s">
        <v>8</v>
      </c>
    </row>
    <row r="1579" spans="1:6" x14ac:dyDescent="0.25">
      <c r="A1579" s="1">
        <v>2019</v>
      </c>
      <c r="B1579" s="1" t="s">
        <v>58</v>
      </c>
      <c r="C1579" s="1" t="s">
        <v>52</v>
      </c>
      <c r="D1579" s="1">
        <v>6475</v>
      </c>
      <c r="E1579" s="1">
        <v>63894</v>
      </c>
      <c r="F1579" s="1" t="s">
        <v>10</v>
      </c>
    </row>
    <row r="1580" spans="1:6" x14ac:dyDescent="0.25">
      <c r="A1580" s="1">
        <v>2019</v>
      </c>
      <c r="B1580" s="1" t="s">
        <v>58</v>
      </c>
      <c r="C1580" s="1" t="s">
        <v>53</v>
      </c>
      <c r="D1580" s="1">
        <v>7671</v>
      </c>
      <c r="E1580" s="1">
        <v>82290</v>
      </c>
      <c r="F1580" s="1" t="s">
        <v>10</v>
      </c>
    </row>
    <row r="1581" spans="1:6" x14ac:dyDescent="0.25">
      <c r="A1581" s="1">
        <v>2019</v>
      </c>
      <c r="B1581" s="1" t="s">
        <v>58</v>
      </c>
      <c r="C1581" s="1" t="s">
        <v>54</v>
      </c>
      <c r="D1581" s="1">
        <v>1272</v>
      </c>
      <c r="E1581" s="1">
        <v>64624</v>
      </c>
      <c r="F1581" s="1" t="s">
        <v>8</v>
      </c>
    </row>
    <row r="1582" spans="1:6" x14ac:dyDescent="0.25">
      <c r="A1582" s="1">
        <v>2019</v>
      </c>
      <c r="B1582" s="1" t="s">
        <v>58</v>
      </c>
      <c r="C1582" s="1" t="s">
        <v>55</v>
      </c>
      <c r="D1582" s="1">
        <v>9356</v>
      </c>
      <c r="E1582" s="1">
        <v>63001</v>
      </c>
      <c r="F1582" s="1" t="s">
        <v>8</v>
      </c>
    </row>
    <row r="1583" spans="1:6" x14ac:dyDescent="0.25">
      <c r="A1583" s="1">
        <v>2019</v>
      </c>
      <c r="B1583" s="1" t="s">
        <v>58</v>
      </c>
      <c r="C1583" s="1" t="s">
        <v>56</v>
      </c>
      <c r="D1583" s="1">
        <v>598</v>
      </c>
      <c r="E1583" s="1">
        <v>71834</v>
      </c>
      <c r="F1583" s="1" t="s">
        <v>10</v>
      </c>
    </row>
    <row r="1584" spans="1:6" x14ac:dyDescent="0.25">
      <c r="A1584" s="1">
        <v>2019</v>
      </c>
      <c r="B1584" s="1" t="s">
        <v>59</v>
      </c>
      <c r="C1584" s="1" t="s">
        <v>7</v>
      </c>
      <c r="D1584" s="1">
        <v>32410</v>
      </c>
      <c r="E1584" s="1">
        <v>46518</v>
      </c>
      <c r="F1584" s="1" t="s">
        <v>10</v>
      </c>
    </row>
    <row r="1585" spans="1:6" x14ac:dyDescent="0.25">
      <c r="A1585" s="1">
        <v>2019</v>
      </c>
      <c r="B1585" s="1" t="s">
        <v>59</v>
      </c>
      <c r="C1585" s="1" t="s">
        <v>9</v>
      </c>
      <c r="D1585" s="1">
        <v>29489</v>
      </c>
      <c r="E1585" s="1">
        <v>51126</v>
      </c>
      <c r="F1585" s="1" t="s">
        <v>10</v>
      </c>
    </row>
    <row r="1586" spans="1:6" x14ac:dyDescent="0.25">
      <c r="A1586" s="1">
        <v>2019</v>
      </c>
      <c r="B1586" s="1" t="s">
        <v>59</v>
      </c>
      <c r="C1586" s="1" t="s">
        <v>11</v>
      </c>
      <c r="D1586" s="1">
        <v>21486</v>
      </c>
      <c r="E1586" s="1">
        <v>46275</v>
      </c>
      <c r="F1586" s="1" t="s">
        <v>10</v>
      </c>
    </row>
    <row r="1587" spans="1:6" x14ac:dyDescent="0.25">
      <c r="A1587" s="1">
        <v>2019</v>
      </c>
      <c r="B1587" s="1" t="s">
        <v>59</v>
      </c>
      <c r="C1587" s="1" t="s">
        <v>12</v>
      </c>
      <c r="D1587" s="1">
        <v>185826</v>
      </c>
      <c r="E1587" s="1">
        <v>57095</v>
      </c>
      <c r="F1587" s="1" t="s">
        <v>10</v>
      </c>
    </row>
    <row r="1588" spans="1:6" x14ac:dyDescent="0.25">
      <c r="A1588" s="1">
        <v>2019</v>
      </c>
      <c r="B1588" s="1" t="s">
        <v>59</v>
      </c>
      <c r="C1588" s="1" t="s">
        <v>13</v>
      </c>
      <c r="D1588" s="1">
        <v>35715</v>
      </c>
      <c r="E1588" s="1">
        <v>54601</v>
      </c>
      <c r="F1588" s="1" t="s">
        <v>8</v>
      </c>
    </row>
    <row r="1589" spans="1:6" x14ac:dyDescent="0.25">
      <c r="A1589" s="1">
        <v>2019</v>
      </c>
      <c r="B1589" s="1" t="s">
        <v>59</v>
      </c>
      <c r="C1589" s="1" t="s">
        <v>14</v>
      </c>
      <c r="D1589" s="1">
        <v>25027</v>
      </c>
      <c r="E1589" s="1">
        <v>56064</v>
      </c>
      <c r="F1589" s="1" t="s">
        <v>8</v>
      </c>
    </row>
    <row r="1590" spans="1:6" x14ac:dyDescent="0.25">
      <c r="A1590" s="1">
        <v>2019</v>
      </c>
      <c r="B1590" s="1" t="s">
        <v>59</v>
      </c>
      <c r="C1590" s="1" t="s">
        <v>15</v>
      </c>
      <c r="D1590" s="1">
        <v>6681</v>
      </c>
      <c r="E1590" s="1">
        <v>45700</v>
      </c>
      <c r="F1590" s="1" t="s">
        <v>10</v>
      </c>
    </row>
    <row r="1591" spans="1:6" x14ac:dyDescent="0.25">
      <c r="A1591" s="1">
        <v>2019</v>
      </c>
      <c r="B1591" s="1" t="s">
        <v>59</v>
      </c>
      <c r="C1591" s="1" t="s">
        <v>16</v>
      </c>
      <c r="D1591" s="1">
        <v>139501</v>
      </c>
      <c r="E1591" s="1">
        <v>49229</v>
      </c>
      <c r="F1591" s="1" t="s">
        <v>8</v>
      </c>
    </row>
    <row r="1592" spans="1:6" x14ac:dyDescent="0.25">
      <c r="A1592" s="1">
        <v>2019</v>
      </c>
      <c r="B1592" s="1" t="s">
        <v>59</v>
      </c>
      <c r="C1592" s="1" t="s">
        <v>17</v>
      </c>
      <c r="D1592" s="1">
        <v>60382</v>
      </c>
      <c r="E1592" s="1">
        <v>54763</v>
      </c>
      <c r="F1592" s="1" t="s">
        <v>8</v>
      </c>
    </row>
    <row r="1593" spans="1:6" x14ac:dyDescent="0.25">
      <c r="A1593" s="1">
        <v>2019</v>
      </c>
      <c r="B1593" s="1" t="s">
        <v>59</v>
      </c>
      <c r="C1593" s="1" t="s">
        <v>18</v>
      </c>
      <c r="D1593" s="1">
        <v>11706</v>
      </c>
      <c r="E1593" s="1">
        <v>44856</v>
      </c>
      <c r="F1593" s="1" t="s">
        <v>10</v>
      </c>
    </row>
    <row r="1594" spans="1:6" x14ac:dyDescent="0.25">
      <c r="A1594" s="1">
        <v>2019</v>
      </c>
      <c r="B1594" s="1" t="s">
        <v>59</v>
      </c>
      <c r="C1594" s="1" t="s">
        <v>19</v>
      </c>
      <c r="D1594" s="1">
        <v>77273</v>
      </c>
      <c r="E1594" s="1">
        <v>56025</v>
      </c>
      <c r="F1594" s="1" t="s">
        <v>10</v>
      </c>
    </row>
    <row r="1595" spans="1:6" x14ac:dyDescent="0.25">
      <c r="A1595" s="1">
        <v>2019</v>
      </c>
      <c r="B1595" s="1" t="s">
        <v>59</v>
      </c>
      <c r="C1595" s="1" t="s">
        <v>20</v>
      </c>
      <c r="D1595" s="1">
        <v>40630</v>
      </c>
      <c r="E1595" s="1">
        <v>46479</v>
      </c>
      <c r="F1595" s="1" t="s">
        <v>8</v>
      </c>
    </row>
    <row r="1596" spans="1:6" x14ac:dyDescent="0.25">
      <c r="A1596" s="1">
        <v>2019</v>
      </c>
      <c r="B1596" s="1" t="s">
        <v>59</v>
      </c>
      <c r="C1596" s="1" t="s">
        <v>21</v>
      </c>
      <c r="D1596" s="1">
        <v>23446</v>
      </c>
      <c r="E1596" s="1">
        <v>45025</v>
      </c>
      <c r="F1596" s="1" t="s">
        <v>8</v>
      </c>
    </row>
    <row r="1597" spans="1:6" x14ac:dyDescent="0.25">
      <c r="A1597" s="1">
        <v>2019</v>
      </c>
      <c r="B1597" s="1" t="s">
        <v>59</v>
      </c>
      <c r="C1597" s="1" t="s">
        <v>22</v>
      </c>
      <c r="D1597" s="1">
        <v>20676</v>
      </c>
      <c r="E1597" s="1">
        <v>46705</v>
      </c>
      <c r="F1597" s="1" t="s">
        <v>10</v>
      </c>
    </row>
    <row r="1598" spans="1:6" x14ac:dyDescent="0.25">
      <c r="A1598" s="1">
        <v>2019</v>
      </c>
      <c r="B1598" s="1" t="s">
        <v>59</v>
      </c>
      <c r="C1598" s="1" t="s">
        <v>23</v>
      </c>
      <c r="D1598" s="1">
        <v>27941</v>
      </c>
      <c r="E1598" s="1">
        <v>47261</v>
      </c>
      <c r="F1598" s="1" t="s">
        <v>8</v>
      </c>
    </row>
    <row r="1599" spans="1:6" x14ac:dyDescent="0.25">
      <c r="A1599" s="1">
        <v>2019</v>
      </c>
      <c r="B1599" s="1" t="s">
        <v>59</v>
      </c>
      <c r="C1599" s="1" t="s">
        <v>24</v>
      </c>
      <c r="D1599" s="1">
        <v>30444</v>
      </c>
      <c r="E1599" s="1">
        <v>46938</v>
      </c>
      <c r="F1599" s="1" t="s">
        <v>10</v>
      </c>
    </row>
    <row r="1600" spans="1:6" x14ac:dyDescent="0.25">
      <c r="A1600" s="1">
        <v>2019</v>
      </c>
      <c r="B1600" s="1" t="s">
        <v>59</v>
      </c>
      <c r="C1600" s="1" t="s">
        <v>25</v>
      </c>
      <c r="D1600" s="1">
        <v>11060</v>
      </c>
      <c r="E1600" s="1">
        <v>42287</v>
      </c>
      <c r="F1600" s="1" t="s">
        <v>8</v>
      </c>
    </row>
    <row r="1601" spans="1:6" x14ac:dyDescent="0.25">
      <c r="A1601" s="1">
        <v>2019</v>
      </c>
      <c r="B1601" s="1" t="s">
        <v>59</v>
      </c>
      <c r="C1601" s="1" t="s">
        <v>26</v>
      </c>
      <c r="D1601" s="1">
        <v>33064</v>
      </c>
      <c r="E1601" s="1">
        <v>51367</v>
      </c>
      <c r="F1601" s="1" t="s">
        <v>8</v>
      </c>
    </row>
    <row r="1602" spans="1:6" x14ac:dyDescent="0.25">
      <c r="A1602" s="1">
        <v>2019</v>
      </c>
      <c r="B1602" s="1" t="s">
        <v>59</v>
      </c>
      <c r="C1602" s="1" t="s">
        <v>27</v>
      </c>
      <c r="D1602" s="1">
        <v>42906</v>
      </c>
      <c r="E1602" s="1">
        <v>57500</v>
      </c>
      <c r="F1602" s="1" t="s">
        <v>10</v>
      </c>
    </row>
    <row r="1603" spans="1:6" x14ac:dyDescent="0.25">
      <c r="A1603" s="1">
        <v>2019</v>
      </c>
      <c r="B1603" s="1" t="s">
        <v>59</v>
      </c>
      <c r="C1603" s="1" t="s">
        <v>28</v>
      </c>
      <c r="D1603" s="1">
        <v>52149</v>
      </c>
      <c r="E1603" s="1">
        <v>51628</v>
      </c>
      <c r="F1603" s="1" t="s">
        <v>10</v>
      </c>
    </row>
    <row r="1604" spans="1:6" x14ac:dyDescent="0.25">
      <c r="A1604" s="1">
        <v>2019</v>
      </c>
      <c r="B1604" s="1" t="s">
        <v>59</v>
      </c>
      <c r="C1604" s="1" t="s">
        <v>29</v>
      </c>
      <c r="D1604" s="1">
        <v>36334</v>
      </c>
      <c r="E1604" s="1">
        <v>54273</v>
      </c>
      <c r="F1604" s="1" t="s">
        <v>8</v>
      </c>
    </row>
    <row r="1605" spans="1:6" x14ac:dyDescent="0.25">
      <c r="A1605" s="1">
        <v>2019</v>
      </c>
      <c r="B1605" s="1" t="s">
        <v>59</v>
      </c>
      <c r="C1605" s="1" t="s">
        <v>30</v>
      </c>
      <c r="D1605" s="1">
        <v>19589</v>
      </c>
      <c r="E1605" s="1">
        <v>41324</v>
      </c>
      <c r="F1605" s="1" t="s">
        <v>8</v>
      </c>
    </row>
    <row r="1606" spans="1:6" x14ac:dyDescent="0.25">
      <c r="A1606" s="1">
        <v>2019</v>
      </c>
      <c r="B1606" s="1" t="s">
        <v>59</v>
      </c>
      <c r="C1606" s="1" t="s">
        <v>31</v>
      </c>
      <c r="D1606" s="1">
        <v>40324</v>
      </c>
      <c r="E1606" s="1">
        <v>47095</v>
      </c>
      <c r="F1606" s="1" t="s">
        <v>10</v>
      </c>
    </row>
    <row r="1607" spans="1:6" x14ac:dyDescent="0.25">
      <c r="A1607" s="1">
        <v>2019</v>
      </c>
      <c r="B1607" s="1" t="s">
        <v>59</v>
      </c>
      <c r="C1607" s="1" t="s">
        <v>32</v>
      </c>
      <c r="D1607" s="1">
        <v>9270</v>
      </c>
      <c r="E1607" s="1">
        <v>44067</v>
      </c>
      <c r="F1607" s="1" t="s">
        <v>10</v>
      </c>
    </row>
    <row r="1608" spans="1:6" x14ac:dyDescent="0.25">
      <c r="A1608" s="1">
        <v>2019</v>
      </c>
      <c r="B1608" s="1" t="s">
        <v>59</v>
      </c>
      <c r="C1608" s="1" t="s">
        <v>33</v>
      </c>
      <c r="D1608" s="1">
        <v>15024</v>
      </c>
      <c r="E1608" s="1">
        <v>44493</v>
      </c>
      <c r="F1608" s="1" t="s">
        <v>10</v>
      </c>
    </row>
    <row r="1609" spans="1:6" x14ac:dyDescent="0.25">
      <c r="A1609" s="1">
        <v>2019</v>
      </c>
      <c r="B1609" s="1" t="s">
        <v>59</v>
      </c>
      <c r="C1609" s="1" t="s">
        <v>34</v>
      </c>
      <c r="D1609" s="1">
        <v>15910</v>
      </c>
      <c r="E1609" s="1">
        <v>48847</v>
      </c>
      <c r="F1609" s="1" t="s">
        <v>10</v>
      </c>
    </row>
    <row r="1610" spans="1:6" x14ac:dyDescent="0.25">
      <c r="A1610" s="1">
        <v>2019</v>
      </c>
      <c r="B1610" s="1" t="s">
        <v>59</v>
      </c>
      <c r="C1610" s="1" t="s">
        <v>35</v>
      </c>
      <c r="D1610" s="1">
        <v>12612</v>
      </c>
      <c r="E1610" s="1">
        <v>52101</v>
      </c>
      <c r="F1610" s="1" t="s">
        <v>10</v>
      </c>
    </row>
    <row r="1611" spans="1:6" x14ac:dyDescent="0.25">
      <c r="A1611" s="1">
        <v>2019</v>
      </c>
      <c r="B1611" s="1" t="s">
        <v>59</v>
      </c>
      <c r="C1611" s="1" t="s">
        <v>36</v>
      </c>
      <c r="D1611" s="1">
        <v>53977</v>
      </c>
      <c r="E1611" s="1">
        <v>58631</v>
      </c>
      <c r="F1611" s="1" t="s">
        <v>8</v>
      </c>
    </row>
    <row r="1612" spans="1:6" x14ac:dyDescent="0.25">
      <c r="A1612" s="1">
        <v>2019</v>
      </c>
      <c r="B1612" s="1" t="s">
        <v>59</v>
      </c>
      <c r="C1612" s="1" t="s">
        <v>37</v>
      </c>
      <c r="D1612" s="1">
        <v>10538</v>
      </c>
      <c r="E1612" s="1">
        <v>42519</v>
      </c>
      <c r="F1612" s="1" t="s">
        <v>8</v>
      </c>
    </row>
    <row r="1613" spans="1:6" x14ac:dyDescent="0.25">
      <c r="A1613" s="1">
        <v>2019</v>
      </c>
      <c r="B1613" s="1" t="s">
        <v>59</v>
      </c>
      <c r="C1613" s="1" t="s">
        <v>38</v>
      </c>
      <c r="D1613" s="1">
        <v>126549</v>
      </c>
      <c r="E1613" s="1">
        <v>56389</v>
      </c>
      <c r="F1613" s="1" t="s">
        <v>10</v>
      </c>
    </row>
    <row r="1614" spans="1:6" x14ac:dyDescent="0.25">
      <c r="A1614" s="1">
        <v>2019</v>
      </c>
      <c r="B1614" s="1" t="s">
        <v>59</v>
      </c>
      <c r="C1614" s="1" t="s">
        <v>39</v>
      </c>
      <c r="D1614" s="1">
        <v>61042</v>
      </c>
      <c r="E1614" s="1">
        <v>47845</v>
      </c>
      <c r="F1614" s="1" t="s">
        <v>8</v>
      </c>
    </row>
    <row r="1615" spans="1:6" x14ac:dyDescent="0.25">
      <c r="A1615" s="1">
        <v>2019</v>
      </c>
      <c r="B1615" s="1" t="s">
        <v>59</v>
      </c>
      <c r="C1615" s="1" t="s">
        <v>40</v>
      </c>
      <c r="D1615" s="1">
        <v>7819</v>
      </c>
      <c r="E1615" s="1">
        <v>53910</v>
      </c>
      <c r="F1615" s="1" t="s">
        <v>8</v>
      </c>
    </row>
    <row r="1616" spans="1:6" x14ac:dyDescent="0.25">
      <c r="A1616" s="1">
        <v>2019</v>
      </c>
      <c r="B1616" s="1" t="s">
        <v>59</v>
      </c>
      <c r="C1616" s="1" t="s">
        <v>41</v>
      </c>
      <c r="D1616" s="1">
        <v>68763</v>
      </c>
      <c r="E1616" s="1">
        <v>48564</v>
      </c>
      <c r="F1616" s="1" t="s">
        <v>10</v>
      </c>
    </row>
    <row r="1617" spans="1:6" x14ac:dyDescent="0.25">
      <c r="A1617" s="1">
        <v>2019</v>
      </c>
      <c r="B1617" s="1" t="s">
        <v>59</v>
      </c>
      <c r="C1617" s="1" t="s">
        <v>42</v>
      </c>
      <c r="D1617" s="1">
        <v>23838</v>
      </c>
      <c r="E1617" s="1">
        <v>47040</v>
      </c>
      <c r="F1617" s="1" t="s">
        <v>10</v>
      </c>
    </row>
    <row r="1618" spans="1:6" x14ac:dyDescent="0.25">
      <c r="A1618" s="1">
        <v>2019</v>
      </c>
      <c r="B1618" s="1" t="s">
        <v>59</v>
      </c>
      <c r="C1618" s="1" t="s">
        <v>43</v>
      </c>
      <c r="D1618" s="1">
        <v>26684</v>
      </c>
      <c r="E1618" s="1">
        <v>48870</v>
      </c>
      <c r="F1618" s="1" t="s">
        <v>8</v>
      </c>
    </row>
    <row r="1619" spans="1:6" x14ac:dyDescent="0.25">
      <c r="A1619" s="1">
        <v>2019</v>
      </c>
      <c r="B1619" s="1" t="s">
        <v>59</v>
      </c>
      <c r="C1619" s="1" t="s">
        <v>44</v>
      </c>
      <c r="D1619" s="1">
        <v>75374</v>
      </c>
      <c r="E1619" s="1">
        <v>49972</v>
      </c>
      <c r="F1619" s="1" t="s">
        <v>8</v>
      </c>
    </row>
    <row r="1620" spans="1:6" x14ac:dyDescent="0.25">
      <c r="A1620" s="1">
        <v>2019</v>
      </c>
      <c r="B1620" s="1" t="s">
        <v>59</v>
      </c>
      <c r="C1620" s="1" t="s">
        <v>45</v>
      </c>
      <c r="D1620" s="1">
        <v>7674</v>
      </c>
      <c r="E1620" s="1">
        <v>48503</v>
      </c>
      <c r="F1620" s="1" t="s">
        <v>10</v>
      </c>
    </row>
    <row r="1621" spans="1:6" x14ac:dyDescent="0.25">
      <c r="A1621" s="1">
        <v>2019</v>
      </c>
      <c r="B1621" s="1" t="s">
        <v>59</v>
      </c>
      <c r="C1621" s="1" t="s">
        <v>46</v>
      </c>
      <c r="D1621" s="1">
        <v>29784</v>
      </c>
      <c r="E1621" s="1">
        <v>44973</v>
      </c>
      <c r="F1621" s="1" t="s">
        <v>8</v>
      </c>
    </row>
    <row r="1622" spans="1:6" x14ac:dyDescent="0.25">
      <c r="A1622" s="1">
        <v>2019</v>
      </c>
      <c r="B1622" s="1" t="s">
        <v>59</v>
      </c>
      <c r="C1622" s="1" t="s">
        <v>47</v>
      </c>
      <c r="D1622" s="1">
        <v>8036</v>
      </c>
      <c r="E1622" s="1">
        <v>44278</v>
      </c>
      <c r="F1622" s="1" t="s">
        <v>10</v>
      </c>
    </row>
    <row r="1623" spans="1:6" x14ac:dyDescent="0.25">
      <c r="A1623" s="1">
        <v>2019</v>
      </c>
      <c r="B1623" s="1" t="s">
        <v>59</v>
      </c>
      <c r="C1623" s="1" t="s">
        <v>48</v>
      </c>
      <c r="D1623" s="1">
        <v>39250</v>
      </c>
      <c r="E1623" s="1">
        <v>50773</v>
      </c>
      <c r="F1623" s="1" t="s">
        <v>8</v>
      </c>
    </row>
    <row r="1624" spans="1:6" x14ac:dyDescent="0.25">
      <c r="A1624" s="1">
        <v>2019</v>
      </c>
      <c r="B1624" s="1" t="s">
        <v>59</v>
      </c>
      <c r="C1624" s="1" t="s">
        <v>49</v>
      </c>
      <c r="D1624" s="1">
        <v>145842</v>
      </c>
      <c r="E1624" s="1">
        <v>56316</v>
      </c>
      <c r="F1624" s="1" t="s">
        <v>8</v>
      </c>
    </row>
    <row r="1625" spans="1:6" x14ac:dyDescent="0.25">
      <c r="A1625" s="1">
        <v>2019</v>
      </c>
      <c r="B1625" s="1" t="s">
        <v>59</v>
      </c>
      <c r="C1625" s="1" t="s">
        <v>50</v>
      </c>
      <c r="D1625" s="1">
        <v>19048</v>
      </c>
      <c r="E1625" s="1">
        <v>48378</v>
      </c>
      <c r="F1625" s="1" t="s">
        <v>10</v>
      </c>
    </row>
    <row r="1626" spans="1:6" x14ac:dyDescent="0.25">
      <c r="A1626" s="1">
        <v>2019</v>
      </c>
      <c r="B1626" s="1" t="s">
        <v>59</v>
      </c>
      <c r="C1626" s="1" t="s">
        <v>51</v>
      </c>
      <c r="D1626" s="1">
        <v>5138</v>
      </c>
      <c r="E1626" s="1">
        <v>44650</v>
      </c>
      <c r="F1626" s="1" t="s">
        <v>10</v>
      </c>
    </row>
    <row r="1627" spans="1:6" x14ac:dyDescent="0.25">
      <c r="A1627" s="1">
        <v>2019</v>
      </c>
      <c r="B1627" s="1" t="s">
        <v>59</v>
      </c>
      <c r="C1627" s="1" t="s">
        <v>52</v>
      </c>
      <c r="D1627" s="1">
        <v>42996</v>
      </c>
      <c r="E1627" s="1">
        <v>48291</v>
      </c>
      <c r="F1627" s="1" t="s">
        <v>8</v>
      </c>
    </row>
    <row r="1628" spans="1:6" x14ac:dyDescent="0.25">
      <c r="A1628" s="1">
        <v>2019</v>
      </c>
      <c r="B1628" s="1" t="s">
        <v>59</v>
      </c>
      <c r="C1628" s="1" t="s">
        <v>53</v>
      </c>
      <c r="D1628" s="1">
        <v>39715</v>
      </c>
      <c r="E1628" s="1">
        <v>64924</v>
      </c>
      <c r="F1628" s="1" t="s">
        <v>8</v>
      </c>
    </row>
    <row r="1629" spans="1:6" x14ac:dyDescent="0.25">
      <c r="A1629" s="1">
        <v>2019</v>
      </c>
      <c r="B1629" s="1" t="s">
        <v>59</v>
      </c>
      <c r="C1629" s="1" t="s">
        <v>54</v>
      </c>
      <c r="D1629" s="1">
        <v>10925</v>
      </c>
      <c r="E1629" s="1">
        <v>43489</v>
      </c>
      <c r="F1629" s="1" t="s">
        <v>10</v>
      </c>
    </row>
    <row r="1630" spans="1:6" x14ac:dyDescent="0.25">
      <c r="A1630" s="1">
        <v>2019</v>
      </c>
      <c r="B1630" s="1" t="s">
        <v>59</v>
      </c>
      <c r="C1630" s="1" t="s">
        <v>55</v>
      </c>
      <c r="D1630" s="1">
        <v>35433</v>
      </c>
      <c r="E1630" s="1">
        <v>45831</v>
      </c>
      <c r="F1630" s="1" t="s">
        <v>10</v>
      </c>
    </row>
    <row r="1631" spans="1:6" x14ac:dyDescent="0.25">
      <c r="A1631" s="1">
        <v>2019</v>
      </c>
      <c r="B1631" s="1" t="s">
        <v>59</v>
      </c>
      <c r="C1631" s="1" t="s">
        <v>56</v>
      </c>
      <c r="D1631" s="1">
        <v>4822</v>
      </c>
      <c r="E1631" s="1">
        <v>46999</v>
      </c>
      <c r="F1631" s="1" t="s">
        <v>10</v>
      </c>
    </row>
    <row r="1632" spans="1:6" x14ac:dyDescent="0.25">
      <c r="A1632" s="1">
        <v>2019</v>
      </c>
      <c r="B1632" s="1" t="s">
        <v>60</v>
      </c>
      <c r="C1632" s="1" t="s">
        <v>7</v>
      </c>
      <c r="D1632" s="1">
        <v>1969</v>
      </c>
      <c r="E1632" s="1">
        <v>64932</v>
      </c>
      <c r="F1632" s="1" t="s">
        <v>10</v>
      </c>
    </row>
    <row r="1633" spans="1:6" x14ac:dyDescent="0.25">
      <c r="A1633" s="1">
        <v>2019</v>
      </c>
      <c r="B1633" s="1" t="s">
        <v>60</v>
      </c>
      <c r="C1633" s="1" t="s">
        <v>9</v>
      </c>
      <c r="D1633" s="1">
        <v>2461</v>
      </c>
      <c r="E1633" s="1">
        <v>77171</v>
      </c>
      <c r="F1633" s="1" t="s">
        <v>10</v>
      </c>
    </row>
    <row r="1634" spans="1:6" x14ac:dyDescent="0.25">
      <c r="A1634" s="1">
        <v>2019</v>
      </c>
      <c r="B1634" s="1" t="s">
        <v>60</v>
      </c>
      <c r="C1634" s="1" t="s">
        <v>11</v>
      </c>
      <c r="D1634" s="1">
        <v>1123</v>
      </c>
      <c r="E1634" s="1">
        <v>62682</v>
      </c>
      <c r="F1634" s="1" t="s">
        <v>8</v>
      </c>
    </row>
    <row r="1635" spans="1:6" x14ac:dyDescent="0.25">
      <c r="A1635" s="1">
        <v>2019</v>
      </c>
      <c r="B1635" s="1" t="s">
        <v>60</v>
      </c>
      <c r="C1635" s="1" t="s">
        <v>12</v>
      </c>
      <c r="D1635" s="1">
        <v>22519</v>
      </c>
      <c r="E1635" s="1">
        <v>178309</v>
      </c>
      <c r="F1635" s="1" t="s">
        <v>8</v>
      </c>
    </row>
    <row r="1636" spans="1:6" x14ac:dyDescent="0.25">
      <c r="A1636" s="1">
        <v>2019</v>
      </c>
      <c r="B1636" s="1" t="s">
        <v>60</v>
      </c>
      <c r="C1636" s="1" t="s">
        <v>13</v>
      </c>
      <c r="D1636" s="1">
        <v>3891</v>
      </c>
      <c r="E1636" s="1">
        <v>106781</v>
      </c>
      <c r="F1636" s="1" t="s">
        <v>10</v>
      </c>
    </row>
    <row r="1637" spans="1:6" x14ac:dyDescent="0.25">
      <c r="A1637" s="1">
        <v>2019</v>
      </c>
      <c r="B1637" s="1" t="s">
        <v>60</v>
      </c>
      <c r="C1637" s="1" t="s">
        <v>14</v>
      </c>
      <c r="D1637" s="1">
        <v>2146</v>
      </c>
      <c r="E1637" s="1">
        <v>109094</v>
      </c>
      <c r="F1637" s="1" t="s">
        <v>8</v>
      </c>
    </row>
    <row r="1638" spans="1:6" x14ac:dyDescent="0.25">
      <c r="A1638" s="1">
        <v>2019</v>
      </c>
      <c r="B1638" s="1" t="s">
        <v>60</v>
      </c>
      <c r="C1638" s="1" t="s">
        <v>15</v>
      </c>
      <c r="D1638" s="1">
        <v>409</v>
      </c>
      <c r="E1638" s="1">
        <v>70686</v>
      </c>
      <c r="F1638" s="1" t="s">
        <v>8</v>
      </c>
    </row>
    <row r="1639" spans="1:6" x14ac:dyDescent="0.25">
      <c r="A1639" s="1">
        <v>2019</v>
      </c>
      <c r="B1639" s="1" t="s">
        <v>60</v>
      </c>
      <c r="C1639" s="1" t="s">
        <v>16</v>
      </c>
      <c r="D1639" s="1">
        <v>10983</v>
      </c>
      <c r="E1639" s="1">
        <v>86305</v>
      </c>
      <c r="F1639" s="1" t="s">
        <v>10</v>
      </c>
    </row>
    <row r="1640" spans="1:6" x14ac:dyDescent="0.25">
      <c r="A1640" s="1">
        <v>2019</v>
      </c>
      <c r="B1640" s="1" t="s">
        <v>60</v>
      </c>
      <c r="C1640" s="1" t="s">
        <v>17</v>
      </c>
      <c r="D1640" s="1">
        <v>4911</v>
      </c>
      <c r="E1640" s="1">
        <v>102306</v>
      </c>
      <c r="F1640" s="1" t="s">
        <v>10</v>
      </c>
    </row>
    <row r="1641" spans="1:6" x14ac:dyDescent="0.25">
      <c r="A1641" s="1">
        <v>2019</v>
      </c>
      <c r="B1641" s="1" t="s">
        <v>60</v>
      </c>
      <c r="C1641" s="1" t="s">
        <v>18</v>
      </c>
      <c r="D1641" s="1">
        <v>1175</v>
      </c>
      <c r="E1641" s="1">
        <v>57032</v>
      </c>
      <c r="F1641" s="1" t="s">
        <v>8</v>
      </c>
    </row>
    <row r="1642" spans="1:6" x14ac:dyDescent="0.25">
      <c r="A1642" s="1">
        <v>2019</v>
      </c>
      <c r="B1642" s="1" t="s">
        <v>60</v>
      </c>
      <c r="C1642" s="1" t="s">
        <v>19</v>
      </c>
      <c r="D1642" s="1">
        <v>6534</v>
      </c>
      <c r="E1642" s="1">
        <v>91328</v>
      </c>
      <c r="F1642" s="1" t="s">
        <v>8</v>
      </c>
    </row>
    <row r="1643" spans="1:6" x14ac:dyDescent="0.25">
      <c r="A1643" s="1">
        <v>2019</v>
      </c>
      <c r="B1643" s="1" t="s">
        <v>60</v>
      </c>
      <c r="C1643" s="1" t="s">
        <v>20</v>
      </c>
      <c r="D1643" s="1">
        <v>2019</v>
      </c>
      <c r="E1643" s="1">
        <v>65391</v>
      </c>
      <c r="F1643" s="1" t="s">
        <v>10</v>
      </c>
    </row>
    <row r="1644" spans="1:6" x14ac:dyDescent="0.25">
      <c r="A1644" s="1">
        <v>2019</v>
      </c>
      <c r="B1644" s="1" t="s">
        <v>60</v>
      </c>
      <c r="C1644" s="1" t="s">
        <v>21</v>
      </c>
      <c r="D1644" s="1">
        <v>1698</v>
      </c>
      <c r="E1644" s="1">
        <v>61957</v>
      </c>
      <c r="F1644" s="1" t="s">
        <v>8</v>
      </c>
    </row>
    <row r="1645" spans="1:6" x14ac:dyDescent="0.25">
      <c r="A1645" s="1">
        <v>2019</v>
      </c>
      <c r="B1645" s="1" t="s">
        <v>60</v>
      </c>
      <c r="C1645" s="1" t="s">
        <v>22</v>
      </c>
      <c r="D1645" s="1">
        <v>1260</v>
      </c>
      <c r="E1645" s="1">
        <v>67084</v>
      </c>
      <c r="F1645" s="1" t="s">
        <v>10</v>
      </c>
    </row>
    <row r="1646" spans="1:6" x14ac:dyDescent="0.25">
      <c r="A1646" s="1">
        <v>2019</v>
      </c>
      <c r="B1646" s="1" t="s">
        <v>60</v>
      </c>
      <c r="C1646" s="1" t="s">
        <v>23</v>
      </c>
      <c r="D1646" s="1">
        <v>1697</v>
      </c>
      <c r="E1646" s="1">
        <v>60857</v>
      </c>
      <c r="F1646" s="1" t="s">
        <v>8</v>
      </c>
    </row>
    <row r="1647" spans="1:6" x14ac:dyDescent="0.25">
      <c r="A1647" s="1">
        <v>2019</v>
      </c>
      <c r="B1647" s="1" t="s">
        <v>60</v>
      </c>
      <c r="C1647" s="1" t="s">
        <v>24</v>
      </c>
      <c r="D1647" s="1">
        <v>1650</v>
      </c>
      <c r="E1647" s="1">
        <v>61038</v>
      </c>
      <c r="F1647" s="1" t="s">
        <v>8</v>
      </c>
    </row>
    <row r="1648" spans="1:6" x14ac:dyDescent="0.25">
      <c r="A1648" s="1">
        <v>2019</v>
      </c>
      <c r="B1648" s="1" t="s">
        <v>60</v>
      </c>
      <c r="C1648" s="1" t="s">
        <v>25</v>
      </c>
      <c r="D1648" s="1">
        <v>843</v>
      </c>
      <c r="E1648" s="1">
        <v>58561</v>
      </c>
      <c r="F1648" s="1" t="s">
        <v>10</v>
      </c>
    </row>
    <row r="1649" spans="1:6" x14ac:dyDescent="0.25">
      <c r="A1649" s="1">
        <v>2019</v>
      </c>
      <c r="B1649" s="1" t="s">
        <v>60</v>
      </c>
      <c r="C1649" s="1" t="s">
        <v>26</v>
      </c>
      <c r="D1649" s="1">
        <v>2719</v>
      </c>
      <c r="E1649" s="1">
        <v>94009</v>
      </c>
      <c r="F1649" s="1" t="s">
        <v>10</v>
      </c>
    </row>
    <row r="1650" spans="1:6" x14ac:dyDescent="0.25">
      <c r="A1650" s="1">
        <v>2019</v>
      </c>
      <c r="B1650" s="1" t="s">
        <v>60</v>
      </c>
      <c r="C1650" s="1" t="s">
        <v>27</v>
      </c>
      <c r="D1650" s="1">
        <v>5143</v>
      </c>
      <c r="E1650" s="1">
        <v>120166</v>
      </c>
      <c r="F1650" s="1" t="s">
        <v>8</v>
      </c>
    </row>
    <row r="1651" spans="1:6" x14ac:dyDescent="0.25">
      <c r="A1651" s="1">
        <v>2019</v>
      </c>
      <c r="B1651" s="1" t="s">
        <v>60</v>
      </c>
      <c r="C1651" s="1" t="s">
        <v>28</v>
      </c>
      <c r="D1651" s="1">
        <v>5934</v>
      </c>
      <c r="E1651" s="1">
        <v>76884</v>
      </c>
      <c r="F1651" s="1" t="s">
        <v>8</v>
      </c>
    </row>
    <row r="1652" spans="1:6" x14ac:dyDescent="0.25">
      <c r="A1652" s="1">
        <v>2019</v>
      </c>
      <c r="B1652" s="1" t="s">
        <v>60</v>
      </c>
      <c r="C1652" s="1" t="s">
        <v>29</v>
      </c>
      <c r="D1652" s="1">
        <v>3663</v>
      </c>
      <c r="E1652" s="1">
        <v>81459</v>
      </c>
      <c r="F1652" s="1" t="s">
        <v>10</v>
      </c>
    </row>
    <row r="1653" spans="1:6" x14ac:dyDescent="0.25">
      <c r="A1653" s="1">
        <v>2019</v>
      </c>
      <c r="B1653" s="1" t="s">
        <v>60</v>
      </c>
      <c r="C1653" s="1" t="s">
        <v>30</v>
      </c>
      <c r="D1653" s="1">
        <v>962</v>
      </c>
      <c r="E1653" s="1">
        <v>54002</v>
      </c>
      <c r="F1653" s="1" t="s">
        <v>10</v>
      </c>
    </row>
    <row r="1654" spans="1:6" x14ac:dyDescent="0.25">
      <c r="A1654" s="1">
        <v>2019</v>
      </c>
      <c r="B1654" s="1" t="s">
        <v>60</v>
      </c>
      <c r="C1654" s="1" t="s">
        <v>31</v>
      </c>
      <c r="D1654" s="1">
        <v>3051</v>
      </c>
      <c r="E1654" s="1">
        <v>79665</v>
      </c>
      <c r="F1654" s="1" t="s">
        <v>10</v>
      </c>
    </row>
    <row r="1655" spans="1:6" x14ac:dyDescent="0.25">
      <c r="A1655" s="1">
        <v>2019</v>
      </c>
      <c r="B1655" s="1" t="s">
        <v>60</v>
      </c>
      <c r="C1655" s="1" t="s">
        <v>32</v>
      </c>
      <c r="D1655" s="1">
        <v>759</v>
      </c>
      <c r="E1655" s="1">
        <v>57903</v>
      </c>
      <c r="F1655" s="1" t="s">
        <v>10</v>
      </c>
    </row>
    <row r="1656" spans="1:6" x14ac:dyDescent="0.25">
      <c r="A1656" s="1">
        <v>2019</v>
      </c>
      <c r="B1656" s="1" t="s">
        <v>60</v>
      </c>
      <c r="C1656" s="1" t="s">
        <v>33</v>
      </c>
      <c r="D1656" s="1">
        <v>964</v>
      </c>
      <c r="E1656" s="1">
        <v>67365</v>
      </c>
      <c r="F1656" s="1" t="s">
        <v>10</v>
      </c>
    </row>
    <row r="1657" spans="1:6" x14ac:dyDescent="0.25">
      <c r="A1657" s="1">
        <v>2019</v>
      </c>
      <c r="B1657" s="1" t="s">
        <v>60</v>
      </c>
      <c r="C1657" s="1" t="s">
        <v>34</v>
      </c>
      <c r="D1657" s="1">
        <v>1440</v>
      </c>
      <c r="E1657" s="1">
        <v>71866</v>
      </c>
      <c r="F1657" s="1" t="s">
        <v>8</v>
      </c>
    </row>
    <row r="1658" spans="1:6" x14ac:dyDescent="0.25">
      <c r="A1658" s="1">
        <v>2019</v>
      </c>
      <c r="B1658" s="1" t="s">
        <v>60</v>
      </c>
      <c r="C1658" s="1" t="s">
        <v>35</v>
      </c>
      <c r="D1658" s="1">
        <v>843</v>
      </c>
      <c r="E1658" s="1">
        <v>94119</v>
      </c>
      <c r="F1658" s="1" t="s">
        <v>8</v>
      </c>
    </row>
    <row r="1659" spans="1:6" x14ac:dyDescent="0.25">
      <c r="A1659" s="1">
        <v>2019</v>
      </c>
      <c r="B1659" s="1" t="s">
        <v>60</v>
      </c>
      <c r="C1659" s="1" t="s">
        <v>36</v>
      </c>
      <c r="D1659" s="1">
        <v>3595</v>
      </c>
      <c r="E1659" s="1">
        <v>114638</v>
      </c>
      <c r="F1659" s="1" t="s">
        <v>10</v>
      </c>
    </row>
    <row r="1660" spans="1:6" x14ac:dyDescent="0.25">
      <c r="A1660" s="1">
        <v>2019</v>
      </c>
      <c r="B1660" s="1" t="s">
        <v>60</v>
      </c>
      <c r="C1660" s="1" t="s">
        <v>37</v>
      </c>
      <c r="D1660" s="1">
        <v>929</v>
      </c>
      <c r="E1660" s="1">
        <v>57009</v>
      </c>
      <c r="F1660" s="1" t="s">
        <v>8</v>
      </c>
    </row>
    <row r="1661" spans="1:6" x14ac:dyDescent="0.25">
      <c r="A1661" s="1">
        <v>2019</v>
      </c>
      <c r="B1661" s="1" t="s">
        <v>60</v>
      </c>
      <c r="C1661" s="1" t="s">
        <v>38</v>
      </c>
      <c r="D1661" s="1">
        <v>12397</v>
      </c>
      <c r="E1661" s="1">
        <v>125508</v>
      </c>
      <c r="F1661" s="1" t="s">
        <v>8</v>
      </c>
    </row>
    <row r="1662" spans="1:6" x14ac:dyDescent="0.25">
      <c r="A1662" s="1">
        <v>2019</v>
      </c>
      <c r="B1662" s="1" t="s">
        <v>60</v>
      </c>
      <c r="C1662" s="1" t="s">
        <v>39</v>
      </c>
      <c r="D1662" s="1">
        <v>5042</v>
      </c>
      <c r="E1662" s="1">
        <v>86496</v>
      </c>
      <c r="F1662" s="1" t="s">
        <v>10</v>
      </c>
    </row>
    <row r="1663" spans="1:6" x14ac:dyDescent="0.25">
      <c r="A1663" s="1">
        <v>2019</v>
      </c>
      <c r="B1663" s="1" t="s">
        <v>60</v>
      </c>
      <c r="C1663" s="1" t="s">
        <v>40</v>
      </c>
      <c r="D1663" s="1">
        <v>396</v>
      </c>
      <c r="E1663" s="1">
        <v>71114</v>
      </c>
      <c r="F1663" s="1" t="s">
        <v>10</v>
      </c>
    </row>
    <row r="1664" spans="1:6" x14ac:dyDescent="0.25">
      <c r="A1664" s="1">
        <v>2019</v>
      </c>
      <c r="B1664" s="1" t="s">
        <v>60</v>
      </c>
      <c r="C1664" s="1" t="s">
        <v>41</v>
      </c>
      <c r="D1664" s="1">
        <v>4456</v>
      </c>
      <c r="E1664" s="1">
        <v>73912</v>
      </c>
      <c r="F1664" s="1" t="s">
        <v>8</v>
      </c>
    </row>
    <row r="1665" spans="1:6" x14ac:dyDescent="0.25">
      <c r="A1665" s="1">
        <v>2019</v>
      </c>
      <c r="B1665" s="1" t="s">
        <v>60</v>
      </c>
      <c r="C1665" s="1" t="s">
        <v>42</v>
      </c>
      <c r="D1665" s="1">
        <v>1491</v>
      </c>
      <c r="E1665" s="1">
        <v>63922</v>
      </c>
      <c r="F1665" s="1" t="s">
        <v>8</v>
      </c>
    </row>
    <row r="1666" spans="1:6" x14ac:dyDescent="0.25">
      <c r="A1666" s="1">
        <v>2019</v>
      </c>
      <c r="B1666" s="1" t="s">
        <v>60</v>
      </c>
      <c r="C1666" s="1" t="s">
        <v>43</v>
      </c>
      <c r="D1666" s="1">
        <v>3521</v>
      </c>
      <c r="E1666" s="1">
        <v>86210</v>
      </c>
      <c r="F1666" s="1" t="s">
        <v>10</v>
      </c>
    </row>
    <row r="1667" spans="1:6" x14ac:dyDescent="0.25">
      <c r="A1667" s="1">
        <v>2019</v>
      </c>
      <c r="B1667" s="1" t="s">
        <v>60</v>
      </c>
      <c r="C1667" s="1" t="s">
        <v>44</v>
      </c>
      <c r="D1667" s="1">
        <v>4664</v>
      </c>
      <c r="E1667" s="1">
        <v>84987</v>
      </c>
      <c r="F1667" s="1" t="s">
        <v>8</v>
      </c>
    </row>
    <row r="1668" spans="1:6" x14ac:dyDescent="0.25">
      <c r="A1668" s="1">
        <v>2019</v>
      </c>
      <c r="B1668" s="1" t="s">
        <v>60</v>
      </c>
      <c r="C1668" s="1" t="s">
        <v>45</v>
      </c>
      <c r="D1668" s="1">
        <v>745</v>
      </c>
      <c r="E1668" s="1">
        <v>76660</v>
      </c>
      <c r="F1668" s="1" t="s">
        <v>10</v>
      </c>
    </row>
    <row r="1669" spans="1:6" x14ac:dyDescent="0.25">
      <c r="A1669" s="1">
        <v>2019</v>
      </c>
      <c r="B1669" s="1" t="s">
        <v>60</v>
      </c>
      <c r="C1669" s="1" t="s">
        <v>46</v>
      </c>
      <c r="D1669" s="1">
        <v>2430</v>
      </c>
      <c r="E1669" s="1">
        <v>67428</v>
      </c>
      <c r="F1669" s="1" t="s">
        <v>8</v>
      </c>
    </row>
    <row r="1670" spans="1:6" x14ac:dyDescent="0.25">
      <c r="A1670" s="1">
        <v>2019</v>
      </c>
      <c r="B1670" s="1" t="s">
        <v>60</v>
      </c>
      <c r="C1670" s="1" t="s">
        <v>47</v>
      </c>
      <c r="D1670" s="1">
        <v>561</v>
      </c>
      <c r="E1670" s="1">
        <v>53231</v>
      </c>
      <c r="F1670" s="1" t="s">
        <v>8</v>
      </c>
    </row>
    <row r="1671" spans="1:6" x14ac:dyDescent="0.25">
      <c r="A1671" s="1">
        <v>2019</v>
      </c>
      <c r="B1671" s="1" t="s">
        <v>60</v>
      </c>
      <c r="C1671" s="1" t="s">
        <v>48</v>
      </c>
      <c r="D1671" s="1">
        <v>3260</v>
      </c>
      <c r="E1671" s="1">
        <v>74381</v>
      </c>
      <c r="F1671" s="1" t="s">
        <v>10</v>
      </c>
    </row>
    <row r="1672" spans="1:6" x14ac:dyDescent="0.25">
      <c r="A1672" s="1">
        <v>2019</v>
      </c>
      <c r="B1672" s="1" t="s">
        <v>60</v>
      </c>
      <c r="C1672" s="1" t="s">
        <v>49</v>
      </c>
      <c r="D1672" s="1">
        <v>9521</v>
      </c>
      <c r="E1672" s="1">
        <v>90394</v>
      </c>
      <c r="F1672" s="1" t="s">
        <v>10</v>
      </c>
    </row>
    <row r="1673" spans="1:6" x14ac:dyDescent="0.25">
      <c r="A1673" s="1">
        <v>2019</v>
      </c>
      <c r="B1673" s="1" t="s">
        <v>60</v>
      </c>
      <c r="C1673" s="1" t="s">
        <v>50</v>
      </c>
      <c r="D1673" s="1">
        <v>2347</v>
      </c>
      <c r="E1673" s="1">
        <v>77167</v>
      </c>
      <c r="F1673" s="1" t="s">
        <v>8</v>
      </c>
    </row>
    <row r="1674" spans="1:6" x14ac:dyDescent="0.25">
      <c r="A1674" s="1">
        <v>2019</v>
      </c>
      <c r="B1674" s="1" t="s">
        <v>60</v>
      </c>
      <c r="C1674" s="1" t="s">
        <v>51</v>
      </c>
      <c r="D1674" s="1">
        <v>503</v>
      </c>
      <c r="E1674" s="1">
        <v>64372</v>
      </c>
      <c r="F1674" s="1" t="s">
        <v>8</v>
      </c>
    </row>
    <row r="1675" spans="1:6" x14ac:dyDescent="0.25">
      <c r="A1675" s="1">
        <v>2019</v>
      </c>
      <c r="B1675" s="1" t="s">
        <v>60</v>
      </c>
      <c r="C1675" s="1" t="s">
        <v>52</v>
      </c>
      <c r="D1675" s="1">
        <v>4222</v>
      </c>
      <c r="E1675" s="1">
        <v>104219</v>
      </c>
      <c r="F1675" s="1" t="s">
        <v>10</v>
      </c>
    </row>
    <row r="1676" spans="1:6" x14ac:dyDescent="0.25">
      <c r="A1676" s="1">
        <v>2019</v>
      </c>
      <c r="B1676" s="1" t="s">
        <v>60</v>
      </c>
      <c r="C1676" s="1" t="s">
        <v>53</v>
      </c>
      <c r="D1676" s="1">
        <v>4271</v>
      </c>
      <c r="E1676" s="1">
        <v>178513</v>
      </c>
      <c r="F1676" s="1" t="s">
        <v>10</v>
      </c>
    </row>
    <row r="1677" spans="1:6" x14ac:dyDescent="0.25">
      <c r="A1677" s="1">
        <v>2019</v>
      </c>
      <c r="B1677" s="1" t="s">
        <v>60</v>
      </c>
      <c r="C1677" s="1" t="s">
        <v>54</v>
      </c>
      <c r="D1677" s="1">
        <v>764</v>
      </c>
      <c r="E1677" s="1">
        <v>56474</v>
      </c>
      <c r="F1677" s="1" t="s">
        <v>10</v>
      </c>
    </row>
    <row r="1678" spans="1:6" x14ac:dyDescent="0.25">
      <c r="A1678" s="1">
        <v>2019</v>
      </c>
      <c r="B1678" s="1" t="s">
        <v>60</v>
      </c>
      <c r="C1678" s="1" t="s">
        <v>55</v>
      </c>
      <c r="D1678" s="1">
        <v>2126</v>
      </c>
      <c r="E1678" s="1">
        <v>77912</v>
      </c>
      <c r="F1678" s="1" t="s">
        <v>10</v>
      </c>
    </row>
    <row r="1679" spans="1:6" x14ac:dyDescent="0.25">
      <c r="A1679" s="1">
        <v>2019</v>
      </c>
      <c r="B1679" s="1" t="s">
        <v>60</v>
      </c>
      <c r="C1679" s="1" t="s">
        <v>56</v>
      </c>
      <c r="D1679" s="1">
        <v>389</v>
      </c>
      <c r="E1679" s="1">
        <v>52375</v>
      </c>
      <c r="F1679" s="1" t="s">
        <v>10</v>
      </c>
    </row>
    <row r="1680" spans="1:6" x14ac:dyDescent="0.25">
      <c r="A1680" s="1">
        <v>2019</v>
      </c>
      <c r="B1680" s="1" t="s">
        <v>61</v>
      </c>
      <c r="C1680" s="1" t="s">
        <v>7</v>
      </c>
      <c r="D1680" s="1">
        <v>13089</v>
      </c>
      <c r="E1680" s="1">
        <v>72324</v>
      </c>
      <c r="F1680" s="1" t="s">
        <v>8</v>
      </c>
    </row>
    <row r="1681" spans="1:6" x14ac:dyDescent="0.25">
      <c r="A1681" s="1">
        <v>2019</v>
      </c>
      <c r="B1681" s="1" t="s">
        <v>61</v>
      </c>
      <c r="C1681" s="1" t="s">
        <v>9</v>
      </c>
      <c r="D1681" s="1">
        <v>15754</v>
      </c>
      <c r="E1681" s="1">
        <v>74059</v>
      </c>
      <c r="F1681" s="1" t="s">
        <v>8</v>
      </c>
    </row>
    <row r="1682" spans="1:6" x14ac:dyDescent="0.25">
      <c r="A1682" s="1">
        <v>2019</v>
      </c>
      <c r="B1682" s="1" t="s">
        <v>61</v>
      </c>
      <c r="C1682" s="1" t="s">
        <v>11</v>
      </c>
      <c r="D1682" s="1">
        <v>8251</v>
      </c>
      <c r="E1682" s="1">
        <v>61939</v>
      </c>
      <c r="F1682" s="1" t="s">
        <v>10</v>
      </c>
    </row>
    <row r="1683" spans="1:6" x14ac:dyDescent="0.25">
      <c r="A1683" s="1">
        <v>2019</v>
      </c>
      <c r="B1683" s="1" t="s">
        <v>61</v>
      </c>
      <c r="C1683" s="1" t="s">
        <v>12</v>
      </c>
      <c r="D1683" s="1">
        <v>98024</v>
      </c>
      <c r="E1683" s="1">
        <v>110466</v>
      </c>
      <c r="F1683" s="1" t="s">
        <v>8</v>
      </c>
    </row>
    <row r="1684" spans="1:6" x14ac:dyDescent="0.25">
      <c r="A1684" s="1">
        <v>2019</v>
      </c>
      <c r="B1684" s="1" t="s">
        <v>61</v>
      </c>
      <c r="C1684" s="1" t="s">
        <v>13</v>
      </c>
      <c r="D1684" s="1">
        <v>22552</v>
      </c>
      <c r="E1684" s="1">
        <v>87536</v>
      </c>
      <c r="F1684" s="1" t="s">
        <v>8</v>
      </c>
    </row>
    <row r="1685" spans="1:6" x14ac:dyDescent="0.25">
      <c r="A1685" s="1">
        <v>2019</v>
      </c>
      <c r="B1685" s="1" t="s">
        <v>61</v>
      </c>
      <c r="C1685" s="1" t="s">
        <v>14</v>
      </c>
      <c r="D1685" s="1">
        <v>10779</v>
      </c>
      <c r="E1685" s="1">
        <v>158598</v>
      </c>
      <c r="F1685" s="1" t="s">
        <v>10</v>
      </c>
    </row>
    <row r="1686" spans="1:6" x14ac:dyDescent="0.25">
      <c r="A1686" s="1">
        <v>2019</v>
      </c>
      <c r="B1686" s="1" t="s">
        <v>61</v>
      </c>
      <c r="C1686" s="1" t="s">
        <v>15</v>
      </c>
      <c r="D1686" s="1">
        <v>2800</v>
      </c>
      <c r="E1686" s="1">
        <v>98267</v>
      </c>
      <c r="F1686" s="1" t="s">
        <v>10</v>
      </c>
    </row>
    <row r="1687" spans="1:6" x14ac:dyDescent="0.25">
      <c r="A1687" s="1">
        <v>2019</v>
      </c>
      <c r="B1687" s="1" t="s">
        <v>61</v>
      </c>
      <c r="C1687" s="1" t="s">
        <v>16</v>
      </c>
      <c r="D1687" s="1">
        <v>71616</v>
      </c>
      <c r="E1687" s="1">
        <v>78708</v>
      </c>
      <c r="F1687" s="1" t="s">
        <v>8</v>
      </c>
    </row>
    <row r="1688" spans="1:6" x14ac:dyDescent="0.25">
      <c r="A1688" s="1">
        <v>2019</v>
      </c>
      <c r="B1688" s="1" t="s">
        <v>61</v>
      </c>
      <c r="C1688" s="1" t="s">
        <v>17</v>
      </c>
      <c r="D1688" s="1">
        <v>25978</v>
      </c>
      <c r="E1688" s="1">
        <v>87197</v>
      </c>
      <c r="F1688" s="1" t="s">
        <v>8</v>
      </c>
    </row>
    <row r="1689" spans="1:6" x14ac:dyDescent="0.25">
      <c r="A1689" s="1">
        <v>2019</v>
      </c>
      <c r="B1689" s="1" t="s">
        <v>61</v>
      </c>
      <c r="C1689" s="1" t="s">
        <v>18</v>
      </c>
      <c r="D1689" s="1">
        <v>5522</v>
      </c>
      <c r="E1689" s="1">
        <v>59820</v>
      </c>
      <c r="F1689" s="1" t="s">
        <v>10</v>
      </c>
    </row>
    <row r="1690" spans="1:6" x14ac:dyDescent="0.25">
      <c r="A1690" s="1">
        <v>2019</v>
      </c>
      <c r="B1690" s="1" t="s">
        <v>61</v>
      </c>
      <c r="C1690" s="1" t="s">
        <v>19</v>
      </c>
      <c r="D1690" s="1">
        <v>32114</v>
      </c>
      <c r="E1690" s="1">
        <v>110689</v>
      </c>
      <c r="F1690" s="1" t="s">
        <v>8</v>
      </c>
    </row>
    <row r="1691" spans="1:6" x14ac:dyDescent="0.25">
      <c r="A1691" s="1">
        <v>2019</v>
      </c>
      <c r="B1691" s="1" t="s">
        <v>61</v>
      </c>
      <c r="C1691" s="1" t="s">
        <v>20</v>
      </c>
      <c r="D1691" s="1">
        <v>16124</v>
      </c>
      <c r="E1691" s="1">
        <v>68518</v>
      </c>
      <c r="F1691" s="1" t="s">
        <v>10</v>
      </c>
    </row>
    <row r="1692" spans="1:6" x14ac:dyDescent="0.25">
      <c r="A1692" s="1">
        <v>2019</v>
      </c>
      <c r="B1692" s="1" t="s">
        <v>61</v>
      </c>
      <c r="C1692" s="1" t="s">
        <v>21</v>
      </c>
      <c r="D1692" s="1">
        <v>9983</v>
      </c>
      <c r="E1692" s="1">
        <v>77597</v>
      </c>
      <c r="F1692" s="1" t="s">
        <v>8</v>
      </c>
    </row>
    <row r="1693" spans="1:6" x14ac:dyDescent="0.25">
      <c r="A1693" s="1">
        <v>2019</v>
      </c>
      <c r="B1693" s="1" t="s">
        <v>61</v>
      </c>
      <c r="C1693" s="1" t="s">
        <v>22</v>
      </c>
      <c r="D1693" s="1">
        <v>8858</v>
      </c>
      <c r="E1693" s="1">
        <v>71845</v>
      </c>
      <c r="F1693" s="1" t="s">
        <v>8</v>
      </c>
    </row>
    <row r="1694" spans="1:6" x14ac:dyDescent="0.25">
      <c r="A1694" s="1">
        <v>2019</v>
      </c>
      <c r="B1694" s="1" t="s">
        <v>61</v>
      </c>
      <c r="C1694" s="1" t="s">
        <v>23</v>
      </c>
      <c r="D1694" s="1">
        <v>10845</v>
      </c>
      <c r="E1694" s="1">
        <v>70967</v>
      </c>
      <c r="F1694" s="1" t="s">
        <v>10</v>
      </c>
    </row>
    <row r="1695" spans="1:6" x14ac:dyDescent="0.25">
      <c r="A1695" s="1">
        <v>2019</v>
      </c>
      <c r="B1695" s="1" t="s">
        <v>61</v>
      </c>
      <c r="C1695" s="1" t="s">
        <v>24</v>
      </c>
      <c r="D1695" s="1">
        <v>13618</v>
      </c>
      <c r="E1695" s="1">
        <v>65758</v>
      </c>
      <c r="F1695" s="1" t="s">
        <v>10</v>
      </c>
    </row>
    <row r="1696" spans="1:6" x14ac:dyDescent="0.25">
      <c r="A1696" s="1">
        <v>2019</v>
      </c>
      <c r="B1696" s="1" t="s">
        <v>61</v>
      </c>
      <c r="C1696" s="1" t="s">
        <v>25</v>
      </c>
      <c r="D1696" s="1">
        <v>3827</v>
      </c>
      <c r="E1696" s="1">
        <v>71934</v>
      </c>
      <c r="F1696" s="1" t="s">
        <v>8</v>
      </c>
    </row>
    <row r="1697" spans="1:6" x14ac:dyDescent="0.25">
      <c r="A1697" s="1">
        <v>2019</v>
      </c>
      <c r="B1697" s="1" t="s">
        <v>61</v>
      </c>
      <c r="C1697" s="1" t="s">
        <v>26</v>
      </c>
      <c r="D1697" s="1">
        <v>15099</v>
      </c>
      <c r="E1697" s="1">
        <v>96791</v>
      </c>
      <c r="F1697" s="1" t="s">
        <v>8</v>
      </c>
    </row>
    <row r="1698" spans="1:6" x14ac:dyDescent="0.25">
      <c r="A1698" s="1">
        <v>2019</v>
      </c>
      <c r="B1698" s="1" t="s">
        <v>61</v>
      </c>
      <c r="C1698" s="1" t="s">
        <v>27</v>
      </c>
      <c r="D1698" s="1">
        <v>17270</v>
      </c>
      <c r="E1698" s="1">
        <v>142040</v>
      </c>
      <c r="F1698" s="1" t="s">
        <v>10</v>
      </c>
    </row>
    <row r="1699" spans="1:6" x14ac:dyDescent="0.25">
      <c r="A1699" s="1">
        <v>2019</v>
      </c>
      <c r="B1699" s="1" t="s">
        <v>61</v>
      </c>
      <c r="C1699" s="1" t="s">
        <v>28</v>
      </c>
      <c r="D1699" s="1">
        <v>18942</v>
      </c>
      <c r="E1699" s="1">
        <v>75275</v>
      </c>
      <c r="F1699" s="1" t="s">
        <v>10</v>
      </c>
    </row>
    <row r="1700" spans="1:6" x14ac:dyDescent="0.25">
      <c r="A1700" s="1">
        <v>2019</v>
      </c>
      <c r="B1700" s="1" t="s">
        <v>61</v>
      </c>
      <c r="C1700" s="1" t="s">
        <v>29</v>
      </c>
      <c r="D1700" s="1">
        <v>15467</v>
      </c>
      <c r="E1700" s="1">
        <v>97036</v>
      </c>
      <c r="F1700" s="1" t="s">
        <v>10</v>
      </c>
    </row>
    <row r="1701" spans="1:6" x14ac:dyDescent="0.25">
      <c r="A1701" s="1">
        <v>2019</v>
      </c>
      <c r="B1701" s="1" t="s">
        <v>61</v>
      </c>
      <c r="C1701" s="1" t="s">
        <v>30</v>
      </c>
      <c r="D1701" s="1">
        <v>7854</v>
      </c>
      <c r="E1701" s="1">
        <v>57222</v>
      </c>
      <c r="F1701" s="1" t="s">
        <v>10</v>
      </c>
    </row>
    <row r="1702" spans="1:6" x14ac:dyDescent="0.25">
      <c r="A1702" s="1">
        <v>2019</v>
      </c>
      <c r="B1702" s="1" t="s">
        <v>61</v>
      </c>
      <c r="C1702" s="1" t="s">
        <v>31</v>
      </c>
      <c r="D1702" s="1">
        <v>17661</v>
      </c>
      <c r="E1702" s="1">
        <v>74974</v>
      </c>
      <c r="F1702" s="1" t="s">
        <v>10</v>
      </c>
    </row>
    <row r="1703" spans="1:6" x14ac:dyDescent="0.25">
      <c r="A1703" s="1">
        <v>2019</v>
      </c>
      <c r="B1703" s="1" t="s">
        <v>61</v>
      </c>
      <c r="C1703" s="1" t="s">
        <v>32</v>
      </c>
      <c r="D1703" s="1">
        <v>4178</v>
      </c>
      <c r="E1703" s="1">
        <v>62708</v>
      </c>
      <c r="F1703" s="1" t="s">
        <v>8</v>
      </c>
    </row>
    <row r="1704" spans="1:6" x14ac:dyDescent="0.25">
      <c r="A1704" s="1">
        <v>2019</v>
      </c>
      <c r="B1704" s="1" t="s">
        <v>61</v>
      </c>
      <c r="C1704" s="1" t="s">
        <v>33</v>
      </c>
      <c r="D1704" s="1">
        <v>6481</v>
      </c>
      <c r="E1704" s="1">
        <v>69484</v>
      </c>
      <c r="F1704" s="1" t="s">
        <v>8</v>
      </c>
    </row>
    <row r="1705" spans="1:6" x14ac:dyDescent="0.25">
      <c r="A1705" s="1">
        <v>2019</v>
      </c>
      <c r="B1705" s="1" t="s">
        <v>61</v>
      </c>
      <c r="C1705" s="1" t="s">
        <v>34</v>
      </c>
      <c r="D1705" s="1">
        <v>8856</v>
      </c>
      <c r="E1705" s="1">
        <v>69979</v>
      </c>
      <c r="F1705" s="1" t="s">
        <v>10</v>
      </c>
    </row>
    <row r="1706" spans="1:6" x14ac:dyDescent="0.25">
      <c r="A1706" s="1">
        <v>2019</v>
      </c>
      <c r="B1706" s="1" t="s">
        <v>61</v>
      </c>
      <c r="C1706" s="1" t="s">
        <v>35</v>
      </c>
      <c r="D1706" s="1">
        <v>3835</v>
      </c>
      <c r="E1706" s="1">
        <v>97139</v>
      </c>
      <c r="F1706" s="1" t="s">
        <v>8</v>
      </c>
    </row>
    <row r="1707" spans="1:6" x14ac:dyDescent="0.25">
      <c r="A1707" s="1">
        <v>2019</v>
      </c>
      <c r="B1707" s="1" t="s">
        <v>61</v>
      </c>
      <c r="C1707" s="1" t="s">
        <v>36</v>
      </c>
      <c r="D1707" s="1">
        <v>19625</v>
      </c>
      <c r="E1707" s="1">
        <v>117862</v>
      </c>
      <c r="F1707" s="1" t="s">
        <v>8</v>
      </c>
    </row>
    <row r="1708" spans="1:6" x14ac:dyDescent="0.25">
      <c r="A1708" s="1">
        <v>2019</v>
      </c>
      <c r="B1708" s="1" t="s">
        <v>61</v>
      </c>
      <c r="C1708" s="1" t="s">
        <v>37</v>
      </c>
      <c r="D1708" s="1">
        <v>5092</v>
      </c>
      <c r="E1708" s="1">
        <v>59932</v>
      </c>
      <c r="F1708" s="1" t="s">
        <v>10</v>
      </c>
    </row>
    <row r="1709" spans="1:6" x14ac:dyDescent="0.25">
      <c r="A1709" s="1">
        <v>2019</v>
      </c>
      <c r="B1709" s="1" t="s">
        <v>61</v>
      </c>
      <c r="C1709" s="1" t="s">
        <v>38</v>
      </c>
      <c r="D1709" s="1">
        <v>65326</v>
      </c>
      <c r="E1709" s="1">
        <v>195559</v>
      </c>
      <c r="F1709" s="1" t="s">
        <v>10</v>
      </c>
    </row>
    <row r="1710" spans="1:6" x14ac:dyDescent="0.25">
      <c r="A1710" s="1">
        <v>2019</v>
      </c>
      <c r="B1710" s="1" t="s">
        <v>61</v>
      </c>
      <c r="C1710" s="1" t="s">
        <v>39</v>
      </c>
      <c r="D1710" s="1">
        <v>27332</v>
      </c>
      <c r="E1710" s="1">
        <v>88975</v>
      </c>
      <c r="F1710" s="1" t="s">
        <v>8</v>
      </c>
    </row>
    <row r="1711" spans="1:6" x14ac:dyDescent="0.25">
      <c r="A1711" s="1">
        <v>2019</v>
      </c>
      <c r="B1711" s="1" t="s">
        <v>61</v>
      </c>
      <c r="C1711" s="1" t="s">
        <v>40</v>
      </c>
      <c r="D1711" s="1">
        <v>2979</v>
      </c>
      <c r="E1711" s="1">
        <v>66044</v>
      </c>
      <c r="F1711" s="1" t="s">
        <v>8</v>
      </c>
    </row>
    <row r="1712" spans="1:6" x14ac:dyDescent="0.25">
      <c r="A1712" s="1">
        <v>2019</v>
      </c>
      <c r="B1712" s="1" t="s">
        <v>61</v>
      </c>
      <c r="C1712" s="1" t="s">
        <v>41</v>
      </c>
      <c r="D1712" s="1">
        <v>28537</v>
      </c>
      <c r="E1712" s="1">
        <v>75967</v>
      </c>
      <c r="F1712" s="1" t="s">
        <v>10</v>
      </c>
    </row>
    <row r="1713" spans="1:6" x14ac:dyDescent="0.25">
      <c r="A1713" s="1">
        <v>2019</v>
      </c>
      <c r="B1713" s="1" t="s">
        <v>61</v>
      </c>
      <c r="C1713" s="1" t="s">
        <v>42</v>
      </c>
      <c r="D1713" s="1">
        <v>11379</v>
      </c>
      <c r="E1713" s="1">
        <v>62323</v>
      </c>
      <c r="F1713" s="1" t="s">
        <v>8</v>
      </c>
    </row>
    <row r="1714" spans="1:6" x14ac:dyDescent="0.25">
      <c r="A1714" s="1">
        <v>2019</v>
      </c>
      <c r="B1714" s="1" t="s">
        <v>61</v>
      </c>
      <c r="C1714" s="1" t="s">
        <v>43</v>
      </c>
      <c r="D1714" s="1">
        <v>12686</v>
      </c>
      <c r="E1714" s="1">
        <v>73638</v>
      </c>
      <c r="F1714" s="1" t="s">
        <v>10</v>
      </c>
    </row>
    <row r="1715" spans="1:6" x14ac:dyDescent="0.25">
      <c r="A1715" s="1">
        <v>2019</v>
      </c>
      <c r="B1715" s="1" t="s">
        <v>61</v>
      </c>
      <c r="C1715" s="1" t="s">
        <v>44</v>
      </c>
      <c r="D1715" s="1">
        <v>28479</v>
      </c>
      <c r="E1715" s="1">
        <v>91405</v>
      </c>
      <c r="F1715" s="1" t="s">
        <v>8</v>
      </c>
    </row>
    <row r="1716" spans="1:6" x14ac:dyDescent="0.25">
      <c r="A1716" s="1">
        <v>2019</v>
      </c>
      <c r="B1716" s="1" t="s">
        <v>61</v>
      </c>
      <c r="C1716" s="1" t="s">
        <v>45</v>
      </c>
      <c r="D1716" s="1">
        <v>2802</v>
      </c>
      <c r="E1716" s="1">
        <v>95570</v>
      </c>
      <c r="F1716" s="1" t="s">
        <v>8</v>
      </c>
    </row>
    <row r="1717" spans="1:6" x14ac:dyDescent="0.25">
      <c r="A1717" s="1">
        <v>2019</v>
      </c>
      <c r="B1717" s="1" t="s">
        <v>61</v>
      </c>
      <c r="C1717" s="1" t="s">
        <v>46</v>
      </c>
      <c r="D1717" s="1">
        <v>12653</v>
      </c>
      <c r="E1717" s="1">
        <v>65859</v>
      </c>
      <c r="F1717" s="1" t="s">
        <v>10</v>
      </c>
    </row>
    <row r="1718" spans="1:6" x14ac:dyDescent="0.25">
      <c r="A1718" s="1">
        <v>2019</v>
      </c>
      <c r="B1718" s="1" t="s">
        <v>61</v>
      </c>
      <c r="C1718" s="1" t="s">
        <v>47</v>
      </c>
      <c r="D1718" s="1">
        <v>3221</v>
      </c>
      <c r="E1718" s="1">
        <v>63506</v>
      </c>
      <c r="F1718" s="1" t="s">
        <v>10</v>
      </c>
    </row>
    <row r="1719" spans="1:6" x14ac:dyDescent="0.25">
      <c r="A1719" s="1">
        <v>2019</v>
      </c>
      <c r="B1719" s="1" t="s">
        <v>61</v>
      </c>
      <c r="C1719" s="1" t="s">
        <v>48</v>
      </c>
      <c r="D1719" s="1">
        <v>15531</v>
      </c>
      <c r="E1719" s="1">
        <v>77601</v>
      </c>
      <c r="F1719" s="1" t="s">
        <v>8</v>
      </c>
    </row>
    <row r="1720" spans="1:6" x14ac:dyDescent="0.25">
      <c r="A1720" s="1">
        <v>2019</v>
      </c>
      <c r="B1720" s="1" t="s">
        <v>61</v>
      </c>
      <c r="C1720" s="1" t="s">
        <v>49</v>
      </c>
      <c r="D1720" s="1">
        <v>71279</v>
      </c>
      <c r="E1720" s="1">
        <v>86242</v>
      </c>
      <c r="F1720" s="1" t="s">
        <v>8</v>
      </c>
    </row>
    <row r="1721" spans="1:6" x14ac:dyDescent="0.25">
      <c r="A1721" s="1">
        <v>2019</v>
      </c>
      <c r="B1721" s="1" t="s">
        <v>61</v>
      </c>
      <c r="C1721" s="1" t="s">
        <v>50</v>
      </c>
      <c r="D1721" s="1">
        <v>11066</v>
      </c>
      <c r="E1721" s="1">
        <v>70760</v>
      </c>
      <c r="F1721" s="1" t="s">
        <v>10</v>
      </c>
    </row>
    <row r="1722" spans="1:6" x14ac:dyDescent="0.25">
      <c r="A1722" s="1">
        <v>2019</v>
      </c>
      <c r="B1722" s="1" t="s">
        <v>61</v>
      </c>
      <c r="C1722" s="1" t="s">
        <v>51</v>
      </c>
      <c r="D1722" s="1">
        <v>1700</v>
      </c>
      <c r="E1722" s="1">
        <v>76768</v>
      </c>
      <c r="F1722" s="1" t="s">
        <v>10</v>
      </c>
    </row>
    <row r="1723" spans="1:6" x14ac:dyDescent="0.25">
      <c r="A1723" s="1">
        <v>2019</v>
      </c>
      <c r="B1723" s="1" t="s">
        <v>61</v>
      </c>
      <c r="C1723" s="1" t="s">
        <v>52</v>
      </c>
      <c r="D1723" s="1">
        <v>21609</v>
      </c>
      <c r="E1723" s="1">
        <v>88201</v>
      </c>
      <c r="F1723" s="1" t="s">
        <v>10</v>
      </c>
    </row>
    <row r="1724" spans="1:6" x14ac:dyDescent="0.25">
      <c r="A1724" s="1">
        <v>2019</v>
      </c>
      <c r="B1724" s="1" t="s">
        <v>61</v>
      </c>
      <c r="C1724" s="1" t="s">
        <v>53</v>
      </c>
      <c r="D1724" s="1">
        <v>17184</v>
      </c>
      <c r="E1724" s="1">
        <v>82957</v>
      </c>
      <c r="F1724" s="1" t="s">
        <v>10</v>
      </c>
    </row>
    <row r="1725" spans="1:6" x14ac:dyDescent="0.25">
      <c r="A1725" s="1">
        <v>2019</v>
      </c>
      <c r="B1725" s="1" t="s">
        <v>61</v>
      </c>
      <c r="C1725" s="1" t="s">
        <v>54</v>
      </c>
      <c r="D1725" s="1">
        <v>3992</v>
      </c>
      <c r="E1725" s="1">
        <v>56354</v>
      </c>
      <c r="F1725" s="1" t="s">
        <v>10</v>
      </c>
    </row>
    <row r="1726" spans="1:6" x14ac:dyDescent="0.25">
      <c r="A1726" s="1">
        <v>2019</v>
      </c>
      <c r="B1726" s="1" t="s">
        <v>61</v>
      </c>
      <c r="C1726" s="1" t="s">
        <v>55</v>
      </c>
      <c r="D1726" s="1">
        <v>13244</v>
      </c>
      <c r="E1726" s="1">
        <v>74759</v>
      </c>
      <c r="F1726" s="1" t="s">
        <v>8</v>
      </c>
    </row>
    <row r="1727" spans="1:6" x14ac:dyDescent="0.25">
      <c r="A1727" s="1">
        <v>2019</v>
      </c>
      <c r="B1727" s="1" t="s">
        <v>61</v>
      </c>
      <c r="C1727" s="1" t="s">
        <v>56</v>
      </c>
      <c r="D1727" s="1">
        <v>2248</v>
      </c>
      <c r="E1727" s="1">
        <v>60692</v>
      </c>
      <c r="F1727" s="1" t="s">
        <v>8</v>
      </c>
    </row>
    <row r="1728" spans="1:6" x14ac:dyDescent="0.25">
      <c r="A1728" s="1">
        <v>2019</v>
      </c>
      <c r="B1728" s="1" t="s">
        <v>62</v>
      </c>
      <c r="C1728" s="1" t="s">
        <v>7</v>
      </c>
      <c r="D1728" s="1">
        <v>21426</v>
      </c>
      <c r="E1728" s="1">
        <v>59774</v>
      </c>
      <c r="F1728" s="1" t="s">
        <v>10</v>
      </c>
    </row>
    <row r="1729" spans="1:6" x14ac:dyDescent="0.25">
      <c r="A1729" s="1">
        <v>2019</v>
      </c>
      <c r="B1729" s="1" t="s">
        <v>62</v>
      </c>
      <c r="C1729" s="1" t="s">
        <v>9</v>
      </c>
      <c r="D1729" s="1">
        <v>31059</v>
      </c>
      <c r="E1729" s="1">
        <v>61334</v>
      </c>
      <c r="F1729" s="1" t="s">
        <v>8</v>
      </c>
    </row>
    <row r="1730" spans="1:6" x14ac:dyDescent="0.25">
      <c r="A1730" s="1">
        <v>2019</v>
      </c>
      <c r="B1730" s="1" t="s">
        <v>62</v>
      </c>
      <c r="C1730" s="1" t="s">
        <v>11</v>
      </c>
      <c r="D1730" s="1">
        <v>13845</v>
      </c>
      <c r="E1730" s="1">
        <v>65263</v>
      </c>
      <c r="F1730" s="1" t="s">
        <v>8</v>
      </c>
    </row>
    <row r="1731" spans="1:6" x14ac:dyDescent="0.25">
      <c r="A1731" s="1">
        <v>2019</v>
      </c>
      <c r="B1731" s="1" t="s">
        <v>62</v>
      </c>
      <c r="C1731" s="1" t="s">
        <v>12</v>
      </c>
      <c r="D1731" s="1">
        <v>188712</v>
      </c>
      <c r="E1731" s="1">
        <v>92955</v>
      </c>
      <c r="F1731" s="1" t="s">
        <v>10</v>
      </c>
    </row>
    <row r="1732" spans="1:6" x14ac:dyDescent="0.25">
      <c r="A1732" s="1">
        <v>2019</v>
      </c>
      <c r="B1732" s="1" t="s">
        <v>62</v>
      </c>
      <c r="C1732" s="1" t="s">
        <v>13</v>
      </c>
      <c r="D1732" s="1">
        <v>50576</v>
      </c>
      <c r="E1732" s="1">
        <v>84698</v>
      </c>
      <c r="F1732" s="1" t="s">
        <v>10</v>
      </c>
    </row>
    <row r="1733" spans="1:6" x14ac:dyDescent="0.25">
      <c r="A1733" s="1">
        <v>2019</v>
      </c>
      <c r="B1733" s="1" t="s">
        <v>62</v>
      </c>
      <c r="C1733" s="1" t="s">
        <v>14</v>
      </c>
      <c r="D1733" s="1">
        <v>22807</v>
      </c>
      <c r="E1733" s="1">
        <v>93307</v>
      </c>
      <c r="F1733" s="1" t="s">
        <v>8</v>
      </c>
    </row>
    <row r="1734" spans="1:6" x14ac:dyDescent="0.25">
      <c r="A1734" s="1">
        <v>2019</v>
      </c>
      <c r="B1734" s="1" t="s">
        <v>62</v>
      </c>
      <c r="C1734" s="1" t="s">
        <v>15</v>
      </c>
      <c r="D1734" s="1">
        <v>8644</v>
      </c>
      <c r="E1734" s="1">
        <v>86600</v>
      </c>
      <c r="F1734" s="1" t="s">
        <v>8</v>
      </c>
    </row>
    <row r="1735" spans="1:6" x14ac:dyDescent="0.25">
      <c r="A1735" s="1">
        <v>2019</v>
      </c>
      <c r="B1735" s="1" t="s">
        <v>62</v>
      </c>
      <c r="C1735" s="1" t="s">
        <v>16</v>
      </c>
      <c r="D1735" s="1">
        <v>156978</v>
      </c>
      <c r="E1735" s="1">
        <v>64653</v>
      </c>
      <c r="F1735" s="1" t="s">
        <v>10</v>
      </c>
    </row>
    <row r="1736" spans="1:6" x14ac:dyDescent="0.25">
      <c r="A1736" s="1">
        <v>2019</v>
      </c>
      <c r="B1736" s="1" t="s">
        <v>62</v>
      </c>
      <c r="C1736" s="1" t="s">
        <v>17</v>
      </c>
      <c r="D1736" s="1">
        <v>54102</v>
      </c>
      <c r="E1736" s="1">
        <v>70724</v>
      </c>
      <c r="F1736" s="1" t="s">
        <v>8</v>
      </c>
    </row>
    <row r="1737" spans="1:6" x14ac:dyDescent="0.25">
      <c r="A1737" s="1">
        <v>2019</v>
      </c>
      <c r="B1737" s="1" t="s">
        <v>62</v>
      </c>
      <c r="C1737" s="1" t="s">
        <v>18</v>
      </c>
      <c r="D1737" s="1">
        <v>11075</v>
      </c>
      <c r="E1737" s="1">
        <v>54653</v>
      </c>
      <c r="F1737" s="1" t="s">
        <v>10</v>
      </c>
    </row>
    <row r="1738" spans="1:6" x14ac:dyDescent="0.25">
      <c r="A1738" s="1">
        <v>2019</v>
      </c>
      <c r="B1738" s="1" t="s">
        <v>62</v>
      </c>
      <c r="C1738" s="1" t="s">
        <v>19</v>
      </c>
      <c r="D1738" s="1">
        <v>73447</v>
      </c>
      <c r="E1738" s="1">
        <v>79829</v>
      </c>
      <c r="F1738" s="1" t="s">
        <v>8</v>
      </c>
    </row>
    <row r="1739" spans="1:6" x14ac:dyDescent="0.25">
      <c r="A1739" s="1">
        <v>2019</v>
      </c>
      <c r="B1739" s="1" t="s">
        <v>62</v>
      </c>
      <c r="C1739" s="1" t="s">
        <v>20</v>
      </c>
      <c r="D1739" s="1">
        <v>29045</v>
      </c>
      <c r="E1739" s="1">
        <v>56796</v>
      </c>
      <c r="F1739" s="1" t="s">
        <v>8</v>
      </c>
    </row>
    <row r="1740" spans="1:6" x14ac:dyDescent="0.25">
      <c r="A1740" s="1">
        <v>2019</v>
      </c>
      <c r="B1740" s="1" t="s">
        <v>62</v>
      </c>
      <c r="C1740" s="1" t="s">
        <v>21</v>
      </c>
      <c r="D1740" s="1">
        <v>15401</v>
      </c>
      <c r="E1740" s="1">
        <v>58293</v>
      </c>
      <c r="F1740" s="1" t="s">
        <v>10</v>
      </c>
    </row>
    <row r="1741" spans="1:6" x14ac:dyDescent="0.25">
      <c r="A1741" s="1">
        <v>2019</v>
      </c>
      <c r="B1741" s="1" t="s">
        <v>62</v>
      </c>
      <c r="C1741" s="1" t="s">
        <v>22</v>
      </c>
      <c r="D1741" s="1">
        <v>16569</v>
      </c>
      <c r="E1741" s="1">
        <v>65048</v>
      </c>
      <c r="F1741" s="1" t="s">
        <v>10</v>
      </c>
    </row>
    <row r="1742" spans="1:6" x14ac:dyDescent="0.25">
      <c r="A1742" s="1">
        <v>2019</v>
      </c>
      <c r="B1742" s="1" t="s">
        <v>62</v>
      </c>
      <c r="C1742" s="1" t="s">
        <v>23</v>
      </c>
      <c r="D1742" s="1">
        <v>20206</v>
      </c>
      <c r="E1742" s="1">
        <v>54829</v>
      </c>
      <c r="F1742" s="1" t="s">
        <v>8</v>
      </c>
    </row>
    <row r="1743" spans="1:6" x14ac:dyDescent="0.25">
      <c r="A1743" s="1">
        <v>2019</v>
      </c>
      <c r="B1743" s="1" t="s">
        <v>62</v>
      </c>
      <c r="C1743" s="1" t="s">
        <v>24</v>
      </c>
      <c r="D1743" s="1">
        <v>24001</v>
      </c>
      <c r="E1743" s="1">
        <v>61218</v>
      </c>
      <c r="F1743" s="1" t="s">
        <v>8</v>
      </c>
    </row>
    <row r="1744" spans="1:6" x14ac:dyDescent="0.25">
      <c r="A1744" s="1">
        <v>2019</v>
      </c>
      <c r="B1744" s="1" t="s">
        <v>62</v>
      </c>
      <c r="C1744" s="1" t="s">
        <v>25</v>
      </c>
      <c r="D1744" s="1">
        <v>9912</v>
      </c>
      <c r="E1744" s="1">
        <v>61405</v>
      </c>
      <c r="F1744" s="1" t="s">
        <v>10</v>
      </c>
    </row>
    <row r="1745" spans="1:6" x14ac:dyDescent="0.25">
      <c r="A1745" s="1">
        <v>2019</v>
      </c>
      <c r="B1745" s="1" t="s">
        <v>62</v>
      </c>
      <c r="C1745" s="1" t="s">
        <v>26</v>
      </c>
      <c r="D1745" s="1">
        <v>42175</v>
      </c>
      <c r="E1745" s="1">
        <v>83259</v>
      </c>
      <c r="F1745" s="1" t="s">
        <v>10</v>
      </c>
    </row>
    <row r="1746" spans="1:6" x14ac:dyDescent="0.25">
      <c r="A1746" s="1">
        <v>2019</v>
      </c>
      <c r="B1746" s="1" t="s">
        <v>62</v>
      </c>
      <c r="C1746" s="1" t="s">
        <v>27</v>
      </c>
      <c r="D1746" s="1">
        <v>47186</v>
      </c>
      <c r="E1746" s="1">
        <v>108580</v>
      </c>
      <c r="F1746" s="1" t="s">
        <v>10</v>
      </c>
    </row>
    <row r="1747" spans="1:6" x14ac:dyDescent="0.25">
      <c r="A1747" s="1">
        <v>2019</v>
      </c>
      <c r="B1747" s="1" t="s">
        <v>62</v>
      </c>
      <c r="C1747" s="1" t="s">
        <v>28</v>
      </c>
      <c r="D1747" s="1">
        <v>42271</v>
      </c>
      <c r="E1747" s="1">
        <v>74677</v>
      </c>
      <c r="F1747" s="1" t="s">
        <v>10</v>
      </c>
    </row>
    <row r="1748" spans="1:6" x14ac:dyDescent="0.25">
      <c r="A1748" s="1">
        <v>2019</v>
      </c>
      <c r="B1748" s="1" t="s">
        <v>62</v>
      </c>
      <c r="C1748" s="1" t="s">
        <v>29</v>
      </c>
      <c r="D1748" s="1">
        <v>29916</v>
      </c>
      <c r="E1748" s="1">
        <v>86794</v>
      </c>
      <c r="F1748" s="1" t="s">
        <v>10</v>
      </c>
    </row>
    <row r="1749" spans="1:6" x14ac:dyDescent="0.25">
      <c r="A1749" s="1">
        <v>2019</v>
      </c>
      <c r="B1749" s="1" t="s">
        <v>62</v>
      </c>
      <c r="C1749" s="1" t="s">
        <v>30</v>
      </c>
      <c r="D1749" s="1">
        <v>11953</v>
      </c>
      <c r="E1749" s="1">
        <v>47461</v>
      </c>
      <c r="F1749" s="1" t="s">
        <v>8</v>
      </c>
    </row>
    <row r="1750" spans="1:6" x14ac:dyDescent="0.25">
      <c r="A1750" s="1">
        <v>2019</v>
      </c>
      <c r="B1750" s="1" t="s">
        <v>62</v>
      </c>
      <c r="C1750" s="1" t="s">
        <v>31</v>
      </c>
      <c r="D1750" s="1">
        <v>33699</v>
      </c>
      <c r="E1750" s="1">
        <v>69932</v>
      </c>
      <c r="F1750" s="1" t="s">
        <v>8</v>
      </c>
    </row>
    <row r="1751" spans="1:6" x14ac:dyDescent="0.25">
      <c r="A1751" s="1">
        <v>2019</v>
      </c>
      <c r="B1751" s="1" t="s">
        <v>62</v>
      </c>
      <c r="C1751" s="1" t="s">
        <v>32</v>
      </c>
      <c r="D1751" s="1">
        <v>8994</v>
      </c>
      <c r="E1751" s="1">
        <v>56921</v>
      </c>
      <c r="F1751" s="1" t="s">
        <v>10</v>
      </c>
    </row>
    <row r="1752" spans="1:6" x14ac:dyDescent="0.25">
      <c r="A1752" s="1">
        <v>2019</v>
      </c>
      <c r="B1752" s="1" t="s">
        <v>62</v>
      </c>
      <c r="C1752" s="1" t="s">
        <v>33</v>
      </c>
      <c r="D1752" s="1">
        <v>11395</v>
      </c>
      <c r="E1752" s="1">
        <v>65204</v>
      </c>
      <c r="F1752" s="1" t="s">
        <v>8</v>
      </c>
    </row>
    <row r="1753" spans="1:6" x14ac:dyDescent="0.25">
      <c r="A1753" s="1">
        <v>2019</v>
      </c>
      <c r="B1753" s="1" t="s">
        <v>62</v>
      </c>
      <c r="C1753" s="1" t="s">
        <v>34</v>
      </c>
      <c r="D1753" s="1">
        <v>19521</v>
      </c>
      <c r="E1753" s="1">
        <v>64283</v>
      </c>
      <c r="F1753" s="1" t="s">
        <v>8</v>
      </c>
    </row>
    <row r="1754" spans="1:6" x14ac:dyDescent="0.25">
      <c r="A1754" s="1">
        <v>2019</v>
      </c>
      <c r="B1754" s="1" t="s">
        <v>62</v>
      </c>
      <c r="C1754" s="1" t="s">
        <v>35</v>
      </c>
      <c r="D1754" s="1">
        <v>11938</v>
      </c>
      <c r="E1754" s="1">
        <v>81584</v>
      </c>
      <c r="F1754" s="1" t="s">
        <v>10</v>
      </c>
    </row>
    <row r="1755" spans="1:6" x14ac:dyDescent="0.25">
      <c r="A1755" s="1">
        <v>2019</v>
      </c>
      <c r="B1755" s="1" t="s">
        <v>62</v>
      </c>
      <c r="C1755" s="1" t="s">
        <v>36</v>
      </c>
      <c r="D1755" s="1">
        <v>50907</v>
      </c>
      <c r="E1755" s="1">
        <v>94404</v>
      </c>
      <c r="F1755" s="1" t="s">
        <v>10</v>
      </c>
    </row>
    <row r="1756" spans="1:6" x14ac:dyDescent="0.25">
      <c r="A1756" s="1">
        <v>2019</v>
      </c>
      <c r="B1756" s="1" t="s">
        <v>62</v>
      </c>
      <c r="C1756" s="1" t="s">
        <v>37</v>
      </c>
      <c r="D1756" s="1">
        <v>10062</v>
      </c>
      <c r="E1756" s="1">
        <v>66086</v>
      </c>
      <c r="F1756" s="1" t="s">
        <v>8</v>
      </c>
    </row>
    <row r="1757" spans="1:6" x14ac:dyDescent="0.25">
      <c r="A1757" s="1">
        <v>2019</v>
      </c>
      <c r="B1757" s="1" t="s">
        <v>62</v>
      </c>
      <c r="C1757" s="1" t="s">
        <v>38</v>
      </c>
      <c r="D1757" s="1">
        <v>111646</v>
      </c>
      <c r="E1757" s="1">
        <v>98549</v>
      </c>
      <c r="F1757" s="1" t="s">
        <v>8</v>
      </c>
    </row>
    <row r="1758" spans="1:6" x14ac:dyDescent="0.25">
      <c r="A1758" s="1">
        <v>2019</v>
      </c>
      <c r="B1758" s="1" t="s">
        <v>62</v>
      </c>
      <c r="C1758" s="1" t="s">
        <v>39</v>
      </c>
      <c r="D1758" s="1">
        <v>57179</v>
      </c>
      <c r="E1758" s="1">
        <v>68617</v>
      </c>
      <c r="F1758" s="1" t="s">
        <v>10</v>
      </c>
    </row>
    <row r="1759" spans="1:6" x14ac:dyDescent="0.25">
      <c r="A1759" s="1">
        <v>2019</v>
      </c>
      <c r="B1759" s="1" t="s">
        <v>62</v>
      </c>
      <c r="C1759" s="1" t="s">
        <v>40</v>
      </c>
      <c r="D1759" s="1">
        <v>4917</v>
      </c>
      <c r="E1759" s="1">
        <v>65438</v>
      </c>
      <c r="F1759" s="1" t="s">
        <v>8</v>
      </c>
    </row>
    <row r="1760" spans="1:6" x14ac:dyDescent="0.25">
      <c r="A1760" s="1">
        <v>2019</v>
      </c>
      <c r="B1760" s="1" t="s">
        <v>62</v>
      </c>
      <c r="C1760" s="1" t="s">
        <v>41</v>
      </c>
      <c r="D1760" s="1">
        <v>52650</v>
      </c>
      <c r="E1760" s="1">
        <v>68445</v>
      </c>
      <c r="F1760" s="1" t="s">
        <v>10</v>
      </c>
    </row>
    <row r="1761" spans="1:6" x14ac:dyDescent="0.25">
      <c r="A1761" s="1">
        <v>2019</v>
      </c>
      <c r="B1761" s="1" t="s">
        <v>62</v>
      </c>
      <c r="C1761" s="1" t="s">
        <v>42</v>
      </c>
      <c r="D1761" s="1">
        <v>20434</v>
      </c>
      <c r="E1761" s="1">
        <v>56640</v>
      </c>
      <c r="F1761" s="1" t="s">
        <v>8</v>
      </c>
    </row>
    <row r="1762" spans="1:6" x14ac:dyDescent="0.25">
      <c r="A1762" s="1">
        <v>2019</v>
      </c>
      <c r="B1762" s="1" t="s">
        <v>62</v>
      </c>
      <c r="C1762" s="1" t="s">
        <v>43</v>
      </c>
      <c r="D1762" s="1">
        <v>24942</v>
      </c>
      <c r="E1762" s="1">
        <v>73873</v>
      </c>
      <c r="F1762" s="1" t="s">
        <v>8</v>
      </c>
    </row>
    <row r="1763" spans="1:6" x14ac:dyDescent="0.25">
      <c r="A1763" s="1">
        <v>2019</v>
      </c>
      <c r="B1763" s="1" t="s">
        <v>62</v>
      </c>
      <c r="C1763" s="1" t="s">
        <v>44</v>
      </c>
      <c r="D1763" s="1">
        <v>61779</v>
      </c>
      <c r="E1763" s="1">
        <v>82029</v>
      </c>
      <c r="F1763" s="1" t="s">
        <v>10</v>
      </c>
    </row>
    <row r="1764" spans="1:6" x14ac:dyDescent="0.25">
      <c r="A1764" s="1">
        <v>2019</v>
      </c>
      <c r="B1764" s="1" t="s">
        <v>62</v>
      </c>
      <c r="C1764" s="1" t="s">
        <v>45</v>
      </c>
      <c r="D1764" s="1">
        <v>8350</v>
      </c>
      <c r="E1764" s="1">
        <v>73763</v>
      </c>
      <c r="F1764" s="1" t="s">
        <v>10</v>
      </c>
    </row>
    <row r="1765" spans="1:6" x14ac:dyDescent="0.25">
      <c r="A1765" s="1">
        <v>2019</v>
      </c>
      <c r="B1765" s="1" t="s">
        <v>62</v>
      </c>
      <c r="C1765" s="1" t="s">
        <v>46</v>
      </c>
      <c r="D1765" s="1">
        <v>25902</v>
      </c>
      <c r="E1765" s="1">
        <v>55505</v>
      </c>
      <c r="F1765" s="1" t="s">
        <v>8</v>
      </c>
    </row>
    <row r="1766" spans="1:6" x14ac:dyDescent="0.25">
      <c r="A1766" s="1">
        <v>2019</v>
      </c>
      <c r="B1766" s="1" t="s">
        <v>62</v>
      </c>
      <c r="C1766" s="1" t="s">
        <v>47</v>
      </c>
      <c r="D1766" s="1">
        <v>5030</v>
      </c>
      <c r="E1766" s="1">
        <v>61293</v>
      </c>
      <c r="F1766" s="1" t="s">
        <v>8</v>
      </c>
    </row>
    <row r="1767" spans="1:6" x14ac:dyDescent="0.25">
      <c r="A1767" s="1">
        <v>2019</v>
      </c>
      <c r="B1767" s="1" t="s">
        <v>62</v>
      </c>
      <c r="C1767" s="1" t="s">
        <v>48</v>
      </c>
      <c r="D1767" s="1">
        <v>28315</v>
      </c>
      <c r="E1767" s="1">
        <v>62172</v>
      </c>
      <c r="F1767" s="1" t="s">
        <v>10</v>
      </c>
    </row>
    <row r="1768" spans="1:6" x14ac:dyDescent="0.25">
      <c r="A1768" s="1">
        <v>2019</v>
      </c>
      <c r="B1768" s="1" t="s">
        <v>62</v>
      </c>
      <c r="C1768" s="1" t="s">
        <v>49</v>
      </c>
      <c r="D1768" s="1">
        <v>129242</v>
      </c>
      <c r="E1768" s="1">
        <v>77507</v>
      </c>
      <c r="F1768" s="1" t="s">
        <v>10</v>
      </c>
    </row>
    <row r="1769" spans="1:6" x14ac:dyDescent="0.25">
      <c r="A1769" s="1">
        <v>2019</v>
      </c>
      <c r="B1769" s="1" t="s">
        <v>62</v>
      </c>
      <c r="C1769" s="1" t="s">
        <v>50</v>
      </c>
      <c r="D1769" s="1">
        <v>21911</v>
      </c>
      <c r="E1769" s="1">
        <v>62815</v>
      </c>
      <c r="F1769" s="1" t="s">
        <v>10</v>
      </c>
    </row>
    <row r="1770" spans="1:6" x14ac:dyDescent="0.25">
      <c r="A1770" s="1">
        <v>2019</v>
      </c>
      <c r="B1770" s="1" t="s">
        <v>62</v>
      </c>
      <c r="C1770" s="1" t="s">
        <v>51</v>
      </c>
      <c r="D1770" s="1">
        <v>5488</v>
      </c>
      <c r="E1770" s="1">
        <v>69457</v>
      </c>
      <c r="F1770" s="1" t="s">
        <v>10</v>
      </c>
    </row>
    <row r="1771" spans="1:6" x14ac:dyDescent="0.25">
      <c r="A1771" s="1">
        <v>2019</v>
      </c>
      <c r="B1771" s="1" t="s">
        <v>62</v>
      </c>
      <c r="C1771" s="1" t="s">
        <v>52</v>
      </c>
      <c r="D1771" s="1">
        <v>57146</v>
      </c>
      <c r="E1771" s="1">
        <v>90971</v>
      </c>
      <c r="F1771" s="1" t="s">
        <v>10</v>
      </c>
    </row>
    <row r="1772" spans="1:6" x14ac:dyDescent="0.25">
      <c r="A1772" s="1">
        <v>2019</v>
      </c>
      <c r="B1772" s="1" t="s">
        <v>62</v>
      </c>
      <c r="C1772" s="1" t="s">
        <v>53</v>
      </c>
      <c r="D1772" s="1">
        <v>39177</v>
      </c>
      <c r="E1772" s="1">
        <v>82348</v>
      </c>
      <c r="F1772" s="1" t="s">
        <v>8</v>
      </c>
    </row>
    <row r="1773" spans="1:6" x14ac:dyDescent="0.25">
      <c r="A1773" s="1">
        <v>2019</v>
      </c>
      <c r="B1773" s="1" t="s">
        <v>62</v>
      </c>
      <c r="C1773" s="1" t="s">
        <v>54</v>
      </c>
      <c r="D1773" s="1">
        <v>8077</v>
      </c>
      <c r="E1773" s="1">
        <v>54213</v>
      </c>
      <c r="F1773" s="1" t="s">
        <v>8</v>
      </c>
    </row>
    <row r="1774" spans="1:6" x14ac:dyDescent="0.25">
      <c r="A1774" s="1">
        <v>2019</v>
      </c>
      <c r="B1774" s="1" t="s">
        <v>62</v>
      </c>
      <c r="C1774" s="1" t="s">
        <v>55</v>
      </c>
      <c r="D1774" s="1">
        <v>23769</v>
      </c>
      <c r="E1774" s="1">
        <v>63868</v>
      </c>
      <c r="F1774" s="1" t="s">
        <v>10</v>
      </c>
    </row>
    <row r="1775" spans="1:6" x14ac:dyDescent="0.25">
      <c r="A1775" s="1">
        <v>2019</v>
      </c>
      <c r="B1775" s="1" t="s">
        <v>62</v>
      </c>
      <c r="C1775" s="1" t="s">
        <v>56</v>
      </c>
      <c r="D1775" s="1">
        <v>4417</v>
      </c>
      <c r="E1775" s="1">
        <v>56226</v>
      </c>
      <c r="F1775" s="1" t="s">
        <v>8</v>
      </c>
    </row>
    <row r="1776" spans="1:6" x14ac:dyDescent="0.25">
      <c r="A1776" s="1">
        <v>2019</v>
      </c>
      <c r="B1776" s="1" t="s">
        <v>63</v>
      </c>
      <c r="C1776" s="1" t="s">
        <v>7</v>
      </c>
      <c r="D1776" s="1">
        <v>12429</v>
      </c>
      <c r="E1776" s="1">
        <v>51641</v>
      </c>
      <c r="F1776" s="1" t="s">
        <v>8</v>
      </c>
    </row>
    <row r="1777" spans="1:6" x14ac:dyDescent="0.25">
      <c r="A1777" s="1">
        <v>2019</v>
      </c>
      <c r="B1777" s="1" t="s">
        <v>63</v>
      </c>
      <c r="C1777" s="1" t="s">
        <v>9</v>
      </c>
      <c r="D1777" s="1">
        <v>16509</v>
      </c>
      <c r="E1777" s="1">
        <v>56240</v>
      </c>
      <c r="F1777" s="1" t="s">
        <v>10</v>
      </c>
    </row>
    <row r="1778" spans="1:6" x14ac:dyDescent="0.25">
      <c r="A1778" s="1">
        <v>2019</v>
      </c>
      <c r="B1778" s="1" t="s">
        <v>63</v>
      </c>
      <c r="C1778" s="1" t="s">
        <v>11</v>
      </c>
      <c r="D1778" s="1">
        <v>15762</v>
      </c>
      <c r="E1778" s="1">
        <v>47521</v>
      </c>
      <c r="F1778" s="1" t="s">
        <v>10</v>
      </c>
    </row>
    <row r="1779" spans="1:6" x14ac:dyDescent="0.25">
      <c r="A1779" s="1">
        <v>2019</v>
      </c>
      <c r="B1779" s="1" t="s">
        <v>63</v>
      </c>
      <c r="C1779" s="1" t="s">
        <v>12</v>
      </c>
      <c r="D1779" s="1">
        <v>593987</v>
      </c>
      <c r="E1779" s="1">
        <v>56766</v>
      </c>
      <c r="F1779" s="1" t="s">
        <v>8</v>
      </c>
    </row>
    <row r="1780" spans="1:6" x14ac:dyDescent="0.25">
      <c r="A1780" s="1">
        <v>2019</v>
      </c>
      <c r="B1780" s="1" t="s">
        <v>63</v>
      </c>
      <c r="C1780" s="1" t="s">
        <v>13</v>
      </c>
      <c r="D1780" s="1">
        <v>21356</v>
      </c>
      <c r="E1780" s="1">
        <v>54754</v>
      </c>
      <c r="F1780" s="1" t="s">
        <v>8</v>
      </c>
    </row>
    <row r="1781" spans="1:6" x14ac:dyDescent="0.25">
      <c r="A1781" s="1">
        <v>2019</v>
      </c>
      <c r="B1781" s="1" t="s">
        <v>63</v>
      </c>
      <c r="C1781" s="1" t="s">
        <v>14</v>
      </c>
      <c r="D1781" s="1">
        <v>12701</v>
      </c>
      <c r="E1781" s="1">
        <v>59993</v>
      </c>
      <c r="F1781" s="1" t="s">
        <v>10</v>
      </c>
    </row>
    <row r="1782" spans="1:6" x14ac:dyDescent="0.25">
      <c r="A1782" s="1">
        <v>2019</v>
      </c>
      <c r="B1782" s="1" t="s">
        <v>63</v>
      </c>
      <c r="C1782" s="1" t="s">
        <v>15</v>
      </c>
      <c r="D1782" s="1">
        <v>4626</v>
      </c>
      <c r="E1782" s="1">
        <v>59083</v>
      </c>
      <c r="F1782" s="1" t="s">
        <v>8</v>
      </c>
    </row>
    <row r="1783" spans="1:6" x14ac:dyDescent="0.25">
      <c r="A1783" s="1">
        <v>2019</v>
      </c>
      <c r="B1783" s="1" t="s">
        <v>63</v>
      </c>
      <c r="C1783" s="1" t="s">
        <v>16</v>
      </c>
      <c r="D1783" s="1">
        <v>71929</v>
      </c>
      <c r="E1783" s="1">
        <v>55450</v>
      </c>
      <c r="F1783" s="1" t="s">
        <v>10</v>
      </c>
    </row>
    <row r="1784" spans="1:6" x14ac:dyDescent="0.25">
      <c r="A1784" s="1">
        <v>2019</v>
      </c>
      <c r="B1784" s="1" t="s">
        <v>63</v>
      </c>
      <c r="C1784" s="1" t="s">
        <v>17</v>
      </c>
      <c r="D1784" s="1">
        <v>28426</v>
      </c>
      <c r="E1784" s="1">
        <v>56819</v>
      </c>
      <c r="F1784" s="1" t="s">
        <v>8</v>
      </c>
    </row>
    <row r="1785" spans="1:6" x14ac:dyDescent="0.25">
      <c r="A1785" s="1">
        <v>2019</v>
      </c>
      <c r="B1785" s="1" t="s">
        <v>63</v>
      </c>
      <c r="C1785" s="1" t="s">
        <v>18</v>
      </c>
      <c r="D1785" s="1">
        <v>7292</v>
      </c>
      <c r="E1785" s="1">
        <v>46927</v>
      </c>
      <c r="F1785" s="1" t="s">
        <v>8</v>
      </c>
    </row>
    <row r="1786" spans="1:6" x14ac:dyDescent="0.25">
      <c r="A1786" s="1">
        <v>2019</v>
      </c>
      <c r="B1786" s="1" t="s">
        <v>63</v>
      </c>
      <c r="C1786" s="1" t="s">
        <v>19</v>
      </c>
      <c r="D1786" s="1">
        <v>34414</v>
      </c>
      <c r="E1786" s="1">
        <v>55347</v>
      </c>
      <c r="F1786" s="1" t="s">
        <v>10</v>
      </c>
    </row>
    <row r="1787" spans="1:6" x14ac:dyDescent="0.25">
      <c r="A1787" s="1">
        <v>2019</v>
      </c>
      <c r="B1787" s="1" t="s">
        <v>63</v>
      </c>
      <c r="C1787" s="1" t="s">
        <v>20</v>
      </c>
      <c r="D1787" s="1">
        <v>15254</v>
      </c>
      <c r="E1787" s="1">
        <v>52791</v>
      </c>
      <c r="F1787" s="1" t="s">
        <v>10</v>
      </c>
    </row>
    <row r="1788" spans="1:6" x14ac:dyDescent="0.25">
      <c r="A1788" s="1">
        <v>2019</v>
      </c>
      <c r="B1788" s="1" t="s">
        <v>63</v>
      </c>
      <c r="C1788" s="1" t="s">
        <v>21</v>
      </c>
      <c r="D1788" s="1">
        <v>11324</v>
      </c>
      <c r="E1788" s="1">
        <v>48092</v>
      </c>
      <c r="F1788" s="1" t="s">
        <v>8</v>
      </c>
    </row>
    <row r="1789" spans="1:6" x14ac:dyDescent="0.25">
      <c r="A1789" s="1">
        <v>2019</v>
      </c>
      <c r="B1789" s="1" t="s">
        <v>63</v>
      </c>
      <c r="C1789" s="1" t="s">
        <v>22</v>
      </c>
      <c r="D1789" s="1">
        <v>10129</v>
      </c>
      <c r="E1789" s="1">
        <v>47465</v>
      </c>
      <c r="F1789" s="1" t="s">
        <v>8</v>
      </c>
    </row>
    <row r="1790" spans="1:6" x14ac:dyDescent="0.25">
      <c r="A1790" s="1">
        <v>2019</v>
      </c>
      <c r="B1790" s="1" t="s">
        <v>63</v>
      </c>
      <c r="C1790" s="1" t="s">
        <v>23</v>
      </c>
      <c r="D1790" s="1">
        <v>17849</v>
      </c>
      <c r="E1790" s="1">
        <v>53340</v>
      </c>
      <c r="F1790" s="1" t="s">
        <v>10</v>
      </c>
    </row>
    <row r="1791" spans="1:6" x14ac:dyDescent="0.25">
      <c r="A1791" s="1">
        <v>2019</v>
      </c>
      <c r="B1791" s="1" t="s">
        <v>63</v>
      </c>
      <c r="C1791" s="1" t="s">
        <v>24</v>
      </c>
      <c r="D1791" s="1">
        <v>15003</v>
      </c>
      <c r="E1791" s="1">
        <v>48305</v>
      </c>
      <c r="F1791" s="1" t="s">
        <v>10</v>
      </c>
    </row>
    <row r="1792" spans="1:6" x14ac:dyDescent="0.25">
      <c r="A1792" s="1">
        <v>2019</v>
      </c>
      <c r="B1792" s="1" t="s">
        <v>63</v>
      </c>
      <c r="C1792" s="1" t="s">
        <v>25</v>
      </c>
      <c r="D1792" s="1">
        <v>6292</v>
      </c>
      <c r="E1792" s="1">
        <v>51937</v>
      </c>
      <c r="F1792" s="1" t="s">
        <v>10</v>
      </c>
    </row>
    <row r="1793" spans="1:6" x14ac:dyDescent="0.25">
      <c r="A1793" s="1">
        <v>2019</v>
      </c>
      <c r="B1793" s="1" t="s">
        <v>63</v>
      </c>
      <c r="C1793" s="1" t="s">
        <v>26</v>
      </c>
      <c r="D1793" s="1">
        <v>20270</v>
      </c>
      <c r="E1793" s="1">
        <v>59201</v>
      </c>
      <c r="F1793" s="1" t="s">
        <v>10</v>
      </c>
    </row>
    <row r="1794" spans="1:6" x14ac:dyDescent="0.25">
      <c r="A1794" s="1">
        <v>2019</v>
      </c>
      <c r="B1794" s="1" t="s">
        <v>63</v>
      </c>
      <c r="C1794" s="1" t="s">
        <v>27</v>
      </c>
      <c r="D1794" s="1">
        <v>61589</v>
      </c>
      <c r="E1794" s="1">
        <v>63794</v>
      </c>
      <c r="F1794" s="1" t="s">
        <v>10</v>
      </c>
    </row>
    <row r="1795" spans="1:6" x14ac:dyDescent="0.25">
      <c r="A1795" s="1">
        <v>2019</v>
      </c>
      <c r="B1795" s="1" t="s">
        <v>63</v>
      </c>
      <c r="C1795" s="1" t="s">
        <v>28</v>
      </c>
      <c r="D1795" s="1">
        <v>24957</v>
      </c>
      <c r="E1795" s="1">
        <v>54406</v>
      </c>
      <c r="F1795" s="1" t="s">
        <v>8</v>
      </c>
    </row>
    <row r="1796" spans="1:6" x14ac:dyDescent="0.25">
      <c r="A1796" s="1">
        <v>2019</v>
      </c>
      <c r="B1796" s="1" t="s">
        <v>63</v>
      </c>
      <c r="C1796" s="1" t="s">
        <v>29</v>
      </c>
      <c r="D1796" s="1">
        <v>17543</v>
      </c>
      <c r="E1796" s="1">
        <v>55720</v>
      </c>
      <c r="F1796" s="1" t="s">
        <v>8</v>
      </c>
    </row>
    <row r="1797" spans="1:6" x14ac:dyDescent="0.25">
      <c r="A1797" s="1">
        <v>2019</v>
      </c>
      <c r="B1797" s="1" t="s">
        <v>63</v>
      </c>
      <c r="C1797" s="1" t="s">
        <v>30</v>
      </c>
      <c r="D1797" s="1">
        <v>7420</v>
      </c>
      <c r="E1797" s="1">
        <v>46426</v>
      </c>
      <c r="F1797" s="1" t="s">
        <v>10</v>
      </c>
    </row>
    <row r="1798" spans="1:6" x14ac:dyDescent="0.25">
      <c r="A1798" s="1">
        <v>2019</v>
      </c>
      <c r="B1798" s="1" t="s">
        <v>63</v>
      </c>
      <c r="C1798" s="1" t="s">
        <v>31</v>
      </c>
      <c r="D1798" s="1">
        <v>48626</v>
      </c>
      <c r="E1798" s="1">
        <v>50800</v>
      </c>
      <c r="F1798" s="1" t="s">
        <v>8</v>
      </c>
    </row>
    <row r="1799" spans="1:6" x14ac:dyDescent="0.25">
      <c r="A1799" s="1">
        <v>2019</v>
      </c>
      <c r="B1799" s="1" t="s">
        <v>63</v>
      </c>
      <c r="C1799" s="1" t="s">
        <v>32</v>
      </c>
      <c r="D1799" s="1">
        <v>4448</v>
      </c>
      <c r="E1799" s="1">
        <v>52171</v>
      </c>
      <c r="F1799" s="1" t="s">
        <v>8</v>
      </c>
    </row>
    <row r="1800" spans="1:6" x14ac:dyDescent="0.25">
      <c r="A1800" s="1">
        <v>2019</v>
      </c>
      <c r="B1800" s="1" t="s">
        <v>63</v>
      </c>
      <c r="C1800" s="1" t="s">
        <v>33</v>
      </c>
      <c r="D1800" s="1">
        <v>13241</v>
      </c>
      <c r="E1800" s="1">
        <v>50565</v>
      </c>
      <c r="F1800" s="1" t="s">
        <v>10</v>
      </c>
    </row>
    <row r="1801" spans="1:6" x14ac:dyDescent="0.25">
      <c r="A1801" s="1">
        <v>2019</v>
      </c>
      <c r="B1801" s="1" t="s">
        <v>63</v>
      </c>
      <c r="C1801" s="1" t="s">
        <v>34</v>
      </c>
      <c r="D1801" s="1">
        <v>8681</v>
      </c>
      <c r="E1801" s="1">
        <v>59119</v>
      </c>
      <c r="F1801" s="1" t="s">
        <v>10</v>
      </c>
    </row>
    <row r="1802" spans="1:6" x14ac:dyDescent="0.25">
      <c r="A1802" s="1">
        <v>2019</v>
      </c>
      <c r="B1802" s="1" t="s">
        <v>63</v>
      </c>
      <c r="C1802" s="1" t="s">
        <v>35</v>
      </c>
      <c r="D1802" s="1">
        <v>4635</v>
      </c>
      <c r="E1802" s="1">
        <v>60599</v>
      </c>
      <c r="F1802" s="1" t="s">
        <v>8</v>
      </c>
    </row>
    <row r="1803" spans="1:6" x14ac:dyDescent="0.25">
      <c r="A1803" s="1">
        <v>2019</v>
      </c>
      <c r="B1803" s="1" t="s">
        <v>63</v>
      </c>
      <c r="C1803" s="1" t="s">
        <v>36</v>
      </c>
      <c r="D1803" s="1">
        <v>33411</v>
      </c>
      <c r="E1803" s="1">
        <v>58138</v>
      </c>
      <c r="F1803" s="1" t="s">
        <v>8</v>
      </c>
    </row>
    <row r="1804" spans="1:6" x14ac:dyDescent="0.25">
      <c r="A1804" s="1">
        <v>2019</v>
      </c>
      <c r="B1804" s="1" t="s">
        <v>63</v>
      </c>
      <c r="C1804" s="1" t="s">
        <v>37</v>
      </c>
      <c r="D1804" s="1">
        <v>9629</v>
      </c>
      <c r="E1804" s="1">
        <v>46621</v>
      </c>
      <c r="F1804" s="1" t="s">
        <v>10</v>
      </c>
    </row>
    <row r="1805" spans="1:6" x14ac:dyDescent="0.25">
      <c r="A1805" s="1">
        <v>2019</v>
      </c>
      <c r="B1805" s="1" t="s">
        <v>63</v>
      </c>
      <c r="C1805" s="1" t="s">
        <v>38</v>
      </c>
      <c r="D1805" s="1">
        <v>67533</v>
      </c>
      <c r="E1805" s="1">
        <v>57932</v>
      </c>
      <c r="F1805" s="1" t="s">
        <v>8</v>
      </c>
    </row>
    <row r="1806" spans="1:6" x14ac:dyDescent="0.25">
      <c r="A1806" s="1">
        <v>2019</v>
      </c>
      <c r="B1806" s="1" t="s">
        <v>63</v>
      </c>
      <c r="C1806" s="1" t="s">
        <v>39</v>
      </c>
      <c r="D1806" s="1">
        <v>26885</v>
      </c>
      <c r="E1806" s="1">
        <v>53135</v>
      </c>
      <c r="F1806" s="1" t="s">
        <v>10</v>
      </c>
    </row>
    <row r="1807" spans="1:6" x14ac:dyDescent="0.25">
      <c r="A1807" s="1">
        <v>2019</v>
      </c>
      <c r="B1807" s="1" t="s">
        <v>63</v>
      </c>
      <c r="C1807" s="1" t="s">
        <v>40</v>
      </c>
      <c r="D1807" s="1">
        <v>2484</v>
      </c>
      <c r="E1807" s="1">
        <v>55915</v>
      </c>
      <c r="F1807" s="1" t="s">
        <v>8</v>
      </c>
    </row>
    <row r="1808" spans="1:6" x14ac:dyDescent="0.25">
      <c r="A1808" s="1">
        <v>2019</v>
      </c>
      <c r="B1808" s="1" t="s">
        <v>63</v>
      </c>
      <c r="C1808" s="1" t="s">
        <v>41</v>
      </c>
      <c r="D1808" s="1">
        <v>34090</v>
      </c>
      <c r="E1808" s="1">
        <v>51314</v>
      </c>
      <c r="F1808" s="1" t="s">
        <v>8</v>
      </c>
    </row>
    <row r="1809" spans="1:6" x14ac:dyDescent="0.25">
      <c r="A1809" s="1">
        <v>2019</v>
      </c>
      <c r="B1809" s="1" t="s">
        <v>63</v>
      </c>
      <c r="C1809" s="1" t="s">
        <v>42</v>
      </c>
      <c r="D1809" s="1">
        <v>13367</v>
      </c>
      <c r="E1809" s="1">
        <v>50167</v>
      </c>
      <c r="F1809" s="1" t="s">
        <v>10</v>
      </c>
    </row>
    <row r="1810" spans="1:6" x14ac:dyDescent="0.25">
      <c r="A1810" s="1">
        <v>2019</v>
      </c>
      <c r="B1810" s="1" t="s">
        <v>63</v>
      </c>
      <c r="C1810" s="1" t="s">
        <v>43</v>
      </c>
      <c r="D1810" s="1">
        <v>15363</v>
      </c>
      <c r="E1810" s="1">
        <v>56908</v>
      </c>
      <c r="F1810" s="1" t="s">
        <v>10</v>
      </c>
    </row>
    <row r="1811" spans="1:6" x14ac:dyDescent="0.25">
      <c r="A1811" s="1">
        <v>2019</v>
      </c>
      <c r="B1811" s="1" t="s">
        <v>63</v>
      </c>
      <c r="C1811" s="1" t="s">
        <v>44</v>
      </c>
      <c r="D1811" s="1">
        <v>58709</v>
      </c>
      <c r="E1811" s="1">
        <v>56500</v>
      </c>
      <c r="F1811" s="1" t="s">
        <v>8</v>
      </c>
    </row>
    <row r="1812" spans="1:6" x14ac:dyDescent="0.25">
      <c r="A1812" s="1">
        <v>2019</v>
      </c>
      <c r="B1812" s="1" t="s">
        <v>63</v>
      </c>
      <c r="C1812" s="1" t="s">
        <v>45</v>
      </c>
      <c r="D1812" s="1">
        <v>4485</v>
      </c>
      <c r="E1812" s="1">
        <v>53941</v>
      </c>
      <c r="F1812" s="1" t="s">
        <v>8</v>
      </c>
    </row>
    <row r="1813" spans="1:6" x14ac:dyDescent="0.25">
      <c r="A1813" s="1">
        <v>2019</v>
      </c>
      <c r="B1813" s="1" t="s">
        <v>63</v>
      </c>
      <c r="C1813" s="1" t="s">
        <v>46</v>
      </c>
      <c r="D1813" s="1">
        <v>11574</v>
      </c>
      <c r="E1813" s="1">
        <v>51624</v>
      </c>
      <c r="F1813" s="1" t="s">
        <v>10</v>
      </c>
    </row>
    <row r="1814" spans="1:6" x14ac:dyDescent="0.25">
      <c r="A1814" s="1">
        <v>2019</v>
      </c>
      <c r="B1814" s="1" t="s">
        <v>63</v>
      </c>
      <c r="C1814" s="1" t="s">
        <v>47</v>
      </c>
      <c r="D1814" s="1">
        <v>2732</v>
      </c>
      <c r="E1814" s="1">
        <v>55512</v>
      </c>
      <c r="F1814" s="1" t="s">
        <v>10</v>
      </c>
    </row>
    <row r="1815" spans="1:6" x14ac:dyDescent="0.25">
      <c r="A1815" s="1">
        <v>2019</v>
      </c>
      <c r="B1815" s="1" t="s">
        <v>63</v>
      </c>
      <c r="C1815" s="1" t="s">
        <v>48</v>
      </c>
      <c r="D1815" s="1">
        <v>15761</v>
      </c>
      <c r="E1815" s="1">
        <v>56938</v>
      </c>
      <c r="F1815" s="1" t="s">
        <v>10</v>
      </c>
    </row>
    <row r="1816" spans="1:6" x14ac:dyDescent="0.25">
      <c r="A1816" s="1">
        <v>2019</v>
      </c>
      <c r="B1816" s="1" t="s">
        <v>63</v>
      </c>
      <c r="C1816" s="1" t="s">
        <v>49</v>
      </c>
      <c r="D1816" s="1">
        <v>87635</v>
      </c>
      <c r="E1816" s="1">
        <v>53096</v>
      </c>
      <c r="F1816" s="1" t="s">
        <v>10</v>
      </c>
    </row>
    <row r="1817" spans="1:6" x14ac:dyDescent="0.25">
      <c r="A1817" s="1">
        <v>2019</v>
      </c>
      <c r="B1817" s="1" t="s">
        <v>63</v>
      </c>
      <c r="C1817" s="1" t="s">
        <v>50</v>
      </c>
      <c r="D1817" s="1">
        <v>11679</v>
      </c>
      <c r="E1817" s="1">
        <v>48492</v>
      </c>
      <c r="F1817" s="1" t="s">
        <v>10</v>
      </c>
    </row>
    <row r="1818" spans="1:6" x14ac:dyDescent="0.25">
      <c r="A1818" s="1">
        <v>2019</v>
      </c>
      <c r="B1818" s="1" t="s">
        <v>63</v>
      </c>
      <c r="C1818" s="1" t="s">
        <v>51</v>
      </c>
      <c r="D1818" s="1">
        <v>2460</v>
      </c>
      <c r="E1818" s="1">
        <v>51259</v>
      </c>
      <c r="F1818" s="1" t="s">
        <v>8</v>
      </c>
    </row>
    <row r="1819" spans="1:6" x14ac:dyDescent="0.25">
      <c r="A1819" s="1">
        <v>2019</v>
      </c>
      <c r="B1819" s="1" t="s">
        <v>63</v>
      </c>
      <c r="C1819" s="1" t="s">
        <v>52</v>
      </c>
      <c r="D1819" s="1">
        <v>42910</v>
      </c>
      <c r="E1819" s="1">
        <v>54573</v>
      </c>
      <c r="F1819" s="1" t="s">
        <v>8</v>
      </c>
    </row>
    <row r="1820" spans="1:6" x14ac:dyDescent="0.25">
      <c r="A1820" s="1">
        <v>2019</v>
      </c>
      <c r="B1820" s="1" t="s">
        <v>63</v>
      </c>
      <c r="C1820" s="1" t="s">
        <v>53</v>
      </c>
      <c r="D1820" s="1">
        <v>56689</v>
      </c>
      <c r="E1820" s="1">
        <v>55782</v>
      </c>
      <c r="F1820" s="1" t="s">
        <v>10</v>
      </c>
    </row>
    <row r="1821" spans="1:6" x14ac:dyDescent="0.25">
      <c r="A1821" s="1">
        <v>2019</v>
      </c>
      <c r="B1821" s="1" t="s">
        <v>63</v>
      </c>
      <c r="C1821" s="1" t="s">
        <v>54</v>
      </c>
      <c r="D1821" s="1">
        <v>5679</v>
      </c>
      <c r="E1821" s="1">
        <v>50732</v>
      </c>
      <c r="F1821" s="1" t="s">
        <v>8</v>
      </c>
    </row>
    <row r="1822" spans="1:6" x14ac:dyDescent="0.25">
      <c r="A1822" s="1">
        <v>2019</v>
      </c>
      <c r="B1822" s="1" t="s">
        <v>63</v>
      </c>
      <c r="C1822" s="1" t="s">
        <v>55</v>
      </c>
      <c r="D1822" s="1">
        <v>25989</v>
      </c>
      <c r="E1822" s="1">
        <v>53663</v>
      </c>
      <c r="F1822" s="1" t="s">
        <v>8</v>
      </c>
    </row>
    <row r="1823" spans="1:6" x14ac:dyDescent="0.25">
      <c r="A1823" s="1">
        <v>2019</v>
      </c>
      <c r="B1823" s="1" t="s">
        <v>63</v>
      </c>
      <c r="C1823" s="1" t="s">
        <v>56</v>
      </c>
      <c r="D1823" s="1">
        <v>3268</v>
      </c>
      <c r="E1823" s="1">
        <v>47913</v>
      </c>
      <c r="F1823" s="1" t="s">
        <v>10</v>
      </c>
    </row>
    <row r="1824" spans="1:6" x14ac:dyDescent="0.25">
      <c r="A1824" s="1">
        <v>2019</v>
      </c>
      <c r="B1824" s="1" t="s">
        <v>64</v>
      </c>
      <c r="C1824" s="1" t="s">
        <v>7</v>
      </c>
      <c r="D1824" s="1">
        <v>10741</v>
      </c>
      <c r="E1824" s="1">
        <v>22222</v>
      </c>
      <c r="F1824" s="1" t="s">
        <v>10</v>
      </c>
    </row>
    <row r="1825" spans="1:6" x14ac:dyDescent="0.25">
      <c r="A1825" s="1">
        <v>2019</v>
      </c>
      <c r="B1825" s="1" t="s">
        <v>64</v>
      </c>
      <c r="C1825" s="1" t="s">
        <v>9</v>
      </c>
      <c r="D1825" s="1">
        <v>12771</v>
      </c>
      <c r="E1825" s="1">
        <v>29505</v>
      </c>
      <c r="F1825" s="1" t="s">
        <v>8</v>
      </c>
    </row>
    <row r="1826" spans="1:6" x14ac:dyDescent="0.25">
      <c r="A1826" s="1">
        <v>2019</v>
      </c>
      <c r="B1826" s="1" t="s">
        <v>64</v>
      </c>
      <c r="C1826" s="1" t="s">
        <v>11</v>
      </c>
      <c r="D1826" s="1">
        <v>7024</v>
      </c>
      <c r="E1826" s="1">
        <v>22181</v>
      </c>
      <c r="F1826" s="1" t="s">
        <v>8</v>
      </c>
    </row>
    <row r="1827" spans="1:6" x14ac:dyDescent="0.25">
      <c r="A1827" s="1">
        <v>2019</v>
      </c>
      <c r="B1827" s="1" t="s">
        <v>64</v>
      </c>
      <c r="C1827" s="1" t="s">
        <v>12</v>
      </c>
      <c r="D1827" s="1">
        <v>103495</v>
      </c>
      <c r="E1827" s="1">
        <v>35214</v>
      </c>
      <c r="F1827" s="1" t="s">
        <v>10</v>
      </c>
    </row>
    <row r="1828" spans="1:6" x14ac:dyDescent="0.25">
      <c r="A1828" s="1">
        <v>2019</v>
      </c>
      <c r="B1828" s="1" t="s">
        <v>64</v>
      </c>
      <c r="C1828" s="1" t="s">
        <v>13</v>
      </c>
      <c r="D1828" s="1">
        <v>16627</v>
      </c>
      <c r="E1828" s="1">
        <v>30462</v>
      </c>
      <c r="F1828" s="1" t="s">
        <v>8</v>
      </c>
    </row>
    <row r="1829" spans="1:6" x14ac:dyDescent="0.25">
      <c r="A1829" s="1">
        <v>2019</v>
      </c>
      <c r="B1829" s="1" t="s">
        <v>64</v>
      </c>
      <c r="C1829" s="1" t="s">
        <v>14</v>
      </c>
      <c r="D1829" s="1">
        <v>10338</v>
      </c>
      <c r="E1829" s="1">
        <v>29066</v>
      </c>
      <c r="F1829" s="1" t="s">
        <v>10</v>
      </c>
    </row>
    <row r="1830" spans="1:6" x14ac:dyDescent="0.25">
      <c r="A1830" s="1">
        <v>2019</v>
      </c>
      <c r="B1830" s="1" t="s">
        <v>64</v>
      </c>
      <c r="C1830" s="1" t="s">
        <v>15</v>
      </c>
      <c r="D1830" s="1">
        <v>2565</v>
      </c>
      <c r="E1830" s="1">
        <v>25997</v>
      </c>
      <c r="F1830" s="1" t="s">
        <v>8</v>
      </c>
    </row>
    <row r="1831" spans="1:6" x14ac:dyDescent="0.25">
      <c r="A1831" s="1">
        <v>2019</v>
      </c>
      <c r="B1831" s="1" t="s">
        <v>64</v>
      </c>
      <c r="C1831" s="1" t="s">
        <v>16</v>
      </c>
      <c r="D1831" s="1">
        <v>55396</v>
      </c>
      <c r="E1831" s="1">
        <v>30953</v>
      </c>
      <c r="F1831" s="1" t="s">
        <v>8</v>
      </c>
    </row>
    <row r="1832" spans="1:6" x14ac:dyDescent="0.25">
      <c r="A1832" s="1">
        <v>2019</v>
      </c>
      <c r="B1832" s="1" t="s">
        <v>64</v>
      </c>
      <c r="C1832" s="1" t="s">
        <v>17</v>
      </c>
      <c r="D1832" s="1">
        <v>23538</v>
      </c>
      <c r="E1832" s="1">
        <v>26142</v>
      </c>
      <c r="F1832" s="1" t="s">
        <v>10</v>
      </c>
    </row>
    <row r="1833" spans="1:6" x14ac:dyDescent="0.25">
      <c r="A1833" s="1">
        <v>2019</v>
      </c>
      <c r="B1833" s="1" t="s">
        <v>64</v>
      </c>
      <c r="C1833" s="1" t="s">
        <v>18</v>
      </c>
      <c r="D1833" s="1">
        <v>4906</v>
      </c>
      <c r="E1833" s="1">
        <v>22382</v>
      </c>
      <c r="F1833" s="1" t="s">
        <v>10</v>
      </c>
    </row>
    <row r="1834" spans="1:6" x14ac:dyDescent="0.25">
      <c r="A1834" s="1">
        <v>2019</v>
      </c>
      <c r="B1834" s="1" t="s">
        <v>64</v>
      </c>
      <c r="C1834" s="1" t="s">
        <v>19</v>
      </c>
      <c r="D1834" s="1">
        <v>32076</v>
      </c>
      <c r="E1834" s="1">
        <v>28930</v>
      </c>
      <c r="F1834" s="1" t="s">
        <v>8</v>
      </c>
    </row>
    <row r="1835" spans="1:6" x14ac:dyDescent="0.25">
      <c r="A1835" s="1">
        <v>2019</v>
      </c>
      <c r="B1835" s="1" t="s">
        <v>64</v>
      </c>
      <c r="C1835" s="1" t="s">
        <v>20</v>
      </c>
      <c r="D1835" s="1">
        <v>15273</v>
      </c>
      <c r="E1835" s="1">
        <v>24223</v>
      </c>
      <c r="F1835" s="1" t="s">
        <v>8</v>
      </c>
    </row>
    <row r="1836" spans="1:6" x14ac:dyDescent="0.25">
      <c r="A1836" s="1">
        <v>2019</v>
      </c>
      <c r="B1836" s="1" t="s">
        <v>64</v>
      </c>
      <c r="C1836" s="1" t="s">
        <v>21</v>
      </c>
      <c r="D1836" s="1">
        <v>8532</v>
      </c>
      <c r="E1836" s="1">
        <v>22280</v>
      </c>
      <c r="F1836" s="1" t="s">
        <v>10</v>
      </c>
    </row>
    <row r="1837" spans="1:6" x14ac:dyDescent="0.25">
      <c r="A1837" s="1">
        <v>2019</v>
      </c>
      <c r="B1837" s="1" t="s">
        <v>64</v>
      </c>
      <c r="C1837" s="1" t="s">
        <v>22</v>
      </c>
      <c r="D1837" s="1">
        <v>6839</v>
      </c>
      <c r="E1837" s="1">
        <v>22257</v>
      </c>
      <c r="F1837" s="1" t="s">
        <v>10</v>
      </c>
    </row>
    <row r="1838" spans="1:6" x14ac:dyDescent="0.25">
      <c r="A1838" s="1">
        <v>2019</v>
      </c>
      <c r="B1838" s="1" t="s">
        <v>64</v>
      </c>
      <c r="C1838" s="1" t="s">
        <v>23</v>
      </c>
      <c r="D1838" s="1">
        <v>10063</v>
      </c>
      <c r="E1838" s="1">
        <v>23160</v>
      </c>
      <c r="F1838" s="1" t="s">
        <v>10</v>
      </c>
    </row>
    <row r="1839" spans="1:6" x14ac:dyDescent="0.25">
      <c r="A1839" s="1">
        <v>2019</v>
      </c>
      <c r="B1839" s="1" t="s">
        <v>64</v>
      </c>
      <c r="C1839" s="1" t="s">
        <v>24</v>
      </c>
      <c r="D1839" s="1">
        <v>12015</v>
      </c>
      <c r="E1839" s="1">
        <v>26623</v>
      </c>
      <c r="F1839" s="1" t="s">
        <v>10</v>
      </c>
    </row>
    <row r="1840" spans="1:6" x14ac:dyDescent="0.25">
      <c r="A1840" s="1">
        <v>2019</v>
      </c>
      <c r="B1840" s="1" t="s">
        <v>64</v>
      </c>
      <c r="C1840" s="1" t="s">
        <v>25</v>
      </c>
      <c r="D1840" s="1">
        <v>5119</v>
      </c>
      <c r="E1840" s="1">
        <v>27119</v>
      </c>
      <c r="F1840" s="1" t="s">
        <v>10</v>
      </c>
    </row>
    <row r="1841" spans="1:6" x14ac:dyDescent="0.25">
      <c r="A1841" s="1">
        <v>2019</v>
      </c>
      <c r="B1841" s="1" t="s">
        <v>64</v>
      </c>
      <c r="C1841" s="1" t="s">
        <v>26</v>
      </c>
      <c r="D1841" s="1">
        <v>14733</v>
      </c>
      <c r="E1841" s="1">
        <v>29436</v>
      </c>
      <c r="F1841" s="1" t="s">
        <v>8</v>
      </c>
    </row>
    <row r="1842" spans="1:6" x14ac:dyDescent="0.25">
      <c r="A1842" s="1">
        <v>2019</v>
      </c>
      <c r="B1842" s="1" t="s">
        <v>64</v>
      </c>
      <c r="C1842" s="1" t="s">
        <v>27</v>
      </c>
      <c r="D1842" s="1">
        <v>20695</v>
      </c>
      <c r="E1842" s="1">
        <v>32779</v>
      </c>
      <c r="F1842" s="1" t="s">
        <v>8</v>
      </c>
    </row>
    <row r="1843" spans="1:6" x14ac:dyDescent="0.25">
      <c r="A1843" s="1">
        <v>2019</v>
      </c>
      <c r="B1843" s="1" t="s">
        <v>64</v>
      </c>
      <c r="C1843" s="1" t="s">
        <v>28</v>
      </c>
      <c r="D1843" s="1">
        <v>21783</v>
      </c>
      <c r="E1843" s="1">
        <v>25834</v>
      </c>
      <c r="F1843" s="1" t="s">
        <v>10</v>
      </c>
    </row>
    <row r="1844" spans="1:6" x14ac:dyDescent="0.25">
      <c r="A1844" s="1">
        <v>2019</v>
      </c>
      <c r="B1844" s="1" t="s">
        <v>64</v>
      </c>
      <c r="C1844" s="1" t="s">
        <v>29</v>
      </c>
      <c r="D1844" s="1">
        <v>14729</v>
      </c>
      <c r="E1844" s="1">
        <v>27386</v>
      </c>
      <c r="F1844" s="1" t="s">
        <v>8</v>
      </c>
    </row>
    <row r="1845" spans="1:6" x14ac:dyDescent="0.25">
      <c r="A1845" s="1">
        <v>2019</v>
      </c>
      <c r="B1845" s="1" t="s">
        <v>64</v>
      </c>
      <c r="C1845" s="1" t="s">
        <v>30</v>
      </c>
      <c r="D1845" s="1">
        <v>6381</v>
      </c>
      <c r="E1845" s="1">
        <v>23011</v>
      </c>
      <c r="F1845" s="1" t="s">
        <v>8</v>
      </c>
    </row>
    <row r="1846" spans="1:6" x14ac:dyDescent="0.25">
      <c r="A1846" s="1">
        <v>2019</v>
      </c>
      <c r="B1846" s="1" t="s">
        <v>64</v>
      </c>
      <c r="C1846" s="1" t="s">
        <v>31</v>
      </c>
      <c r="D1846" s="1">
        <v>14797</v>
      </c>
      <c r="E1846" s="1">
        <v>26276</v>
      </c>
      <c r="F1846" s="1" t="s">
        <v>10</v>
      </c>
    </row>
    <row r="1847" spans="1:6" x14ac:dyDescent="0.25">
      <c r="A1847" s="1">
        <v>2019</v>
      </c>
      <c r="B1847" s="1" t="s">
        <v>64</v>
      </c>
      <c r="C1847" s="1" t="s">
        <v>32</v>
      </c>
      <c r="D1847" s="1">
        <v>4978</v>
      </c>
      <c r="E1847" s="1">
        <v>24625</v>
      </c>
      <c r="F1847" s="1" t="s">
        <v>10</v>
      </c>
    </row>
    <row r="1848" spans="1:6" x14ac:dyDescent="0.25">
      <c r="A1848" s="1">
        <v>2019</v>
      </c>
      <c r="B1848" s="1" t="s">
        <v>64</v>
      </c>
      <c r="C1848" s="1" t="s">
        <v>33</v>
      </c>
      <c r="D1848" s="1">
        <v>5508</v>
      </c>
      <c r="E1848" s="1">
        <v>22253</v>
      </c>
      <c r="F1848" s="1" t="s">
        <v>8</v>
      </c>
    </row>
    <row r="1849" spans="1:6" x14ac:dyDescent="0.25">
      <c r="A1849" s="1">
        <v>2019</v>
      </c>
      <c r="B1849" s="1" t="s">
        <v>64</v>
      </c>
      <c r="C1849" s="1" t="s">
        <v>34</v>
      </c>
      <c r="D1849" s="1">
        <v>8246</v>
      </c>
      <c r="E1849" s="1">
        <v>39048</v>
      </c>
      <c r="F1849" s="1" t="s">
        <v>8</v>
      </c>
    </row>
    <row r="1850" spans="1:6" x14ac:dyDescent="0.25">
      <c r="A1850" s="1">
        <v>2019</v>
      </c>
      <c r="B1850" s="1" t="s">
        <v>64</v>
      </c>
      <c r="C1850" s="1" t="s">
        <v>35</v>
      </c>
      <c r="D1850" s="1">
        <v>4512</v>
      </c>
      <c r="E1850" s="1">
        <v>27058</v>
      </c>
      <c r="F1850" s="1" t="s">
        <v>10</v>
      </c>
    </row>
    <row r="1851" spans="1:6" x14ac:dyDescent="0.25">
      <c r="A1851" s="1">
        <v>2019</v>
      </c>
      <c r="B1851" s="1" t="s">
        <v>64</v>
      </c>
      <c r="C1851" s="1" t="s">
        <v>36</v>
      </c>
      <c r="D1851" s="1">
        <v>23501</v>
      </c>
      <c r="E1851" s="1">
        <v>30851</v>
      </c>
      <c r="F1851" s="1" t="s">
        <v>8</v>
      </c>
    </row>
    <row r="1852" spans="1:6" x14ac:dyDescent="0.25">
      <c r="A1852" s="1">
        <v>2019</v>
      </c>
      <c r="B1852" s="1" t="s">
        <v>64</v>
      </c>
      <c r="C1852" s="1" t="s">
        <v>37</v>
      </c>
      <c r="D1852" s="1">
        <v>4929</v>
      </c>
      <c r="E1852" s="1">
        <v>23901</v>
      </c>
      <c r="F1852" s="1" t="s">
        <v>10</v>
      </c>
    </row>
    <row r="1853" spans="1:6" x14ac:dyDescent="0.25">
      <c r="A1853" s="1">
        <v>2019</v>
      </c>
      <c r="B1853" s="1" t="s">
        <v>64</v>
      </c>
      <c r="C1853" s="1" t="s">
        <v>38</v>
      </c>
      <c r="D1853" s="1">
        <v>66166</v>
      </c>
      <c r="E1853" s="1">
        <v>38365</v>
      </c>
      <c r="F1853" s="1" t="s">
        <v>8</v>
      </c>
    </row>
    <row r="1854" spans="1:6" x14ac:dyDescent="0.25">
      <c r="A1854" s="1">
        <v>2019</v>
      </c>
      <c r="B1854" s="1" t="s">
        <v>64</v>
      </c>
      <c r="C1854" s="1" t="s">
        <v>39</v>
      </c>
      <c r="D1854" s="1">
        <v>25235</v>
      </c>
      <c r="E1854" s="1">
        <v>25111</v>
      </c>
      <c r="F1854" s="1" t="s">
        <v>8</v>
      </c>
    </row>
    <row r="1855" spans="1:6" x14ac:dyDescent="0.25">
      <c r="A1855" s="1">
        <v>2019</v>
      </c>
      <c r="B1855" s="1" t="s">
        <v>64</v>
      </c>
      <c r="C1855" s="1" t="s">
        <v>40</v>
      </c>
      <c r="D1855" s="1">
        <v>2600</v>
      </c>
      <c r="E1855" s="1">
        <v>23400</v>
      </c>
      <c r="F1855" s="1" t="s">
        <v>10</v>
      </c>
    </row>
    <row r="1856" spans="1:6" x14ac:dyDescent="0.25">
      <c r="A1856" s="1">
        <v>2019</v>
      </c>
      <c r="B1856" s="1" t="s">
        <v>64</v>
      </c>
      <c r="C1856" s="1" t="s">
        <v>41</v>
      </c>
      <c r="D1856" s="1">
        <v>28218</v>
      </c>
      <c r="E1856" s="1">
        <v>24856</v>
      </c>
      <c r="F1856" s="1" t="s">
        <v>10</v>
      </c>
    </row>
    <row r="1857" spans="1:6" x14ac:dyDescent="0.25">
      <c r="A1857" s="1">
        <v>2019</v>
      </c>
      <c r="B1857" s="1" t="s">
        <v>64</v>
      </c>
      <c r="C1857" s="1" t="s">
        <v>42</v>
      </c>
      <c r="D1857" s="1">
        <v>8969</v>
      </c>
      <c r="E1857" s="1">
        <v>23729</v>
      </c>
      <c r="F1857" s="1" t="s">
        <v>8</v>
      </c>
    </row>
    <row r="1858" spans="1:6" x14ac:dyDescent="0.25">
      <c r="A1858" s="1">
        <v>2019</v>
      </c>
      <c r="B1858" s="1" t="s">
        <v>64</v>
      </c>
      <c r="C1858" s="1" t="s">
        <v>43</v>
      </c>
      <c r="D1858" s="1">
        <v>13588</v>
      </c>
      <c r="E1858" s="1">
        <v>27379</v>
      </c>
      <c r="F1858" s="1" t="s">
        <v>8</v>
      </c>
    </row>
    <row r="1859" spans="1:6" x14ac:dyDescent="0.25">
      <c r="A1859" s="1">
        <v>2019</v>
      </c>
      <c r="B1859" s="1" t="s">
        <v>64</v>
      </c>
      <c r="C1859" s="1" t="s">
        <v>44</v>
      </c>
      <c r="D1859" s="1">
        <v>33146</v>
      </c>
      <c r="E1859" s="1">
        <v>26389</v>
      </c>
      <c r="F1859" s="1" t="s">
        <v>10</v>
      </c>
    </row>
    <row r="1860" spans="1:6" x14ac:dyDescent="0.25">
      <c r="A1860" s="1">
        <v>2019</v>
      </c>
      <c r="B1860" s="1" t="s">
        <v>64</v>
      </c>
      <c r="C1860" s="1" t="s">
        <v>45</v>
      </c>
      <c r="D1860" s="1">
        <v>3683</v>
      </c>
      <c r="E1860" s="1">
        <v>28353</v>
      </c>
      <c r="F1860" s="1" t="s">
        <v>10</v>
      </c>
    </row>
    <row r="1861" spans="1:6" x14ac:dyDescent="0.25">
      <c r="A1861" s="1">
        <v>2019</v>
      </c>
      <c r="B1861" s="1" t="s">
        <v>64</v>
      </c>
      <c r="C1861" s="1" t="s">
        <v>46</v>
      </c>
      <c r="D1861" s="1">
        <v>12337</v>
      </c>
      <c r="E1861" s="1">
        <v>23885</v>
      </c>
      <c r="F1861" s="1" t="s">
        <v>10</v>
      </c>
    </row>
    <row r="1862" spans="1:6" x14ac:dyDescent="0.25">
      <c r="A1862" s="1">
        <v>2019</v>
      </c>
      <c r="B1862" s="1" t="s">
        <v>64</v>
      </c>
      <c r="C1862" s="1" t="s">
        <v>47</v>
      </c>
      <c r="D1862" s="1">
        <v>3109</v>
      </c>
      <c r="E1862" s="1">
        <v>22460</v>
      </c>
      <c r="F1862" s="1" t="s">
        <v>10</v>
      </c>
    </row>
    <row r="1863" spans="1:6" x14ac:dyDescent="0.25">
      <c r="A1863" s="1">
        <v>2019</v>
      </c>
      <c r="B1863" s="1" t="s">
        <v>64</v>
      </c>
      <c r="C1863" s="1" t="s">
        <v>48</v>
      </c>
      <c r="D1863" s="1">
        <v>15932</v>
      </c>
      <c r="E1863" s="1">
        <v>28398</v>
      </c>
      <c r="F1863" s="1" t="s">
        <v>10</v>
      </c>
    </row>
    <row r="1864" spans="1:6" x14ac:dyDescent="0.25">
      <c r="A1864" s="1">
        <v>2019</v>
      </c>
      <c r="B1864" s="1" t="s">
        <v>64</v>
      </c>
      <c r="C1864" s="1" t="s">
        <v>49</v>
      </c>
      <c r="D1864" s="1">
        <v>60744</v>
      </c>
      <c r="E1864" s="1">
        <v>27234</v>
      </c>
      <c r="F1864" s="1" t="s">
        <v>8</v>
      </c>
    </row>
    <row r="1865" spans="1:6" x14ac:dyDescent="0.25">
      <c r="A1865" s="1">
        <v>2019</v>
      </c>
      <c r="B1865" s="1" t="s">
        <v>64</v>
      </c>
      <c r="C1865" s="1" t="s">
        <v>50</v>
      </c>
      <c r="D1865" s="1">
        <v>7068</v>
      </c>
      <c r="E1865" s="1">
        <v>25510</v>
      </c>
      <c r="F1865" s="1" t="s">
        <v>8</v>
      </c>
    </row>
    <row r="1866" spans="1:6" x14ac:dyDescent="0.25">
      <c r="A1866" s="1">
        <v>2019</v>
      </c>
      <c r="B1866" s="1" t="s">
        <v>64</v>
      </c>
      <c r="C1866" s="1" t="s">
        <v>51</v>
      </c>
      <c r="D1866" s="1">
        <v>2266</v>
      </c>
      <c r="E1866" s="1">
        <v>28375</v>
      </c>
      <c r="F1866" s="1" t="s">
        <v>10</v>
      </c>
    </row>
    <row r="1867" spans="1:6" x14ac:dyDescent="0.25">
      <c r="A1867" s="1">
        <v>2019</v>
      </c>
      <c r="B1867" s="1" t="s">
        <v>64</v>
      </c>
      <c r="C1867" s="1" t="s">
        <v>52</v>
      </c>
      <c r="D1867" s="1">
        <v>20269</v>
      </c>
      <c r="E1867" s="1">
        <v>26078</v>
      </c>
      <c r="F1867" s="1" t="s">
        <v>8</v>
      </c>
    </row>
    <row r="1868" spans="1:6" x14ac:dyDescent="0.25">
      <c r="A1868" s="1">
        <v>2019</v>
      </c>
      <c r="B1868" s="1" t="s">
        <v>64</v>
      </c>
      <c r="C1868" s="1" t="s">
        <v>53</v>
      </c>
      <c r="D1868" s="1">
        <v>20065</v>
      </c>
      <c r="E1868" s="1">
        <v>30250</v>
      </c>
      <c r="F1868" s="1" t="s">
        <v>8</v>
      </c>
    </row>
    <row r="1869" spans="1:6" x14ac:dyDescent="0.25">
      <c r="A1869" s="1">
        <v>2019</v>
      </c>
      <c r="B1869" s="1" t="s">
        <v>64</v>
      </c>
      <c r="C1869" s="1" t="s">
        <v>54</v>
      </c>
      <c r="D1869" s="1">
        <v>4646</v>
      </c>
      <c r="E1869" s="1">
        <v>23335</v>
      </c>
      <c r="F1869" s="1" t="s">
        <v>10</v>
      </c>
    </row>
    <row r="1870" spans="1:6" x14ac:dyDescent="0.25">
      <c r="A1870" s="1">
        <v>2019</v>
      </c>
      <c r="B1870" s="1" t="s">
        <v>64</v>
      </c>
      <c r="C1870" s="1" t="s">
        <v>55</v>
      </c>
      <c r="D1870" s="1">
        <v>16599</v>
      </c>
      <c r="E1870" s="1">
        <v>23248</v>
      </c>
      <c r="F1870" s="1" t="s">
        <v>10</v>
      </c>
    </row>
    <row r="1871" spans="1:6" x14ac:dyDescent="0.25">
      <c r="A1871" s="1">
        <v>2019</v>
      </c>
      <c r="B1871" s="1" t="s">
        <v>64</v>
      </c>
      <c r="C1871" s="1" t="s">
        <v>56</v>
      </c>
      <c r="D1871" s="1">
        <v>2355</v>
      </c>
      <c r="E1871" s="1">
        <v>25867</v>
      </c>
      <c r="F1871" s="1" t="s">
        <v>8</v>
      </c>
    </row>
    <row r="1872" spans="1:6" x14ac:dyDescent="0.25">
      <c r="A1872" s="1">
        <v>2019</v>
      </c>
      <c r="B1872" s="1" t="s">
        <v>65</v>
      </c>
      <c r="C1872" s="1" t="s">
        <v>7</v>
      </c>
      <c r="D1872" s="1">
        <v>9603</v>
      </c>
      <c r="E1872" s="1">
        <v>42539</v>
      </c>
      <c r="F1872" s="1" t="s">
        <v>8</v>
      </c>
    </row>
    <row r="1873" spans="1:6" x14ac:dyDescent="0.25">
      <c r="A1873" s="1">
        <v>2019</v>
      </c>
      <c r="B1873" s="1" t="s">
        <v>65</v>
      </c>
      <c r="C1873" s="1" t="s">
        <v>9</v>
      </c>
      <c r="D1873" s="1">
        <v>10297</v>
      </c>
      <c r="E1873" s="1">
        <v>43061</v>
      </c>
      <c r="F1873" s="1" t="s">
        <v>10</v>
      </c>
    </row>
    <row r="1874" spans="1:6" x14ac:dyDescent="0.25">
      <c r="A1874" s="1">
        <v>2019</v>
      </c>
      <c r="B1874" s="1" t="s">
        <v>65</v>
      </c>
      <c r="C1874" s="1" t="s">
        <v>11</v>
      </c>
      <c r="D1874" s="1">
        <v>5315</v>
      </c>
      <c r="E1874" s="1">
        <v>39179</v>
      </c>
      <c r="F1874" s="1" t="s">
        <v>8</v>
      </c>
    </row>
    <row r="1875" spans="1:6" x14ac:dyDescent="0.25">
      <c r="A1875" s="1">
        <v>2019</v>
      </c>
      <c r="B1875" s="1" t="s">
        <v>65</v>
      </c>
      <c r="C1875" s="1" t="s">
        <v>12</v>
      </c>
      <c r="D1875" s="1">
        <v>88470</v>
      </c>
      <c r="E1875" s="1">
        <v>46412</v>
      </c>
      <c r="F1875" s="1" t="s">
        <v>10</v>
      </c>
    </row>
    <row r="1876" spans="1:6" x14ac:dyDescent="0.25">
      <c r="A1876" s="1">
        <v>2019</v>
      </c>
      <c r="B1876" s="1" t="s">
        <v>65</v>
      </c>
      <c r="C1876" s="1" t="s">
        <v>13</v>
      </c>
      <c r="D1876" s="1">
        <v>15777</v>
      </c>
      <c r="E1876" s="1">
        <v>45558</v>
      </c>
      <c r="F1876" s="1" t="s">
        <v>8</v>
      </c>
    </row>
    <row r="1877" spans="1:6" x14ac:dyDescent="0.25">
      <c r="A1877" s="1">
        <v>2019</v>
      </c>
      <c r="B1877" s="1" t="s">
        <v>65</v>
      </c>
      <c r="C1877" s="1" t="s">
        <v>14</v>
      </c>
      <c r="D1877" s="1">
        <v>16529</v>
      </c>
      <c r="E1877" s="1">
        <v>39397</v>
      </c>
      <c r="F1877" s="1" t="s">
        <v>8</v>
      </c>
    </row>
    <row r="1878" spans="1:6" x14ac:dyDescent="0.25">
      <c r="A1878" s="1">
        <v>2019</v>
      </c>
      <c r="B1878" s="1" t="s">
        <v>65</v>
      </c>
      <c r="C1878" s="1" t="s">
        <v>15</v>
      </c>
      <c r="D1878" s="1">
        <v>2003</v>
      </c>
      <c r="E1878" s="1">
        <v>39610</v>
      </c>
      <c r="F1878" s="1" t="s">
        <v>10</v>
      </c>
    </row>
    <row r="1879" spans="1:6" x14ac:dyDescent="0.25">
      <c r="A1879" s="1">
        <v>2019</v>
      </c>
      <c r="B1879" s="1" t="s">
        <v>65</v>
      </c>
      <c r="C1879" s="1" t="s">
        <v>16</v>
      </c>
      <c r="D1879" s="1">
        <v>54928</v>
      </c>
      <c r="E1879" s="1">
        <v>41319</v>
      </c>
      <c r="F1879" s="1" t="s">
        <v>10</v>
      </c>
    </row>
    <row r="1880" spans="1:6" x14ac:dyDescent="0.25">
      <c r="A1880" s="1">
        <v>2019</v>
      </c>
      <c r="B1880" s="1" t="s">
        <v>65</v>
      </c>
      <c r="C1880" s="1" t="s">
        <v>17</v>
      </c>
      <c r="D1880" s="1">
        <v>18097</v>
      </c>
      <c r="E1880" s="1">
        <v>41520</v>
      </c>
      <c r="F1880" s="1" t="s">
        <v>8</v>
      </c>
    </row>
    <row r="1881" spans="1:6" x14ac:dyDescent="0.25">
      <c r="A1881" s="1">
        <v>2019</v>
      </c>
      <c r="B1881" s="1" t="s">
        <v>65</v>
      </c>
      <c r="C1881" s="1" t="s">
        <v>18</v>
      </c>
      <c r="D1881" s="1">
        <v>3888</v>
      </c>
      <c r="E1881" s="1">
        <v>36056</v>
      </c>
      <c r="F1881" s="1" t="s">
        <v>8</v>
      </c>
    </row>
    <row r="1882" spans="1:6" x14ac:dyDescent="0.25">
      <c r="A1882" s="1">
        <v>2019</v>
      </c>
      <c r="B1882" s="1" t="s">
        <v>65</v>
      </c>
      <c r="C1882" s="1" t="s">
        <v>19</v>
      </c>
      <c r="D1882" s="1">
        <v>39500</v>
      </c>
      <c r="E1882" s="1">
        <v>47240</v>
      </c>
      <c r="F1882" s="1" t="s">
        <v>10</v>
      </c>
    </row>
    <row r="1883" spans="1:6" x14ac:dyDescent="0.25">
      <c r="A1883" s="1">
        <v>2019</v>
      </c>
      <c r="B1883" s="1" t="s">
        <v>65</v>
      </c>
      <c r="C1883" s="1" t="s">
        <v>20</v>
      </c>
      <c r="D1883" s="1">
        <v>13113</v>
      </c>
      <c r="E1883" s="1">
        <v>37882</v>
      </c>
      <c r="F1883" s="1" t="s">
        <v>10</v>
      </c>
    </row>
    <row r="1884" spans="1:6" x14ac:dyDescent="0.25">
      <c r="A1884" s="1">
        <v>2019</v>
      </c>
      <c r="B1884" s="1" t="s">
        <v>65</v>
      </c>
      <c r="C1884" s="1" t="s">
        <v>21</v>
      </c>
      <c r="D1884" s="1">
        <v>8710</v>
      </c>
      <c r="E1884" s="1">
        <v>39069</v>
      </c>
      <c r="F1884" s="1" t="s">
        <v>10</v>
      </c>
    </row>
    <row r="1885" spans="1:6" x14ac:dyDescent="0.25">
      <c r="A1885" s="1">
        <v>2019</v>
      </c>
      <c r="B1885" s="1" t="s">
        <v>65</v>
      </c>
      <c r="C1885" s="1" t="s">
        <v>22</v>
      </c>
      <c r="D1885" s="1">
        <v>6031</v>
      </c>
      <c r="E1885" s="1">
        <v>39575</v>
      </c>
      <c r="F1885" s="1" t="s">
        <v>10</v>
      </c>
    </row>
    <row r="1886" spans="1:6" x14ac:dyDescent="0.25">
      <c r="A1886" s="1">
        <v>2019</v>
      </c>
      <c r="B1886" s="1" t="s">
        <v>65</v>
      </c>
      <c r="C1886" s="1" t="s">
        <v>23</v>
      </c>
      <c r="D1886" s="1">
        <v>10912</v>
      </c>
      <c r="E1886" s="1">
        <v>38330</v>
      </c>
      <c r="F1886" s="1" t="s">
        <v>10</v>
      </c>
    </row>
    <row r="1887" spans="1:6" x14ac:dyDescent="0.25">
      <c r="A1887" s="1">
        <v>2019</v>
      </c>
      <c r="B1887" s="1" t="s">
        <v>65</v>
      </c>
      <c r="C1887" s="1" t="s">
        <v>24</v>
      </c>
      <c r="D1887" s="1">
        <v>9250</v>
      </c>
      <c r="E1887" s="1">
        <v>42468</v>
      </c>
      <c r="F1887" s="1" t="s">
        <v>8</v>
      </c>
    </row>
    <row r="1888" spans="1:6" x14ac:dyDescent="0.25">
      <c r="A1888" s="1">
        <v>2019</v>
      </c>
      <c r="B1888" s="1" t="s">
        <v>65</v>
      </c>
      <c r="C1888" s="1" t="s">
        <v>25</v>
      </c>
      <c r="D1888" s="1">
        <v>4028</v>
      </c>
      <c r="E1888" s="1">
        <v>38993</v>
      </c>
      <c r="F1888" s="1" t="s">
        <v>8</v>
      </c>
    </row>
    <row r="1889" spans="1:6" x14ac:dyDescent="0.25">
      <c r="A1889" s="1">
        <v>2019</v>
      </c>
      <c r="B1889" s="1" t="s">
        <v>65</v>
      </c>
      <c r="C1889" s="1" t="s">
        <v>26</v>
      </c>
      <c r="D1889" s="1">
        <v>19506</v>
      </c>
      <c r="E1889" s="1">
        <v>47793</v>
      </c>
      <c r="F1889" s="1" t="s">
        <v>10</v>
      </c>
    </row>
    <row r="1890" spans="1:6" x14ac:dyDescent="0.25">
      <c r="A1890" s="1">
        <v>2019</v>
      </c>
      <c r="B1890" s="1" t="s">
        <v>65</v>
      </c>
      <c r="C1890" s="1" t="s">
        <v>27</v>
      </c>
      <c r="D1890" s="1">
        <v>21677</v>
      </c>
      <c r="E1890" s="1">
        <v>43032</v>
      </c>
      <c r="F1890" s="1" t="s">
        <v>8</v>
      </c>
    </row>
    <row r="1891" spans="1:6" x14ac:dyDescent="0.25">
      <c r="A1891" s="1">
        <v>2019</v>
      </c>
      <c r="B1891" s="1" t="s">
        <v>65</v>
      </c>
      <c r="C1891" s="1" t="s">
        <v>28</v>
      </c>
      <c r="D1891" s="1">
        <v>29930</v>
      </c>
      <c r="E1891" s="1">
        <v>38157</v>
      </c>
      <c r="F1891" s="1" t="s">
        <v>8</v>
      </c>
    </row>
    <row r="1892" spans="1:6" x14ac:dyDescent="0.25">
      <c r="A1892" s="1">
        <v>2019</v>
      </c>
      <c r="B1892" s="1" t="s">
        <v>65</v>
      </c>
      <c r="C1892" s="1" t="s">
        <v>29</v>
      </c>
      <c r="D1892" s="1">
        <v>16226</v>
      </c>
      <c r="E1892" s="1">
        <v>39237</v>
      </c>
      <c r="F1892" s="1" t="s">
        <v>10</v>
      </c>
    </row>
    <row r="1893" spans="1:6" x14ac:dyDescent="0.25">
      <c r="A1893" s="1">
        <v>2019</v>
      </c>
      <c r="B1893" s="1" t="s">
        <v>65</v>
      </c>
      <c r="C1893" s="1" t="s">
        <v>30</v>
      </c>
      <c r="D1893" s="1">
        <v>4726</v>
      </c>
      <c r="E1893" s="1">
        <v>39958</v>
      </c>
      <c r="F1893" s="1" t="s">
        <v>10</v>
      </c>
    </row>
    <row r="1894" spans="1:6" x14ac:dyDescent="0.25">
      <c r="A1894" s="1">
        <v>2019</v>
      </c>
      <c r="B1894" s="1" t="s">
        <v>65</v>
      </c>
      <c r="C1894" s="1" t="s">
        <v>31</v>
      </c>
      <c r="D1894" s="1">
        <v>13734</v>
      </c>
      <c r="E1894" s="1">
        <v>38705</v>
      </c>
      <c r="F1894" s="1" t="s">
        <v>8</v>
      </c>
    </row>
    <row r="1895" spans="1:6" x14ac:dyDescent="0.25">
      <c r="A1895" s="1">
        <v>2019</v>
      </c>
      <c r="B1895" s="1" t="s">
        <v>65</v>
      </c>
      <c r="C1895" s="1" t="s">
        <v>32</v>
      </c>
      <c r="D1895" s="1">
        <v>4094</v>
      </c>
      <c r="E1895" s="1">
        <v>35177</v>
      </c>
      <c r="F1895" s="1" t="s">
        <v>8</v>
      </c>
    </row>
    <row r="1896" spans="1:6" x14ac:dyDescent="0.25">
      <c r="A1896" s="1">
        <v>2019</v>
      </c>
      <c r="B1896" s="1" t="s">
        <v>65</v>
      </c>
      <c r="C1896" s="1" t="s">
        <v>33</v>
      </c>
      <c r="D1896" s="1">
        <v>4671</v>
      </c>
      <c r="E1896" s="1">
        <v>37310</v>
      </c>
      <c r="F1896" s="1" t="s">
        <v>10</v>
      </c>
    </row>
    <row r="1897" spans="1:6" x14ac:dyDescent="0.25">
      <c r="A1897" s="1">
        <v>2019</v>
      </c>
      <c r="B1897" s="1" t="s">
        <v>65</v>
      </c>
      <c r="C1897" s="1" t="s">
        <v>34</v>
      </c>
      <c r="D1897" s="1">
        <v>4959</v>
      </c>
      <c r="E1897" s="1">
        <v>42336</v>
      </c>
      <c r="F1897" s="1" t="s">
        <v>8</v>
      </c>
    </row>
    <row r="1898" spans="1:6" x14ac:dyDescent="0.25">
      <c r="A1898" s="1">
        <v>2019</v>
      </c>
      <c r="B1898" s="1" t="s">
        <v>65</v>
      </c>
      <c r="C1898" s="1" t="s">
        <v>35</v>
      </c>
      <c r="D1898" s="1">
        <v>3871</v>
      </c>
      <c r="E1898" s="1">
        <v>42646</v>
      </c>
      <c r="F1898" s="1" t="s">
        <v>10</v>
      </c>
    </row>
    <row r="1899" spans="1:6" x14ac:dyDescent="0.25">
      <c r="A1899" s="1">
        <v>2019</v>
      </c>
      <c r="B1899" s="1" t="s">
        <v>65</v>
      </c>
      <c r="C1899" s="1" t="s">
        <v>36</v>
      </c>
      <c r="D1899" s="1">
        <v>25881</v>
      </c>
      <c r="E1899" s="1">
        <v>41059</v>
      </c>
      <c r="F1899" s="1" t="s">
        <v>8</v>
      </c>
    </row>
    <row r="1900" spans="1:6" x14ac:dyDescent="0.25">
      <c r="A1900" s="1">
        <v>2019</v>
      </c>
      <c r="B1900" s="1" t="s">
        <v>65</v>
      </c>
      <c r="C1900" s="1" t="s">
        <v>37</v>
      </c>
      <c r="D1900" s="1">
        <v>3961</v>
      </c>
      <c r="E1900" s="1">
        <v>38578</v>
      </c>
      <c r="F1900" s="1" t="s">
        <v>8</v>
      </c>
    </row>
    <row r="1901" spans="1:6" x14ac:dyDescent="0.25">
      <c r="A1901" s="1">
        <v>2019</v>
      </c>
      <c r="B1901" s="1" t="s">
        <v>65</v>
      </c>
      <c r="C1901" s="1" t="s">
        <v>38</v>
      </c>
      <c r="D1901" s="1">
        <v>74536</v>
      </c>
      <c r="E1901" s="1">
        <v>46436</v>
      </c>
      <c r="F1901" s="1" t="s">
        <v>10</v>
      </c>
    </row>
    <row r="1902" spans="1:6" x14ac:dyDescent="0.25">
      <c r="A1902" s="1">
        <v>2019</v>
      </c>
      <c r="B1902" s="1" t="s">
        <v>65</v>
      </c>
      <c r="C1902" s="1" t="s">
        <v>39</v>
      </c>
      <c r="D1902" s="1">
        <v>23024</v>
      </c>
      <c r="E1902" s="1">
        <v>39978</v>
      </c>
      <c r="F1902" s="1" t="s">
        <v>10</v>
      </c>
    </row>
    <row r="1903" spans="1:6" x14ac:dyDescent="0.25">
      <c r="A1903" s="1">
        <v>2019</v>
      </c>
      <c r="B1903" s="1" t="s">
        <v>65</v>
      </c>
      <c r="C1903" s="1" t="s">
        <v>40</v>
      </c>
      <c r="D1903" s="1">
        <v>2040</v>
      </c>
      <c r="E1903" s="1">
        <v>40167</v>
      </c>
      <c r="F1903" s="1" t="s">
        <v>8</v>
      </c>
    </row>
    <row r="1904" spans="1:6" x14ac:dyDescent="0.25">
      <c r="A1904" s="1">
        <v>2019</v>
      </c>
      <c r="B1904" s="1" t="s">
        <v>65</v>
      </c>
      <c r="C1904" s="1" t="s">
        <v>41</v>
      </c>
      <c r="D1904" s="1">
        <v>23601</v>
      </c>
      <c r="E1904" s="1">
        <v>39039</v>
      </c>
      <c r="F1904" s="1" t="s">
        <v>8</v>
      </c>
    </row>
    <row r="1905" spans="1:6" x14ac:dyDescent="0.25">
      <c r="A1905" s="1">
        <v>2019</v>
      </c>
      <c r="B1905" s="1" t="s">
        <v>65</v>
      </c>
      <c r="C1905" s="1" t="s">
        <v>42</v>
      </c>
      <c r="D1905" s="1">
        <v>6751</v>
      </c>
      <c r="E1905" s="1">
        <v>40306</v>
      </c>
      <c r="F1905" s="1" t="s">
        <v>10</v>
      </c>
    </row>
    <row r="1906" spans="1:6" x14ac:dyDescent="0.25">
      <c r="A1906" s="1">
        <v>2019</v>
      </c>
      <c r="B1906" s="1" t="s">
        <v>65</v>
      </c>
      <c r="C1906" s="1" t="s">
        <v>43</v>
      </c>
      <c r="D1906" s="1">
        <v>22753</v>
      </c>
      <c r="E1906" s="1">
        <v>37901</v>
      </c>
      <c r="F1906" s="1" t="s">
        <v>10</v>
      </c>
    </row>
    <row r="1907" spans="1:6" x14ac:dyDescent="0.25">
      <c r="A1907" s="1">
        <v>2019</v>
      </c>
      <c r="B1907" s="1" t="s">
        <v>65</v>
      </c>
      <c r="C1907" s="1" t="s">
        <v>44</v>
      </c>
      <c r="D1907" s="1">
        <v>32259</v>
      </c>
      <c r="E1907" s="1">
        <v>38593</v>
      </c>
      <c r="F1907" s="1" t="s">
        <v>10</v>
      </c>
    </row>
    <row r="1908" spans="1:6" x14ac:dyDescent="0.25">
      <c r="A1908" s="1">
        <v>2019</v>
      </c>
      <c r="B1908" s="1" t="s">
        <v>65</v>
      </c>
      <c r="C1908" s="1" t="s">
        <v>45</v>
      </c>
      <c r="D1908" s="1">
        <v>3395</v>
      </c>
      <c r="E1908" s="1">
        <v>38566</v>
      </c>
      <c r="F1908" s="1" t="s">
        <v>10</v>
      </c>
    </row>
    <row r="1909" spans="1:6" x14ac:dyDescent="0.25">
      <c r="A1909" s="1">
        <v>2019</v>
      </c>
      <c r="B1909" s="1" t="s">
        <v>65</v>
      </c>
      <c r="C1909" s="1" t="s">
        <v>46</v>
      </c>
      <c r="D1909" s="1">
        <v>11490</v>
      </c>
      <c r="E1909" s="1">
        <v>38842</v>
      </c>
      <c r="F1909" s="1" t="s">
        <v>10</v>
      </c>
    </row>
    <row r="1910" spans="1:6" x14ac:dyDescent="0.25">
      <c r="A1910" s="1">
        <v>2019</v>
      </c>
      <c r="B1910" s="1" t="s">
        <v>65</v>
      </c>
      <c r="C1910" s="1" t="s">
        <v>47</v>
      </c>
      <c r="D1910" s="1">
        <v>2171</v>
      </c>
      <c r="E1910" s="1">
        <v>37403</v>
      </c>
      <c r="F1910" s="1" t="s">
        <v>8</v>
      </c>
    </row>
    <row r="1911" spans="1:6" x14ac:dyDescent="0.25">
      <c r="A1911" s="1">
        <v>2019</v>
      </c>
      <c r="B1911" s="1" t="s">
        <v>65</v>
      </c>
      <c r="C1911" s="1" t="s">
        <v>48</v>
      </c>
      <c r="D1911" s="1">
        <v>14618</v>
      </c>
      <c r="E1911" s="1">
        <v>40443</v>
      </c>
      <c r="F1911" s="1" t="s">
        <v>8</v>
      </c>
    </row>
    <row r="1912" spans="1:6" x14ac:dyDescent="0.25">
      <c r="A1912" s="1">
        <v>2019</v>
      </c>
      <c r="B1912" s="1" t="s">
        <v>65</v>
      </c>
      <c r="C1912" s="1" t="s">
        <v>49</v>
      </c>
      <c r="D1912" s="1">
        <v>56060</v>
      </c>
      <c r="E1912" s="1">
        <v>43841</v>
      </c>
      <c r="F1912" s="1" t="s">
        <v>10</v>
      </c>
    </row>
    <row r="1913" spans="1:6" x14ac:dyDescent="0.25">
      <c r="A1913" s="1">
        <v>2019</v>
      </c>
      <c r="B1913" s="1" t="s">
        <v>65</v>
      </c>
      <c r="C1913" s="1" t="s">
        <v>50</v>
      </c>
      <c r="D1913" s="1">
        <v>6084</v>
      </c>
      <c r="E1913" s="1">
        <v>40421</v>
      </c>
      <c r="F1913" s="1" t="s">
        <v>8</v>
      </c>
    </row>
    <row r="1914" spans="1:6" x14ac:dyDescent="0.25">
      <c r="A1914" s="1">
        <v>2019</v>
      </c>
      <c r="B1914" s="1" t="s">
        <v>65</v>
      </c>
      <c r="C1914" s="1" t="s">
        <v>51</v>
      </c>
      <c r="D1914" s="1">
        <v>1958</v>
      </c>
      <c r="E1914" s="1">
        <v>40757</v>
      </c>
      <c r="F1914" s="1" t="s">
        <v>8</v>
      </c>
    </row>
    <row r="1915" spans="1:6" x14ac:dyDescent="0.25">
      <c r="A1915" s="1">
        <v>2019</v>
      </c>
      <c r="B1915" s="1" t="s">
        <v>65</v>
      </c>
      <c r="C1915" s="1" t="s">
        <v>52</v>
      </c>
      <c r="D1915" s="1">
        <v>32154</v>
      </c>
      <c r="E1915" s="1">
        <v>48290</v>
      </c>
      <c r="F1915" s="1" t="s">
        <v>10</v>
      </c>
    </row>
    <row r="1916" spans="1:6" x14ac:dyDescent="0.25">
      <c r="A1916" s="1">
        <v>2019</v>
      </c>
      <c r="B1916" s="1" t="s">
        <v>65</v>
      </c>
      <c r="C1916" s="1" t="s">
        <v>53</v>
      </c>
      <c r="D1916" s="1">
        <v>19701</v>
      </c>
      <c r="E1916" s="1">
        <v>44822</v>
      </c>
      <c r="F1916" s="1" t="s">
        <v>10</v>
      </c>
    </row>
    <row r="1917" spans="1:6" x14ac:dyDescent="0.25">
      <c r="A1917" s="1">
        <v>2019</v>
      </c>
      <c r="B1917" s="1" t="s">
        <v>65</v>
      </c>
      <c r="C1917" s="1" t="s">
        <v>54</v>
      </c>
      <c r="D1917" s="1">
        <v>5237</v>
      </c>
      <c r="E1917" s="1">
        <v>35927</v>
      </c>
      <c r="F1917" s="1" t="s">
        <v>8</v>
      </c>
    </row>
    <row r="1918" spans="1:6" x14ac:dyDescent="0.25">
      <c r="A1918" s="1">
        <v>2019</v>
      </c>
      <c r="B1918" s="1" t="s">
        <v>65</v>
      </c>
      <c r="C1918" s="1" t="s">
        <v>55</v>
      </c>
      <c r="D1918" s="1">
        <v>14001</v>
      </c>
      <c r="E1918" s="1">
        <v>35242</v>
      </c>
      <c r="F1918" s="1" t="s">
        <v>8</v>
      </c>
    </row>
    <row r="1919" spans="1:6" x14ac:dyDescent="0.25">
      <c r="A1919" s="1">
        <v>2019</v>
      </c>
      <c r="B1919" s="1" t="s">
        <v>65</v>
      </c>
      <c r="C1919" s="1" t="s">
        <v>56</v>
      </c>
      <c r="D1919" s="1">
        <v>1656</v>
      </c>
      <c r="E1919" s="1">
        <v>41035</v>
      </c>
      <c r="F1919" s="1" t="s">
        <v>10</v>
      </c>
    </row>
    <row r="1920" spans="1:6" x14ac:dyDescent="0.25">
      <c r="A1920" s="1">
        <v>2019</v>
      </c>
      <c r="B1920" s="1" t="s">
        <v>65</v>
      </c>
      <c r="C1920" s="1" t="s">
        <v>46</v>
      </c>
      <c r="D1920" s="1">
        <v>11490</v>
      </c>
      <c r="E1920" s="1">
        <v>38842</v>
      </c>
      <c r="F1920" s="1" t="s">
        <v>8</v>
      </c>
    </row>
    <row r="1921" spans="1:6" x14ac:dyDescent="0.25">
      <c r="A1921" s="1">
        <v>2019</v>
      </c>
      <c r="B1921" s="1" t="s">
        <v>65</v>
      </c>
      <c r="C1921" s="1" t="s">
        <v>47</v>
      </c>
      <c r="D1921" s="1">
        <v>2171</v>
      </c>
      <c r="E1921" s="1">
        <v>37403</v>
      </c>
      <c r="F1921" s="1" t="s">
        <v>10</v>
      </c>
    </row>
    <row r="1922" spans="1:6" x14ac:dyDescent="0.25">
      <c r="A1922" s="1">
        <v>2019</v>
      </c>
      <c r="B1922" s="1" t="s">
        <v>65</v>
      </c>
      <c r="C1922" s="1" t="s">
        <v>48</v>
      </c>
      <c r="D1922" s="1">
        <v>14618</v>
      </c>
      <c r="E1922" s="1">
        <v>40443</v>
      </c>
      <c r="F1922" s="1" t="s">
        <v>8</v>
      </c>
    </row>
    <row r="1923" spans="1:6" x14ac:dyDescent="0.25">
      <c r="A1923" s="1">
        <v>2019</v>
      </c>
      <c r="B1923" s="1" t="s">
        <v>65</v>
      </c>
      <c r="C1923" s="1" t="s">
        <v>49</v>
      </c>
      <c r="D1923" s="1">
        <v>56060</v>
      </c>
      <c r="E1923" s="1">
        <v>43841</v>
      </c>
      <c r="F1923" s="1" t="s">
        <v>8</v>
      </c>
    </row>
    <row r="1924" spans="1:6" x14ac:dyDescent="0.25">
      <c r="A1924" s="1">
        <v>2019</v>
      </c>
      <c r="B1924" s="1" t="s">
        <v>65</v>
      </c>
      <c r="C1924" s="1" t="s">
        <v>50</v>
      </c>
      <c r="D1924" s="1">
        <v>6084</v>
      </c>
      <c r="E1924" s="1">
        <v>40421</v>
      </c>
      <c r="F1924" s="1" t="s">
        <v>10</v>
      </c>
    </row>
    <row r="1925" spans="1:6" x14ac:dyDescent="0.25">
      <c r="A1925" s="1">
        <v>2019</v>
      </c>
      <c r="B1925" s="1" t="s">
        <v>65</v>
      </c>
      <c r="C1925" s="1" t="s">
        <v>51</v>
      </c>
      <c r="D1925" s="1">
        <v>1958</v>
      </c>
      <c r="E1925" s="1">
        <v>40757</v>
      </c>
      <c r="F1925" s="1" t="s">
        <v>10</v>
      </c>
    </row>
    <row r="1926" spans="1:6" x14ac:dyDescent="0.25">
      <c r="A1926" s="1">
        <v>2019</v>
      </c>
      <c r="B1926" s="1" t="s">
        <v>65</v>
      </c>
      <c r="C1926" s="1" t="s">
        <v>52</v>
      </c>
      <c r="D1926" s="1">
        <v>32154</v>
      </c>
      <c r="E1926" s="1">
        <v>48290</v>
      </c>
      <c r="F1926" s="1" t="s">
        <v>8</v>
      </c>
    </row>
    <row r="1927" spans="1:6" x14ac:dyDescent="0.25">
      <c r="A1927" s="1">
        <v>2019</v>
      </c>
      <c r="B1927" s="1" t="s">
        <v>65</v>
      </c>
      <c r="C1927" s="1" t="s">
        <v>53</v>
      </c>
      <c r="D1927" s="1">
        <v>19701</v>
      </c>
      <c r="E1927" s="1">
        <v>44822</v>
      </c>
      <c r="F1927" s="1" t="s">
        <v>8</v>
      </c>
    </row>
    <row r="1928" spans="1:6" x14ac:dyDescent="0.25">
      <c r="A1928" s="1">
        <v>2019</v>
      </c>
      <c r="B1928" s="1" t="s">
        <v>65</v>
      </c>
      <c r="C1928" s="1" t="s">
        <v>54</v>
      </c>
      <c r="D1928" s="1">
        <v>5237</v>
      </c>
      <c r="E1928" s="1">
        <v>35927</v>
      </c>
      <c r="F1928" s="1" t="s">
        <v>10</v>
      </c>
    </row>
    <row r="1929" spans="1:6" x14ac:dyDescent="0.25">
      <c r="A1929" s="1">
        <v>2019</v>
      </c>
      <c r="B1929" s="1" t="s">
        <v>65</v>
      </c>
      <c r="C1929" s="1" t="s">
        <v>55</v>
      </c>
      <c r="D1929" s="1">
        <v>14001</v>
      </c>
      <c r="E1929" s="1">
        <v>35242</v>
      </c>
      <c r="F1929" s="1" t="s">
        <v>10</v>
      </c>
    </row>
    <row r="1930" spans="1:6" x14ac:dyDescent="0.25">
      <c r="A1930" s="1">
        <v>2019</v>
      </c>
      <c r="B1930" s="1" t="s">
        <v>65</v>
      </c>
      <c r="C1930" s="1" t="s">
        <v>56</v>
      </c>
      <c r="D1930" s="1">
        <v>1656</v>
      </c>
      <c r="E1930" s="1">
        <v>41035</v>
      </c>
      <c r="F1930" s="1" t="s">
        <v>10</v>
      </c>
    </row>
    <row r="1931" spans="1:6" x14ac:dyDescent="0.25">
      <c r="A1931" s="1">
        <v>2019</v>
      </c>
      <c r="B1931" s="1" t="s">
        <v>63</v>
      </c>
      <c r="C1931" s="1" t="s">
        <v>43</v>
      </c>
      <c r="D1931" s="1">
        <v>15363</v>
      </c>
      <c r="E1931" s="1">
        <v>56908</v>
      </c>
      <c r="F1931" s="1" t="s">
        <v>10</v>
      </c>
    </row>
    <row r="1932" spans="1:6" x14ac:dyDescent="0.25">
      <c r="A1932" s="1">
        <v>2019</v>
      </c>
      <c r="B1932" s="1" t="s">
        <v>63</v>
      </c>
      <c r="C1932" s="1" t="s">
        <v>44</v>
      </c>
      <c r="D1932" s="1">
        <v>58709</v>
      </c>
      <c r="E1932" s="1">
        <v>56500</v>
      </c>
      <c r="F1932" s="1" t="s">
        <v>10</v>
      </c>
    </row>
    <row r="1933" spans="1:6" x14ac:dyDescent="0.25">
      <c r="A1933" s="1">
        <v>2019</v>
      </c>
      <c r="B1933" s="1" t="s">
        <v>63</v>
      </c>
      <c r="C1933" s="1" t="s">
        <v>45</v>
      </c>
      <c r="D1933" s="1">
        <v>4485</v>
      </c>
      <c r="E1933" s="1">
        <v>53941</v>
      </c>
      <c r="F1933" s="1" t="s">
        <v>8</v>
      </c>
    </row>
    <row r="1934" spans="1:6" x14ac:dyDescent="0.25">
      <c r="A1934" s="1">
        <v>2019</v>
      </c>
      <c r="B1934" s="1" t="s">
        <v>63</v>
      </c>
      <c r="C1934" s="1" t="s">
        <v>46</v>
      </c>
      <c r="D1934" s="1">
        <v>11574</v>
      </c>
      <c r="E1934" s="1">
        <v>51624</v>
      </c>
      <c r="F1934" s="1" t="s">
        <v>8</v>
      </c>
    </row>
    <row r="1935" spans="1:6" x14ac:dyDescent="0.25">
      <c r="A1935" s="1">
        <v>2019</v>
      </c>
      <c r="B1935" s="1" t="s">
        <v>63</v>
      </c>
      <c r="C1935" s="1" t="s">
        <v>47</v>
      </c>
      <c r="D1935" s="1">
        <v>2732</v>
      </c>
      <c r="E1935" s="1">
        <v>55512</v>
      </c>
      <c r="F1935" s="1" t="s">
        <v>10</v>
      </c>
    </row>
    <row r="1936" spans="1:6" x14ac:dyDescent="0.25">
      <c r="A1936" s="1">
        <v>2019</v>
      </c>
      <c r="B1936" s="1" t="s">
        <v>63</v>
      </c>
      <c r="C1936" s="1" t="s">
        <v>48</v>
      </c>
      <c r="D1936" s="1">
        <v>15761</v>
      </c>
      <c r="E1936" s="1">
        <v>56938</v>
      </c>
      <c r="F1936" s="1" t="s">
        <v>8</v>
      </c>
    </row>
    <row r="1937" spans="1:6" x14ac:dyDescent="0.25">
      <c r="A1937" s="1">
        <v>2019</v>
      </c>
      <c r="B1937" s="1" t="s">
        <v>63</v>
      </c>
      <c r="C1937" s="1" t="s">
        <v>49</v>
      </c>
      <c r="D1937" s="1">
        <v>87635</v>
      </c>
      <c r="E1937" s="1">
        <v>53096</v>
      </c>
      <c r="F1937" s="1" t="s">
        <v>8</v>
      </c>
    </row>
    <row r="1938" spans="1:6" x14ac:dyDescent="0.25">
      <c r="A1938" s="1">
        <v>2019</v>
      </c>
      <c r="B1938" s="1" t="s">
        <v>63</v>
      </c>
      <c r="C1938" s="1" t="s">
        <v>50</v>
      </c>
      <c r="D1938" s="1">
        <v>11679</v>
      </c>
      <c r="E1938" s="1">
        <v>48492</v>
      </c>
      <c r="F1938" s="1" t="s">
        <v>10</v>
      </c>
    </row>
    <row r="1939" spans="1:6" x14ac:dyDescent="0.25">
      <c r="A1939" s="1">
        <v>2019</v>
      </c>
      <c r="B1939" s="1" t="s">
        <v>63</v>
      </c>
      <c r="C1939" s="1" t="s">
        <v>51</v>
      </c>
      <c r="D1939" s="1">
        <v>2460</v>
      </c>
      <c r="E1939" s="1">
        <v>51259</v>
      </c>
      <c r="F1939" s="1" t="s">
        <v>10</v>
      </c>
    </row>
    <row r="1940" spans="1:6" x14ac:dyDescent="0.25">
      <c r="A1940" s="1">
        <v>2019</v>
      </c>
      <c r="B1940" s="1" t="s">
        <v>63</v>
      </c>
      <c r="C1940" s="1" t="s">
        <v>52</v>
      </c>
      <c r="D1940" s="1">
        <v>42910</v>
      </c>
      <c r="E1940" s="1">
        <v>54573</v>
      </c>
      <c r="F1940" s="1" t="s">
        <v>8</v>
      </c>
    </row>
    <row r="1941" spans="1:6" x14ac:dyDescent="0.25">
      <c r="A1941" s="1">
        <v>2019</v>
      </c>
      <c r="B1941" s="1" t="s">
        <v>63</v>
      </c>
      <c r="C1941" s="1" t="s">
        <v>53</v>
      </c>
      <c r="D1941" s="1">
        <v>56689</v>
      </c>
      <c r="E1941" s="1">
        <v>55782</v>
      </c>
      <c r="F1941" s="1" t="s">
        <v>8</v>
      </c>
    </row>
    <row r="1942" spans="1:6" x14ac:dyDescent="0.25">
      <c r="A1942" s="1">
        <v>2019</v>
      </c>
      <c r="B1942" s="1" t="s">
        <v>63</v>
      </c>
      <c r="C1942" s="1" t="s">
        <v>54</v>
      </c>
      <c r="D1942" s="1">
        <v>5679</v>
      </c>
      <c r="E1942" s="1">
        <v>50732</v>
      </c>
      <c r="F1942" s="1" t="s">
        <v>10</v>
      </c>
    </row>
    <row r="1943" spans="1:6" x14ac:dyDescent="0.25">
      <c r="A1943" s="1">
        <v>2019</v>
      </c>
      <c r="B1943" s="1" t="s">
        <v>63</v>
      </c>
      <c r="C1943" s="1" t="s">
        <v>55</v>
      </c>
      <c r="D1943" s="1">
        <v>25989</v>
      </c>
      <c r="E1943" s="1">
        <v>53663</v>
      </c>
      <c r="F1943" s="1" t="s">
        <v>8</v>
      </c>
    </row>
    <row r="1944" spans="1:6" x14ac:dyDescent="0.25">
      <c r="A1944" s="1">
        <v>2019</v>
      </c>
      <c r="B1944" s="1" t="s">
        <v>63</v>
      </c>
      <c r="C1944" s="1" t="s">
        <v>56</v>
      </c>
      <c r="D1944" s="1">
        <v>3268</v>
      </c>
      <c r="E1944" s="1">
        <v>47913</v>
      </c>
      <c r="F1944" s="1" t="s">
        <v>10</v>
      </c>
    </row>
    <row r="1945" spans="1:6" x14ac:dyDescent="0.25">
      <c r="A1945" s="1">
        <v>2019</v>
      </c>
      <c r="B1945" s="1" t="s">
        <v>64</v>
      </c>
      <c r="C1945" s="1" t="s">
        <v>7</v>
      </c>
      <c r="D1945" s="1">
        <v>10741</v>
      </c>
      <c r="E1945" s="1">
        <v>22222</v>
      </c>
      <c r="F1945" s="1" t="s">
        <v>8</v>
      </c>
    </row>
    <row r="1946" spans="1:6" x14ac:dyDescent="0.25">
      <c r="A1946" s="1">
        <v>2019</v>
      </c>
      <c r="B1946" s="1" t="s">
        <v>64</v>
      </c>
      <c r="C1946" s="1" t="s">
        <v>9</v>
      </c>
      <c r="D1946" s="1">
        <v>12771</v>
      </c>
      <c r="E1946" s="1">
        <v>29505</v>
      </c>
      <c r="F1946" s="1" t="s">
        <v>8</v>
      </c>
    </row>
    <row r="1947" spans="1:6" x14ac:dyDescent="0.25">
      <c r="A1947" s="1">
        <v>2019</v>
      </c>
      <c r="B1947" s="1" t="s">
        <v>64</v>
      </c>
      <c r="C1947" s="1" t="s">
        <v>11</v>
      </c>
      <c r="D1947" s="1">
        <v>7024</v>
      </c>
      <c r="E1947" s="1">
        <v>22181</v>
      </c>
      <c r="F1947" s="1" t="s">
        <v>10</v>
      </c>
    </row>
    <row r="1948" spans="1:6" x14ac:dyDescent="0.25">
      <c r="A1948" s="1">
        <v>2019</v>
      </c>
      <c r="B1948" s="1" t="s">
        <v>64</v>
      </c>
      <c r="C1948" s="1" t="s">
        <v>12</v>
      </c>
      <c r="D1948" s="1">
        <v>103495</v>
      </c>
      <c r="E1948" s="1">
        <v>35214</v>
      </c>
      <c r="F1948" s="1" t="s">
        <v>10</v>
      </c>
    </row>
    <row r="1949" spans="1:6" x14ac:dyDescent="0.25">
      <c r="A1949" s="1">
        <v>2019</v>
      </c>
      <c r="B1949" s="1" t="s">
        <v>64</v>
      </c>
      <c r="C1949" s="1" t="s">
        <v>13</v>
      </c>
      <c r="D1949" s="1">
        <v>16627</v>
      </c>
      <c r="E1949" s="1">
        <v>30462</v>
      </c>
      <c r="F1949" s="1" t="s">
        <v>8</v>
      </c>
    </row>
    <row r="1950" spans="1:6" x14ac:dyDescent="0.25">
      <c r="A1950" s="1">
        <v>2019</v>
      </c>
      <c r="B1950" s="1" t="s">
        <v>64</v>
      </c>
      <c r="C1950" s="1" t="s">
        <v>14</v>
      </c>
      <c r="D1950" s="1">
        <v>10338</v>
      </c>
      <c r="E1950" s="1">
        <v>29066</v>
      </c>
      <c r="F1950" s="1" t="s">
        <v>8</v>
      </c>
    </row>
    <row r="1951" spans="1:6" x14ac:dyDescent="0.25">
      <c r="A1951" s="1">
        <v>2019</v>
      </c>
      <c r="B1951" s="1" t="s">
        <v>64</v>
      </c>
      <c r="C1951" s="1" t="s">
        <v>15</v>
      </c>
      <c r="D1951" s="1">
        <v>2565</v>
      </c>
      <c r="E1951" s="1">
        <v>25997</v>
      </c>
      <c r="F1951" s="1" t="s">
        <v>10</v>
      </c>
    </row>
    <row r="1952" spans="1:6" x14ac:dyDescent="0.25">
      <c r="A1952" s="1">
        <v>2019</v>
      </c>
      <c r="B1952" s="1" t="s">
        <v>64</v>
      </c>
      <c r="C1952" s="1" t="s">
        <v>16</v>
      </c>
      <c r="D1952" s="1">
        <v>55396</v>
      </c>
      <c r="E1952" s="1">
        <v>30953</v>
      </c>
      <c r="F1952" s="1" t="s">
        <v>10</v>
      </c>
    </row>
    <row r="1953" spans="1:6" x14ac:dyDescent="0.25">
      <c r="A1953" s="1">
        <v>2019</v>
      </c>
      <c r="B1953" s="1" t="s">
        <v>64</v>
      </c>
      <c r="C1953" s="1" t="s">
        <v>17</v>
      </c>
      <c r="D1953" s="1">
        <v>23538</v>
      </c>
      <c r="E1953" s="1">
        <v>26142</v>
      </c>
      <c r="F1953" s="1" t="s">
        <v>10</v>
      </c>
    </row>
    <row r="1954" spans="1:6" x14ac:dyDescent="0.25">
      <c r="A1954" s="1">
        <v>2019</v>
      </c>
      <c r="B1954" s="1" t="s">
        <v>64</v>
      </c>
      <c r="C1954" s="1" t="s">
        <v>18</v>
      </c>
      <c r="D1954" s="1">
        <v>4906</v>
      </c>
      <c r="E1954" s="1">
        <v>22382</v>
      </c>
      <c r="F1954" s="1" t="s">
        <v>10</v>
      </c>
    </row>
    <row r="1955" spans="1:6" x14ac:dyDescent="0.25">
      <c r="A1955" s="1">
        <v>2019</v>
      </c>
      <c r="B1955" s="1" t="s">
        <v>64</v>
      </c>
      <c r="C1955" s="1" t="s">
        <v>19</v>
      </c>
      <c r="D1955" s="1">
        <v>32076</v>
      </c>
      <c r="E1955" s="1">
        <v>28930</v>
      </c>
      <c r="F1955" s="1" t="s">
        <v>10</v>
      </c>
    </row>
    <row r="1956" spans="1:6" x14ac:dyDescent="0.25">
      <c r="A1956" s="1">
        <v>2019</v>
      </c>
      <c r="B1956" s="1" t="s">
        <v>64</v>
      </c>
      <c r="C1956" s="1" t="s">
        <v>20</v>
      </c>
      <c r="D1956" s="1">
        <v>15273</v>
      </c>
      <c r="E1956" s="1">
        <v>24223</v>
      </c>
      <c r="F1956" s="1" t="s">
        <v>8</v>
      </c>
    </row>
    <row r="1957" spans="1:6" x14ac:dyDescent="0.25">
      <c r="A1957" s="1">
        <v>2019</v>
      </c>
      <c r="B1957" s="1" t="s">
        <v>64</v>
      </c>
      <c r="C1957" s="1" t="s">
        <v>21</v>
      </c>
      <c r="D1957" s="1">
        <v>8532</v>
      </c>
      <c r="E1957" s="1">
        <v>22280</v>
      </c>
      <c r="F1957" s="1" t="s">
        <v>8</v>
      </c>
    </row>
    <row r="1958" spans="1:6" x14ac:dyDescent="0.25">
      <c r="A1958" s="1">
        <v>2019</v>
      </c>
      <c r="B1958" s="1" t="s">
        <v>64</v>
      </c>
      <c r="C1958" s="1" t="s">
        <v>22</v>
      </c>
      <c r="D1958" s="1">
        <v>6839</v>
      </c>
      <c r="E1958" s="1">
        <v>22257</v>
      </c>
      <c r="F1958" s="1" t="s">
        <v>10</v>
      </c>
    </row>
    <row r="1959" spans="1:6" x14ac:dyDescent="0.25">
      <c r="A1959" s="1">
        <v>2019</v>
      </c>
      <c r="B1959" s="1" t="s">
        <v>64</v>
      </c>
      <c r="C1959" s="1" t="s">
        <v>23</v>
      </c>
      <c r="D1959" s="1">
        <v>10063</v>
      </c>
      <c r="E1959" s="1">
        <v>23160</v>
      </c>
      <c r="F1959" s="1" t="s">
        <v>8</v>
      </c>
    </row>
    <row r="1960" spans="1:6" x14ac:dyDescent="0.25">
      <c r="A1960" s="1">
        <v>2019</v>
      </c>
      <c r="B1960" s="1" t="s">
        <v>64</v>
      </c>
      <c r="C1960" s="1" t="s">
        <v>24</v>
      </c>
      <c r="D1960" s="1">
        <v>12015</v>
      </c>
      <c r="E1960" s="1">
        <v>26623</v>
      </c>
      <c r="F1960" s="1" t="s">
        <v>8</v>
      </c>
    </row>
    <row r="1961" spans="1:6" x14ac:dyDescent="0.25">
      <c r="A1961" s="1">
        <v>2019</v>
      </c>
      <c r="B1961" s="1" t="s">
        <v>64</v>
      </c>
      <c r="C1961" s="1" t="s">
        <v>25</v>
      </c>
      <c r="D1961" s="1">
        <v>5119</v>
      </c>
      <c r="E1961" s="1">
        <v>27119</v>
      </c>
      <c r="F1961" s="1" t="s">
        <v>10</v>
      </c>
    </row>
    <row r="1962" spans="1:6" x14ac:dyDescent="0.25">
      <c r="A1962" s="1">
        <v>2019</v>
      </c>
      <c r="B1962" s="1" t="s">
        <v>64</v>
      </c>
      <c r="C1962" s="1" t="s">
        <v>26</v>
      </c>
      <c r="D1962" s="1">
        <v>14733</v>
      </c>
      <c r="E1962" s="1">
        <v>29436</v>
      </c>
      <c r="F1962" s="1" t="s">
        <v>10</v>
      </c>
    </row>
    <row r="1963" spans="1:6" x14ac:dyDescent="0.25">
      <c r="A1963" s="1">
        <v>2019</v>
      </c>
      <c r="B1963" s="1" t="s">
        <v>64</v>
      </c>
      <c r="C1963" s="1" t="s">
        <v>27</v>
      </c>
      <c r="D1963" s="1">
        <v>20695</v>
      </c>
      <c r="E1963" s="1">
        <v>32779</v>
      </c>
      <c r="F1963" s="1" t="s">
        <v>8</v>
      </c>
    </row>
    <row r="1964" spans="1:6" x14ac:dyDescent="0.25">
      <c r="A1964" s="1">
        <v>2019</v>
      </c>
      <c r="B1964" s="1" t="s">
        <v>64</v>
      </c>
      <c r="C1964" s="1" t="s">
        <v>28</v>
      </c>
      <c r="D1964" s="1">
        <v>21783</v>
      </c>
      <c r="E1964" s="1">
        <v>25834</v>
      </c>
      <c r="F1964" s="1" t="s">
        <v>8</v>
      </c>
    </row>
    <row r="1965" spans="1:6" x14ac:dyDescent="0.25">
      <c r="A1965" s="1">
        <v>2019</v>
      </c>
      <c r="B1965" s="1" t="s">
        <v>64</v>
      </c>
      <c r="C1965" s="1" t="s">
        <v>29</v>
      </c>
      <c r="D1965" s="1">
        <v>14729</v>
      </c>
      <c r="E1965" s="1">
        <v>27386</v>
      </c>
      <c r="F1965" s="1" t="s">
        <v>10</v>
      </c>
    </row>
    <row r="1966" spans="1:6" x14ac:dyDescent="0.25">
      <c r="A1966" s="1">
        <v>2019</v>
      </c>
      <c r="B1966" s="1" t="s">
        <v>64</v>
      </c>
      <c r="C1966" s="1" t="s">
        <v>30</v>
      </c>
      <c r="D1966" s="1">
        <v>6381</v>
      </c>
      <c r="E1966" s="1">
        <v>23011</v>
      </c>
      <c r="F1966" s="1" t="s">
        <v>8</v>
      </c>
    </row>
    <row r="1967" spans="1:6" x14ac:dyDescent="0.25">
      <c r="A1967" s="1">
        <v>2019</v>
      </c>
      <c r="B1967" s="1" t="s">
        <v>64</v>
      </c>
      <c r="C1967" s="1" t="s">
        <v>31</v>
      </c>
      <c r="D1967" s="1">
        <v>14797</v>
      </c>
      <c r="E1967" s="1">
        <v>26276</v>
      </c>
      <c r="F1967" s="1" t="s">
        <v>10</v>
      </c>
    </row>
    <row r="1968" spans="1:6" x14ac:dyDescent="0.25">
      <c r="A1968" s="1">
        <v>2019</v>
      </c>
      <c r="B1968" s="1" t="s">
        <v>64</v>
      </c>
      <c r="C1968" s="1" t="s">
        <v>32</v>
      </c>
      <c r="D1968" s="1">
        <v>4978</v>
      </c>
      <c r="E1968" s="1">
        <v>24625</v>
      </c>
      <c r="F1968" s="1" t="s">
        <v>8</v>
      </c>
    </row>
    <row r="1969" spans="1:6" x14ac:dyDescent="0.25">
      <c r="A1969" s="1">
        <v>2019</v>
      </c>
      <c r="B1969" s="1" t="s">
        <v>64</v>
      </c>
      <c r="C1969" s="1" t="s">
        <v>33</v>
      </c>
      <c r="D1969" s="1">
        <v>5508</v>
      </c>
      <c r="E1969" s="1">
        <v>22253</v>
      </c>
      <c r="F1969" s="1" t="s">
        <v>8</v>
      </c>
    </row>
    <row r="1970" spans="1:6" x14ac:dyDescent="0.25">
      <c r="A1970" s="1">
        <v>2019</v>
      </c>
      <c r="B1970" s="1" t="s">
        <v>64</v>
      </c>
      <c r="C1970" s="1" t="s">
        <v>34</v>
      </c>
      <c r="D1970" s="1">
        <v>8246</v>
      </c>
      <c r="E1970" s="1">
        <v>39048</v>
      </c>
      <c r="F1970" s="1" t="s">
        <v>10</v>
      </c>
    </row>
    <row r="1971" spans="1:6" x14ac:dyDescent="0.25">
      <c r="A1971" s="1">
        <v>2019</v>
      </c>
      <c r="B1971" s="1" t="s">
        <v>64</v>
      </c>
      <c r="C1971" s="1" t="s">
        <v>35</v>
      </c>
      <c r="D1971" s="1">
        <v>4512</v>
      </c>
      <c r="E1971" s="1">
        <v>27058</v>
      </c>
      <c r="F1971" s="1" t="s">
        <v>10</v>
      </c>
    </row>
    <row r="1972" spans="1:6" x14ac:dyDescent="0.25">
      <c r="A1972" s="1">
        <v>2019</v>
      </c>
      <c r="B1972" s="1" t="s">
        <v>64</v>
      </c>
      <c r="C1972" s="1" t="s">
        <v>36</v>
      </c>
      <c r="D1972" s="1">
        <v>23501</v>
      </c>
      <c r="E1972" s="1">
        <v>30851</v>
      </c>
      <c r="F1972" s="1" t="s">
        <v>8</v>
      </c>
    </row>
    <row r="1973" spans="1:6" x14ac:dyDescent="0.25">
      <c r="A1973" s="1">
        <v>2019</v>
      </c>
      <c r="B1973" s="1" t="s">
        <v>64</v>
      </c>
      <c r="C1973" s="1" t="s">
        <v>37</v>
      </c>
      <c r="D1973" s="1">
        <v>4929</v>
      </c>
      <c r="E1973" s="1">
        <v>23901</v>
      </c>
      <c r="F1973" s="1" t="s">
        <v>8</v>
      </c>
    </row>
    <row r="1974" spans="1:6" x14ac:dyDescent="0.25">
      <c r="A1974" s="1">
        <v>2019</v>
      </c>
      <c r="B1974" s="1" t="s">
        <v>64</v>
      </c>
      <c r="C1974" s="1" t="s">
        <v>38</v>
      </c>
      <c r="D1974" s="1">
        <v>66166</v>
      </c>
      <c r="E1974" s="1">
        <v>38365</v>
      </c>
      <c r="F1974" s="1" t="s">
        <v>10</v>
      </c>
    </row>
    <row r="1975" spans="1:6" x14ac:dyDescent="0.25">
      <c r="A1975" s="1">
        <v>2019</v>
      </c>
      <c r="B1975" s="1" t="s">
        <v>64</v>
      </c>
      <c r="C1975" s="1" t="s">
        <v>39</v>
      </c>
      <c r="D1975" s="1">
        <v>25235</v>
      </c>
      <c r="E1975" s="1">
        <v>25111</v>
      </c>
      <c r="F1975" s="1" t="s">
        <v>10</v>
      </c>
    </row>
    <row r="1976" spans="1:6" x14ac:dyDescent="0.25">
      <c r="A1976" s="1">
        <v>2019</v>
      </c>
      <c r="B1976" s="1" t="s">
        <v>64</v>
      </c>
      <c r="C1976" s="1" t="s">
        <v>40</v>
      </c>
      <c r="D1976" s="1">
        <v>2600</v>
      </c>
      <c r="E1976" s="1">
        <v>23400</v>
      </c>
      <c r="F1976" s="1" t="s">
        <v>10</v>
      </c>
    </row>
    <row r="1977" spans="1:6" x14ac:dyDescent="0.25">
      <c r="A1977" s="1">
        <v>2019</v>
      </c>
      <c r="B1977" s="1" t="s">
        <v>64</v>
      </c>
      <c r="C1977" s="1" t="s">
        <v>41</v>
      </c>
      <c r="D1977" s="1">
        <v>28218</v>
      </c>
      <c r="E1977" s="1">
        <v>24856</v>
      </c>
      <c r="F1977" s="1" t="s">
        <v>10</v>
      </c>
    </row>
    <row r="1978" spans="1:6" x14ac:dyDescent="0.25">
      <c r="A1978" s="1">
        <v>2019</v>
      </c>
      <c r="B1978" s="1" t="s">
        <v>64</v>
      </c>
      <c r="C1978" s="1" t="s">
        <v>42</v>
      </c>
      <c r="D1978" s="1">
        <v>8969</v>
      </c>
      <c r="E1978" s="1">
        <v>23729</v>
      </c>
      <c r="F1978" s="1" t="s">
        <v>10</v>
      </c>
    </row>
    <row r="1979" spans="1:6" x14ac:dyDescent="0.25">
      <c r="A1979" s="1">
        <v>2019</v>
      </c>
      <c r="B1979" s="1" t="s">
        <v>64</v>
      </c>
      <c r="C1979" s="1" t="s">
        <v>43</v>
      </c>
      <c r="D1979" s="1">
        <v>13588</v>
      </c>
      <c r="E1979" s="1">
        <v>27379</v>
      </c>
      <c r="F1979" s="1" t="s">
        <v>8</v>
      </c>
    </row>
    <row r="1980" spans="1:6" x14ac:dyDescent="0.25">
      <c r="A1980" s="1">
        <v>2019</v>
      </c>
      <c r="B1980" s="1" t="s">
        <v>64</v>
      </c>
      <c r="C1980" s="1" t="s">
        <v>44</v>
      </c>
      <c r="D1980" s="1">
        <v>33146</v>
      </c>
      <c r="E1980" s="1">
        <v>26389</v>
      </c>
      <c r="F1980" s="1" t="s">
        <v>8</v>
      </c>
    </row>
    <row r="1981" spans="1:6" x14ac:dyDescent="0.25">
      <c r="A1981" s="1">
        <v>2019</v>
      </c>
      <c r="B1981" s="1" t="s">
        <v>64</v>
      </c>
      <c r="C1981" s="1" t="s">
        <v>45</v>
      </c>
      <c r="D1981" s="1">
        <v>3683</v>
      </c>
      <c r="E1981" s="1">
        <v>28353</v>
      </c>
      <c r="F1981" s="1" t="s">
        <v>10</v>
      </c>
    </row>
    <row r="1982" spans="1:6" x14ac:dyDescent="0.25">
      <c r="A1982" s="1">
        <v>2019</v>
      </c>
      <c r="B1982" s="1" t="s">
        <v>64</v>
      </c>
      <c r="C1982" s="1" t="s">
        <v>46</v>
      </c>
      <c r="D1982" s="1">
        <v>12337</v>
      </c>
      <c r="E1982" s="1">
        <v>23885</v>
      </c>
      <c r="F1982" s="1" t="s">
        <v>8</v>
      </c>
    </row>
    <row r="1983" spans="1:6" x14ac:dyDescent="0.25">
      <c r="A1983" s="1">
        <v>2019</v>
      </c>
      <c r="B1983" s="1" t="s">
        <v>64</v>
      </c>
      <c r="C1983" s="1" t="s">
        <v>47</v>
      </c>
      <c r="D1983" s="1">
        <v>3109</v>
      </c>
      <c r="E1983" s="1">
        <v>22460</v>
      </c>
      <c r="F1983" s="1" t="s">
        <v>8</v>
      </c>
    </row>
    <row r="1984" spans="1:6" x14ac:dyDescent="0.25">
      <c r="A1984" s="1">
        <v>2019</v>
      </c>
      <c r="B1984" s="1" t="s">
        <v>64</v>
      </c>
      <c r="C1984" s="1" t="s">
        <v>48</v>
      </c>
      <c r="D1984" s="1">
        <v>15932</v>
      </c>
      <c r="E1984" s="1">
        <v>28398</v>
      </c>
      <c r="F1984" s="1" t="s">
        <v>10</v>
      </c>
    </row>
    <row r="1985" spans="1:6" x14ac:dyDescent="0.25">
      <c r="A1985" s="1">
        <v>2019</v>
      </c>
      <c r="B1985" s="1" t="s">
        <v>64</v>
      </c>
      <c r="C1985" s="1" t="s">
        <v>49</v>
      </c>
      <c r="D1985" s="1">
        <v>60744</v>
      </c>
      <c r="E1985" s="1">
        <v>27234</v>
      </c>
      <c r="F1985" s="1" t="s">
        <v>10</v>
      </c>
    </row>
    <row r="1986" spans="1:6" x14ac:dyDescent="0.25">
      <c r="A1986" s="1">
        <v>2019</v>
      </c>
      <c r="B1986" s="1" t="s">
        <v>64</v>
      </c>
      <c r="C1986" s="1" t="s">
        <v>50</v>
      </c>
      <c r="D1986" s="1">
        <v>7068</v>
      </c>
      <c r="E1986" s="1">
        <v>25510</v>
      </c>
      <c r="F1986" s="1" t="s">
        <v>8</v>
      </c>
    </row>
    <row r="1987" spans="1:6" x14ac:dyDescent="0.25">
      <c r="A1987" s="1">
        <v>2019</v>
      </c>
      <c r="B1987" s="1" t="s">
        <v>64</v>
      </c>
      <c r="C1987" s="1" t="s">
        <v>51</v>
      </c>
      <c r="D1987" s="1">
        <v>2266</v>
      </c>
      <c r="E1987" s="1">
        <v>28375</v>
      </c>
      <c r="F1987" s="1" t="s">
        <v>8</v>
      </c>
    </row>
    <row r="1988" spans="1:6" x14ac:dyDescent="0.25">
      <c r="A1988" s="1">
        <v>2019</v>
      </c>
      <c r="B1988" s="1" t="s">
        <v>64</v>
      </c>
      <c r="C1988" s="1" t="s">
        <v>52</v>
      </c>
      <c r="D1988" s="1">
        <v>20269</v>
      </c>
      <c r="E1988" s="1">
        <v>26078</v>
      </c>
      <c r="F1988" s="1" t="s">
        <v>10</v>
      </c>
    </row>
    <row r="1989" spans="1:6" x14ac:dyDescent="0.25">
      <c r="A1989" s="1">
        <v>2019</v>
      </c>
      <c r="B1989" s="1" t="s">
        <v>64</v>
      </c>
      <c r="C1989" s="1" t="s">
        <v>53</v>
      </c>
      <c r="D1989" s="1">
        <v>20065</v>
      </c>
      <c r="E1989" s="1">
        <v>30250</v>
      </c>
      <c r="F1989" s="1" t="s">
        <v>8</v>
      </c>
    </row>
    <row r="1990" spans="1:6" x14ac:dyDescent="0.25">
      <c r="A1990" s="1">
        <v>2019</v>
      </c>
      <c r="B1990" s="1" t="s">
        <v>64</v>
      </c>
      <c r="C1990" s="1" t="s">
        <v>54</v>
      </c>
      <c r="D1990" s="1">
        <v>4646</v>
      </c>
      <c r="E1990" s="1">
        <v>23335</v>
      </c>
      <c r="F1990" s="1" t="s">
        <v>10</v>
      </c>
    </row>
    <row r="1991" spans="1:6" x14ac:dyDescent="0.25">
      <c r="A1991" s="1">
        <v>2019</v>
      </c>
      <c r="B1991" s="1" t="s">
        <v>64</v>
      </c>
      <c r="C1991" s="1" t="s">
        <v>55</v>
      </c>
      <c r="D1991" s="1">
        <v>16599</v>
      </c>
      <c r="E1991" s="1">
        <v>23248</v>
      </c>
      <c r="F1991" s="1" t="s">
        <v>8</v>
      </c>
    </row>
    <row r="1992" spans="1:6" x14ac:dyDescent="0.25">
      <c r="A1992" s="1">
        <v>2019</v>
      </c>
      <c r="B1992" s="1" t="s">
        <v>64</v>
      </c>
      <c r="C1992" s="1" t="s">
        <v>56</v>
      </c>
      <c r="D1992" s="1">
        <v>2355</v>
      </c>
      <c r="E1992" s="1">
        <v>25867</v>
      </c>
      <c r="F1992" s="1" t="s">
        <v>8</v>
      </c>
    </row>
    <row r="1993" spans="1:6" x14ac:dyDescent="0.25">
      <c r="A1993" s="1">
        <v>2019</v>
      </c>
      <c r="B1993" s="1" t="s">
        <v>65</v>
      </c>
      <c r="C1993" s="1" t="s">
        <v>7</v>
      </c>
      <c r="D1993" s="1">
        <v>9603</v>
      </c>
      <c r="E1993" s="1">
        <v>42539</v>
      </c>
      <c r="F1993" s="1" t="s">
        <v>10</v>
      </c>
    </row>
    <row r="1994" spans="1:6" x14ac:dyDescent="0.25">
      <c r="A1994" s="1">
        <v>2019</v>
      </c>
      <c r="B1994" s="1" t="s">
        <v>65</v>
      </c>
      <c r="C1994" s="1" t="s">
        <v>9</v>
      </c>
      <c r="D1994" s="1">
        <v>10297</v>
      </c>
      <c r="E1994" s="1">
        <v>43061</v>
      </c>
      <c r="F1994" s="1" t="s">
        <v>10</v>
      </c>
    </row>
    <row r="1995" spans="1:6" x14ac:dyDescent="0.25">
      <c r="A1995" s="1">
        <v>2019</v>
      </c>
      <c r="B1995" s="1" t="s">
        <v>65</v>
      </c>
      <c r="C1995" s="1" t="s">
        <v>11</v>
      </c>
      <c r="D1995" s="1">
        <v>5315</v>
      </c>
      <c r="E1995" s="1">
        <v>39179</v>
      </c>
      <c r="F1995" s="1" t="s">
        <v>8</v>
      </c>
    </row>
    <row r="1996" spans="1:6" x14ac:dyDescent="0.25">
      <c r="A1996" s="1">
        <v>2019</v>
      </c>
      <c r="B1996" s="1" t="s">
        <v>65</v>
      </c>
      <c r="C1996" s="1" t="s">
        <v>12</v>
      </c>
      <c r="D1996" s="1">
        <v>88470</v>
      </c>
      <c r="E1996" s="1">
        <v>46412</v>
      </c>
      <c r="F1996" s="1" t="s">
        <v>8</v>
      </c>
    </row>
    <row r="1997" spans="1:6" x14ac:dyDescent="0.25">
      <c r="A1997" s="1">
        <v>2019</v>
      </c>
      <c r="B1997" s="1" t="s">
        <v>65</v>
      </c>
      <c r="C1997" s="1" t="s">
        <v>13</v>
      </c>
      <c r="D1997" s="1">
        <v>15777</v>
      </c>
      <c r="E1997" s="1">
        <v>45558</v>
      </c>
      <c r="F1997" s="1" t="s">
        <v>10</v>
      </c>
    </row>
    <row r="1998" spans="1:6" x14ac:dyDescent="0.25">
      <c r="A1998" s="1">
        <v>2019</v>
      </c>
      <c r="B1998" s="1" t="s">
        <v>65</v>
      </c>
      <c r="C1998" s="1" t="s">
        <v>14</v>
      </c>
      <c r="D1998" s="1">
        <v>16529</v>
      </c>
      <c r="E1998" s="1">
        <v>39397</v>
      </c>
      <c r="F1998" s="1" t="s">
        <v>10</v>
      </c>
    </row>
    <row r="1999" spans="1:6" x14ac:dyDescent="0.25">
      <c r="A1999" s="1">
        <v>2019</v>
      </c>
      <c r="B1999" s="1" t="s">
        <v>65</v>
      </c>
      <c r="C1999" s="1" t="s">
        <v>15</v>
      </c>
      <c r="D1999" s="1">
        <v>2003</v>
      </c>
      <c r="E1999" s="1">
        <v>39610</v>
      </c>
      <c r="F1999" s="1" t="s">
        <v>10</v>
      </c>
    </row>
    <row r="2000" spans="1:6" x14ac:dyDescent="0.25">
      <c r="A2000" s="1">
        <v>2019</v>
      </c>
      <c r="B2000" s="1" t="s">
        <v>65</v>
      </c>
      <c r="C2000" s="1" t="s">
        <v>16</v>
      </c>
      <c r="D2000" s="1">
        <v>54928</v>
      </c>
      <c r="E2000" s="1">
        <v>41319</v>
      </c>
      <c r="F2000" s="1" t="s">
        <v>10</v>
      </c>
    </row>
    <row r="2001" spans="1:6" x14ac:dyDescent="0.25">
      <c r="A2001" s="1">
        <v>2019</v>
      </c>
      <c r="B2001" s="1" t="s">
        <v>65</v>
      </c>
      <c r="C2001" s="1" t="s">
        <v>17</v>
      </c>
      <c r="D2001" s="1">
        <v>18097</v>
      </c>
      <c r="E2001" s="1">
        <v>41520</v>
      </c>
      <c r="F2001" s="1" t="s">
        <v>10</v>
      </c>
    </row>
    <row r="2002" spans="1:6" x14ac:dyDescent="0.25">
      <c r="A2002" s="1">
        <v>2019</v>
      </c>
      <c r="B2002" s="1" t="s">
        <v>65</v>
      </c>
      <c r="C2002" s="1" t="s">
        <v>18</v>
      </c>
      <c r="D2002" s="1">
        <v>3888</v>
      </c>
      <c r="E2002" s="1">
        <v>36056</v>
      </c>
      <c r="F2002" s="1" t="s">
        <v>8</v>
      </c>
    </row>
    <row r="2003" spans="1:6" x14ac:dyDescent="0.25">
      <c r="A2003" s="1">
        <v>2019</v>
      </c>
      <c r="B2003" s="1" t="s">
        <v>65</v>
      </c>
      <c r="C2003" s="1" t="s">
        <v>19</v>
      </c>
      <c r="D2003" s="1">
        <v>39500</v>
      </c>
      <c r="E2003" s="1">
        <v>47240</v>
      </c>
      <c r="F2003" s="1" t="s">
        <v>8</v>
      </c>
    </row>
    <row r="2004" spans="1:6" x14ac:dyDescent="0.25">
      <c r="A2004" s="1">
        <v>2019</v>
      </c>
      <c r="B2004" s="1" t="s">
        <v>65</v>
      </c>
      <c r="C2004" s="1" t="s">
        <v>20</v>
      </c>
      <c r="D2004" s="1">
        <v>13113</v>
      </c>
      <c r="E2004" s="1">
        <v>37882</v>
      </c>
      <c r="F2004" s="1" t="s">
        <v>10</v>
      </c>
    </row>
    <row r="2005" spans="1:6" x14ac:dyDescent="0.25">
      <c r="A2005" s="1">
        <v>2019</v>
      </c>
      <c r="B2005" s="1" t="s">
        <v>65</v>
      </c>
      <c r="C2005" s="1" t="s">
        <v>21</v>
      </c>
      <c r="D2005" s="1">
        <v>8710</v>
      </c>
      <c r="E2005" s="1">
        <v>39069</v>
      </c>
      <c r="F2005" s="1" t="s">
        <v>8</v>
      </c>
    </row>
    <row r="2006" spans="1:6" x14ac:dyDescent="0.25">
      <c r="A2006" s="1">
        <v>2019</v>
      </c>
      <c r="B2006" s="1" t="s">
        <v>65</v>
      </c>
      <c r="C2006" s="1" t="s">
        <v>22</v>
      </c>
      <c r="D2006" s="1">
        <v>6031</v>
      </c>
      <c r="E2006" s="1">
        <v>39575</v>
      </c>
      <c r="F2006" s="1" t="s">
        <v>8</v>
      </c>
    </row>
    <row r="2007" spans="1:6" x14ac:dyDescent="0.25">
      <c r="A2007" s="1">
        <v>2019</v>
      </c>
      <c r="B2007" s="1" t="s">
        <v>65</v>
      </c>
      <c r="C2007" s="1" t="s">
        <v>23</v>
      </c>
      <c r="D2007" s="1">
        <v>10912</v>
      </c>
      <c r="E2007" s="1">
        <v>38330</v>
      </c>
      <c r="F2007" s="1" t="s">
        <v>10</v>
      </c>
    </row>
    <row r="2008" spans="1:6" x14ac:dyDescent="0.25">
      <c r="A2008" s="1">
        <v>2019</v>
      </c>
      <c r="B2008" s="1" t="s">
        <v>65</v>
      </c>
      <c r="C2008" s="1" t="s">
        <v>24</v>
      </c>
      <c r="D2008" s="1">
        <v>9250</v>
      </c>
      <c r="E2008" s="1">
        <v>42468</v>
      </c>
      <c r="F2008" s="1" t="s">
        <v>10</v>
      </c>
    </row>
    <row r="2009" spans="1:6" x14ac:dyDescent="0.25">
      <c r="A2009" s="1">
        <v>2019</v>
      </c>
      <c r="B2009" s="1" t="s">
        <v>65</v>
      </c>
      <c r="C2009" s="1" t="s">
        <v>25</v>
      </c>
      <c r="D2009" s="1">
        <v>4028</v>
      </c>
      <c r="E2009" s="1">
        <v>38993</v>
      </c>
      <c r="F2009" s="1" t="s">
        <v>8</v>
      </c>
    </row>
    <row r="2010" spans="1:6" x14ac:dyDescent="0.25">
      <c r="A2010" s="1">
        <v>2019</v>
      </c>
      <c r="B2010" s="1" t="s">
        <v>65</v>
      </c>
      <c r="C2010" s="1" t="s">
        <v>26</v>
      </c>
      <c r="D2010" s="1">
        <v>19506</v>
      </c>
      <c r="E2010" s="1">
        <v>47793</v>
      </c>
      <c r="F2010" s="1" t="s">
        <v>8</v>
      </c>
    </row>
    <row r="2011" spans="1:6" x14ac:dyDescent="0.25">
      <c r="A2011" s="1">
        <v>2019</v>
      </c>
      <c r="B2011" s="1" t="s">
        <v>65</v>
      </c>
      <c r="C2011" s="1" t="s">
        <v>27</v>
      </c>
      <c r="D2011" s="1">
        <v>21677</v>
      </c>
      <c r="E2011" s="1">
        <v>43032</v>
      </c>
      <c r="F2011" s="1" t="s">
        <v>10</v>
      </c>
    </row>
    <row r="2012" spans="1:6" x14ac:dyDescent="0.25">
      <c r="A2012" s="1">
        <v>2019</v>
      </c>
      <c r="B2012" s="1" t="s">
        <v>65</v>
      </c>
      <c r="C2012" s="1" t="s">
        <v>28</v>
      </c>
      <c r="D2012" s="1">
        <v>29930</v>
      </c>
      <c r="E2012" s="1">
        <v>38157</v>
      </c>
      <c r="F2012" s="1" t="s">
        <v>8</v>
      </c>
    </row>
    <row r="2013" spans="1:6" x14ac:dyDescent="0.25">
      <c r="A2013" s="1">
        <v>2019</v>
      </c>
      <c r="B2013" s="1" t="s">
        <v>65</v>
      </c>
      <c r="C2013" s="1" t="s">
        <v>29</v>
      </c>
      <c r="D2013" s="1">
        <v>16226</v>
      </c>
      <c r="E2013" s="1">
        <v>39237</v>
      </c>
      <c r="F2013" s="1" t="s">
        <v>10</v>
      </c>
    </row>
    <row r="2014" spans="1:6" x14ac:dyDescent="0.25">
      <c r="A2014" s="1">
        <v>2019</v>
      </c>
      <c r="B2014" s="1" t="s">
        <v>65</v>
      </c>
      <c r="C2014" s="1" t="s">
        <v>30</v>
      </c>
      <c r="D2014" s="1">
        <v>4726</v>
      </c>
      <c r="E2014" s="1">
        <v>39958</v>
      </c>
      <c r="F2014" s="1" t="s">
        <v>8</v>
      </c>
    </row>
    <row r="2015" spans="1:6" x14ac:dyDescent="0.25">
      <c r="A2015" s="1">
        <v>2019</v>
      </c>
      <c r="B2015" s="1" t="s">
        <v>65</v>
      </c>
      <c r="C2015" s="1" t="s">
        <v>31</v>
      </c>
      <c r="D2015" s="1">
        <v>13734</v>
      </c>
      <c r="E2015" s="1">
        <v>38705</v>
      </c>
      <c r="F2015" s="1" t="s">
        <v>8</v>
      </c>
    </row>
    <row r="2016" spans="1:6" x14ac:dyDescent="0.25">
      <c r="A2016" s="1">
        <v>2019</v>
      </c>
      <c r="B2016" s="1" t="s">
        <v>65</v>
      </c>
      <c r="C2016" s="1" t="s">
        <v>32</v>
      </c>
      <c r="D2016" s="1">
        <v>4094</v>
      </c>
      <c r="E2016" s="1">
        <v>35177</v>
      </c>
      <c r="F2016" s="1" t="s">
        <v>10</v>
      </c>
    </row>
    <row r="2017" spans="1:6" x14ac:dyDescent="0.25">
      <c r="A2017" s="1">
        <v>2019</v>
      </c>
      <c r="B2017" s="1" t="s">
        <v>65</v>
      </c>
      <c r="C2017" s="1" t="s">
        <v>33</v>
      </c>
      <c r="D2017" s="1">
        <v>4671</v>
      </c>
      <c r="E2017" s="1">
        <v>37310</v>
      </c>
      <c r="F2017" s="1" t="s">
        <v>10</v>
      </c>
    </row>
    <row r="2018" spans="1:6" x14ac:dyDescent="0.25">
      <c r="A2018" s="1">
        <v>2019</v>
      </c>
      <c r="B2018" s="1" t="s">
        <v>65</v>
      </c>
      <c r="C2018" s="1" t="s">
        <v>34</v>
      </c>
      <c r="D2018" s="1">
        <v>4959</v>
      </c>
      <c r="E2018" s="1">
        <v>42336</v>
      </c>
      <c r="F2018" s="1" t="s">
        <v>8</v>
      </c>
    </row>
    <row r="2019" spans="1:6" x14ac:dyDescent="0.25">
      <c r="A2019" s="1">
        <v>2019</v>
      </c>
      <c r="B2019" s="1" t="s">
        <v>65</v>
      </c>
      <c r="C2019" s="1" t="s">
        <v>35</v>
      </c>
      <c r="D2019" s="1">
        <v>3871</v>
      </c>
      <c r="E2019" s="1">
        <v>42646</v>
      </c>
      <c r="F2019" s="1" t="s">
        <v>8</v>
      </c>
    </row>
    <row r="2020" spans="1:6" x14ac:dyDescent="0.25">
      <c r="A2020" s="1">
        <v>2019</v>
      </c>
      <c r="B2020" s="1" t="s">
        <v>65</v>
      </c>
      <c r="C2020" s="1" t="s">
        <v>36</v>
      </c>
      <c r="D2020" s="1">
        <v>25881</v>
      </c>
      <c r="E2020" s="1">
        <v>41059</v>
      </c>
      <c r="F2020" s="1" t="s">
        <v>10</v>
      </c>
    </row>
    <row r="2021" spans="1:6" x14ac:dyDescent="0.25">
      <c r="A2021" s="1">
        <v>2019</v>
      </c>
      <c r="B2021" s="1" t="s">
        <v>65</v>
      </c>
      <c r="C2021" s="1" t="s">
        <v>37</v>
      </c>
      <c r="D2021" s="1">
        <v>3961</v>
      </c>
      <c r="E2021" s="1">
        <v>38578</v>
      </c>
      <c r="F2021" s="1" t="s">
        <v>10</v>
      </c>
    </row>
    <row r="2022" spans="1:6" x14ac:dyDescent="0.25">
      <c r="A2022" s="1">
        <v>2019</v>
      </c>
      <c r="B2022" s="1" t="s">
        <v>65</v>
      </c>
      <c r="C2022" s="1" t="s">
        <v>38</v>
      </c>
      <c r="D2022" s="1">
        <v>74536</v>
      </c>
      <c r="E2022" s="1">
        <v>46436</v>
      </c>
      <c r="F2022" s="1" t="s">
        <v>10</v>
      </c>
    </row>
    <row r="2023" spans="1:6" x14ac:dyDescent="0.25">
      <c r="A2023" s="1">
        <v>2019</v>
      </c>
      <c r="B2023" s="1" t="s">
        <v>65</v>
      </c>
      <c r="C2023" s="1" t="s">
        <v>39</v>
      </c>
      <c r="D2023" s="1">
        <v>23024</v>
      </c>
      <c r="E2023" s="1">
        <v>39978</v>
      </c>
      <c r="F2023" s="1" t="s">
        <v>10</v>
      </c>
    </row>
    <row r="2024" spans="1:6" x14ac:dyDescent="0.25">
      <c r="A2024" s="1">
        <v>2019</v>
      </c>
      <c r="B2024" s="1" t="s">
        <v>65</v>
      </c>
      <c r="C2024" s="1" t="s">
        <v>40</v>
      </c>
      <c r="D2024" s="1">
        <v>2040</v>
      </c>
      <c r="E2024" s="1">
        <v>40167</v>
      </c>
      <c r="F2024" s="1" t="s">
        <v>10</v>
      </c>
    </row>
    <row r="2025" spans="1:6" x14ac:dyDescent="0.25">
      <c r="A2025" s="1">
        <v>2019</v>
      </c>
      <c r="B2025" s="1" t="s">
        <v>65</v>
      </c>
      <c r="C2025" s="1" t="s">
        <v>41</v>
      </c>
      <c r="D2025" s="1">
        <v>23601</v>
      </c>
      <c r="E2025" s="1">
        <v>39039</v>
      </c>
      <c r="F2025" s="1" t="s">
        <v>8</v>
      </c>
    </row>
    <row r="2026" spans="1:6" x14ac:dyDescent="0.25">
      <c r="A2026" s="1">
        <v>2019</v>
      </c>
      <c r="B2026" s="1" t="s">
        <v>65</v>
      </c>
      <c r="C2026" s="1" t="s">
        <v>42</v>
      </c>
      <c r="D2026" s="1">
        <v>6751</v>
      </c>
      <c r="E2026" s="1">
        <v>40306</v>
      </c>
      <c r="F2026" s="1" t="s">
        <v>8</v>
      </c>
    </row>
    <row r="2027" spans="1:6" x14ac:dyDescent="0.25">
      <c r="A2027" s="1">
        <v>2019</v>
      </c>
      <c r="B2027" s="1" t="s">
        <v>65</v>
      </c>
      <c r="C2027" s="1" t="s">
        <v>43</v>
      </c>
      <c r="D2027" s="1">
        <v>22753</v>
      </c>
      <c r="E2027" s="1">
        <v>37901</v>
      </c>
      <c r="F2027" s="1" t="s">
        <v>10</v>
      </c>
    </row>
    <row r="2028" spans="1:6" x14ac:dyDescent="0.25">
      <c r="A2028" s="1">
        <v>2019</v>
      </c>
      <c r="B2028" s="1" t="s">
        <v>65</v>
      </c>
      <c r="C2028" s="1" t="s">
        <v>44</v>
      </c>
      <c r="D2028" s="1">
        <v>32259</v>
      </c>
      <c r="E2028" s="1">
        <v>38593</v>
      </c>
      <c r="F2028" s="1" t="s">
        <v>8</v>
      </c>
    </row>
    <row r="2029" spans="1:6" x14ac:dyDescent="0.25">
      <c r="A2029" s="1">
        <v>2019</v>
      </c>
      <c r="B2029" s="1" t="s">
        <v>65</v>
      </c>
      <c r="C2029" s="1" t="s">
        <v>45</v>
      </c>
      <c r="D2029" s="1">
        <v>3395</v>
      </c>
      <c r="E2029" s="1">
        <v>38566</v>
      </c>
      <c r="F2029" s="1" t="s">
        <v>8</v>
      </c>
    </row>
    <row r="2030" spans="1:6" x14ac:dyDescent="0.25">
      <c r="A2030" s="1">
        <v>2019</v>
      </c>
      <c r="B2030" s="1" t="s">
        <v>65</v>
      </c>
      <c r="C2030" s="1" t="s">
        <v>46</v>
      </c>
      <c r="D2030" s="1">
        <v>11490</v>
      </c>
      <c r="E2030" s="1">
        <v>38842</v>
      </c>
      <c r="F2030" s="1" t="s">
        <v>10</v>
      </c>
    </row>
    <row r="2031" spans="1:6" x14ac:dyDescent="0.25">
      <c r="A2031" s="1">
        <v>2019</v>
      </c>
      <c r="B2031" s="1" t="s">
        <v>65</v>
      </c>
      <c r="C2031" s="1" t="s">
        <v>47</v>
      </c>
      <c r="D2031" s="1">
        <v>2171</v>
      </c>
      <c r="E2031" s="1">
        <v>37403</v>
      </c>
      <c r="F2031" s="1" t="s">
        <v>10</v>
      </c>
    </row>
    <row r="2032" spans="1:6" x14ac:dyDescent="0.25">
      <c r="A2032" s="1">
        <v>2019</v>
      </c>
      <c r="B2032" s="1" t="s">
        <v>65</v>
      </c>
      <c r="C2032" s="1" t="s">
        <v>48</v>
      </c>
      <c r="D2032" s="1">
        <v>14618</v>
      </c>
      <c r="E2032" s="1">
        <v>40443</v>
      </c>
      <c r="F2032" s="1" t="s">
        <v>8</v>
      </c>
    </row>
    <row r="2033" spans="1:6" x14ac:dyDescent="0.25">
      <c r="A2033" s="1">
        <v>2019</v>
      </c>
      <c r="B2033" s="1" t="s">
        <v>65</v>
      </c>
      <c r="C2033" s="1" t="s">
        <v>49</v>
      </c>
      <c r="D2033" s="1">
        <v>56060</v>
      </c>
      <c r="E2033" s="1">
        <v>43841</v>
      </c>
      <c r="F2033" s="1" t="s">
        <v>8</v>
      </c>
    </row>
    <row r="2034" spans="1:6" x14ac:dyDescent="0.25">
      <c r="A2034" s="1">
        <v>2019</v>
      </c>
      <c r="B2034" s="1" t="s">
        <v>65</v>
      </c>
      <c r="C2034" s="1" t="s">
        <v>50</v>
      </c>
      <c r="D2034" s="1">
        <v>6084</v>
      </c>
      <c r="E2034" s="1">
        <v>40421</v>
      </c>
      <c r="F2034" s="1" t="s">
        <v>10</v>
      </c>
    </row>
    <row r="2035" spans="1:6" x14ac:dyDescent="0.25">
      <c r="A2035" s="1">
        <v>2019</v>
      </c>
      <c r="B2035" s="1" t="s">
        <v>65</v>
      </c>
      <c r="C2035" s="1" t="s">
        <v>51</v>
      </c>
      <c r="D2035" s="1">
        <v>1958</v>
      </c>
      <c r="E2035" s="1">
        <v>40757</v>
      </c>
      <c r="F2035" s="1" t="s">
        <v>8</v>
      </c>
    </row>
    <row r="2036" spans="1:6" x14ac:dyDescent="0.25">
      <c r="A2036" s="1">
        <v>2019</v>
      </c>
      <c r="B2036" s="1" t="s">
        <v>65</v>
      </c>
      <c r="C2036" s="1" t="s">
        <v>52</v>
      </c>
      <c r="D2036" s="1">
        <v>32154</v>
      </c>
      <c r="E2036" s="1">
        <v>48290</v>
      </c>
      <c r="F2036" s="1" t="s">
        <v>10</v>
      </c>
    </row>
    <row r="2037" spans="1:6" x14ac:dyDescent="0.25">
      <c r="A2037" s="1">
        <v>2019</v>
      </c>
      <c r="B2037" s="1" t="s">
        <v>65</v>
      </c>
      <c r="C2037" s="1" t="s">
        <v>53</v>
      </c>
      <c r="D2037" s="1">
        <v>19701</v>
      </c>
      <c r="E2037" s="1">
        <v>44822</v>
      </c>
      <c r="F2037" s="1" t="s">
        <v>8</v>
      </c>
    </row>
    <row r="2038" spans="1:6" x14ac:dyDescent="0.25">
      <c r="A2038" s="1">
        <v>2019</v>
      </c>
      <c r="B2038" s="1" t="s">
        <v>65</v>
      </c>
      <c r="C2038" s="1" t="s">
        <v>54</v>
      </c>
      <c r="D2038" s="1">
        <v>5237</v>
      </c>
      <c r="E2038" s="1">
        <v>35927</v>
      </c>
      <c r="F2038" s="1" t="s">
        <v>8</v>
      </c>
    </row>
    <row r="2039" spans="1:6" x14ac:dyDescent="0.25">
      <c r="A2039" s="1">
        <v>2019</v>
      </c>
      <c r="B2039" s="1" t="s">
        <v>65</v>
      </c>
      <c r="C2039" s="1" t="s">
        <v>55</v>
      </c>
      <c r="D2039" s="1">
        <v>14001</v>
      </c>
      <c r="E2039" s="1">
        <v>35242</v>
      </c>
      <c r="F2039" s="1" t="s">
        <v>10</v>
      </c>
    </row>
    <row r="2040" spans="1:6" x14ac:dyDescent="0.25">
      <c r="A2040" s="1">
        <v>2019</v>
      </c>
      <c r="B2040" s="1" t="s">
        <v>65</v>
      </c>
      <c r="C2040" s="1" t="s">
        <v>56</v>
      </c>
      <c r="D2040" s="1">
        <v>1656</v>
      </c>
      <c r="E2040" s="1">
        <v>41035</v>
      </c>
      <c r="F2040" s="1" t="s">
        <v>10</v>
      </c>
    </row>
    <row r="2041" spans="1:6" x14ac:dyDescent="0.25">
      <c r="A2041" s="1">
        <v>2019</v>
      </c>
      <c r="B2041" s="1" t="s">
        <v>65</v>
      </c>
      <c r="C2041" s="1" t="s">
        <v>46</v>
      </c>
      <c r="D2041" s="1">
        <v>11490</v>
      </c>
      <c r="E2041" s="1">
        <v>38842</v>
      </c>
      <c r="F2041" s="1" t="s">
        <v>8</v>
      </c>
    </row>
    <row r="2042" spans="1:6" x14ac:dyDescent="0.25">
      <c r="A2042" s="1">
        <v>2019</v>
      </c>
      <c r="B2042" s="1" t="s">
        <v>65</v>
      </c>
      <c r="C2042" s="1" t="s">
        <v>47</v>
      </c>
      <c r="D2042" s="1">
        <v>2171</v>
      </c>
      <c r="E2042" s="1">
        <v>37403</v>
      </c>
      <c r="F2042" s="1" t="s">
        <v>8</v>
      </c>
    </row>
    <row r="2043" spans="1:6" x14ac:dyDescent="0.25">
      <c r="A2043" s="1">
        <v>2019</v>
      </c>
      <c r="B2043" s="1" t="s">
        <v>65</v>
      </c>
      <c r="C2043" s="1" t="s">
        <v>48</v>
      </c>
      <c r="D2043" s="1">
        <v>14618</v>
      </c>
      <c r="E2043" s="1">
        <v>40443</v>
      </c>
      <c r="F2043" s="1" t="s">
        <v>10</v>
      </c>
    </row>
    <row r="2044" spans="1:6" x14ac:dyDescent="0.25">
      <c r="A2044" s="1">
        <v>2019</v>
      </c>
      <c r="B2044" s="1" t="s">
        <v>65</v>
      </c>
      <c r="C2044" s="1" t="s">
        <v>49</v>
      </c>
      <c r="D2044" s="1">
        <v>56060</v>
      </c>
      <c r="E2044" s="1">
        <v>43841</v>
      </c>
      <c r="F2044" s="1" t="s">
        <v>10</v>
      </c>
    </row>
    <row r="2045" spans="1:6" x14ac:dyDescent="0.25">
      <c r="A2045" s="1">
        <v>2019</v>
      </c>
      <c r="B2045" s="1" t="s">
        <v>65</v>
      </c>
      <c r="C2045" s="1" t="s">
        <v>50</v>
      </c>
      <c r="D2045" s="1">
        <v>6084</v>
      </c>
      <c r="E2045" s="1">
        <v>40421</v>
      </c>
      <c r="F2045" s="1" t="s">
        <v>10</v>
      </c>
    </row>
    <row r="2046" spans="1:6" x14ac:dyDescent="0.25">
      <c r="A2046" s="1">
        <v>2019</v>
      </c>
      <c r="B2046" s="1" t="s">
        <v>65</v>
      </c>
      <c r="C2046" s="1" t="s">
        <v>51</v>
      </c>
      <c r="D2046" s="1">
        <v>1958</v>
      </c>
      <c r="E2046" s="1">
        <v>40757</v>
      </c>
      <c r="F2046" s="1" t="s">
        <v>10</v>
      </c>
    </row>
    <row r="2047" spans="1:6" x14ac:dyDescent="0.25">
      <c r="A2047" s="1">
        <v>2022</v>
      </c>
      <c r="B2047" s="1" t="s">
        <v>6</v>
      </c>
      <c r="C2047" s="1" t="s">
        <v>11</v>
      </c>
      <c r="D2047" s="1">
        <v>2565</v>
      </c>
      <c r="E2047" s="1">
        <v>55909</v>
      </c>
      <c r="F2047" s="1" t="s">
        <v>10</v>
      </c>
    </row>
    <row r="2048" spans="1:6" x14ac:dyDescent="0.25">
      <c r="A2048" s="1">
        <v>2022</v>
      </c>
      <c r="B2048" s="1" t="s">
        <v>6</v>
      </c>
      <c r="C2048" s="1" t="s">
        <v>12</v>
      </c>
      <c r="D2048" s="1">
        <v>17651</v>
      </c>
      <c r="E2048" s="1">
        <v>48534</v>
      </c>
      <c r="F2048" s="1" t="s">
        <v>8</v>
      </c>
    </row>
    <row r="2049" spans="1:6" x14ac:dyDescent="0.25">
      <c r="A2049" s="1">
        <v>2022</v>
      </c>
      <c r="B2049" s="1" t="s">
        <v>6</v>
      </c>
      <c r="C2049" s="1" t="s">
        <v>13</v>
      </c>
      <c r="D2049" s="1">
        <v>3312</v>
      </c>
      <c r="E2049" s="1">
        <v>97879</v>
      </c>
      <c r="F2049" s="1" t="s">
        <v>8</v>
      </c>
    </row>
    <row r="2050" spans="1:6" x14ac:dyDescent="0.25">
      <c r="A2050" s="1">
        <v>2022</v>
      </c>
      <c r="B2050" s="1" t="s">
        <v>6</v>
      </c>
      <c r="C2050" s="1" t="s">
        <v>14</v>
      </c>
      <c r="D2050" s="1">
        <v>467</v>
      </c>
      <c r="E2050" s="1">
        <v>49142</v>
      </c>
      <c r="F2050" s="1" t="s">
        <v>10</v>
      </c>
    </row>
    <row r="2051" spans="1:6" x14ac:dyDescent="0.25">
      <c r="A2051" s="1">
        <v>2022</v>
      </c>
      <c r="B2051" s="1" t="s">
        <v>6</v>
      </c>
      <c r="C2051" s="1" t="s">
        <v>15</v>
      </c>
      <c r="D2051" s="1">
        <v>186</v>
      </c>
      <c r="E2051" s="1">
        <v>49290</v>
      </c>
      <c r="F2051" s="1" t="s">
        <v>8</v>
      </c>
    </row>
    <row r="2052" spans="1:6" x14ac:dyDescent="0.25">
      <c r="A2052" s="1">
        <v>2022</v>
      </c>
      <c r="B2052" s="1" t="s">
        <v>6</v>
      </c>
      <c r="C2052" s="1" t="s">
        <v>16</v>
      </c>
      <c r="D2052" s="1">
        <v>5394</v>
      </c>
      <c r="E2052" s="1">
        <v>43717</v>
      </c>
      <c r="F2052" s="1" t="s">
        <v>8</v>
      </c>
    </row>
    <row r="2053" spans="1:6" x14ac:dyDescent="0.25">
      <c r="A2053" s="1">
        <v>2022</v>
      </c>
      <c r="B2053" s="1" t="s">
        <v>6</v>
      </c>
      <c r="C2053" s="1" t="s">
        <v>17</v>
      </c>
      <c r="D2053" s="1">
        <v>2794</v>
      </c>
      <c r="E2053" s="1">
        <v>51978</v>
      </c>
      <c r="F2053" s="1" t="s">
        <v>10</v>
      </c>
    </row>
    <row r="2054" spans="1:6" x14ac:dyDescent="0.25">
      <c r="A2054" s="1">
        <v>2022</v>
      </c>
      <c r="B2054" s="1" t="s">
        <v>6</v>
      </c>
      <c r="C2054" s="1" t="s">
        <v>18</v>
      </c>
      <c r="D2054" s="1">
        <v>2531</v>
      </c>
      <c r="E2054" s="1">
        <v>48820</v>
      </c>
      <c r="F2054" s="1" t="s">
        <v>10</v>
      </c>
    </row>
    <row r="2055" spans="1:6" x14ac:dyDescent="0.25">
      <c r="A2055" s="1">
        <v>2022</v>
      </c>
      <c r="B2055" s="1" t="s">
        <v>6</v>
      </c>
      <c r="C2055" s="1" t="s">
        <v>19</v>
      </c>
      <c r="D2055" s="1">
        <v>2818</v>
      </c>
      <c r="E2055" s="1">
        <v>58259</v>
      </c>
      <c r="F2055" s="1" t="s">
        <v>8</v>
      </c>
    </row>
    <row r="2056" spans="1:6" x14ac:dyDescent="0.25">
      <c r="A2056" s="1">
        <v>2022</v>
      </c>
      <c r="B2056" s="1" t="s">
        <v>6</v>
      </c>
      <c r="C2056" s="1" t="s">
        <v>20</v>
      </c>
      <c r="D2056" s="1">
        <v>2302</v>
      </c>
      <c r="E2056" s="1">
        <v>56732</v>
      </c>
      <c r="F2056" s="1" t="s">
        <v>8</v>
      </c>
    </row>
    <row r="2057" spans="1:6" x14ac:dyDescent="0.25">
      <c r="A2057" s="1">
        <v>2022</v>
      </c>
      <c r="B2057" s="1" t="s">
        <v>6</v>
      </c>
      <c r="C2057" s="1" t="s">
        <v>21</v>
      </c>
      <c r="D2057" s="1">
        <v>2911</v>
      </c>
      <c r="E2057" s="1">
        <v>51588</v>
      </c>
      <c r="F2057" s="1" t="s">
        <v>10</v>
      </c>
    </row>
    <row r="2058" spans="1:6" x14ac:dyDescent="0.25">
      <c r="A2058" s="1">
        <v>2022</v>
      </c>
      <c r="B2058" s="1" t="s">
        <v>6</v>
      </c>
      <c r="C2058" s="1" t="s">
        <v>22</v>
      </c>
      <c r="D2058" s="1">
        <v>2613</v>
      </c>
      <c r="E2058" s="1">
        <v>53721</v>
      </c>
      <c r="F2058" s="1" t="s">
        <v>8</v>
      </c>
    </row>
    <row r="2059" spans="1:6" x14ac:dyDescent="0.25">
      <c r="A2059" s="1">
        <v>2022</v>
      </c>
      <c r="B2059" s="1" t="s">
        <v>6</v>
      </c>
      <c r="C2059" s="1" t="s">
        <v>23</v>
      </c>
      <c r="D2059" s="1">
        <v>1632</v>
      </c>
      <c r="E2059" s="1">
        <v>60605</v>
      </c>
      <c r="F2059" s="1" t="s">
        <v>10</v>
      </c>
    </row>
    <row r="2060" spans="1:6" x14ac:dyDescent="0.25">
      <c r="A2060" s="1">
        <v>2022</v>
      </c>
      <c r="B2060" s="1" t="s">
        <v>6</v>
      </c>
      <c r="C2060" s="1" t="s">
        <v>24</v>
      </c>
      <c r="D2060" s="1">
        <v>3143</v>
      </c>
      <c r="E2060" s="1">
        <v>92727</v>
      </c>
      <c r="F2060" s="1" t="s">
        <v>8</v>
      </c>
    </row>
    <row r="2061" spans="1:6" x14ac:dyDescent="0.25">
      <c r="A2061" s="1">
        <v>2022</v>
      </c>
      <c r="B2061" s="1" t="s">
        <v>6</v>
      </c>
      <c r="C2061" s="1" t="s">
        <v>25</v>
      </c>
      <c r="D2061" s="1">
        <v>1581</v>
      </c>
      <c r="E2061" s="1">
        <v>47422</v>
      </c>
      <c r="F2061" s="1" t="s">
        <v>8</v>
      </c>
    </row>
    <row r="2062" spans="1:6" x14ac:dyDescent="0.25">
      <c r="A2062" s="1">
        <v>2022</v>
      </c>
      <c r="B2062" s="1" t="s">
        <v>6</v>
      </c>
      <c r="C2062" s="1" t="s">
        <v>26</v>
      </c>
      <c r="D2062" s="1">
        <v>720</v>
      </c>
      <c r="E2062" s="1">
        <v>52887</v>
      </c>
      <c r="F2062" s="1" t="s">
        <v>10</v>
      </c>
    </row>
    <row r="2063" spans="1:6" x14ac:dyDescent="0.25">
      <c r="A2063" s="1">
        <v>2022</v>
      </c>
      <c r="B2063" s="1" t="s">
        <v>6</v>
      </c>
      <c r="C2063" s="1" t="s">
        <v>27</v>
      </c>
      <c r="D2063" s="1">
        <v>999</v>
      </c>
      <c r="E2063" s="1">
        <v>70628</v>
      </c>
      <c r="F2063" s="1" t="s">
        <v>10</v>
      </c>
    </row>
    <row r="2064" spans="1:6" x14ac:dyDescent="0.25">
      <c r="A2064" s="1">
        <v>2021</v>
      </c>
      <c r="B2064" s="1" t="s">
        <v>62</v>
      </c>
      <c r="C2064" s="1" t="s">
        <v>34</v>
      </c>
      <c r="D2064" s="1">
        <v>20106</v>
      </c>
      <c r="E2064" s="1">
        <v>68008</v>
      </c>
      <c r="F2064" s="1" t="s">
        <v>8</v>
      </c>
    </row>
    <row r="2065" spans="1:6" x14ac:dyDescent="0.25">
      <c r="A2065" s="1">
        <v>2021</v>
      </c>
      <c r="B2065" s="1" t="s">
        <v>62</v>
      </c>
      <c r="C2065" s="1" t="s">
        <v>35</v>
      </c>
      <c r="D2065" s="1">
        <v>12808</v>
      </c>
      <c r="E2065" s="1">
        <v>86647</v>
      </c>
      <c r="F2065" s="1" t="s">
        <v>8</v>
      </c>
    </row>
    <row r="2066" spans="1:6" x14ac:dyDescent="0.25">
      <c r="A2066" s="1">
        <v>2021</v>
      </c>
      <c r="B2066" s="1" t="s">
        <v>62</v>
      </c>
      <c r="C2066" s="1" t="s">
        <v>36</v>
      </c>
      <c r="D2066" s="1">
        <v>52040</v>
      </c>
      <c r="E2066" s="1">
        <v>100022</v>
      </c>
      <c r="F2066" s="1" t="s">
        <v>10</v>
      </c>
    </row>
    <row r="2067" spans="1:6" x14ac:dyDescent="0.25">
      <c r="A2067" s="1">
        <v>2021</v>
      </c>
      <c r="B2067" s="1" t="s">
        <v>62</v>
      </c>
      <c r="C2067" s="1" t="s">
        <v>37</v>
      </c>
      <c r="D2067" s="1">
        <v>11347</v>
      </c>
      <c r="E2067" s="1">
        <v>70156</v>
      </c>
      <c r="F2067" s="1" t="s">
        <v>10</v>
      </c>
    </row>
    <row r="2068" spans="1:6" x14ac:dyDescent="0.25">
      <c r="A2068" s="1">
        <v>2021</v>
      </c>
      <c r="B2068" s="1" t="s">
        <v>62</v>
      </c>
      <c r="C2068" s="1" t="s">
        <v>38</v>
      </c>
      <c r="D2068" s="1">
        <v>112890</v>
      </c>
      <c r="E2068" s="1">
        <v>105615</v>
      </c>
      <c r="F2068" s="1" t="s">
        <v>10</v>
      </c>
    </row>
    <row r="2069" spans="1:6" x14ac:dyDescent="0.25">
      <c r="A2069" s="1">
        <v>2021</v>
      </c>
      <c r="B2069" s="1" t="s">
        <v>62</v>
      </c>
      <c r="C2069" s="1" t="s">
        <v>39</v>
      </c>
      <c r="D2069" s="1">
        <v>61321</v>
      </c>
      <c r="E2069" s="1">
        <v>73705</v>
      </c>
      <c r="F2069" s="1" t="s">
        <v>10</v>
      </c>
    </row>
    <row r="2070" spans="1:6" x14ac:dyDescent="0.25">
      <c r="A2070" s="1">
        <v>2021</v>
      </c>
      <c r="B2070" s="1" t="s">
        <v>62</v>
      </c>
      <c r="C2070" s="1" t="s">
        <v>40</v>
      </c>
      <c r="D2070" s="1">
        <v>5198</v>
      </c>
      <c r="E2070" s="1">
        <v>69897</v>
      </c>
      <c r="F2070" s="1" t="s">
        <v>10</v>
      </c>
    </row>
    <row r="2071" spans="1:6" x14ac:dyDescent="0.25">
      <c r="A2071" s="1">
        <v>2021</v>
      </c>
      <c r="B2071" s="1" t="s">
        <v>62</v>
      </c>
      <c r="C2071" s="1" t="s">
        <v>41</v>
      </c>
      <c r="D2071" s="1">
        <v>54330</v>
      </c>
      <c r="E2071" s="1">
        <v>72752</v>
      </c>
      <c r="F2071" s="1" t="s">
        <v>8</v>
      </c>
    </row>
    <row r="2072" spans="1:6" x14ac:dyDescent="0.25">
      <c r="A2072" s="1">
        <v>2021</v>
      </c>
      <c r="B2072" s="1" t="s">
        <v>62</v>
      </c>
      <c r="C2072" s="1" t="s">
        <v>42</v>
      </c>
      <c r="D2072" s="1">
        <v>21148</v>
      </c>
      <c r="E2072" s="1">
        <v>60841</v>
      </c>
      <c r="F2072" s="1" t="s">
        <v>8</v>
      </c>
    </row>
    <row r="2073" spans="1:6" x14ac:dyDescent="0.25">
      <c r="A2073" s="1">
        <v>2021</v>
      </c>
      <c r="B2073" s="1" t="s">
        <v>62</v>
      </c>
      <c r="C2073" s="1" t="s">
        <v>43</v>
      </c>
      <c r="D2073" s="1">
        <v>26161</v>
      </c>
      <c r="E2073" s="1">
        <v>79460</v>
      </c>
      <c r="F2073" s="1" t="s">
        <v>10</v>
      </c>
    </row>
    <row r="2074" spans="1:6" x14ac:dyDescent="0.25">
      <c r="A2074" s="1">
        <v>2021</v>
      </c>
      <c r="B2074" s="1" t="s">
        <v>62</v>
      </c>
      <c r="C2074" s="1" t="s">
        <v>44</v>
      </c>
      <c r="D2074" s="1">
        <v>64541</v>
      </c>
      <c r="E2074" s="1">
        <v>87681</v>
      </c>
      <c r="F2074" s="1" t="s">
        <v>8</v>
      </c>
    </row>
    <row r="2075" spans="1:6" x14ac:dyDescent="0.25">
      <c r="A2075" s="1">
        <v>2021</v>
      </c>
      <c r="B2075" s="1" t="s">
        <v>62</v>
      </c>
      <c r="C2075" s="1" t="s">
        <v>45</v>
      </c>
      <c r="D2075" s="1">
        <v>9043</v>
      </c>
      <c r="E2075" s="1">
        <v>74454</v>
      </c>
      <c r="F2075" s="1" t="s">
        <v>8</v>
      </c>
    </row>
    <row r="2076" spans="1:6" x14ac:dyDescent="0.25">
      <c r="A2076" s="1">
        <v>2021</v>
      </c>
      <c r="B2076" s="1" t="s">
        <v>62</v>
      </c>
      <c r="C2076" s="1" t="s">
        <v>46</v>
      </c>
      <c r="D2076" s="1">
        <v>29329</v>
      </c>
      <c r="E2076" s="1">
        <v>58492</v>
      </c>
      <c r="F2076" s="1" t="s">
        <v>10</v>
      </c>
    </row>
    <row r="2077" spans="1:6" x14ac:dyDescent="0.25">
      <c r="A2077" s="1">
        <v>2021</v>
      </c>
      <c r="B2077" s="1" t="s">
        <v>62</v>
      </c>
      <c r="C2077" s="1" t="s">
        <v>47</v>
      </c>
      <c r="D2077" s="1">
        <v>5498</v>
      </c>
      <c r="E2077" s="1">
        <v>64619</v>
      </c>
      <c r="F2077" s="1" t="s">
        <v>10</v>
      </c>
    </row>
    <row r="2078" spans="1:6" x14ac:dyDescent="0.25">
      <c r="A2078" s="1">
        <v>2021</v>
      </c>
      <c r="B2078" s="1" t="s">
        <v>62</v>
      </c>
      <c r="C2078" s="1" t="s">
        <v>48</v>
      </c>
      <c r="D2078" s="1">
        <v>30774</v>
      </c>
      <c r="E2078" s="1">
        <v>68990</v>
      </c>
      <c r="F2078" s="1" t="s">
        <v>8</v>
      </c>
    </row>
    <row r="2079" spans="1:6" x14ac:dyDescent="0.25">
      <c r="A2079" s="1">
        <v>2021</v>
      </c>
      <c r="B2079" s="1" t="s">
        <v>62</v>
      </c>
      <c r="C2079" s="1" t="s">
        <v>49</v>
      </c>
      <c r="D2079" s="1">
        <v>139953</v>
      </c>
      <c r="E2079" s="1">
        <v>83197</v>
      </c>
      <c r="F2079" s="1" t="s">
        <v>8</v>
      </c>
    </row>
    <row r="2080" spans="1:6" x14ac:dyDescent="0.25">
      <c r="A2080" s="1">
        <v>2021</v>
      </c>
      <c r="B2080" s="1" t="s">
        <v>62</v>
      </c>
      <c r="C2080" s="1" t="s">
        <v>50</v>
      </c>
      <c r="D2080" s="1">
        <v>24485</v>
      </c>
      <c r="E2080" s="1">
        <v>70641</v>
      </c>
      <c r="F2080" s="1" t="s">
        <v>10</v>
      </c>
    </row>
    <row r="2081" spans="1:6" x14ac:dyDescent="0.25">
      <c r="A2081" s="1">
        <v>2021</v>
      </c>
      <c r="B2081" s="1" t="s">
        <v>62</v>
      </c>
      <c r="C2081" s="1" t="s">
        <v>51</v>
      </c>
      <c r="D2081" s="1">
        <v>5970</v>
      </c>
      <c r="E2081" s="1">
        <v>74986</v>
      </c>
      <c r="F2081" s="1" t="s">
        <v>8</v>
      </c>
    </row>
    <row r="2082" spans="1:6" x14ac:dyDescent="0.25">
      <c r="A2082" s="1">
        <v>2021</v>
      </c>
      <c r="B2082" s="1" t="s">
        <v>62</v>
      </c>
      <c r="C2082" s="1" t="s">
        <v>52</v>
      </c>
      <c r="D2082" s="1">
        <v>59342</v>
      </c>
      <c r="E2082" s="1">
        <v>96327</v>
      </c>
      <c r="F2082" s="1" t="s">
        <v>10</v>
      </c>
    </row>
    <row r="2083" spans="1:6" x14ac:dyDescent="0.25">
      <c r="A2083" s="1">
        <v>2021</v>
      </c>
      <c r="B2083" s="1" t="s">
        <v>62</v>
      </c>
      <c r="C2083" s="1" t="s">
        <v>53</v>
      </c>
      <c r="D2083" s="1">
        <v>41249</v>
      </c>
      <c r="E2083" s="1">
        <v>91460</v>
      </c>
      <c r="F2083" s="1" t="s">
        <v>8</v>
      </c>
    </row>
    <row r="2084" spans="1:6" x14ac:dyDescent="0.25">
      <c r="A2084" s="1">
        <v>2021</v>
      </c>
      <c r="B2084" s="1" t="s">
        <v>62</v>
      </c>
      <c r="C2084" s="1" t="s">
        <v>54</v>
      </c>
      <c r="D2084" s="1">
        <v>8381</v>
      </c>
      <c r="E2084" s="1">
        <v>58180</v>
      </c>
      <c r="F2084" s="1" t="s">
        <v>8</v>
      </c>
    </row>
    <row r="2085" spans="1:6" x14ac:dyDescent="0.25">
      <c r="A2085" s="1">
        <v>2021</v>
      </c>
      <c r="B2085" s="1" t="s">
        <v>62</v>
      </c>
      <c r="C2085" s="1" t="s">
        <v>55</v>
      </c>
      <c r="D2085" s="1">
        <v>26927</v>
      </c>
      <c r="E2085" s="1">
        <v>69192</v>
      </c>
      <c r="F2085" s="1" t="s">
        <v>10</v>
      </c>
    </row>
    <row r="2086" spans="1:6" x14ac:dyDescent="0.25">
      <c r="A2086" s="1">
        <v>2021</v>
      </c>
      <c r="B2086" s="1" t="s">
        <v>62</v>
      </c>
      <c r="C2086" s="1" t="s">
        <v>56</v>
      </c>
      <c r="D2086" s="1">
        <v>4728</v>
      </c>
      <c r="E2086" s="1">
        <v>62253</v>
      </c>
      <c r="F2086" s="1" t="s">
        <v>10</v>
      </c>
    </row>
    <row r="2087" spans="1:6" x14ac:dyDescent="0.25">
      <c r="A2087" s="1">
        <v>2021</v>
      </c>
      <c r="B2087" s="1" t="s">
        <v>63</v>
      </c>
      <c r="C2087" s="1" t="s">
        <v>7</v>
      </c>
      <c r="D2087" s="1">
        <v>13692</v>
      </c>
      <c r="E2087" s="1">
        <v>53785</v>
      </c>
      <c r="F2087" s="1" t="s">
        <v>8</v>
      </c>
    </row>
    <row r="2088" spans="1:6" x14ac:dyDescent="0.25">
      <c r="A2088" s="1">
        <v>2021</v>
      </c>
      <c r="B2088" s="1" t="s">
        <v>63</v>
      </c>
      <c r="C2088" s="1" t="s">
        <v>9</v>
      </c>
      <c r="D2088" s="1">
        <v>19924</v>
      </c>
      <c r="E2088" s="1">
        <v>58632</v>
      </c>
      <c r="F2088" s="1" t="s">
        <v>8</v>
      </c>
    </row>
    <row r="2089" spans="1:6" x14ac:dyDescent="0.25">
      <c r="A2089" s="1">
        <v>2021</v>
      </c>
      <c r="B2089" s="1" t="s">
        <v>63</v>
      </c>
      <c r="C2089" s="1" t="s">
        <v>11</v>
      </c>
      <c r="D2089" s="1">
        <v>15780</v>
      </c>
      <c r="E2089" s="1">
        <v>49983</v>
      </c>
      <c r="F2089" s="1" t="s">
        <v>10</v>
      </c>
    </row>
    <row r="2090" spans="1:6" x14ac:dyDescent="0.25">
      <c r="A2090" s="1">
        <v>2021</v>
      </c>
      <c r="B2090" s="1" t="s">
        <v>63</v>
      </c>
      <c r="C2090" s="1" t="s">
        <v>12</v>
      </c>
      <c r="D2090" s="1">
        <v>639529</v>
      </c>
      <c r="E2090" s="1">
        <v>59909</v>
      </c>
      <c r="F2090" s="1" t="s">
        <v>10</v>
      </c>
    </row>
    <row r="2091" spans="1:6" x14ac:dyDescent="0.25">
      <c r="A2091" s="1">
        <v>2021</v>
      </c>
      <c r="B2091" s="1" t="s">
        <v>63</v>
      </c>
      <c r="C2091" s="1" t="s">
        <v>13</v>
      </c>
      <c r="D2091" s="1">
        <v>21747</v>
      </c>
      <c r="E2091" s="1">
        <v>57600</v>
      </c>
      <c r="F2091" s="1" t="s">
        <v>10</v>
      </c>
    </row>
    <row r="2092" spans="1:6" x14ac:dyDescent="0.25">
      <c r="A2092" s="1">
        <v>2021</v>
      </c>
      <c r="B2092" s="1" t="s">
        <v>63</v>
      </c>
      <c r="C2092" s="1" t="s">
        <v>14</v>
      </c>
      <c r="D2092" s="1">
        <v>13478</v>
      </c>
      <c r="E2092" s="1">
        <v>63419</v>
      </c>
      <c r="F2092" s="1" t="s">
        <v>10</v>
      </c>
    </row>
    <row r="2093" spans="1:6" x14ac:dyDescent="0.25">
      <c r="A2093" s="1">
        <v>2021</v>
      </c>
      <c r="B2093" s="1" t="s">
        <v>63</v>
      </c>
      <c r="C2093" s="1" t="s">
        <v>15</v>
      </c>
      <c r="D2093" s="1">
        <v>5386</v>
      </c>
      <c r="E2093" s="1">
        <v>61284</v>
      </c>
      <c r="F2093" s="1" t="s">
        <v>10</v>
      </c>
    </row>
    <row r="2094" spans="1:6" x14ac:dyDescent="0.25">
      <c r="A2094" s="1">
        <v>2021</v>
      </c>
      <c r="B2094" s="1" t="s">
        <v>63</v>
      </c>
      <c r="C2094" s="1" t="s">
        <v>16</v>
      </c>
      <c r="D2094" s="1">
        <v>76615</v>
      </c>
      <c r="E2094" s="1">
        <v>58039</v>
      </c>
      <c r="F2094" s="1" t="s">
        <v>8</v>
      </c>
    </row>
    <row r="2095" spans="1:6" x14ac:dyDescent="0.25">
      <c r="A2095" s="1">
        <v>2021</v>
      </c>
      <c r="B2095" s="1" t="s">
        <v>63</v>
      </c>
      <c r="C2095" s="1" t="s">
        <v>17</v>
      </c>
      <c r="D2095" s="1">
        <v>29998</v>
      </c>
      <c r="E2095" s="1">
        <v>59810</v>
      </c>
      <c r="F2095" s="1" t="s">
        <v>8</v>
      </c>
    </row>
    <row r="2096" spans="1:6" x14ac:dyDescent="0.25">
      <c r="A2096" s="1">
        <v>2021</v>
      </c>
      <c r="B2096" s="1" t="s">
        <v>63</v>
      </c>
      <c r="C2096" s="1" t="s">
        <v>18</v>
      </c>
      <c r="D2096" s="1">
        <v>8163</v>
      </c>
      <c r="E2096" s="1">
        <v>49475</v>
      </c>
      <c r="F2096" s="1" t="s">
        <v>10</v>
      </c>
    </row>
    <row r="2097" spans="1:6" x14ac:dyDescent="0.25">
      <c r="A2097" s="1">
        <v>2021</v>
      </c>
      <c r="B2097" s="1" t="s">
        <v>63</v>
      </c>
      <c r="C2097" s="1" t="s">
        <v>19</v>
      </c>
      <c r="D2097" s="1">
        <v>35102</v>
      </c>
      <c r="E2097" s="1">
        <v>58038</v>
      </c>
      <c r="F2097" s="1" t="s">
        <v>8</v>
      </c>
    </row>
    <row r="2098" spans="1:6" x14ac:dyDescent="0.25">
      <c r="A2098" s="1">
        <v>2021</v>
      </c>
      <c r="B2098" s="1" t="s">
        <v>63</v>
      </c>
      <c r="C2098" s="1" t="s">
        <v>20</v>
      </c>
      <c r="D2098" s="1">
        <v>16247</v>
      </c>
      <c r="E2098" s="1">
        <v>55107</v>
      </c>
      <c r="F2098" s="1" t="s">
        <v>8</v>
      </c>
    </row>
    <row r="2099" spans="1:6" x14ac:dyDescent="0.25">
      <c r="A2099" s="1">
        <v>2021</v>
      </c>
      <c r="B2099" s="1" t="s">
        <v>63</v>
      </c>
      <c r="C2099" s="1" t="s">
        <v>21</v>
      </c>
      <c r="D2099" s="1">
        <v>11966</v>
      </c>
      <c r="E2099" s="1">
        <v>50392</v>
      </c>
      <c r="F2099" s="1" t="s">
        <v>10</v>
      </c>
    </row>
    <row r="2100" spans="1:6" x14ac:dyDescent="0.25">
      <c r="A2100" s="1">
        <v>2021</v>
      </c>
      <c r="B2100" s="1" t="s">
        <v>63</v>
      </c>
      <c r="C2100" s="1" t="s">
        <v>22</v>
      </c>
      <c r="D2100" s="1">
        <v>10085</v>
      </c>
      <c r="E2100" s="1">
        <v>49909</v>
      </c>
      <c r="F2100" s="1" t="s">
        <v>10</v>
      </c>
    </row>
    <row r="2101" spans="1:6" x14ac:dyDescent="0.25">
      <c r="A2101" s="1">
        <v>2021</v>
      </c>
      <c r="B2101" s="1" t="s">
        <v>63</v>
      </c>
      <c r="C2101" s="1" t="s">
        <v>23</v>
      </c>
      <c r="D2101" s="1">
        <v>18442</v>
      </c>
      <c r="E2101" s="1">
        <v>55141</v>
      </c>
      <c r="F2101" s="1" t="s">
        <v>8</v>
      </c>
    </row>
    <row r="2102" spans="1:6" x14ac:dyDescent="0.25">
      <c r="A2102" s="1">
        <v>2021</v>
      </c>
      <c r="B2102" s="1" t="s">
        <v>63</v>
      </c>
      <c r="C2102" s="1" t="s">
        <v>24</v>
      </c>
      <c r="D2102" s="1">
        <v>16110</v>
      </c>
      <c r="E2102" s="1">
        <v>50832</v>
      </c>
      <c r="F2102" s="1" t="s">
        <v>8</v>
      </c>
    </row>
    <row r="2103" spans="1:6" x14ac:dyDescent="0.25">
      <c r="A2103" s="1">
        <v>2021</v>
      </c>
      <c r="B2103" s="1" t="s">
        <v>63</v>
      </c>
      <c r="C2103" s="1" t="s">
        <v>25</v>
      </c>
      <c r="D2103" s="1">
        <v>5474</v>
      </c>
      <c r="E2103" s="1">
        <v>55342</v>
      </c>
      <c r="F2103" s="1" t="s">
        <v>10</v>
      </c>
    </row>
    <row r="2104" spans="1:6" x14ac:dyDescent="0.25">
      <c r="A2104" s="1">
        <v>2021</v>
      </c>
      <c r="B2104" s="1" t="s">
        <v>63</v>
      </c>
      <c r="C2104" s="1" t="s">
        <v>26</v>
      </c>
      <c r="D2104" s="1">
        <v>21419</v>
      </c>
      <c r="E2104" s="1">
        <v>61476</v>
      </c>
      <c r="F2104" s="1" t="s">
        <v>8</v>
      </c>
    </row>
    <row r="2105" spans="1:6" x14ac:dyDescent="0.25">
      <c r="A2105" s="1">
        <v>2021</v>
      </c>
      <c r="B2105" s="1" t="s">
        <v>63</v>
      </c>
      <c r="C2105" s="1" t="s">
        <v>27</v>
      </c>
      <c r="D2105" s="1">
        <v>68761</v>
      </c>
      <c r="E2105" s="1">
        <v>65886</v>
      </c>
      <c r="F2105" s="1" t="s">
        <v>10</v>
      </c>
    </row>
    <row r="2106" spans="1:6" x14ac:dyDescent="0.25">
      <c r="A2106" s="1">
        <v>2021</v>
      </c>
      <c r="B2106" s="1" t="s">
        <v>63</v>
      </c>
      <c r="C2106" s="1" t="s">
        <v>28</v>
      </c>
      <c r="D2106" s="1">
        <v>25357</v>
      </c>
      <c r="E2106" s="1">
        <v>56845</v>
      </c>
      <c r="F2106" s="1" t="s">
        <v>8</v>
      </c>
    </row>
    <row r="2107" spans="1:6" x14ac:dyDescent="0.25">
      <c r="A2107" s="1">
        <v>2021</v>
      </c>
      <c r="B2107" s="1" t="s">
        <v>63</v>
      </c>
      <c r="C2107" s="1" t="s">
        <v>29</v>
      </c>
      <c r="D2107" s="1">
        <v>20728</v>
      </c>
      <c r="E2107" s="1">
        <v>58656</v>
      </c>
      <c r="F2107" s="1" t="s">
        <v>8</v>
      </c>
    </row>
    <row r="2108" spans="1:6" x14ac:dyDescent="0.25">
      <c r="A2108" s="1">
        <v>2021</v>
      </c>
      <c r="B2108" s="1" t="s">
        <v>63</v>
      </c>
      <c r="C2108" s="1" t="s">
        <v>30</v>
      </c>
      <c r="D2108" s="1">
        <v>7557</v>
      </c>
      <c r="E2108" s="1">
        <v>48620</v>
      </c>
      <c r="F2108" s="1" t="s">
        <v>10</v>
      </c>
    </row>
    <row r="2109" spans="1:6" x14ac:dyDescent="0.25">
      <c r="A2109" s="1">
        <v>2021</v>
      </c>
      <c r="B2109" s="1" t="s">
        <v>63</v>
      </c>
      <c r="C2109" s="1" t="s">
        <v>31</v>
      </c>
      <c r="D2109" s="1">
        <v>52078</v>
      </c>
      <c r="E2109" s="1">
        <v>53562</v>
      </c>
      <c r="F2109" s="1" t="s">
        <v>10</v>
      </c>
    </row>
    <row r="2110" spans="1:6" x14ac:dyDescent="0.25">
      <c r="A2110" s="1">
        <v>2021</v>
      </c>
      <c r="B2110" s="1" t="s">
        <v>63</v>
      </c>
      <c r="C2110" s="1" t="s">
        <v>32</v>
      </c>
      <c r="D2110" s="1">
        <v>4834</v>
      </c>
      <c r="E2110" s="1">
        <v>55258</v>
      </c>
      <c r="F2110" s="1" t="s">
        <v>8</v>
      </c>
    </row>
    <row r="2111" spans="1:6" x14ac:dyDescent="0.25">
      <c r="A2111" s="1">
        <v>2021</v>
      </c>
      <c r="B2111" s="1" t="s">
        <v>63</v>
      </c>
      <c r="C2111" s="1" t="s">
        <v>33</v>
      </c>
      <c r="D2111" s="1">
        <v>11559</v>
      </c>
      <c r="E2111" s="1">
        <v>54735</v>
      </c>
      <c r="F2111" s="1" t="s">
        <v>8</v>
      </c>
    </row>
    <row r="2112" spans="1:6" x14ac:dyDescent="0.25">
      <c r="A2112" s="1">
        <v>2021</v>
      </c>
      <c r="B2112" s="1" t="s">
        <v>63</v>
      </c>
      <c r="C2112" s="1" t="s">
        <v>34</v>
      </c>
      <c r="D2112" s="1">
        <v>8934</v>
      </c>
      <c r="E2112" s="1">
        <v>60808</v>
      </c>
      <c r="F2112" s="1" t="s">
        <v>10</v>
      </c>
    </row>
    <row r="2113" spans="1:6" x14ac:dyDescent="0.25">
      <c r="A2113" s="1">
        <v>2021</v>
      </c>
      <c r="B2113" s="1" t="s">
        <v>63</v>
      </c>
      <c r="C2113" s="1" t="s">
        <v>35</v>
      </c>
      <c r="D2113" s="1">
        <v>4773</v>
      </c>
      <c r="E2113" s="1">
        <v>64363</v>
      </c>
      <c r="F2113" s="1" t="s">
        <v>10</v>
      </c>
    </row>
    <row r="2114" spans="1:6" x14ac:dyDescent="0.25">
      <c r="A2114" s="1">
        <v>2021</v>
      </c>
      <c r="B2114" s="1" t="s">
        <v>63</v>
      </c>
      <c r="C2114" s="1" t="s">
        <v>36</v>
      </c>
      <c r="D2114" s="1">
        <v>40687</v>
      </c>
      <c r="E2114" s="1">
        <v>61124</v>
      </c>
      <c r="F2114" s="1" t="s">
        <v>10</v>
      </c>
    </row>
    <row r="2115" spans="1:6" x14ac:dyDescent="0.25">
      <c r="A2115" s="1">
        <v>2021</v>
      </c>
      <c r="B2115" s="1" t="s">
        <v>63</v>
      </c>
      <c r="C2115" s="1" t="s">
        <v>37</v>
      </c>
      <c r="D2115" s="1">
        <v>10974</v>
      </c>
      <c r="E2115" s="1">
        <v>48852</v>
      </c>
      <c r="F2115" s="1" t="s">
        <v>10</v>
      </c>
    </row>
    <row r="2116" spans="1:6" x14ac:dyDescent="0.25">
      <c r="A2116" s="1">
        <v>2021</v>
      </c>
      <c r="B2116" s="1" t="s">
        <v>63</v>
      </c>
      <c r="C2116" s="1" t="s">
        <v>38</v>
      </c>
      <c r="D2116" s="1">
        <v>67202</v>
      </c>
      <c r="E2116" s="1">
        <v>60638</v>
      </c>
      <c r="F2116" s="1" t="s">
        <v>10</v>
      </c>
    </row>
    <row r="2117" spans="1:6" x14ac:dyDescent="0.25">
      <c r="A2117" s="1">
        <v>2021</v>
      </c>
      <c r="B2117" s="1" t="s">
        <v>63</v>
      </c>
      <c r="C2117" s="1" t="s">
        <v>39</v>
      </c>
      <c r="D2117" s="1">
        <v>28199</v>
      </c>
      <c r="E2117" s="1">
        <v>56123</v>
      </c>
      <c r="F2117" s="1" t="s">
        <v>8</v>
      </c>
    </row>
    <row r="2118" spans="1:6" x14ac:dyDescent="0.25">
      <c r="A2118" s="1">
        <v>2021</v>
      </c>
      <c r="B2118" s="1" t="s">
        <v>63</v>
      </c>
      <c r="C2118" s="1" t="s">
        <v>40</v>
      </c>
      <c r="D2118" s="1">
        <v>2581</v>
      </c>
      <c r="E2118" s="1">
        <v>58585</v>
      </c>
      <c r="F2118" s="1" t="s">
        <v>8</v>
      </c>
    </row>
    <row r="2119" spans="1:6" x14ac:dyDescent="0.25">
      <c r="A2119" s="1">
        <v>2021</v>
      </c>
      <c r="B2119" s="1" t="s">
        <v>63</v>
      </c>
      <c r="C2119" s="1" t="s">
        <v>41</v>
      </c>
      <c r="D2119" s="1">
        <v>35525</v>
      </c>
      <c r="E2119" s="1">
        <v>53891</v>
      </c>
      <c r="F2119" s="1" t="s">
        <v>10</v>
      </c>
    </row>
    <row r="2120" spans="1:6" x14ac:dyDescent="0.25">
      <c r="A2120" s="1">
        <v>2021</v>
      </c>
      <c r="B2120" s="1" t="s">
        <v>63</v>
      </c>
      <c r="C2120" s="1" t="s">
        <v>42</v>
      </c>
      <c r="D2120" s="1">
        <v>13345</v>
      </c>
      <c r="E2120" s="1">
        <v>52841</v>
      </c>
      <c r="F2120" s="1" t="s">
        <v>8</v>
      </c>
    </row>
    <row r="2121" spans="1:6" x14ac:dyDescent="0.25">
      <c r="A2121" s="1">
        <v>2021</v>
      </c>
      <c r="B2121" s="1" t="s">
        <v>63</v>
      </c>
      <c r="C2121" s="1" t="s">
        <v>43</v>
      </c>
      <c r="D2121" s="1">
        <v>16113</v>
      </c>
      <c r="E2121" s="1">
        <v>57842</v>
      </c>
      <c r="F2121" s="1" t="s">
        <v>8</v>
      </c>
    </row>
    <row r="2122" spans="1:6" x14ac:dyDescent="0.25">
      <c r="A2122" s="1">
        <v>2021</v>
      </c>
      <c r="B2122" s="1" t="s">
        <v>63</v>
      </c>
      <c r="C2122" s="1" t="s">
        <v>44</v>
      </c>
      <c r="D2122" s="1">
        <v>57945</v>
      </c>
      <c r="E2122" s="1">
        <v>59416</v>
      </c>
      <c r="F2122" s="1" t="s">
        <v>10</v>
      </c>
    </row>
    <row r="2123" spans="1:6" x14ac:dyDescent="0.25">
      <c r="A2123" s="1">
        <v>2021</v>
      </c>
      <c r="B2123" s="1" t="s">
        <v>63</v>
      </c>
      <c r="C2123" s="1" t="s">
        <v>45</v>
      </c>
      <c r="D2123" s="1">
        <v>4664</v>
      </c>
      <c r="E2123" s="1">
        <v>56458</v>
      </c>
      <c r="F2123" s="1" t="s">
        <v>10</v>
      </c>
    </row>
    <row r="2124" spans="1:6" x14ac:dyDescent="0.25">
      <c r="A2124" s="1">
        <v>2021</v>
      </c>
      <c r="B2124" s="1" t="s">
        <v>63</v>
      </c>
      <c r="C2124" s="1" t="s">
        <v>46</v>
      </c>
      <c r="D2124" s="1">
        <v>12757</v>
      </c>
      <c r="E2124" s="1">
        <v>53296</v>
      </c>
      <c r="F2124" s="1" t="s">
        <v>8</v>
      </c>
    </row>
    <row r="2125" spans="1:6" x14ac:dyDescent="0.25">
      <c r="A2125" s="1">
        <v>2021</v>
      </c>
      <c r="B2125" s="1" t="s">
        <v>63</v>
      </c>
      <c r="C2125" s="1" t="s">
        <v>47</v>
      </c>
      <c r="D2125" s="1">
        <v>2904</v>
      </c>
      <c r="E2125" s="1">
        <v>58412</v>
      </c>
      <c r="F2125" s="1" t="s">
        <v>8</v>
      </c>
    </row>
    <row r="2126" spans="1:6" x14ac:dyDescent="0.25">
      <c r="A2126" s="1">
        <v>2021</v>
      </c>
      <c r="B2126" s="1" t="s">
        <v>63</v>
      </c>
      <c r="C2126" s="1" t="s">
        <v>48</v>
      </c>
      <c r="D2126" s="1">
        <v>16563</v>
      </c>
      <c r="E2126" s="1">
        <v>59183</v>
      </c>
      <c r="F2126" s="1" t="s">
        <v>10</v>
      </c>
    </row>
    <row r="2127" spans="1:6" x14ac:dyDescent="0.25">
      <c r="A2127" s="1">
        <v>2021</v>
      </c>
      <c r="B2127" s="1" t="s">
        <v>63</v>
      </c>
      <c r="C2127" s="1" t="s">
        <v>49</v>
      </c>
      <c r="D2127" s="1">
        <v>94237</v>
      </c>
      <c r="E2127" s="1">
        <v>55322</v>
      </c>
      <c r="F2127" s="1" t="s">
        <v>8</v>
      </c>
    </row>
    <row r="2128" spans="1:6" x14ac:dyDescent="0.25">
      <c r="A2128" s="1">
        <v>2021</v>
      </c>
      <c r="B2128" s="1" t="s">
        <v>63</v>
      </c>
      <c r="C2128" s="1" t="s">
        <v>50</v>
      </c>
      <c r="D2128" s="1">
        <v>12857</v>
      </c>
      <c r="E2128" s="1">
        <v>50983</v>
      </c>
      <c r="F2128" s="1" t="s">
        <v>10</v>
      </c>
    </row>
    <row r="2129" spans="1:6" x14ac:dyDescent="0.25">
      <c r="A2129" s="1">
        <v>2021</v>
      </c>
      <c r="B2129" s="1" t="s">
        <v>63</v>
      </c>
      <c r="C2129" s="1" t="s">
        <v>51</v>
      </c>
      <c r="D2129" s="1">
        <v>2503</v>
      </c>
      <c r="E2129" s="1">
        <v>54501</v>
      </c>
      <c r="F2129" s="1" t="s">
        <v>8</v>
      </c>
    </row>
    <row r="2130" spans="1:6" x14ac:dyDescent="0.25">
      <c r="A2130" s="1">
        <v>2021</v>
      </c>
      <c r="B2130" s="1" t="s">
        <v>63</v>
      </c>
      <c r="C2130" s="1" t="s">
        <v>52</v>
      </c>
      <c r="D2130" s="1">
        <v>50144</v>
      </c>
      <c r="E2130" s="1">
        <v>56876</v>
      </c>
      <c r="F2130" s="1" t="s">
        <v>8</v>
      </c>
    </row>
    <row r="2131" spans="1:6" x14ac:dyDescent="0.25">
      <c r="A2131" s="1">
        <v>2021</v>
      </c>
      <c r="B2131" s="1" t="s">
        <v>63</v>
      </c>
      <c r="C2131" s="1" t="s">
        <v>53</v>
      </c>
      <c r="D2131" s="1">
        <v>64023</v>
      </c>
      <c r="E2131" s="1">
        <v>59267</v>
      </c>
      <c r="F2131" s="1" t="s">
        <v>10</v>
      </c>
    </row>
    <row r="2132" spans="1:6" x14ac:dyDescent="0.25">
      <c r="A2132" s="1">
        <v>2021</v>
      </c>
      <c r="B2132" s="1" t="s">
        <v>63</v>
      </c>
      <c r="C2132" s="1" t="s">
        <v>54</v>
      </c>
      <c r="D2132" s="1">
        <v>5755</v>
      </c>
      <c r="E2132" s="1">
        <v>53876</v>
      </c>
      <c r="F2132" s="1" t="s">
        <v>10</v>
      </c>
    </row>
    <row r="2133" spans="1:6" x14ac:dyDescent="0.25">
      <c r="A2133" s="1">
        <v>2021</v>
      </c>
      <c r="B2133" s="1" t="s">
        <v>63</v>
      </c>
      <c r="C2133" s="1" t="s">
        <v>55</v>
      </c>
      <c r="D2133" s="1">
        <v>29257</v>
      </c>
      <c r="E2133" s="1">
        <v>56951</v>
      </c>
      <c r="F2133" s="1" t="s">
        <v>8</v>
      </c>
    </row>
    <row r="2134" spans="1:6" x14ac:dyDescent="0.25">
      <c r="A2134" s="1">
        <v>2021</v>
      </c>
      <c r="B2134" s="1" t="s">
        <v>63</v>
      </c>
      <c r="C2134" s="1" t="s">
        <v>56</v>
      </c>
      <c r="D2134" s="1">
        <v>3384</v>
      </c>
      <c r="E2134" s="1">
        <v>50083</v>
      </c>
      <c r="F2134" s="1" t="s">
        <v>8</v>
      </c>
    </row>
    <row r="2135" spans="1:6" x14ac:dyDescent="0.25">
      <c r="A2135" s="1">
        <v>2021</v>
      </c>
      <c r="B2135" s="1" t="s">
        <v>64</v>
      </c>
      <c r="C2135" s="1" t="s">
        <v>7</v>
      </c>
      <c r="D2135" s="1">
        <v>11180</v>
      </c>
      <c r="E2135" s="1">
        <v>23618</v>
      </c>
      <c r="F2135" s="1" t="s">
        <v>10</v>
      </c>
    </row>
    <row r="2136" spans="1:6" x14ac:dyDescent="0.25">
      <c r="A2136" s="1">
        <v>2021</v>
      </c>
      <c r="B2136" s="1" t="s">
        <v>61</v>
      </c>
      <c r="C2136" s="1" t="s">
        <v>38</v>
      </c>
      <c r="D2136" s="1">
        <v>63310</v>
      </c>
      <c r="E2136" s="1">
        <v>197494</v>
      </c>
      <c r="F2136" s="1" t="s">
        <v>10</v>
      </c>
    </row>
    <row r="2137" spans="1:6" x14ac:dyDescent="0.25">
      <c r="A2137" s="1">
        <v>2021</v>
      </c>
      <c r="B2137" s="1" t="s">
        <v>61</v>
      </c>
      <c r="C2137" s="1" t="s">
        <v>39</v>
      </c>
      <c r="D2137" s="1">
        <v>28672</v>
      </c>
      <c r="E2137" s="1">
        <v>95886</v>
      </c>
      <c r="F2137" s="1" t="s">
        <v>10</v>
      </c>
    </row>
    <row r="2138" spans="1:6" x14ac:dyDescent="0.25">
      <c r="A2138" s="1">
        <v>2021</v>
      </c>
      <c r="B2138" s="1" t="s">
        <v>61</v>
      </c>
      <c r="C2138" s="1" t="s">
        <v>40</v>
      </c>
      <c r="D2138" s="1">
        <v>2985</v>
      </c>
      <c r="E2138" s="1">
        <v>71784</v>
      </c>
      <c r="F2138" s="1" t="s">
        <v>10</v>
      </c>
    </row>
    <row r="2139" spans="1:6" x14ac:dyDescent="0.25">
      <c r="A2139" s="1">
        <v>2021</v>
      </c>
      <c r="B2139" s="1" t="s">
        <v>61</v>
      </c>
      <c r="C2139" s="1" t="s">
        <v>41</v>
      </c>
      <c r="D2139" s="1">
        <v>29119</v>
      </c>
      <c r="E2139" s="1">
        <v>81683</v>
      </c>
      <c r="F2139" s="1" t="s">
        <v>10</v>
      </c>
    </row>
    <row r="2140" spans="1:6" x14ac:dyDescent="0.25">
      <c r="A2140" s="1">
        <v>2021</v>
      </c>
      <c r="B2140" s="1" t="s">
        <v>61</v>
      </c>
      <c r="C2140" s="1" t="s">
        <v>42</v>
      </c>
      <c r="D2140" s="1">
        <v>11672</v>
      </c>
      <c r="E2140" s="1">
        <v>65814</v>
      </c>
      <c r="F2140" s="1" t="s">
        <v>8</v>
      </c>
    </row>
    <row r="2141" spans="1:6" x14ac:dyDescent="0.25">
      <c r="A2141" s="1">
        <v>2021</v>
      </c>
      <c r="B2141" s="1" t="s">
        <v>61</v>
      </c>
      <c r="C2141" s="1" t="s">
        <v>43</v>
      </c>
      <c r="D2141" s="1">
        <v>13190</v>
      </c>
      <c r="E2141" s="1">
        <v>79291</v>
      </c>
      <c r="F2141" s="1" t="s">
        <v>8</v>
      </c>
    </row>
    <row r="2142" spans="1:6" x14ac:dyDescent="0.25">
      <c r="A2142" s="1">
        <v>2021</v>
      </c>
      <c r="B2142" s="1" t="s">
        <v>61</v>
      </c>
      <c r="C2142" s="1" t="s">
        <v>44</v>
      </c>
      <c r="D2142" s="1">
        <v>29264</v>
      </c>
      <c r="E2142" s="1">
        <v>96778</v>
      </c>
      <c r="F2142" s="1" t="s">
        <v>10</v>
      </c>
    </row>
    <row r="2143" spans="1:6" x14ac:dyDescent="0.25">
      <c r="A2143" s="1">
        <v>2021</v>
      </c>
      <c r="B2143" s="1" t="s">
        <v>61</v>
      </c>
      <c r="C2143" s="1" t="s">
        <v>45</v>
      </c>
      <c r="D2143" s="1">
        <v>2934</v>
      </c>
      <c r="E2143" s="1">
        <v>97537</v>
      </c>
      <c r="F2143" s="1" t="s">
        <v>8</v>
      </c>
    </row>
    <row r="2144" spans="1:6" x14ac:dyDescent="0.25">
      <c r="A2144" s="1">
        <v>2021</v>
      </c>
      <c r="B2144" s="1" t="s">
        <v>61</v>
      </c>
      <c r="C2144" s="1" t="s">
        <v>46</v>
      </c>
      <c r="D2144" s="1">
        <v>14196</v>
      </c>
      <c r="E2144" s="1">
        <v>70481</v>
      </c>
      <c r="F2144" s="1" t="s">
        <v>8</v>
      </c>
    </row>
    <row r="2145" spans="1:6" x14ac:dyDescent="0.25">
      <c r="A2145" s="1">
        <v>2021</v>
      </c>
      <c r="B2145" s="1" t="s">
        <v>61</v>
      </c>
      <c r="C2145" s="1" t="s">
        <v>47</v>
      </c>
      <c r="D2145" s="1">
        <v>3315</v>
      </c>
      <c r="E2145" s="1">
        <v>69499</v>
      </c>
      <c r="F2145" s="1" t="s">
        <v>10</v>
      </c>
    </row>
    <row r="2146" spans="1:6" x14ac:dyDescent="0.25">
      <c r="A2146" s="1">
        <v>2021</v>
      </c>
      <c r="B2146" s="1" t="s">
        <v>61</v>
      </c>
      <c r="C2146" s="1" t="s">
        <v>48</v>
      </c>
      <c r="D2146" s="1">
        <v>16270</v>
      </c>
      <c r="E2146" s="1">
        <v>83805</v>
      </c>
      <c r="F2146" s="1" t="s">
        <v>10</v>
      </c>
    </row>
    <row r="2147" spans="1:6" x14ac:dyDescent="0.25">
      <c r="A2147" s="1">
        <v>2021</v>
      </c>
      <c r="B2147" s="1" t="s">
        <v>61</v>
      </c>
      <c r="C2147" s="1" t="s">
        <v>49</v>
      </c>
      <c r="D2147" s="1">
        <v>76169</v>
      </c>
      <c r="E2147" s="1">
        <v>92718</v>
      </c>
      <c r="F2147" s="1" t="s">
        <v>8</v>
      </c>
    </row>
    <row r="2148" spans="1:6" x14ac:dyDescent="0.25">
      <c r="A2148" s="1">
        <v>2021</v>
      </c>
      <c r="B2148" s="1" t="s">
        <v>61</v>
      </c>
      <c r="C2148" s="1" t="s">
        <v>50</v>
      </c>
      <c r="D2148" s="1">
        <v>11885</v>
      </c>
      <c r="E2148" s="1">
        <v>76967</v>
      </c>
      <c r="F2148" s="1" t="s">
        <v>8</v>
      </c>
    </row>
    <row r="2149" spans="1:6" x14ac:dyDescent="0.25">
      <c r="A2149" s="1">
        <v>2021</v>
      </c>
      <c r="B2149" s="1" t="s">
        <v>61</v>
      </c>
      <c r="C2149" s="1" t="s">
        <v>51</v>
      </c>
      <c r="D2149" s="1">
        <v>1709</v>
      </c>
      <c r="E2149" s="1">
        <v>80642</v>
      </c>
      <c r="F2149" s="1" t="s">
        <v>10</v>
      </c>
    </row>
    <row r="2150" spans="1:6" x14ac:dyDescent="0.25">
      <c r="A2150" s="1">
        <v>2021</v>
      </c>
      <c r="B2150" s="1" t="s">
        <v>61</v>
      </c>
      <c r="C2150" s="1" t="s">
        <v>52</v>
      </c>
      <c r="D2150" s="1">
        <v>22249</v>
      </c>
      <c r="E2150" s="1">
        <v>94029</v>
      </c>
      <c r="F2150" s="1" t="s">
        <v>8</v>
      </c>
    </row>
    <row r="2151" spans="1:6" x14ac:dyDescent="0.25">
      <c r="A2151" s="1">
        <v>2021</v>
      </c>
      <c r="B2151" s="1" t="s">
        <v>61</v>
      </c>
      <c r="C2151" s="1" t="s">
        <v>53</v>
      </c>
      <c r="D2151" s="1">
        <v>17624</v>
      </c>
      <c r="E2151" s="1">
        <v>91242</v>
      </c>
      <c r="F2151" s="1" t="s">
        <v>10</v>
      </c>
    </row>
    <row r="2152" spans="1:6" x14ac:dyDescent="0.25">
      <c r="A2152" s="1">
        <v>2021</v>
      </c>
      <c r="B2152" s="1" t="s">
        <v>61</v>
      </c>
      <c r="C2152" s="1" t="s">
        <v>54</v>
      </c>
      <c r="D2152" s="1">
        <v>4003</v>
      </c>
      <c r="E2152" s="1">
        <v>60528</v>
      </c>
      <c r="F2152" s="1" t="s">
        <v>8</v>
      </c>
    </row>
    <row r="2153" spans="1:6" x14ac:dyDescent="0.25">
      <c r="A2153" s="1">
        <v>2021</v>
      </c>
      <c r="B2153" s="1" t="s">
        <v>61</v>
      </c>
      <c r="C2153" s="1" t="s">
        <v>55</v>
      </c>
      <c r="D2153" s="1">
        <v>14066</v>
      </c>
      <c r="E2153" s="1">
        <v>80040</v>
      </c>
      <c r="F2153" s="1" t="s">
        <v>8</v>
      </c>
    </row>
    <row r="2154" spans="1:6" x14ac:dyDescent="0.25">
      <c r="A2154" s="1">
        <v>2021</v>
      </c>
      <c r="B2154" s="1" t="s">
        <v>61</v>
      </c>
      <c r="C2154" s="1" t="s">
        <v>56</v>
      </c>
      <c r="D2154" s="1">
        <v>2306</v>
      </c>
      <c r="E2154" s="1">
        <v>66849</v>
      </c>
      <c r="F2154" s="1" t="s">
        <v>10</v>
      </c>
    </row>
    <row r="2155" spans="1:6" x14ac:dyDescent="0.25">
      <c r="A2155" s="1">
        <v>2021</v>
      </c>
      <c r="B2155" s="1" t="s">
        <v>62</v>
      </c>
      <c r="C2155" s="1" t="s">
        <v>7</v>
      </c>
      <c r="D2155" s="1">
        <v>22186</v>
      </c>
      <c r="E2155" s="1">
        <v>63061</v>
      </c>
      <c r="F2155" s="1" t="s">
        <v>10</v>
      </c>
    </row>
    <row r="2156" spans="1:6" x14ac:dyDescent="0.25">
      <c r="A2156" s="1">
        <v>2021</v>
      </c>
      <c r="B2156" s="1" t="s">
        <v>62</v>
      </c>
      <c r="C2156" s="1" t="s">
        <v>9</v>
      </c>
      <c r="D2156" s="1">
        <v>38940</v>
      </c>
      <c r="E2156" s="1">
        <v>64892</v>
      </c>
      <c r="F2156" s="1" t="s">
        <v>8</v>
      </c>
    </row>
    <row r="2157" spans="1:6" x14ac:dyDescent="0.25">
      <c r="A2157" s="1">
        <v>2021</v>
      </c>
      <c r="B2157" s="1" t="s">
        <v>62</v>
      </c>
      <c r="C2157" s="1" t="s">
        <v>11</v>
      </c>
      <c r="D2157" s="1">
        <v>14911</v>
      </c>
      <c r="E2157" s="1">
        <v>69354</v>
      </c>
      <c r="F2157" s="1" t="s">
        <v>8</v>
      </c>
    </row>
    <row r="2158" spans="1:6" x14ac:dyDescent="0.25">
      <c r="A2158" s="1">
        <v>2021</v>
      </c>
      <c r="B2158" s="1" t="s">
        <v>62</v>
      </c>
      <c r="C2158" s="1" t="s">
        <v>12</v>
      </c>
      <c r="D2158" s="1">
        <v>215691</v>
      </c>
      <c r="E2158" s="1">
        <v>101348</v>
      </c>
      <c r="F2158" s="1" t="s">
        <v>10</v>
      </c>
    </row>
    <row r="2159" spans="1:6" x14ac:dyDescent="0.25">
      <c r="A2159" s="1">
        <v>2021</v>
      </c>
      <c r="B2159" s="1" t="s">
        <v>62</v>
      </c>
      <c r="C2159" s="1" t="s">
        <v>13</v>
      </c>
      <c r="D2159" s="1">
        <v>55003</v>
      </c>
      <c r="E2159" s="1">
        <v>92477</v>
      </c>
      <c r="F2159" s="1" t="s">
        <v>10</v>
      </c>
    </row>
    <row r="2160" spans="1:6" x14ac:dyDescent="0.25">
      <c r="A2160" s="1">
        <v>2021</v>
      </c>
      <c r="B2160" s="1" t="s">
        <v>62</v>
      </c>
      <c r="C2160" s="1" t="s">
        <v>14</v>
      </c>
      <c r="D2160" s="1">
        <v>23755</v>
      </c>
      <c r="E2160" s="1">
        <v>98139</v>
      </c>
      <c r="F2160" s="1" t="s">
        <v>10</v>
      </c>
    </row>
    <row r="2161" spans="1:6" x14ac:dyDescent="0.25">
      <c r="A2161" s="1">
        <v>2021</v>
      </c>
      <c r="B2161" s="1" t="s">
        <v>62</v>
      </c>
      <c r="C2161" s="1" t="s">
        <v>15</v>
      </c>
      <c r="D2161" s="1">
        <v>9421</v>
      </c>
      <c r="E2161" s="1">
        <v>88658</v>
      </c>
      <c r="F2161" s="1" t="s">
        <v>10</v>
      </c>
    </row>
    <row r="2162" spans="1:6" x14ac:dyDescent="0.25">
      <c r="A2162" s="1">
        <v>2021</v>
      </c>
      <c r="B2162" s="1" t="s">
        <v>62</v>
      </c>
      <c r="C2162" s="1" t="s">
        <v>16</v>
      </c>
      <c r="D2162" s="1">
        <v>170397</v>
      </c>
      <c r="E2162" s="1">
        <v>69740</v>
      </c>
      <c r="F2162" s="1" t="s">
        <v>10</v>
      </c>
    </row>
    <row r="2163" spans="1:6" x14ac:dyDescent="0.25">
      <c r="A2163" s="1">
        <v>2021</v>
      </c>
      <c r="B2163" s="1" t="s">
        <v>62</v>
      </c>
      <c r="C2163" s="1" t="s">
        <v>17</v>
      </c>
      <c r="D2163" s="1">
        <v>56304</v>
      </c>
      <c r="E2163" s="1">
        <v>77861</v>
      </c>
      <c r="F2163" s="1" t="s">
        <v>8</v>
      </c>
    </row>
    <row r="2164" spans="1:6" x14ac:dyDescent="0.25">
      <c r="A2164" s="1">
        <v>2021</v>
      </c>
      <c r="B2164" s="1" t="s">
        <v>62</v>
      </c>
      <c r="C2164" s="1" t="s">
        <v>18</v>
      </c>
      <c r="D2164" s="1">
        <v>11359</v>
      </c>
      <c r="E2164" s="1">
        <v>61072</v>
      </c>
      <c r="F2164" s="1" t="s">
        <v>8</v>
      </c>
    </row>
    <row r="2165" spans="1:6" x14ac:dyDescent="0.25">
      <c r="A2165" s="1">
        <v>2021</v>
      </c>
      <c r="B2165" s="1" t="s">
        <v>62</v>
      </c>
      <c r="C2165" s="1" t="s">
        <v>19</v>
      </c>
      <c r="D2165" s="1">
        <v>75870</v>
      </c>
      <c r="E2165" s="1">
        <v>84228</v>
      </c>
      <c r="F2165" s="1" t="s">
        <v>10</v>
      </c>
    </row>
    <row r="2166" spans="1:6" x14ac:dyDescent="0.25">
      <c r="A2166" s="1">
        <v>2021</v>
      </c>
      <c r="B2166" s="1" t="s">
        <v>62</v>
      </c>
      <c r="C2166" s="1" t="s">
        <v>20</v>
      </c>
      <c r="D2166" s="1">
        <v>30165</v>
      </c>
      <c r="E2166" s="1">
        <v>59817</v>
      </c>
      <c r="F2166" s="1" t="s">
        <v>8</v>
      </c>
    </row>
    <row r="2167" spans="1:6" x14ac:dyDescent="0.25">
      <c r="A2167" s="1">
        <v>2021</v>
      </c>
      <c r="B2167" s="1" t="s">
        <v>62</v>
      </c>
      <c r="C2167" s="1" t="s">
        <v>21</v>
      </c>
      <c r="D2167" s="1">
        <v>16421</v>
      </c>
      <c r="E2167" s="1">
        <v>62755</v>
      </c>
      <c r="F2167" s="1" t="s">
        <v>8</v>
      </c>
    </row>
    <row r="2168" spans="1:6" x14ac:dyDescent="0.25">
      <c r="A2168" s="1">
        <v>2021</v>
      </c>
      <c r="B2168" s="1" t="s">
        <v>62</v>
      </c>
      <c r="C2168" s="1" t="s">
        <v>22</v>
      </c>
      <c r="D2168" s="1">
        <v>16598</v>
      </c>
      <c r="E2168" s="1">
        <v>70554</v>
      </c>
      <c r="F2168" s="1" t="s">
        <v>10</v>
      </c>
    </row>
    <row r="2169" spans="1:6" x14ac:dyDescent="0.25">
      <c r="A2169" s="1">
        <v>2021</v>
      </c>
      <c r="B2169" s="1" t="s">
        <v>62</v>
      </c>
      <c r="C2169" s="1" t="s">
        <v>23</v>
      </c>
      <c r="D2169" s="1">
        <v>20866</v>
      </c>
      <c r="E2169" s="1">
        <v>58511</v>
      </c>
      <c r="F2169" s="1" t="s">
        <v>10</v>
      </c>
    </row>
    <row r="2170" spans="1:6" x14ac:dyDescent="0.25">
      <c r="A2170" s="1">
        <v>2021</v>
      </c>
      <c r="B2170" s="1" t="s">
        <v>62</v>
      </c>
      <c r="C2170" s="1" t="s">
        <v>24</v>
      </c>
      <c r="D2170" s="1">
        <v>25304</v>
      </c>
      <c r="E2170" s="1">
        <v>63624</v>
      </c>
      <c r="F2170" s="1" t="s">
        <v>8</v>
      </c>
    </row>
    <row r="2171" spans="1:6" x14ac:dyDescent="0.25">
      <c r="A2171" s="1">
        <v>2021</v>
      </c>
      <c r="B2171" s="1" t="s">
        <v>62</v>
      </c>
      <c r="C2171" s="1" t="s">
        <v>25</v>
      </c>
      <c r="D2171" s="1">
        <v>10504</v>
      </c>
      <c r="E2171" s="1">
        <v>66893</v>
      </c>
      <c r="F2171" s="1" t="s">
        <v>8</v>
      </c>
    </row>
    <row r="2172" spans="1:6" x14ac:dyDescent="0.25">
      <c r="A2172" s="1">
        <v>2021</v>
      </c>
      <c r="B2172" s="1" t="s">
        <v>62</v>
      </c>
      <c r="C2172" s="1" t="s">
        <v>26</v>
      </c>
      <c r="D2172" s="1">
        <v>44172</v>
      </c>
      <c r="E2172" s="1">
        <v>88573</v>
      </c>
      <c r="F2172" s="1" t="s">
        <v>10</v>
      </c>
    </row>
    <row r="2173" spans="1:6" x14ac:dyDescent="0.25">
      <c r="A2173" s="1">
        <v>2021</v>
      </c>
      <c r="B2173" s="1" t="s">
        <v>62</v>
      </c>
      <c r="C2173" s="1" t="s">
        <v>27</v>
      </c>
      <c r="D2173" s="1">
        <v>47892</v>
      </c>
      <c r="E2173" s="1">
        <v>119872</v>
      </c>
      <c r="F2173" s="1" t="s">
        <v>8</v>
      </c>
    </row>
    <row r="2174" spans="1:6" x14ac:dyDescent="0.25">
      <c r="A2174" s="1">
        <v>2021</v>
      </c>
      <c r="B2174" s="1" t="s">
        <v>62</v>
      </c>
      <c r="C2174" s="1" t="s">
        <v>28</v>
      </c>
      <c r="D2174" s="1">
        <v>44483</v>
      </c>
      <c r="E2174" s="1">
        <v>76805</v>
      </c>
      <c r="F2174" s="1" t="s">
        <v>10</v>
      </c>
    </row>
    <row r="2175" spans="1:6" x14ac:dyDescent="0.25">
      <c r="A2175" s="1">
        <v>2021</v>
      </c>
      <c r="B2175" s="1" t="s">
        <v>62</v>
      </c>
      <c r="C2175" s="1" t="s">
        <v>29</v>
      </c>
      <c r="D2175" s="1">
        <v>32903</v>
      </c>
      <c r="E2175" s="1">
        <v>91736</v>
      </c>
      <c r="F2175" s="1" t="s">
        <v>8</v>
      </c>
    </row>
    <row r="2176" spans="1:6" x14ac:dyDescent="0.25">
      <c r="A2176" s="1">
        <v>2021</v>
      </c>
      <c r="B2176" s="1" t="s">
        <v>62</v>
      </c>
      <c r="C2176" s="1" t="s">
        <v>30</v>
      </c>
      <c r="D2176" s="1">
        <v>12421</v>
      </c>
      <c r="E2176" s="1">
        <v>49023</v>
      </c>
      <c r="F2176" s="1" t="s">
        <v>8</v>
      </c>
    </row>
    <row r="2177" spans="1:6" x14ac:dyDescent="0.25">
      <c r="A2177" s="1">
        <v>2021</v>
      </c>
      <c r="B2177" s="1" t="s">
        <v>62</v>
      </c>
      <c r="C2177" s="1" t="s">
        <v>31</v>
      </c>
      <c r="D2177" s="1">
        <v>34349</v>
      </c>
      <c r="E2177" s="1">
        <v>74700</v>
      </c>
      <c r="F2177" s="1" t="s">
        <v>10</v>
      </c>
    </row>
    <row r="2178" spans="1:6" x14ac:dyDescent="0.25">
      <c r="A2178" s="1">
        <v>2021</v>
      </c>
      <c r="B2178" s="1" t="s">
        <v>62</v>
      </c>
      <c r="C2178" s="1" t="s">
        <v>32</v>
      </c>
      <c r="D2178" s="1">
        <v>9482</v>
      </c>
      <c r="E2178" s="1">
        <v>60553</v>
      </c>
      <c r="F2178" s="1" t="s">
        <v>10</v>
      </c>
    </row>
    <row r="2179" spans="1:6" x14ac:dyDescent="0.25">
      <c r="A2179" s="1">
        <v>2021</v>
      </c>
      <c r="B2179" s="1" t="s">
        <v>62</v>
      </c>
      <c r="C2179" s="1" t="s">
        <v>33</v>
      </c>
      <c r="D2179" s="1">
        <v>11737</v>
      </c>
      <c r="E2179" s="1">
        <v>66603</v>
      </c>
      <c r="F2179" s="1" t="s">
        <v>8</v>
      </c>
    </row>
    <row r="2180" spans="1:6" x14ac:dyDescent="0.25">
      <c r="A2180" s="1">
        <v>2021</v>
      </c>
      <c r="B2180" s="1" t="s">
        <v>62</v>
      </c>
      <c r="C2180" s="1" t="s">
        <v>34</v>
      </c>
      <c r="D2180" s="1">
        <v>20106</v>
      </c>
      <c r="E2180" s="1">
        <v>68008</v>
      </c>
      <c r="F2180" s="1" t="s">
        <v>8</v>
      </c>
    </row>
    <row r="2181" spans="1:6" x14ac:dyDescent="0.25">
      <c r="A2181" s="1">
        <v>2021</v>
      </c>
      <c r="B2181" s="1" t="s">
        <v>62</v>
      </c>
      <c r="C2181" s="1" t="s">
        <v>35</v>
      </c>
      <c r="D2181" s="1">
        <v>12808</v>
      </c>
      <c r="E2181" s="1">
        <v>86647</v>
      </c>
      <c r="F2181" s="1" t="s">
        <v>10</v>
      </c>
    </row>
    <row r="2182" spans="1:6" x14ac:dyDescent="0.25">
      <c r="A2182" s="1">
        <v>2021</v>
      </c>
      <c r="B2182" s="1" t="s">
        <v>62</v>
      </c>
      <c r="C2182" s="1" t="s">
        <v>36</v>
      </c>
      <c r="D2182" s="1">
        <v>52040</v>
      </c>
      <c r="E2182" s="1">
        <v>100022</v>
      </c>
      <c r="F2182" s="1" t="s">
        <v>10</v>
      </c>
    </row>
    <row r="2183" spans="1:6" x14ac:dyDescent="0.25">
      <c r="A2183" s="1">
        <v>2021</v>
      </c>
      <c r="B2183" s="1" t="s">
        <v>62</v>
      </c>
      <c r="C2183" s="1" t="s">
        <v>37</v>
      </c>
      <c r="D2183" s="1">
        <v>11347</v>
      </c>
      <c r="E2183" s="1">
        <v>70156</v>
      </c>
      <c r="F2183" s="1" t="s">
        <v>10</v>
      </c>
    </row>
    <row r="2184" spans="1:6" x14ac:dyDescent="0.25">
      <c r="A2184" s="1">
        <v>2021</v>
      </c>
      <c r="B2184" s="1" t="s">
        <v>62</v>
      </c>
      <c r="C2184" s="1" t="s">
        <v>38</v>
      </c>
      <c r="D2184" s="1">
        <v>112890</v>
      </c>
      <c r="E2184" s="1">
        <v>105615</v>
      </c>
      <c r="F2184" s="1" t="s">
        <v>10</v>
      </c>
    </row>
    <row r="2185" spans="1:6" x14ac:dyDescent="0.25">
      <c r="A2185" s="1">
        <v>2021</v>
      </c>
      <c r="B2185" s="1" t="s">
        <v>62</v>
      </c>
      <c r="C2185" s="1" t="s">
        <v>39</v>
      </c>
      <c r="D2185" s="1">
        <v>61321</v>
      </c>
      <c r="E2185" s="1">
        <v>73705</v>
      </c>
      <c r="F2185" s="1" t="s">
        <v>10</v>
      </c>
    </row>
    <row r="2186" spans="1:6" x14ac:dyDescent="0.25">
      <c r="A2186" s="1">
        <v>2021</v>
      </c>
      <c r="B2186" s="1" t="s">
        <v>62</v>
      </c>
      <c r="C2186" s="1" t="s">
        <v>40</v>
      </c>
      <c r="D2186" s="1">
        <v>5198</v>
      </c>
      <c r="E2186" s="1">
        <v>69897</v>
      </c>
      <c r="F2186" s="1" t="s">
        <v>8</v>
      </c>
    </row>
    <row r="2187" spans="1:6" x14ac:dyDescent="0.25">
      <c r="A2187" s="1">
        <v>2021</v>
      </c>
      <c r="B2187" s="1" t="s">
        <v>62</v>
      </c>
      <c r="C2187" s="1" t="s">
        <v>41</v>
      </c>
      <c r="D2187" s="1">
        <v>54330</v>
      </c>
      <c r="E2187" s="1">
        <v>72752</v>
      </c>
      <c r="F2187" s="1" t="s">
        <v>8</v>
      </c>
    </row>
    <row r="2188" spans="1:6" x14ac:dyDescent="0.25">
      <c r="A2188" s="1">
        <v>2021</v>
      </c>
      <c r="B2188" s="1" t="s">
        <v>62</v>
      </c>
      <c r="C2188" s="1" t="s">
        <v>42</v>
      </c>
      <c r="D2188" s="1">
        <v>21148</v>
      </c>
      <c r="E2188" s="1">
        <v>60841</v>
      </c>
      <c r="F2188" s="1" t="s">
        <v>10</v>
      </c>
    </row>
    <row r="2189" spans="1:6" x14ac:dyDescent="0.25">
      <c r="A2189" s="1">
        <v>2021</v>
      </c>
      <c r="B2189" s="1" t="s">
        <v>62</v>
      </c>
      <c r="C2189" s="1" t="s">
        <v>43</v>
      </c>
      <c r="D2189" s="1">
        <v>26161</v>
      </c>
      <c r="E2189" s="1">
        <v>79460</v>
      </c>
      <c r="F2189" s="1" t="s">
        <v>8</v>
      </c>
    </row>
    <row r="2190" spans="1:6" x14ac:dyDescent="0.25">
      <c r="A2190" s="1">
        <v>2021</v>
      </c>
      <c r="B2190" s="1" t="s">
        <v>62</v>
      </c>
      <c r="C2190" s="1" t="s">
        <v>44</v>
      </c>
      <c r="D2190" s="1">
        <v>64541</v>
      </c>
      <c r="E2190" s="1">
        <v>87681</v>
      </c>
      <c r="F2190" s="1" t="s">
        <v>8</v>
      </c>
    </row>
    <row r="2191" spans="1:6" x14ac:dyDescent="0.25">
      <c r="A2191" s="1">
        <v>2021</v>
      </c>
      <c r="B2191" s="1" t="s">
        <v>62</v>
      </c>
      <c r="C2191" s="1" t="s">
        <v>45</v>
      </c>
      <c r="D2191" s="1">
        <v>9043</v>
      </c>
      <c r="E2191" s="1">
        <v>74454</v>
      </c>
      <c r="F2191" s="1" t="s">
        <v>10</v>
      </c>
    </row>
    <row r="2192" spans="1:6" x14ac:dyDescent="0.25">
      <c r="A2192" s="1">
        <v>2021</v>
      </c>
      <c r="B2192" s="1" t="s">
        <v>62</v>
      </c>
      <c r="C2192" s="1" t="s">
        <v>46</v>
      </c>
      <c r="D2192" s="1">
        <v>29329</v>
      </c>
      <c r="E2192" s="1">
        <v>58492</v>
      </c>
      <c r="F2192" s="1" t="s">
        <v>10</v>
      </c>
    </row>
    <row r="2193" spans="1:6" x14ac:dyDescent="0.25">
      <c r="A2193" s="1">
        <v>2021</v>
      </c>
      <c r="B2193" s="1" t="s">
        <v>62</v>
      </c>
      <c r="C2193" s="1" t="s">
        <v>47</v>
      </c>
      <c r="D2193" s="1">
        <v>5498</v>
      </c>
      <c r="E2193" s="1">
        <v>64619</v>
      </c>
      <c r="F2193" s="1" t="s">
        <v>8</v>
      </c>
    </row>
    <row r="2194" spans="1:6" x14ac:dyDescent="0.25">
      <c r="A2194" s="1">
        <v>2021</v>
      </c>
      <c r="B2194" s="1" t="s">
        <v>62</v>
      </c>
      <c r="C2194" s="1" t="s">
        <v>48</v>
      </c>
      <c r="D2194" s="1">
        <v>30774</v>
      </c>
      <c r="E2194" s="1">
        <v>68990</v>
      </c>
      <c r="F2194" s="1" t="s">
        <v>8</v>
      </c>
    </row>
    <row r="2195" spans="1:6" x14ac:dyDescent="0.25">
      <c r="A2195" s="1">
        <v>2021</v>
      </c>
      <c r="B2195" s="1" t="s">
        <v>62</v>
      </c>
      <c r="C2195" s="1" t="s">
        <v>49</v>
      </c>
      <c r="D2195" s="1">
        <v>139953</v>
      </c>
      <c r="E2195" s="1">
        <v>83197</v>
      </c>
      <c r="F2195" s="1" t="s">
        <v>10</v>
      </c>
    </row>
    <row r="2196" spans="1:6" x14ac:dyDescent="0.25">
      <c r="A2196" s="1">
        <v>2021</v>
      </c>
      <c r="B2196" s="1" t="s">
        <v>62</v>
      </c>
      <c r="C2196" s="1" t="s">
        <v>50</v>
      </c>
      <c r="D2196" s="1">
        <v>24485</v>
      </c>
      <c r="E2196" s="1">
        <v>70641</v>
      </c>
      <c r="F2196" s="1" t="s">
        <v>8</v>
      </c>
    </row>
    <row r="2197" spans="1:6" x14ac:dyDescent="0.25">
      <c r="A2197" s="1">
        <v>2021</v>
      </c>
      <c r="B2197" s="1" t="s">
        <v>62</v>
      </c>
      <c r="C2197" s="1" t="s">
        <v>51</v>
      </c>
      <c r="D2197" s="1">
        <v>5970</v>
      </c>
      <c r="E2197" s="1">
        <v>74986</v>
      </c>
      <c r="F2197" s="1" t="s">
        <v>10</v>
      </c>
    </row>
    <row r="2198" spans="1:6" x14ac:dyDescent="0.25">
      <c r="A2198" s="1">
        <v>2021</v>
      </c>
      <c r="B2198" s="1" t="s">
        <v>62</v>
      </c>
      <c r="C2198" s="1" t="s">
        <v>52</v>
      </c>
      <c r="D2198" s="1">
        <v>59342</v>
      </c>
      <c r="E2198" s="1">
        <v>96327</v>
      </c>
      <c r="F2198" s="1" t="s">
        <v>8</v>
      </c>
    </row>
    <row r="2199" spans="1:6" x14ac:dyDescent="0.25">
      <c r="A2199" s="1">
        <v>2021</v>
      </c>
      <c r="B2199" s="1" t="s">
        <v>62</v>
      </c>
      <c r="C2199" s="1" t="s">
        <v>53</v>
      </c>
      <c r="D2199" s="1">
        <v>41249</v>
      </c>
      <c r="E2199" s="1">
        <v>91460</v>
      </c>
      <c r="F2199" s="1" t="s">
        <v>8</v>
      </c>
    </row>
    <row r="2200" spans="1:6" x14ac:dyDescent="0.25">
      <c r="A2200" s="1">
        <v>2021</v>
      </c>
      <c r="B2200" s="1" t="s">
        <v>62</v>
      </c>
      <c r="C2200" s="1" t="s">
        <v>54</v>
      </c>
      <c r="D2200" s="1">
        <v>8381</v>
      </c>
      <c r="E2200" s="1">
        <v>58180</v>
      </c>
      <c r="F2200" s="1" t="s">
        <v>10</v>
      </c>
    </row>
    <row r="2201" spans="1:6" x14ac:dyDescent="0.25">
      <c r="A2201" s="1">
        <v>2021</v>
      </c>
      <c r="B2201" s="1" t="s">
        <v>62</v>
      </c>
      <c r="C2201" s="1" t="s">
        <v>55</v>
      </c>
      <c r="D2201" s="1">
        <v>26927</v>
      </c>
      <c r="E2201" s="1">
        <v>69192</v>
      </c>
      <c r="F2201" s="1" t="s">
        <v>10</v>
      </c>
    </row>
    <row r="2202" spans="1:6" x14ac:dyDescent="0.25">
      <c r="A2202" s="1">
        <v>2021</v>
      </c>
      <c r="B2202" s="1" t="s">
        <v>62</v>
      </c>
      <c r="C2202" s="1" t="s">
        <v>56</v>
      </c>
      <c r="D2202" s="1">
        <v>4728</v>
      </c>
      <c r="E2202" s="1">
        <v>62253</v>
      </c>
      <c r="F2202" s="1" t="s">
        <v>8</v>
      </c>
    </row>
    <row r="2203" spans="1:6" x14ac:dyDescent="0.25">
      <c r="A2203" s="1">
        <v>2021</v>
      </c>
      <c r="B2203" s="1" t="s">
        <v>63</v>
      </c>
      <c r="C2203" s="1" t="s">
        <v>7</v>
      </c>
      <c r="D2203" s="1">
        <v>13692</v>
      </c>
      <c r="E2203" s="1">
        <v>53785</v>
      </c>
      <c r="F2203" s="1" t="s">
        <v>8</v>
      </c>
    </row>
    <row r="2204" spans="1:6" x14ac:dyDescent="0.25">
      <c r="A2204" s="1">
        <v>2021</v>
      </c>
      <c r="B2204" s="1" t="s">
        <v>63</v>
      </c>
      <c r="C2204" s="1" t="s">
        <v>9</v>
      </c>
      <c r="D2204" s="1">
        <v>19924</v>
      </c>
      <c r="E2204" s="1">
        <v>58632</v>
      </c>
      <c r="F2204" s="1" t="s">
        <v>10</v>
      </c>
    </row>
    <row r="2205" spans="1:6" x14ac:dyDescent="0.25">
      <c r="A2205" s="1">
        <v>2021</v>
      </c>
      <c r="B2205" s="1" t="s">
        <v>63</v>
      </c>
      <c r="C2205" s="1" t="s">
        <v>11</v>
      </c>
      <c r="D2205" s="1">
        <v>15780</v>
      </c>
      <c r="E2205" s="1">
        <v>49983</v>
      </c>
      <c r="F2205" s="1" t="s">
        <v>10</v>
      </c>
    </row>
    <row r="2206" spans="1:6" x14ac:dyDescent="0.25">
      <c r="A2206" s="1">
        <v>2021</v>
      </c>
      <c r="B2206" s="1" t="s">
        <v>63</v>
      </c>
      <c r="C2206" s="1" t="s">
        <v>12</v>
      </c>
      <c r="D2206" s="1">
        <v>639529</v>
      </c>
      <c r="E2206" s="1">
        <v>59909</v>
      </c>
      <c r="F2206" s="1" t="s">
        <v>10</v>
      </c>
    </row>
    <row r="2207" spans="1:6" x14ac:dyDescent="0.25">
      <c r="A2207" s="1">
        <v>2021</v>
      </c>
      <c r="B2207" s="1" t="s">
        <v>63</v>
      </c>
      <c r="C2207" s="1" t="s">
        <v>13</v>
      </c>
      <c r="D2207" s="1">
        <v>21747</v>
      </c>
      <c r="E2207" s="1">
        <v>57600</v>
      </c>
      <c r="F2207" s="1" t="s">
        <v>10</v>
      </c>
    </row>
    <row r="2208" spans="1:6" x14ac:dyDescent="0.25">
      <c r="A2208" s="1">
        <v>2021</v>
      </c>
      <c r="B2208" s="1" t="s">
        <v>63</v>
      </c>
      <c r="C2208" s="1" t="s">
        <v>14</v>
      </c>
      <c r="D2208" s="1">
        <v>13478</v>
      </c>
      <c r="E2208" s="1">
        <v>63419</v>
      </c>
      <c r="F2208" s="1" t="s">
        <v>10</v>
      </c>
    </row>
    <row r="2209" spans="1:6" x14ac:dyDescent="0.25">
      <c r="A2209" s="1">
        <v>2021</v>
      </c>
      <c r="B2209" s="1" t="s">
        <v>63</v>
      </c>
      <c r="C2209" s="1" t="s">
        <v>15</v>
      </c>
      <c r="D2209" s="1">
        <v>5386</v>
      </c>
      <c r="E2209" s="1">
        <v>61284</v>
      </c>
      <c r="F2209" s="1" t="s">
        <v>8</v>
      </c>
    </row>
    <row r="2210" spans="1:6" x14ac:dyDescent="0.25">
      <c r="A2210" s="1">
        <v>2021</v>
      </c>
      <c r="B2210" s="1" t="s">
        <v>63</v>
      </c>
      <c r="C2210" s="1" t="s">
        <v>16</v>
      </c>
      <c r="D2210" s="1">
        <v>76615</v>
      </c>
      <c r="E2210" s="1">
        <v>58039</v>
      </c>
      <c r="F2210" s="1" t="s">
        <v>8</v>
      </c>
    </row>
    <row r="2211" spans="1:6" x14ac:dyDescent="0.25">
      <c r="A2211" s="1">
        <v>2021</v>
      </c>
      <c r="B2211" s="1" t="s">
        <v>63</v>
      </c>
      <c r="C2211" s="1" t="s">
        <v>17</v>
      </c>
      <c r="D2211" s="1">
        <v>29998</v>
      </c>
      <c r="E2211" s="1">
        <v>59810</v>
      </c>
      <c r="F2211" s="1" t="s">
        <v>10</v>
      </c>
    </row>
    <row r="2212" spans="1:6" x14ac:dyDescent="0.25">
      <c r="A2212" s="1">
        <v>2021</v>
      </c>
      <c r="B2212" s="1" t="s">
        <v>63</v>
      </c>
      <c r="C2212" s="1" t="s">
        <v>18</v>
      </c>
      <c r="D2212" s="1">
        <v>8163</v>
      </c>
      <c r="E2212" s="1">
        <v>49475</v>
      </c>
      <c r="F2212" s="1" t="s">
        <v>8</v>
      </c>
    </row>
    <row r="2213" spans="1:6" x14ac:dyDescent="0.25">
      <c r="A2213" s="1">
        <v>2021</v>
      </c>
      <c r="B2213" s="1" t="s">
        <v>63</v>
      </c>
      <c r="C2213" s="1" t="s">
        <v>19</v>
      </c>
      <c r="D2213" s="1">
        <v>35102</v>
      </c>
      <c r="E2213" s="1">
        <v>58038</v>
      </c>
      <c r="F2213" s="1" t="s">
        <v>8</v>
      </c>
    </row>
    <row r="2214" spans="1:6" x14ac:dyDescent="0.25">
      <c r="A2214" s="1">
        <v>2021</v>
      </c>
      <c r="B2214" s="1" t="s">
        <v>63</v>
      </c>
      <c r="C2214" s="1" t="s">
        <v>20</v>
      </c>
      <c r="D2214" s="1">
        <v>16247</v>
      </c>
      <c r="E2214" s="1">
        <v>55107</v>
      </c>
      <c r="F2214" s="1" t="s">
        <v>10</v>
      </c>
    </row>
    <row r="2215" spans="1:6" x14ac:dyDescent="0.25">
      <c r="A2215" s="1">
        <v>2021</v>
      </c>
      <c r="B2215" s="1" t="s">
        <v>63</v>
      </c>
      <c r="C2215" s="1" t="s">
        <v>21</v>
      </c>
      <c r="D2215" s="1">
        <v>11966</v>
      </c>
      <c r="E2215" s="1">
        <v>50392</v>
      </c>
      <c r="F2215" s="1" t="s">
        <v>10</v>
      </c>
    </row>
    <row r="2216" spans="1:6" x14ac:dyDescent="0.25">
      <c r="A2216" s="1">
        <v>2021</v>
      </c>
      <c r="B2216" s="1" t="s">
        <v>63</v>
      </c>
      <c r="C2216" s="1" t="s">
        <v>22</v>
      </c>
      <c r="D2216" s="1">
        <v>10085</v>
      </c>
      <c r="E2216" s="1">
        <v>49909</v>
      </c>
      <c r="F2216" s="1" t="s">
        <v>8</v>
      </c>
    </row>
    <row r="2217" spans="1:6" x14ac:dyDescent="0.25">
      <c r="A2217" s="1">
        <v>2021</v>
      </c>
      <c r="B2217" s="1" t="s">
        <v>63</v>
      </c>
      <c r="C2217" s="1" t="s">
        <v>23</v>
      </c>
      <c r="D2217" s="1">
        <v>18442</v>
      </c>
      <c r="E2217" s="1">
        <v>55141</v>
      </c>
      <c r="F2217" s="1" t="s">
        <v>8</v>
      </c>
    </row>
    <row r="2218" spans="1:6" x14ac:dyDescent="0.25">
      <c r="A2218" s="1">
        <v>2021</v>
      </c>
      <c r="B2218" s="1" t="s">
        <v>63</v>
      </c>
      <c r="C2218" s="1" t="s">
        <v>24</v>
      </c>
      <c r="D2218" s="1">
        <v>16110</v>
      </c>
      <c r="E2218" s="1">
        <v>50832</v>
      </c>
      <c r="F2218" s="1" t="s">
        <v>10</v>
      </c>
    </row>
    <row r="2219" spans="1:6" x14ac:dyDescent="0.25">
      <c r="A2219" s="1">
        <v>2021</v>
      </c>
      <c r="B2219" s="1" t="s">
        <v>63</v>
      </c>
      <c r="C2219" s="1" t="s">
        <v>25</v>
      </c>
      <c r="D2219" s="1">
        <v>5474</v>
      </c>
      <c r="E2219" s="1">
        <v>55342</v>
      </c>
      <c r="F2219" s="1" t="s">
        <v>8</v>
      </c>
    </row>
    <row r="2220" spans="1:6" x14ac:dyDescent="0.25">
      <c r="A2220" s="1">
        <v>2021</v>
      </c>
      <c r="B2220" s="1" t="s">
        <v>63</v>
      </c>
      <c r="C2220" s="1" t="s">
        <v>26</v>
      </c>
      <c r="D2220" s="1">
        <v>21419</v>
      </c>
      <c r="E2220" s="1">
        <v>61476</v>
      </c>
      <c r="F2220" s="1" t="s">
        <v>10</v>
      </c>
    </row>
    <row r="2221" spans="1:6" x14ac:dyDescent="0.25">
      <c r="A2221" s="1">
        <v>2021</v>
      </c>
      <c r="B2221" s="1" t="s">
        <v>63</v>
      </c>
      <c r="C2221" s="1" t="s">
        <v>27</v>
      </c>
      <c r="D2221" s="1">
        <v>68761</v>
      </c>
      <c r="E2221" s="1">
        <v>65886</v>
      </c>
      <c r="F2221" s="1" t="s">
        <v>8</v>
      </c>
    </row>
    <row r="2222" spans="1:6" x14ac:dyDescent="0.25">
      <c r="A2222" s="1">
        <v>2021</v>
      </c>
      <c r="B2222" s="1" t="s">
        <v>63</v>
      </c>
      <c r="C2222" s="1" t="s">
        <v>28</v>
      </c>
      <c r="D2222" s="1">
        <v>25357</v>
      </c>
      <c r="E2222" s="1">
        <v>56845</v>
      </c>
      <c r="F2222" s="1" t="s">
        <v>8</v>
      </c>
    </row>
    <row r="2223" spans="1:6" x14ac:dyDescent="0.25">
      <c r="A2223" s="1">
        <v>2021</v>
      </c>
      <c r="B2223" s="1" t="s">
        <v>63</v>
      </c>
      <c r="C2223" s="1" t="s">
        <v>29</v>
      </c>
      <c r="D2223" s="1">
        <v>20728</v>
      </c>
      <c r="E2223" s="1">
        <v>58656</v>
      </c>
      <c r="F2223" s="1" t="s">
        <v>10</v>
      </c>
    </row>
    <row r="2224" spans="1:6" x14ac:dyDescent="0.25">
      <c r="A2224" s="1">
        <v>2021</v>
      </c>
      <c r="B2224" s="1" t="s">
        <v>63</v>
      </c>
      <c r="C2224" s="1" t="s">
        <v>30</v>
      </c>
      <c r="D2224" s="1">
        <v>7557</v>
      </c>
      <c r="E2224" s="1">
        <v>48620</v>
      </c>
      <c r="F2224" s="1" t="s">
        <v>10</v>
      </c>
    </row>
    <row r="2225" spans="1:6" x14ac:dyDescent="0.25">
      <c r="A2225" s="1">
        <v>2021</v>
      </c>
      <c r="B2225" s="1" t="s">
        <v>63</v>
      </c>
      <c r="C2225" s="1" t="s">
        <v>31</v>
      </c>
      <c r="D2225" s="1">
        <v>52078</v>
      </c>
      <c r="E2225" s="1">
        <v>53562</v>
      </c>
      <c r="F2225" s="1" t="s">
        <v>8</v>
      </c>
    </row>
    <row r="2226" spans="1:6" x14ac:dyDescent="0.25">
      <c r="A2226" s="1">
        <v>2021</v>
      </c>
      <c r="B2226" s="1" t="s">
        <v>63</v>
      </c>
      <c r="C2226" s="1" t="s">
        <v>32</v>
      </c>
      <c r="D2226" s="1">
        <v>4834</v>
      </c>
      <c r="E2226" s="1">
        <v>55258</v>
      </c>
      <c r="F2226" s="1" t="s">
        <v>8</v>
      </c>
    </row>
    <row r="2227" spans="1:6" x14ac:dyDescent="0.25">
      <c r="A2227" s="1">
        <v>2021</v>
      </c>
      <c r="B2227" s="1" t="s">
        <v>63</v>
      </c>
      <c r="C2227" s="1" t="s">
        <v>33</v>
      </c>
      <c r="D2227" s="1">
        <v>11559</v>
      </c>
      <c r="E2227" s="1">
        <v>54735</v>
      </c>
      <c r="F2227" s="1" t="s">
        <v>10</v>
      </c>
    </row>
    <row r="2228" spans="1:6" x14ac:dyDescent="0.25">
      <c r="A2228" s="1">
        <v>2021</v>
      </c>
      <c r="B2228" s="1" t="s">
        <v>63</v>
      </c>
      <c r="C2228" s="1" t="s">
        <v>34</v>
      </c>
      <c r="D2228" s="1">
        <v>8934</v>
      </c>
      <c r="E2228" s="1">
        <v>60808</v>
      </c>
      <c r="F2228" s="1" t="s">
        <v>10</v>
      </c>
    </row>
    <row r="2229" spans="1:6" x14ac:dyDescent="0.25">
      <c r="A2229" s="1">
        <v>2021</v>
      </c>
      <c r="B2229" s="1" t="s">
        <v>63</v>
      </c>
      <c r="C2229" s="1" t="s">
        <v>35</v>
      </c>
      <c r="D2229" s="1">
        <v>4773</v>
      </c>
      <c r="E2229" s="1">
        <v>64363</v>
      </c>
      <c r="F2229" s="1" t="s">
        <v>10</v>
      </c>
    </row>
    <row r="2230" spans="1:6" x14ac:dyDescent="0.25">
      <c r="A2230" s="1">
        <v>2021</v>
      </c>
      <c r="B2230" s="1" t="s">
        <v>63</v>
      </c>
      <c r="C2230" s="1" t="s">
        <v>36</v>
      </c>
      <c r="D2230" s="1">
        <v>40687</v>
      </c>
      <c r="E2230" s="1">
        <v>61124</v>
      </c>
      <c r="F2230" s="1" t="s">
        <v>10</v>
      </c>
    </row>
    <row r="2231" spans="1:6" x14ac:dyDescent="0.25">
      <c r="A2231" s="1">
        <v>2021</v>
      </c>
      <c r="B2231" s="1" t="s">
        <v>63</v>
      </c>
      <c r="C2231" s="1" t="s">
        <v>37</v>
      </c>
      <c r="D2231" s="1">
        <v>10974</v>
      </c>
      <c r="E2231" s="1">
        <v>48852</v>
      </c>
      <c r="F2231" s="1" t="s">
        <v>10</v>
      </c>
    </row>
    <row r="2232" spans="1:6" x14ac:dyDescent="0.25">
      <c r="A2232" s="1">
        <v>2021</v>
      </c>
      <c r="B2232" s="1" t="s">
        <v>63</v>
      </c>
      <c r="C2232" s="1" t="s">
        <v>38</v>
      </c>
      <c r="D2232" s="1">
        <v>67202</v>
      </c>
      <c r="E2232" s="1">
        <v>60638</v>
      </c>
      <c r="F2232" s="1" t="s">
        <v>8</v>
      </c>
    </row>
    <row r="2233" spans="1:6" x14ac:dyDescent="0.25">
      <c r="A2233" s="1">
        <v>2021</v>
      </c>
      <c r="B2233" s="1" t="s">
        <v>63</v>
      </c>
      <c r="C2233" s="1" t="s">
        <v>39</v>
      </c>
      <c r="D2233" s="1">
        <v>28199</v>
      </c>
      <c r="E2233" s="1">
        <v>56123</v>
      </c>
      <c r="F2233" s="1" t="s">
        <v>8</v>
      </c>
    </row>
    <row r="2234" spans="1:6" x14ac:dyDescent="0.25">
      <c r="A2234" s="1">
        <v>2021</v>
      </c>
      <c r="B2234" s="1" t="s">
        <v>63</v>
      </c>
      <c r="C2234" s="1" t="s">
        <v>40</v>
      </c>
      <c r="D2234" s="1">
        <v>2581</v>
      </c>
      <c r="E2234" s="1">
        <v>58585</v>
      </c>
      <c r="F2234" s="1" t="s">
        <v>10</v>
      </c>
    </row>
    <row r="2235" spans="1:6" x14ac:dyDescent="0.25">
      <c r="A2235" s="1">
        <v>2021</v>
      </c>
      <c r="B2235" s="1" t="s">
        <v>63</v>
      </c>
      <c r="C2235" s="1" t="s">
        <v>41</v>
      </c>
      <c r="D2235" s="1">
        <v>35525</v>
      </c>
      <c r="E2235" s="1">
        <v>53891</v>
      </c>
      <c r="F2235" s="1" t="s">
        <v>8</v>
      </c>
    </row>
    <row r="2236" spans="1:6" x14ac:dyDescent="0.25">
      <c r="A2236" s="1">
        <v>2021</v>
      </c>
      <c r="B2236" s="1" t="s">
        <v>63</v>
      </c>
      <c r="C2236" s="1" t="s">
        <v>42</v>
      </c>
      <c r="D2236" s="1">
        <v>13345</v>
      </c>
      <c r="E2236" s="1">
        <v>52841</v>
      </c>
      <c r="F2236" s="1" t="s">
        <v>8</v>
      </c>
    </row>
    <row r="2237" spans="1:6" x14ac:dyDescent="0.25">
      <c r="A2237" s="1">
        <v>2021</v>
      </c>
      <c r="B2237" s="1" t="s">
        <v>63</v>
      </c>
      <c r="C2237" s="1" t="s">
        <v>43</v>
      </c>
      <c r="D2237" s="1">
        <v>16113</v>
      </c>
      <c r="E2237" s="1">
        <v>57842</v>
      </c>
      <c r="F2237" s="1" t="s">
        <v>10</v>
      </c>
    </row>
    <row r="2238" spans="1:6" x14ac:dyDescent="0.25">
      <c r="A2238" s="1">
        <v>2021</v>
      </c>
      <c r="B2238" s="1" t="s">
        <v>63</v>
      </c>
      <c r="C2238" s="1" t="s">
        <v>44</v>
      </c>
      <c r="D2238" s="1">
        <v>57945</v>
      </c>
      <c r="E2238" s="1">
        <v>59416</v>
      </c>
      <c r="F2238" s="1" t="s">
        <v>10</v>
      </c>
    </row>
    <row r="2239" spans="1:6" x14ac:dyDescent="0.25">
      <c r="A2239" s="1">
        <v>2021</v>
      </c>
      <c r="B2239" s="1" t="s">
        <v>63</v>
      </c>
      <c r="C2239" s="1" t="s">
        <v>45</v>
      </c>
      <c r="D2239" s="1">
        <v>4664</v>
      </c>
      <c r="E2239" s="1">
        <v>56458</v>
      </c>
      <c r="F2239" s="1" t="s">
        <v>8</v>
      </c>
    </row>
    <row r="2240" spans="1:6" x14ac:dyDescent="0.25">
      <c r="A2240" s="1">
        <v>2021</v>
      </c>
      <c r="B2240" s="1" t="s">
        <v>63</v>
      </c>
      <c r="C2240" s="1" t="s">
        <v>46</v>
      </c>
      <c r="D2240" s="1">
        <v>12757</v>
      </c>
      <c r="E2240" s="1">
        <v>53296</v>
      </c>
      <c r="F2240" s="1" t="s">
        <v>8</v>
      </c>
    </row>
    <row r="2241" spans="1:6" x14ac:dyDescent="0.25">
      <c r="A2241" s="1">
        <v>2021</v>
      </c>
      <c r="B2241" s="1" t="s">
        <v>63</v>
      </c>
      <c r="C2241" s="1" t="s">
        <v>47</v>
      </c>
      <c r="D2241" s="1">
        <v>2904</v>
      </c>
      <c r="E2241" s="1">
        <v>58412</v>
      </c>
      <c r="F2241" s="1" t="s">
        <v>10</v>
      </c>
    </row>
    <row r="2242" spans="1:6" x14ac:dyDescent="0.25">
      <c r="A2242" s="1">
        <v>2021</v>
      </c>
      <c r="B2242" s="1" t="s">
        <v>63</v>
      </c>
      <c r="C2242" s="1" t="s">
        <v>48</v>
      </c>
      <c r="D2242" s="1">
        <v>16563</v>
      </c>
      <c r="E2242" s="1">
        <v>59183</v>
      </c>
      <c r="F2242" s="1" t="s">
        <v>8</v>
      </c>
    </row>
    <row r="2243" spans="1:6" x14ac:dyDescent="0.25">
      <c r="A2243" s="1">
        <v>2021</v>
      </c>
      <c r="B2243" s="1" t="s">
        <v>63</v>
      </c>
      <c r="C2243" s="1" t="s">
        <v>49</v>
      </c>
      <c r="D2243" s="1">
        <v>94237</v>
      </c>
      <c r="E2243" s="1">
        <v>55322</v>
      </c>
      <c r="F2243" s="1" t="s">
        <v>10</v>
      </c>
    </row>
    <row r="2244" spans="1:6" x14ac:dyDescent="0.25">
      <c r="A2244" s="1">
        <v>2021</v>
      </c>
      <c r="B2244" s="1" t="s">
        <v>63</v>
      </c>
      <c r="C2244" s="1" t="s">
        <v>50</v>
      </c>
      <c r="D2244" s="1">
        <v>12857</v>
      </c>
      <c r="E2244" s="1">
        <v>50983</v>
      </c>
      <c r="F2244" s="1" t="s">
        <v>8</v>
      </c>
    </row>
    <row r="2245" spans="1:6" x14ac:dyDescent="0.25">
      <c r="A2245" s="1">
        <v>2021</v>
      </c>
      <c r="B2245" s="1" t="s">
        <v>63</v>
      </c>
      <c r="C2245" s="1" t="s">
        <v>51</v>
      </c>
      <c r="D2245" s="1">
        <v>2503</v>
      </c>
      <c r="E2245" s="1">
        <v>54501</v>
      </c>
      <c r="F2245" s="1" t="s">
        <v>8</v>
      </c>
    </row>
    <row r="2246" spans="1:6" x14ac:dyDescent="0.25">
      <c r="A2246" s="1">
        <v>2021</v>
      </c>
      <c r="B2246" s="1" t="s">
        <v>63</v>
      </c>
      <c r="C2246" s="1" t="s">
        <v>52</v>
      </c>
      <c r="D2246" s="1">
        <v>50144</v>
      </c>
      <c r="E2246" s="1">
        <v>56876</v>
      </c>
      <c r="F2246" s="1" t="s">
        <v>10</v>
      </c>
    </row>
    <row r="2247" spans="1:6" x14ac:dyDescent="0.25">
      <c r="A2247" s="1">
        <v>2021</v>
      </c>
      <c r="B2247" s="1" t="s">
        <v>63</v>
      </c>
      <c r="C2247" s="1" t="s">
        <v>53</v>
      </c>
      <c r="D2247" s="1">
        <v>64023</v>
      </c>
      <c r="E2247" s="1">
        <v>59267</v>
      </c>
      <c r="F2247" s="1" t="s">
        <v>10</v>
      </c>
    </row>
    <row r="2248" spans="1:6" x14ac:dyDescent="0.25">
      <c r="A2248" s="1">
        <v>2021</v>
      </c>
      <c r="B2248" s="1" t="s">
        <v>63</v>
      </c>
      <c r="C2248" s="1" t="s">
        <v>54</v>
      </c>
      <c r="D2248" s="1">
        <v>5755</v>
      </c>
      <c r="E2248" s="1">
        <v>53876</v>
      </c>
      <c r="F2248" s="1" t="s">
        <v>8</v>
      </c>
    </row>
    <row r="2249" spans="1:6" x14ac:dyDescent="0.25">
      <c r="A2249" s="1">
        <v>2021</v>
      </c>
      <c r="B2249" s="1" t="s">
        <v>63</v>
      </c>
      <c r="C2249" s="1" t="s">
        <v>55</v>
      </c>
      <c r="D2249" s="1">
        <v>29257</v>
      </c>
      <c r="E2249" s="1">
        <v>56951</v>
      </c>
      <c r="F2249" s="1" t="s">
        <v>8</v>
      </c>
    </row>
    <row r="2250" spans="1:6" x14ac:dyDescent="0.25">
      <c r="A2250" s="1">
        <v>2021</v>
      </c>
      <c r="B2250" s="1" t="s">
        <v>63</v>
      </c>
      <c r="C2250" s="1" t="s">
        <v>56</v>
      </c>
      <c r="D2250" s="1">
        <v>3384</v>
      </c>
      <c r="E2250" s="1">
        <v>50083</v>
      </c>
      <c r="F2250" s="1" t="s">
        <v>10</v>
      </c>
    </row>
    <row r="2251" spans="1:6" x14ac:dyDescent="0.25">
      <c r="A2251" s="1">
        <v>2021</v>
      </c>
      <c r="B2251" s="1" t="s">
        <v>64</v>
      </c>
      <c r="C2251" s="1" t="s">
        <v>7</v>
      </c>
      <c r="D2251" s="1">
        <v>11180</v>
      </c>
      <c r="E2251" s="1">
        <v>23618</v>
      </c>
      <c r="F2251" s="1" t="s">
        <v>10</v>
      </c>
    </row>
    <row r="2252" spans="1:6" x14ac:dyDescent="0.25">
      <c r="A2252" s="1">
        <v>2021</v>
      </c>
      <c r="B2252" s="1" t="s">
        <v>64</v>
      </c>
      <c r="C2252" s="1" t="s">
        <v>9</v>
      </c>
      <c r="D2252" s="1">
        <v>14256</v>
      </c>
      <c r="E2252" s="1">
        <v>31557</v>
      </c>
      <c r="F2252" s="1" t="s">
        <v>10</v>
      </c>
    </row>
    <row r="2253" spans="1:6" x14ac:dyDescent="0.25">
      <c r="A2253" s="1">
        <v>2021</v>
      </c>
      <c r="B2253" s="1" t="s">
        <v>64</v>
      </c>
      <c r="C2253" s="1" t="s">
        <v>11</v>
      </c>
      <c r="D2253" s="1">
        <v>7315</v>
      </c>
      <c r="E2253" s="1">
        <v>23299</v>
      </c>
      <c r="F2253" s="1" t="s">
        <v>10</v>
      </c>
    </row>
    <row r="2254" spans="1:6" x14ac:dyDescent="0.25">
      <c r="A2254" s="1">
        <v>2021</v>
      </c>
      <c r="B2254" s="1" t="s">
        <v>64</v>
      </c>
      <c r="C2254" s="1" t="s">
        <v>12</v>
      </c>
      <c r="D2254" s="1">
        <v>116191</v>
      </c>
      <c r="E2254" s="1">
        <v>38379</v>
      </c>
      <c r="F2254" s="1" t="s">
        <v>10</v>
      </c>
    </row>
    <row r="2255" spans="1:6" x14ac:dyDescent="0.25">
      <c r="A2255" s="1">
        <v>2021</v>
      </c>
      <c r="B2255" s="1" t="s">
        <v>64</v>
      </c>
      <c r="C2255" s="1" t="s">
        <v>13</v>
      </c>
      <c r="D2255" s="1">
        <v>17317</v>
      </c>
      <c r="E2255" s="1">
        <v>33131</v>
      </c>
      <c r="F2255" s="1" t="s">
        <v>8</v>
      </c>
    </row>
    <row r="2256" spans="1:6" x14ac:dyDescent="0.25">
      <c r="A2256" s="1">
        <v>2021</v>
      </c>
      <c r="B2256" s="1" t="s">
        <v>64</v>
      </c>
      <c r="C2256" s="1" t="s">
        <v>14</v>
      </c>
      <c r="D2256" s="1">
        <v>10917</v>
      </c>
      <c r="E2256" s="1">
        <v>30451</v>
      </c>
      <c r="F2256" s="1" t="s">
        <v>8</v>
      </c>
    </row>
    <row r="2257" spans="1:6" x14ac:dyDescent="0.25">
      <c r="A2257" s="1">
        <v>2021</v>
      </c>
      <c r="B2257" s="1" t="s">
        <v>64</v>
      </c>
      <c r="C2257" s="1" t="s">
        <v>15</v>
      </c>
      <c r="D2257" s="1">
        <v>2710</v>
      </c>
      <c r="E2257" s="1">
        <v>27264</v>
      </c>
      <c r="F2257" s="1" t="s">
        <v>10</v>
      </c>
    </row>
    <row r="2258" spans="1:6" x14ac:dyDescent="0.25">
      <c r="A2258" s="1">
        <v>2021</v>
      </c>
      <c r="B2258" s="1" t="s">
        <v>64</v>
      </c>
      <c r="C2258" s="1" t="s">
        <v>16</v>
      </c>
      <c r="D2258" s="1">
        <v>58596</v>
      </c>
      <c r="E2258" s="1">
        <v>32675</v>
      </c>
      <c r="F2258" s="1" t="s">
        <v>8</v>
      </c>
    </row>
    <row r="2259" spans="1:6" x14ac:dyDescent="0.25">
      <c r="A2259" s="1">
        <v>2021</v>
      </c>
      <c r="B2259" s="1" t="s">
        <v>64</v>
      </c>
      <c r="C2259" s="1" t="s">
        <v>17</v>
      </c>
      <c r="D2259" s="1">
        <v>25254</v>
      </c>
      <c r="E2259" s="1">
        <v>27342</v>
      </c>
      <c r="F2259" s="1" t="s">
        <v>8</v>
      </c>
    </row>
    <row r="2260" spans="1:6" x14ac:dyDescent="0.25">
      <c r="A2260" s="1">
        <v>2021</v>
      </c>
      <c r="B2260" s="1" t="s">
        <v>64</v>
      </c>
      <c r="C2260" s="1" t="s">
        <v>18</v>
      </c>
      <c r="D2260" s="1">
        <v>5038</v>
      </c>
      <c r="E2260" s="1">
        <v>23770</v>
      </c>
      <c r="F2260" s="1" t="s">
        <v>10</v>
      </c>
    </row>
    <row r="2261" spans="1:6" x14ac:dyDescent="0.25">
      <c r="A2261" s="1">
        <v>2021</v>
      </c>
      <c r="B2261" s="1" t="s">
        <v>64</v>
      </c>
      <c r="C2261" s="1" t="s">
        <v>19</v>
      </c>
      <c r="D2261" s="1">
        <v>33183</v>
      </c>
      <c r="E2261" s="1">
        <v>30703</v>
      </c>
      <c r="F2261" s="1" t="s">
        <v>10</v>
      </c>
    </row>
    <row r="2262" spans="1:6" x14ac:dyDescent="0.25">
      <c r="A2262" s="1">
        <v>2021</v>
      </c>
      <c r="B2262" s="1" t="s">
        <v>64</v>
      </c>
      <c r="C2262" s="1" t="s">
        <v>20</v>
      </c>
      <c r="D2262" s="1">
        <v>15776</v>
      </c>
      <c r="E2262" s="1">
        <v>25660</v>
      </c>
      <c r="F2262" s="1" t="s">
        <v>8</v>
      </c>
    </row>
    <row r="2263" spans="1:6" x14ac:dyDescent="0.25">
      <c r="A2263" s="1">
        <v>2021</v>
      </c>
      <c r="B2263" s="1" t="s">
        <v>64</v>
      </c>
      <c r="C2263" s="1" t="s">
        <v>21</v>
      </c>
      <c r="D2263" s="1">
        <v>8796</v>
      </c>
      <c r="E2263" s="1">
        <v>23261</v>
      </c>
      <c r="F2263" s="1" t="s">
        <v>8</v>
      </c>
    </row>
    <row r="2264" spans="1:6" x14ac:dyDescent="0.25">
      <c r="A2264" s="1">
        <v>2021</v>
      </c>
      <c r="B2264" s="1" t="s">
        <v>64</v>
      </c>
      <c r="C2264" s="1" t="s">
        <v>22</v>
      </c>
      <c r="D2264" s="1">
        <v>6871</v>
      </c>
      <c r="E2264" s="1">
        <v>23333</v>
      </c>
      <c r="F2264" s="1" t="s">
        <v>10</v>
      </c>
    </row>
    <row r="2265" spans="1:6" x14ac:dyDescent="0.25">
      <c r="A2265" s="1">
        <v>2021</v>
      </c>
      <c r="B2265" s="1" t="s">
        <v>64</v>
      </c>
      <c r="C2265" s="1" t="s">
        <v>23</v>
      </c>
      <c r="D2265" s="1">
        <v>10118</v>
      </c>
      <c r="E2265" s="1">
        <v>24350</v>
      </c>
      <c r="F2265" s="1" t="s">
        <v>8</v>
      </c>
    </row>
    <row r="2266" spans="1:6" x14ac:dyDescent="0.25">
      <c r="A2266" s="1">
        <v>2021</v>
      </c>
      <c r="B2266" s="1" t="s">
        <v>64</v>
      </c>
      <c r="C2266" s="1" t="s">
        <v>24</v>
      </c>
      <c r="D2266" s="1">
        <v>12912</v>
      </c>
      <c r="E2266" s="1">
        <v>27789</v>
      </c>
      <c r="F2266" s="1" t="s">
        <v>10</v>
      </c>
    </row>
    <row r="2267" spans="1:6" x14ac:dyDescent="0.25">
      <c r="A2267" s="1">
        <v>2021</v>
      </c>
      <c r="B2267" s="1" t="s">
        <v>64</v>
      </c>
      <c r="C2267" s="1" t="s">
        <v>25</v>
      </c>
      <c r="D2267" s="1">
        <v>5132</v>
      </c>
      <c r="E2267" s="1">
        <v>29169</v>
      </c>
      <c r="F2267" s="1" t="s">
        <v>8</v>
      </c>
    </row>
    <row r="2268" spans="1:6" x14ac:dyDescent="0.25">
      <c r="A2268" s="1">
        <v>2021</v>
      </c>
      <c r="B2268" s="1" t="s">
        <v>64</v>
      </c>
      <c r="C2268" s="1" t="s">
        <v>26</v>
      </c>
      <c r="D2268" s="1">
        <v>15043</v>
      </c>
      <c r="E2268" s="1">
        <v>30758</v>
      </c>
      <c r="F2268" s="1" t="s">
        <v>8</v>
      </c>
    </row>
    <row r="2269" spans="1:6" x14ac:dyDescent="0.25">
      <c r="A2269" s="1">
        <v>2021</v>
      </c>
      <c r="B2269" s="1" t="s">
        <v>64</v>
      </c>
      <c r="C2269" s="1" t="s">
        <v>27</v>
      </c>
      <c r="D2269" s="1">
        <v>20740</v>
      </c>
      <c r="E2269" s="1">
        <v>35500</v>
      </c>
      <c r="F2269" s="1" t="s">
        <v>10</v>
      </c>
    </row>
    <row r="2270" spans="1:6" x14ac:dyDescent="0.25">
      <c r="A2270" s="1">
        <v>2021</v>
      </c>
      <c r="B2270" s="1" t="s">
        <v>64</v>
      </c>
      <c r="C2270" s="1" t="s">
        <v>28</v>
      </c>
      <c r="D2270" s="1">
        <v>23113</v>
      </c>
      <c r="E2270" s="1">
        <v>27121</v>
      </c>
      <c r="F2270" s="1" t="s">
        <v>10</v>
      </c>
    </row>
    <row r="2271" spans="1:6" x14ac:dyDescent="0.25">
      <c r="A2271" s="1">
        <v>2021</v>
      </c>
      <c r="B2271" s="1" t="s">
        <v>64</v>
      </c>
      <c r="C2271" s="1" t="s">
        <v>29</v>
      </c>
      <c r="D2271" s="1">
        <v>15325</v>
      </c>
      <c r="E2271" s="1">
        <v>29261</v>
      </c>
      <c r="F2271" s="1" t="s">
        <v>8</v>
      </c>
    </row>
    <row r="2272" spans="1:6" x14ac:dyDescent="0.25">
      <c r="A2272" s="1">
        <v>2021</v>
      </c>
      <c r="B2272" s="1" t="s">
        <v>64</v>
      </c>
      <c r="C2272" s="1" t="s">
        <v>30</v>
      </c>
      <c r="D2272" s="1">
        <v>6514</v>
      </c>
      <c r="E2272" s="1">
        <v>23817</v>
      </c>
      <c r="F2272" s="1" t="s">
        <v>8</v>
      </c>
    </row>
    <row r="2273" spans="1:6" x14ac:dyDescent="0.25">
      <c r="A2273" s="1">
        <v>2021</v>
      </c>
      <c r="B2273" s="1" t="s">
        <v>64</v>
      </c>
      <c r="C2273" s="1" t="s">
        <v>31</v>
      </c>
      <c r="D2273" s="1">
        <v>15195</v>
      </c>
      <c r="E2273" s="1">
        <v>27614</v>
      </c>
      <c r="F2273" s="1" t="s">
        <v>10</v>
      </c>
    </row>
    <row r="2274" spans="1:6" x14ac:dyDescent="0.25">
      <c r="A2274" s="1">
        <v>2021</v>
      </c>
      <c r="B2274" s="1" t="s">
        <v>64</v>
      </c>
      <c r="C2274" s="1" t="s">
        <v>32</v>
      </c>
      <c r="D2274" s="1">
        <v>5052</v>
      </c>
      <c r="E2274" s="1">
        <v>25955</v>
      </c>
      <c r="F2274" s="1" t="s">
        <v>10</v>
      </c>
    </row>
    <row r="2275" spans="1:6" x14ac:dyDescent="0.25">
      <c r="A2275" s="1">
        <v>2021</v>
      </c>
      <c r="B2275" s="1" t="s">
        <v>64</v>
      </c>
      <c r="C2275" s="1" t="s">
        <v>33</v>
      </c>
      <c r="D2275" s="1">
        <v>5609</v>
      </c>
      <c r="E2275" s="1">
        <v>23213</v>
      </c>
      <c r="F2275" s="1" t="s">
        <v>10</v>
      </c>
    </row>
    <row r="2276" spans="1:6" x14ac:dyDescent="0.25">
      <c r="A2276" s="1">
        <v>2021</v>
      </c>
      <c r="B2276" s="1" t="s">
        <v>64</v>
      </c>
      <c r="C2276" s="1" t="s">
        <v>34</v>
      </c>
      <c r="D2276" s="1">
        <v>8716</v>
      </c>
      <c r="E2276" s="1">
        <v>40432</v>
      </c>
      <c r="F2276" s="1" t="s">
        <v>10</v>
      </c>
    </row>
    <row r="2277" spans="1:6" x14ac:dyDescent="0.25">
      <c r="A2277" s="1">
        <v>2021</v>
      </c>
      <c r="B2277" s="1" t="s">
        <v>64</v>
      </c>
      <c r="C2277" s="1" t="s">
        <v>35</v>
      </c>
      <c r="D2277" s="1">
        <v>4675</v>
      </c>
      <c r="E2277" s="1">
        <v>28783</v>
      </c>
      <c r="F2277" s="1" t="s">
        <v>10</v>
      </c>
    </row>
    <row r="2278" spans="1:6" x14ac:dyDescent="0.25">
      <c r="A2278" s="1">
        <v>2021</v>
      </c>
      <c r="B2278" s="1" t="s">
        <v>64</v>
      </c>
      <c r="C2278" s="1" t="s">
        <v>36</v>
      </c>
      <c r="D2278" s="1">
        <v>24526</v>
      </c>
      <c r="E2278" s="1">
        <v>32347</v>
      </c>
      <c r="F2278" s="1" t="s">
        <v>8</v>
      </c>
    </row>
    <row r="2279" spans="1:6" x14ac:dyDescent="0.25">
      <c r="A2279" s="1">
        <v>2021</v>
      </c>
      <c r="B2279" s="1" t="s">
        <v>64</v>
      </c>
      <c r="C2279" s="1" t="s">
        <v>37</v>
      </c>
      <c r="D2279" s="1">
        <v>5277</v>
      </c>
      <c r="E2279" s="1">
        <v>25571</v>
      </c>
      <c r="F2279" s="1" t="s">
        <v>8</v>
      </c>
    </row>
    <row r="2280" spans="1:6" x14ac:dyDescent="0.25">
      <c r="A2280" s="1">
        <v>2021</v>
      </c>
      <c r="B2280" s="1" t="s">
        <v>64</v>
      </c>
      <c r="C2280" s="1" t="s">
        <v>38</v>
      </c>
      <c r="D2280" s="1">
        <v>65868</v>
      </c>
      <c r="E2280" s="1">
        <v>41828</v>
      </c>
      <c r="F2280" s="1" t="s">
        <v>10</v>
      </c>
    </row>
    <row r="2281" spans="1:6" x14ac:dyDescent="0.25">
      <c r="A2281" s="1">
        <v>2021</v>
      </c>
      <c r="B2281" s="1" t="s">
        <v>64</v>
      </c>
      <c r="C2281" s="1" t="s">
        <v>39</v>
      </c>
      <c r="D2281" s="1">
        <v>26474</v>
      </c>
      <c r="E2281" s="1">
        <v>26460</v>
      </c>
      <c r="F2281" s="1" t="s">
        <v>8</v>
      </c>
    </row>
    <row r="2282" spans="1:6" x14ac:dyDescent="0.25">
      <c r="A2282" s="1">
        <v>2021</v>
      </c>
      <c r="B2282" s="1" t="s">
        <v>64</v>
      </c>
      <c r="C2282" s="1" t="s">
        <v>40</v>
      </c>
      <c r="D2282" s="1">
        <v>2610</v>
      </c>
      <c r="E2282" s="1">
        <v>24573</v>
      </c>
      <c r="F2282" s="1" t="s">
        <v>8</v>
      </c>
    </row>
    <row r="2283" spans="1:6" x14ac:dyDescent="0.25">
      <c r="A2283" s="1">
        <v>2021</v>
      </c>
      <c r="B2283" s="1" t="s">
        <v>64</v>
      </c>
      <c r="C2283" s="1" t="s">
        <v>41</v>
      </c>
      <c r="D2283" s="1">
        <v>29035</v>
      </c>
      <c r="E2283" s="1">
        <v>26197</v>
      </c>
      <c r="F2283" s="1" t="s">
        <v>10</v>
      </c>
    </row>
    <row r="2284" spans="1:6" x14ac:dyDescent="0.25">
      <c r="A2284" s="1">
        <v>2021</v>
      </c>
      <c r="B2284" s="1" t="s">
        <v>64</v>
      </c>
      <c r="C2284" s="1" t="s">
        <v>42</v>
      </c>
      <c r="D2284" s="1">
        <v>9209</v>
      </c>
      <c r="E2284" s="1">
        <v>24600</v>
      </c>
      <c r="F2284" s="1" t="s">
        <v>10</v>
      </c>
    </row>
    <row r="2285" spans="1:6" x14ac:dyDescent="0.25">
      <c r="A2285" s="1">
        <v>2021</v>
      </c>
      <c r="B2285" s="1" t="s">
        <v>64</v>
      </c>
      <c r="C2285" s="1" t="s">
        <v>43</v>
      </c>
      <c r="D2285" s="1">
        <v>14116</v>
      </c>
      <c r="E2285" s="1">
        <v>29818</v>
      </c>
      <c r="F2285" s="1" t="s">
        <v>8</v>
      </c>
    </row>
    <row r="2286" spans="1:6" x14ac:dyDescent="0.25">
      <c r="A2286" s="1">
        <v>2021</v>
      </c>
      <c r="B2286" s="1" t="s">
        <v>64</v>
      </c>
      <c r="C2286" s="1" t="s">
        <v>44</v>
      </c>
      <c r="D2286" s="1">
        <v>33729</v>
      </c>
      <c r="E2286" s="1">
        <v>28011</v>
      </c>
      <c r="F2286" s="1" t="s">
        <v>8</v>
      </c>
    </row>
    <row r="2287" spans="1:6" x14ac:dyDescent="0.25">
      <c r="A2287" s="1">
        <v>2021</v>
      </c>
      <c r="B2287" s="1" t="s">
        <v>64</v>
      </c>
      <c r="C2287" s="1" t="s">
        <v>45</v>
      </c>
      <c r="D2287" s="1">
        <v>3873</v>
      </c>
      <c r="E2287" s="1">
        <v>29680</v>
      </c>
      <c r="F2287" s="1" t="s">
        <v>10</v>
      </c>
    </row>
    <row r="2288" spans="1:6" x14ac:dyDescent="0.25">
      <c r="A2288" s="1">
        <v>2021</v>
      </c>
      <c r="B2288" s="1" t="s">
        <v>64</v>
      </c>
      <c r="C2288" s="1" t="s">
        <v>46</v>
      </c>
      <c r="D2288" s="1">
        <v>13400</v>
      </c>
      <c r="E2288" s="1">
        <v>24816</v>
      </c>
      <c r="F2288" s="1" t="s">
        <v>8</v>
      </c>
    </row>
    <row r="2289" spans="1:6" x14ac:dyDescent="0.25">
      <c r="A2289" s="1">
        <v>2021</v>
      </c>
      <c r="B2289" s="1" t="s">
        <v>64</v>
      </c>
      <c r="C2289" s="1" t="s">
        <v>47</v>
      </c>
      <c r="D2289" s="1">
        <v>3191</v>
      </c>
      <c r="E2289" s="1">
        <v>23519</v>
      </c>
      <c r="F2289" s="1" t="s">
        <v>10</v>
      </c>
    </row>
    <row r="2290" spans="1:6" x14ac:dyDescent="0.25">
      <c r="A2290" s="1">
        <v>2021</v>
      </c>
      <c r="B2290" s="1" t="s">
        <v>64</v>
      </c>
      <c r="C2290" s="1" t="s">
        <v>48</v>
      </c>
      <c r="D2290" s="1">
        <v>16924</v>
      </c>
      <c r="E2290" s="1">
        <v>29878</v>
      </c>
      <c r="F2290" s="1" t="s">
        <v>8</v>
      </c>
    </row>
    <row r="2291" spans="1:6" x14ac:dyDescent="0.25">
      <c r="A2291" s="1">
        <v>2021</v>
      </c>
      <c r="B2291" s="1" t="s">
        <v>64</v>
      </c>
      <c r="C2291" s="1" t="s">
        <v>49</v>
      </c>
      <c r="D2291" s="1">
        <v>65057</v>
      </c>
      <c r="E2291" s="1">
        <v>28762</v>
      </c>
      <c r="F2291" s="1" t="s">
        <v>8</v>
      </c>
    </row>
    <row r="2292" spans="1:6" x14ac:dyDescent="0.25">
      <c r="A2292" s="1">
        <v>2021</v>
      </c>
      <c r="B2292" s="1" t="s">
        <v>64</v>
      </c>
      <c r="C2292" s="1" t="s">
        <v>50</v>
      </c>
      <c r="D2292" s="1">
        <v>7570</v>
      </c>
      <c r="E2292" s="1">
        <v>26955</v>
      </c>
      <c r="F2292" s="1" t="s">
        <v>10</v>
      </c>
    </row>
    <row r="2293" spans="1:6" x14ac:dyDescent="0.25">
      <c r="A2293" s="1">
        <v>2021</v>
      </c>
      <c r="B2293" s="1" t="s">
        <v>64</v>
      </c>
      <c r="C2293" s="1" t="s">
        <v>51</v>
      </c>
      <c r="D2293" s="1">
        <v>2268</v>
      </c>
      <c r="E2293" s="1">
        <v>29863</v>
      </c>
      <c r="F2293" s="1" t="s">
        <v>10</v>
      </c>
    </row>
    <row r="2294" spans="1:6" x14ac:dyDescent="0.25">
      <c r="A2294" s="1">
        <v>2021</v>
      </c>
      <c r="B2294" s="1" t="s">
        <v>64</v>
      </c>
      <c r="C2294" s="1" t="s">
        <v>52</v>
      </c>
      <c r="D2294" s="1">
        <v>20743</v>
      </c>
      <c r="E2294" s="1">
        <v>27582</v>
      </c>
      <c r="F2294" s="1" t="s">
        <v>8</v>
      </c>
    </row>
    <row r="2295" spans="1:6" x14ac:dyDescent="0.25">
      <c r="A2295" s="1">
        <v>2021</v>
      </c>
      <c r="B2295" s="1" t="s">
        <v>64</v>
      </c>
      <c r="C2295" s="1" t="s">
        <v>53</v>
      </c>
      <c r="D2295" s="1">
        <v>20637</v>
      </c>
      <c r="E2295" s="1">
        <v>32566</v>
      </c>
      <c r="F2295" s="1" t="s">
        <v>8</v>
      </c>
    </row>
    <row r="2296" spans="1:6" x14ac:dyDescent="0.25">
      <c r="A2296" s="1">
        <v>2021</v>
      </c>
      <c r="B2296" s="1" t="s">
        <v>64</v>
      </c>
      <c r="C2296" s="1" t="s">
        <v>54</v>
      </c>
      <c r="D2296" s="1">
        <v>4658</v>
      </c>
      <c r="E2296" s="1">
        <v>24256</v>
      </c>
      <c r="F2296" s="1" t="s">
        <v>10</v>
      </c>
    </row>
    <row r="2297" spans="1:6" x14ac:dyDescent="0.25">
      <c r="A2297" s="1">
        <v>2021</v>
      </c>
      <c r="B2297" s="1" t="s">
        <v>64</v>
      </c>
      <c r="C2297" s="1" t="s">
        <v>55</v>
      </c>
      <c r="D2297" s="1">
        <v>17015</v>
      </c>
      <c r="E2297" s="1">
        <v>24758</v>
      </c>
      <c r="F2297" s="1" t="s">
        <v>10</v>
      </c>
    </row>
    <row r="2298" spans="1:6" x14ac:dyDescent="0.25">
      <c r="A2298" s="1">
        <v>2021</v>
      </c>
      <c r="B2298" s="1" t="s">
        <v>64</v>
      </c>
      <c r="C2298" s="1" t="s">
        <v>56</v>
      </c>
      <c r="D2298" s="1">
        <v>2398</v>
      </c>
      <c r="E2298" s="1">
        <v>27994</v>
      </c>
      <c r="F2298" s="1" t="s">
        <v>10</v>
      </c>
    </row>
    <row r="2299" spans="1:6" x14ac:dyDescent="0.25">
      <c r="A2299" s="1">
        <v>2021</v>
      </c>
      <c r="B2299" s="1" t="s">
        <v>65</v>
      </c>
      <c r="C2299" s="1" t="s">
        <v>7</v>
      </c>
      <c r="D2299" s="1">
        <v>10189</v>
      </c>
      <c r="E2299" s="1">
        <v>44607</v>
      </c>
      <c r="F2299" s="1" t="s">
        <v>10</v>
      </c>
    </row>
    <row r="2300" spans="1:6" x14ac:dyDescent="0.25">
      <c r="A2300" s="1">
        <v>2021</v>
      </c>
      <c r="B2300" s="1" t="s">
        <v>65</v>
      </c>
      <c r="C2300" s="1" t="s">
        <v>9</v>
      </c>
      <c r="D2300" s="1">
        <v>10674</v>
      </c>
      <c r="E2300" s="1">
        <v>45965</v>
      </c>
      <c r="F2300" s="1" t="s">
        <v>10</v>
      </c>
    </row>
    <row r="2301" spans="1:6" x14ac:dyDescent="0.25">
      <c r="A2301" s="1">
        <v>2021</v>
      </c>
      <c r="B2301" s="1" t="s">
        <v>65</v>
      </c>
      <c r="C2301" s="1" t="s">
        <v>11</v>
      </c>
      <c r="D2301" s="1">
        <v>5359</v>
      </c>
      <c r="E2301" s="1">
        <v>42115</v>
      </c>
      <c r="F2301" s="1" t="s">
        <v>8</v>
      </c>
    </row>
    <row r="2302" spans="1:6" x14ac:dyDescent="0.25">
      <c r="A2302" s="1">
        <v>2021</v>
      </c>
      <c r="B2302" s="1" t="s">
        <v>65</v>
      </c>
      <c r="C2302" s="1" t="s">
        <v>12</v>
      </c>
      <c r="D2302" s="1">
        <v>97442</v>
      </c>
      <c r="E2302" s="1">
        <v>48293</v>
      </c>
      <c r="F2302" s="1" t="s">
        <v>8</v>
      </c>
    </row>
    <row r="2303" spans="1:6" x14ac:dyDescent="0.25">
      <c r="A2303" s="1">
        <v>2021</v>
      </c>
      <c r="B2303" s="1" t="s">
        <v>65</v>
      </c>
      <c r="C2303" s="1" t="s">
        <v>13</v>
      </c>
      <c r="D2303" s="1">
        <v>17008</v>
      </c>
      <c r="E2303" s="1">
        <v>48381</v>
      </c>
      <c r="F2303" s="1" t="s">
        <v>10</v>
      </c>
    </row>
    <row r="2304" spans="1:6" x14ac:dyDescent="0.25">
      <c r="A2304" s="1">
        <v>2021</v>
      </c>
      <c r="B2304" s="1" t="s">
        <v>65</v>
      </c>
      <c r="C2304" s="1" t="s">
        <v>14</v>
      </c>
      <c r="D2304" s="1">
        <v>18146</v>
      </c>
      <c r="E2304" s="1">
        <v>40861</v>
      </c>
      <c r="F2304" s="1" t="s">
        <v>8</v>
      </c>
    </row>
    <row r="2305" spans="1:6" x14ac:dyDescent="0.25">
      <c r="A2305" s="1">
        <v>2021</v>
      </c>
      <c r="B2305" s="1" t="s">
        <v>65</v>
      </c>
      <c r="C2305" s="1" t="s">
        <v>15</v>
      </c>
      <c r="D2305" s="1">
        <v>2052</v>
      </c>
      <c r="E2305" s="1">
        <v>41636</v>
      </c>
      <c r="F2305" s="1" t="s">
        <v>8</v>
      </c>
    </row>
    <row r="2306" spans="1:6" x14ac:dyDescent="0.25">
      <c r="A2306" s="1">
        <v>2021</v>
      </c>
      <c r="B2306" s="1" t="s">
        <v>65</v>
      </c>
      <c r="C2306" s="1" t="s">
        <v>16</v>
      </c>
      <c r="D2306" s="1">
        <v>56765</v>
      </c>
      <c r="E2306" s="1">
        <v>43969</v>
      </c>
      <c r="F2306" s="1" t="s">
        <v>10</v>
      </c>
    </row>
    <row r="2307" spans="1:6" x14ac:dyDescent="0.25">
      <c r="A2307" s="1">
        <v>2021</v>
      </c>
      <c r="B2307" s="1" t="s">
        <v>65</v>
      </c>
      <c r="C2307" s="1" t="s">
        <v>17</v>
      </c>
      <c r="D2307" s="1">
        <v>18227</v>
      </c>
      <c r="E2307" s="1">
        <v>43971</v>
      </c>
      <c r="F2307" s="1" t="s">
        <v>10</v>
      </c>
    </row>
    <row r="2308" spans="1:6" x14ac:dyDescent="0.25">
      <c r="A2308" s="1">
        <v>2021</v>
      </c>
      <c r="B2308" s="1" t="s">
        <v>65</v>
      </c>
      <c r="C2308" s="1" t="s">
        <v>18</v>
      </c>
      <c r="D2308" s="1">
        <v>3845</v>
      </c>
      <c r="E2308" s="1">
        <v>38615</v>
      </c>
      <c r="F2308" s="1" t="s">
        <v>8</v>
      </c>
    </row>
    <row r="2309" spans="1:6" x14ac:dyDescent="0.25">
      <c r="A2309" s="1">
        <v>2021</v>
      </c>
      <c r="B2309" s="1" t="s">
        <v>65</v>
      </c>
      <c r="C2309" s="1" t="s">
        <v>19</v>
      </c>
      <c r="D2309" s="1">
        <v>39884</v>
      </c>
      <c r="E2309" s="1">
        <v>49714</v>
      </c>
      <c r="F2309" s="1" t="s">
        <v>8</v>
      </c>
    </row>
    <row r="2310" spans="1:6" x14ac:dyDescent="0.25">
      <c r="A2310" s="1">
        <v>2021</v>
      </c>
      <c r="B2310" s="1" t="s">
        <v>65</v>
      </c>
      <c r="C2310" s="1" t="s">
        <v>20</v>
      </c>
      <c r="D2310" s="1">
        <v>12916</v>
      </c>
      <c r="E2310" s="1">
        <v>39759</v>
      </c>
      <c r="F2310" s="1" t="s">
        <v>10</v>
      </c>
    </row>
    <row r="2311" spans="1:6" x14ac:dyDescent="0.25">
      <c r="A2311" s="1">
        <v>2021</v>
      </c>
      <c r="B2311" s="1" t="s">
        <v>65</v>
      </c>
      <c r="C2311" s="1" t="s">
        <v>21</v>
      </c>
      <c r="D2311" s="1">
        <v>8547</v>
      </c>
      <c r="E2311" s="1">
        <v>42534</v>
      </c>
      <c r="F2311" s="1" t="s">
        <v>8</v>
      </c>
    </row>
    <row r="2312" spans="1:6" x14ac:dyDescent="0.25">
      <c r="A2312" s="1">
        <v>2021</v>
      </c>
      <c r="B2312" s="1" t="s">
        <v>65</v>
      </c>
      <c r="C2312" s="1" t="s">
        <v>22</v>
      </c>
      <c r="D2312" s="1">
        <v>5938</v>
      </c>
      <c r="E2312" s="1">
        <v>41624</v>
      </c>
      <c r="F2312" s="1" t="s">
        <v>10</v>
      </c>
    </row>
    <row r="2313" spans="1:6" x14ac:dyDescent="0.25">
      <c r="A2313" s="1">
        <v>2021</v>
      </c>
      <c r="B2313" s="1" t="s">
        <v>65</v>
      </c>
      <c r="C2313" s="1" t="s">
        <v>23</v>
      </c>
      <c r="D2313" s="1">
        <v>10404</v>
      </c>
      <c r="E2313" s="1">
        <v>40846</v>
      </c>
      <c r="F2313" s="1" t="s">
        <v>8</v>
      </c>
    </row>
    <row r="2314" spans="1:6" x14ac:dyDescent="0.25">
      <c r="A2314" s="1">
        <v>2021</v>
      </c>
      <c r="B2314" s="1" t="s">
        <v>65</v>
      </c>
      <c r="C2314" s="1" t="s">
        <v>24</v>
      </c>
      <c r="D2314" s="1">
        <v>9280</v>
      </c>
      <c r="E2314" s="1">
        <v>44963</v>
      </c>
      <c r="F2314" s="1" t="s">
        <v>8</v>
      </c>
    </row>
    <row r="2315" spans="1:6" x14ac:dyDescent="0.25">
      <c r="A2315" s="1">
        <v>2021</v>
      </c>
      <c r="B2315" s="1" t="s">
        <v>65</v>
      </c>
      <c r="C2315" s="1" t="s">
        <v>25</v>
      </c>
      <c r="D2315" s="1">
        <v>3777</v>
      </c>
      <c r="E2315" s="1">
        <v>41322</v>
      </c>
      <c r="F2315" s="1" t="s">
        <v>10</v>
      </c>
    </row>
    <row r="2316" spans="1:6" x14ac:dyDescent="0.25">
      <c r="A2316" s="1">
        <v>2021</v>
      </c>
      <c r="B2316" s="1" t="s">
        <v>65</v>
      </c>
      <c r="C2316" s="1" t="s">
        <v>26</v>
      </c>
      <c r="D2316" s="1">
        <v>19358</v>
      </c>
      <c r="E2316" s="1">
        <v>50150</v>
      </c>
      <c r="F2316" s="1" t="s">
        <v>10</v>
      </c>
    </row>
    <row r="2317" spans="1:6" x14ac:dyDescent="0.25">
      <c r="A2317" s="1">
        <v>2021</v>
      </c>
      <c r="B2317" s="1" t="s">
        <v>65</v>
      </c>
      <c r="C2317" s="1" t="s">
        <v>27</v>
      </c>
      <c r="D2317" s="1">
        <v>22046</v>
      </c>
      <c r="E2317" s="1">
        <v>46421</v>
      </c>
      <c r="F2317" s="1" t="s">
        <v>8</v>
      </c>
    </row>
    <row r="2318" spans="1:6" x14ac:dyDescent="0.25">
      <c r="A2318" s="1">
        <v>2021</v>
      </c>
      <c r="B2318" s="1" t="s">
        <v>65</v>
      </c>
      <c r="C2318" s="1" t="s">
        <v>28</v>
      </c>
      <c r="D2318" s="1">
        <v>32480</v>
      </c>
      <c r="E2318" s="1">
        <v>40330</v>
      </c>
      <c r="F2318" s="1" t="s">
        <v>8</v>
      </c>
    </row>
    <row r="2319" spans="1:6" x14ac:dyDescent="0.25">
      <c r="A2319" s="1">
        <v>2021</v>
      </c>
      <c r="B2319" s="1" t="s">
        <v>65</v>
      </c>
      <c r="C2319" s="1" t="s">
        <v>29</v>
      </c>
      <c r="D2319" s="1">
        <v>17266</v>
      </c>
      <c r="E2319" s="1">
        <v>41478</v>
      </c>
      <c r="F2319" s="1" t="s">
        <v>10</v>
      </c>
    </row>
    <row r="2320" spans="1:6" x14ac:dyDescent="0.25">
      <c r="A2320" s="1">
        <v>2021</v>
      </c>
      <c r="B2320" s="1" t="s">
        <v>65</v>
      </c>
      <c r="C2320" s="1" t="s">
        <v>30</v>
      </c>
      <c r="D2320" s="1">
        <v>4589</v>
      </c>
      <c r="E2320" s="1">
        <v>42243</v>
      </c>
      <c r="F2320" s="1" t="s">
        <v>10</v>
      </c>
    </row>
    <row r="2321" spans="1:6" x14ac:dyDescent="0.25">
      <c r="A2321" s="1">
        <v>2021</v>
      </c>
      <c r="B2321" s="1" t="s">
        <v>65</v>
      </c>
      <c r="C2321" s="1" t="s">
        <v>31</v>
      </c>
      <c r="D2321" s="1">
        <v>13240</v>
      </c>
      <c r="E2321" s="1">
        <v>41224</v>
      </c>
      <c r="F2321" s="1" t="s">
        <v>10</v>
      </c>
    </row>
    <row r="2322" spans="1:6" x14ac:dyDescent="0.25">
      <c r="A2322" s="1">
        <v>2021</v>
      </c>
      <c r="B2322" s="1" t="s">
        <v>65</v>
      </c>
      <c r="C2322" s="1" t="s">
        <v>32</v>
      </c>
      <c r="D2322" s="1">
        <v>4153</v>
      </c>
      <c r="E2322" s="1">
        <v>37791</v>
      </c>
      <c r="F2322" s="1" t="s">
        <v>10</v>
      </c>
    </row>
    <row r="2323" spans="1:6" x14ac:dyDescent="0.25">
      <c r="A2323" s="1">
        <v>2021</v>
      </c>
      <c r="B2323" s="1" t="s">
        <v>65</v>
      </c>
      <c r="C2323" s="1" t="s">
        <v>33</v>
      </c>
      <c r="D2323" s="1">
        <v>4572</v>
      </c>
      <c r="E2323" s="1">
        <v>39587</v>
      </c>
      <c r="F2323" s="1" t="s">
        <v>10</v>
      </c>
    </row>
    <row r="2324" spans="1:6" x14ac:dyDescent="0.25">
      <c r="A2324" s="1">
        <v>2021</v>
      </c>
      <c r="B2324" s="1" t="s">
        <v>65</v>
      </c>
      <c r="C2324" s="1" t="s">
        <v>34</v>
      </c>
      <c r="D2324" s="1">
        <v>5140</v>
      </c>
      <c r="E2324" s="1">
        <v>44479</v>
      </c>
      <c r="F2324" s="1" t="s">
        <v>8</v>
      </c>
    </row>
    <row r="2325" spans="1:6" x14ac:dyDescent="0.25">
      <c r="A2325" s="1">
        <v>2021</v>
      </c>
      <c r="B2325" s="1" t="s">
        <v>65</v>
      </c>
      <c r="C2325" s="1" t="s">
        <v>35</v>
      </c>
      <c r="D2325" s="1">
        <v>4011</v>
      </c>
      <c r="E2325" s="1">
        <v>45236</v>
      </c>
      <c r="F2325" s="1" t="s">
        <v>8</v>
      </c>
    </row>
    <row r="2326" spans="1:6" x14ac:dyDescent="0.25">
      <c r="A2326" s="1">
        <v>2021</v>
      </c>
      <c r="B2326" s="1" t="s">
        <v>65</v>
      </c>
      <c r="C2326" s="1" t="s">
        <v>36</v>
      </c>
      <c r="D2326" s="1">
        <v>24469</v>
      </c>
      <c r="E2326" s="1">
        <v>43373</v>
      </c>
      <c r="F2326" s="1" t="s">
        <v>10</v>
      </c>
    </row>
    <row r="2327" spans="1:6" x14ac:dyDescent="0.25">
      <c r="A2327" s="1">
        <v>2021</v>
      </c>
      <c r="B2327" s="1" t="s">
        <v>65</v>
      </c>
      <c r="C2327" s="1" t="s">
        <v>37</v>
      </c>
      <c r="D2327" s="1">
        <v>4216</v>
      </c>
      <c r="E2327" s="1">
        <v>41417</v>
      </c>
      <c r="F2327" s="1" t="s">
        <v>8</v>
      </c>
    </row>
    <row r="2328" spans="1:6" x14ac:dyDescent="0.25">
      <c r="A2328" s="1">
        <v>2021</v>
      </c>
      <c r="B2328" s="1" t="s">
        <v>65</v>
      </c>
      <c r="C2328" s="1" t="s">
        <v>38</v>
      </c>
      <c r="D2328" s="1">
        <v>72430</v>
      </c>
      <c r="E2328" s="1">
        <v>49410</v>
      </c>
      <c r="F2328" s="1" t="s">
        <v>8</v>
      </c>
    </row>
    <row r="2329" spans="1:6" x14ac:dyDescent="0.25">
      <c r="A2329" s="1">
        <v>2021</v>
      </c>
      <c r="B2329" s="1" t="s">
        <v>65</v>
      </c>
      <c r="C2329" s="1" t="s">
        <v>39</v>
      </c>
      <c r="D2329" s="1">
        <v>24457</v>
      </c>
      <c r="E2329" s="1">
        <v>42624</v>
      </c>
      <c r="F2329" s="1" t="s">
        <v>10</v>
      </c>
    </row>
    <row r="2330" spans="1:6" x14ac:dyDescent="0.25">
      <c r="A2330" s="1">
        <v>2021</v>
      </c>
      <c r="B2330" s="1" t="s">
        <v>65</v>
      </c>
      <c r="C2330" s="1" t="s">
        <v>40</v>
      </c>
      <c r="D2330" s="1">
        <v>2047</v>
      </c>
      <c r="E2330" s="1">
        <v>44696</v>
      </c>
      <c r="F2330" s="1" t="s">
        <v>10</v>
      </c>
    </row>
    <row r="2331" spans="1:6" x14ac:dyDescent="0.25">
      <c r="A2331" s="1">
        <v>2021</v>
      </c>
      <c r="B2331" s="1" t="s">
        <v>65</v>
      </c>
      <c r="C2331" s="1" t="s">
        <v>41</v>
      </c>
      <c r="D2331" s="1">
        <v>23639</v>
      </c>
      <c r="E2331" s="1">
        <v>41006</v>
      </c>
      <c r="F2331" s="1" t="s">
        <v>8</v>
      </c>
    </row>
    <row r="2332" spans="1:6" x14ac:dyDescent="0.25">
      <c r="A2332" s="1">
        <v>2021</v>
      </c>
      <c r="B2332" s="1" t="s">
        <v>65</v>
      </c>
      <c r="C2332" s="1" t="s">
        <v>42</v>
      </c>
      <c r="D2332" s="1">
        <v>6589</v>
      </c>
      <c r="E2332" s="1">
        <v>42151</v>
      </c>
      <c r="F2332" s="1" t="s">
        <v>8</v>
      </c>
    </row>
    <row r="2333" spans="1:6" x14ac:dyDescent="0.25">
      <c r="A2333" s="1">
        <v>2021</v>
      </c>
      <c r="B2333" s="1" t="s">
        <v>65</v>
      </c>
      <c r="C2333" s="1" t="s">
        <v>43</v>
      </c>
      <c r="D2333" s="1">
        <v>25468</v>
      </c>
      <c r="E2333" s="1">
        <v>41467</v>
      </c>
      <c r="F2333" s="1" t="s">
        <v>10</v>
      </c>
    </row>
    <row r="2334" spans="1:6" x14ac:dyDescent="0.25">
      <c r="A2334" s="1">
        <v>2021</v>
      </c>
      <c r="B2334" s="1" t="s">
        <v>65</v>
      </c>
      <c r="C2334" s="1" t="s">
        <v>44</v>
      </c>
      <c r="D2334" s="1">
        <v>33082</v>
      </c>
      <c r="E2334" s="1">
        <v>41131</v>
      </c>
      <c r="F2334" s="1" t="s">
        <v>8</v>
      </c>
    </row>
    <row r="2335" spans="1:6" x14ac:dyDescent="0.25">
      <c r="A2335" s="1">
        <v>2021</v>
      </c>
      <c r="B2335" s="1" t="s">
        <v>65</v>
      </c>
      <c r="C2335" s="1" t="s">
        <v>45</v>
      </c>
      <c r="D2335" s="1">
        <v>3537</v>
      </c>
      <c r="E2335" s="1">
        <v>40466</v>
      </c>
      <c r="F2335" s="1" t="s">
        <v>10</v>
      </c>
    </row>
    <row r="2336" spans="1:6" x14ac:dyDescent="0.25">
      <c r="A2336" s="1">
        <v>2021</v>
      </c>
      <c r="B2336" s="1" t="s">
        <v>65</v>
      </c>
      <c r="C2336" s="1" t="s">
        <v>46</v>
      </c>
      <c r="D2336" s="1">
        <v>12142</v>
      </c>
      <c r="E2336" s="1">
        <v>40386</v>
      </c>
      <c r="F2336" s="1" t="s">
        <v>8</v>
      </c>
    </row>
    <row r="2337" spans="1:6" x14ac:dyDescent="0.25">
      <c r="A2337" s="1">
        <v>2021</v>
      </c>
      <c r="B2337" s="1" t="s">
        <v>65</v>
      </c>
      <c r="C2337" s="1" t="s">
        <v>47</v>
      </c>
      <c r="D2337" s="1">
        <v>2223</v>
      </c>
      <c r="E2337" s="1">
        <v>40233</v>
      </c>
      <c r="F2337" s="1" t="s">
        <v>8</v>
      </c>
    </row>
    <row r="2338" spans="1:6" x14ac:dyDescent="0.25">
      <c r="A2338" s="1">
        <v>2021</v>
      </c>
      <c r="B2338" s="1" t="s">
        <v>65</v>
      </c>
      <c r="C2338" s="1" t="s">
        <v>48</v>
      </c>
      <c r="D2338" s="1">
        <v>15931</v>
      </c>
      <c r="E2338" s="1">
        <v>42227</v>
      </c>
      <c r="F2338" s="1" t="s">
        <v>10</v>
      </c>
    </row>
    <row r="2339" spans="1:6" x14ac:dyDescent="0.25">
      <c r="A2339" s="1">
        <v>2021</v>
      </c>
      <c r="B2339" s="1" t="s">
        <v>65</v>
      </c>
      <c r="C2339" s="1" t="s">
        <v>49</v>
      </c>
      <c r="D2339" s="1">
        <v>57504</v>
      </c>
      <c r="E2339" s="1">
        <v>47110</v>
      </c>
      <c r="F2339" s="1" t="s">
        <v>10</v>
      </c>
    </row>
    <row r="2340" spans="1:6" x14ac:dyDescent="0.25">
      <c r="A2340" s="1">
        <v>2021</v>
      </c>
      <c r="B2340" s="1" t="s">
        <v>65</v>
      </c>
      <c r="C2340" s="1" t="s">
        <v>50</v>
      </c>
      <c r="D2340" s="1">
        <v>6492</v>
      </c>
      <c r="E2340" s="1">
        <v>43389</v>
      </c>
      <c r="F2340" s="1" t="s">
        <v>8</v>
      </c>
    </row>
    <row r="2341" spans="1:6" x14ac:dyDescent="0.25">
      <c r="A2341" s="1">
        <v>2021</v>
      </c>
      <c r="B2341" s="1" t="s">
        <v>65</v>
      </c>
      <c r="C2341" s="1" t="s">
        <v>51</v>
      </c>
      <c r="D2341" s="1">
        <v>1990</v>
      </c>
      <c r="E2341" s="1">
        <v>43394</v>
      </c>
      <c r="F2341" s="1" t="s">
        <v>8</v>
      </c>
    </row>
    <row r="2342" spans="1:6" x14ac:dyDescent="0.25">
      <c r="A2342" s="1">
        <v>2021</v>
      </c>
      <c r="B2342" s="1" t="s">
        <v>65</v>
      </c>
      <c r="C2342" s="1" t="s">
        <v>52</v>
      </c>
      <c r="D2342" s="1">
        <v>29777</v>
      </c>
      <c r="E2342" s="1">
        <v>51136</v>
      </c>
      <c r="F2342" s="1" t="s">
        <v>10</v>
      </c>
    </row>
    <row r="2343" spans="1:6" x14ac:dyDescent="0.25">
      <c r="A2343" s="1">
        <v>2021</v>
      </c>
      <c r="B2343" s="1" t="s">
        <v>65</v>
      </c>
      <c r="C2343" s="1" t="s">
        <v>53</v>
      </c>
      <c r="D2343" s="1">
        <v>19915</v>
      </c>
      <c r="E2343" s="1">
        <v>48585</v>
      </c>
      <c r="F2343" s="1" t="s">
        <v>10</v>
      </c>
    </row>
    <row r="2344" spans="1:6" x14ac:dyDescent="0.25">
      <c r="A2344" s="1">
        <v>2021</v>
      </c>
      <c r="B2344" s="1" t="s">
        <v>65</v>
      </c>
      <c r="C2344" s="1" t="s">
        <v>54</v>
      </c>
      <c r="D2344" s="1">
        <v>5797</v>
      </c>
      <c r="E2344" s="1">
        <v>38080</v>
      </c>
      <c r="F2344" s="1" t="s">
        <v>10</v>
      </c>
    </row>
    <row r="2345" spans="1:6" x14ac:dyDescent="0.25">
      <c r="A2345" s="1">
        <v>2021</v>
      </c>
      <c r="B2345" s="1" t="s">
        <v>65</v>
      </c>
      <c r="C2345" s="1" t="s">
        <v>55</v>
      </c>
      <c r="D2345" s="1">
        <v>13757</v>
      </c>
      <c r="E2345" s="1">
        <v>37908</v>
      </c>
      <c r="F2345" s="1" t="s">
        <v>10</v>
      </c>
    </row>
    <row r="2346" spans="1:6" x14ac:dyDescent="0.25">
      <c r="A2346" s="1">
        <v>2021</v>
      </c>
      <c r="B2346" s="1" t="s">
        <v>65</v>
      </c>
      <c r="C2346" s="1" t="s">
        <v>56</v>
      </c>
      <c r="D2346" s="1">
        <v>1655</v>
      </c>
      <c r="E2346" s="1">
        <v>45255</v>
      </c>
      <c r="F2346" s="1" t="s">
        <v>10</v>
      </c>
    </row>
    <row r="2347" spans="1:6" x14ac:dyDescent="0.25">
      <c r="A2347" s="1">
        <v>2020</v>
      </c>
      <c r="B2347" s="1" t="s">
        <v>6</v>
      </c>
      <c r="C2347" s="1" t="s">
        <v>7</v>
      </c>
      <c r="D2347" s="1">
        <v>1843</v>
      </c>
      <c r="E2347" s="1">
        <v>62388</v>
      </c>
      <c r="F2347" s="1" t="s">
        <v>8</v>
      </c>
    </row>
    <row r="2348" spans="1:6" x14ac:dyDescent="0.25">
      <c r="A2348" s="1">
        <v>2020</v>
      </c>
      <c r="B2348" s="1" t="s">
        <v>6</v>
      </c>
      <c r="C2348" s="1" t="s">
        <v>9</v>
      </c>
      <c r="D2348" s="1">
        <v>1328</v>
      </c>
      <c r="E2348" s="1">
        <v>56854</v>
      </c>
      <c r="F2348" s="1" t="s">
        <v>8</v>
      </c>
    </row>
    <row r="2349" spans="1:6" x14ac:dyDescent="0.25">
      <c r="A2349" s="1">
        <v>2020</v>
      </c>
      <c r="B2349" s="1" t="s">
        <v>6</v>
      </c>
      <c r="C2349" s="1" t="s">
        <v>11</v>
      </c>
      <c r="D2349" s="1">
        <v>2525</v>
      </c>
      <c r="E2349" s="1">
        <v>53616</v>
      </c>
      <c r="F2349" s="1" t="s">
        <v>10</v>
      </c>
    </row>
    <row r="2350" spans="1:6" x14ac:dyDescent="0.25">
      <c r="A2350" s="1">
        <v>2020</v>
      </c>
      <c r="B2350" s="1" t="s">
        <v>6</v>
      </c>
      <c r="C2350" s="1" t="s">
        <v>12</v>
      </c>
      <c r="D2350" s="1">
        <v>17605</v>
      </c>
      <c r="E2350" s="1">
        <v>44595</v>
      </c>
      <c r="F2350" s="1" t="s">
        <v>8</v>
      </c>
    </row>
    <row r="2351" spans="1:6" x14ac:dyDescent="0.25">
      <c r="A2351" s="1">
        <v>2020</v>
      </c>
      <c r="B2351" s="1" t="s">
        <v>6</v>
      </c>
      <c r="C2351" s="1" t="s">
        <v>13</v>
      </c>
      <c r="D2351" s="1">
        <v>3256</v>
      </c>
      <c r="E2351" s="1">
        <v>94489</v>
      </c>
      <c r="F2351" s="1" t="s">
        <v>8</v>
      </c>
    </row>
    <row r="2352" spans="1:6" x14ac:dyDescent="0.25">
      <c r="A2352" s="1">
        <v>2020</v>
      </c>
      <c r="B2352" s="1" t="s">
        <v>6</v>
      </c>
      <c r="C2352" s="1" t="s">
        <v>14</v>
      </c>
      <c r="D2352" s="1">
        <v>441</v>
      </c>
      <c r="E2352" s="1">
        <v>46054</v>
      </c>
      <c r="F2352" s="1" t="s">
        <v>10</v>
      </c>
    </row>
    <row r="2353" spans="1:6" x14ac:dyDescent="0.25">
      <c r="A2353" s="1">
        <v>2020</v>
      </c>
      <c r="B2353" s="1" t="s">
        <v>6</v>
      </c>
      <c r="C2353" s="1" t="s">
        <v>15</v>
      </c>
      <c r="D2353" s="1">
        <v>177</v>
      </c>
      <c r="E2353" s="1">
        <v>45987</v>
      </c>
      <c r="F2353" s="1" t="s">
        <v>10</v>
      </c>
    </row>
    <row r="2354" spans="1:6" x14ac:dyDescent="0.25">
      <c r="A2354" s="1">
        <v>2020</v>
      </c>
      <c r="B2354" s="1" t="s">
        <v>6</v>
      </c>
      <c r="C2354" s="1" t="s">
        <v>16</v>
      </c>
      <c r="D2354" s="1">
        <v>5289</v>
      </c>
      <c r="E2354" s="1">
        <v>40681</v>
      </c>
      <c r="F2354" s="1" t="s">
        <v>8</v>
      </c>
    </row>
    <row r="2355" spans="1:6" x14ac:dyDescent="0.25">
      <c r="A2355" s="1">
        <v>2020</v>
      </c>
      <c r="B2355" s="1" t="s">
        <v>6</v>
      </c>
      <c r="C2355" s="1" t="s">
        <v>17</v>
      </c>
      <c r="D2355" s="1">
        <v>2630</v>
      </c>
      <c r="E2355" s="1">
        <v>48010</v>
      </c>
      <c r="F2355" s="1" t="s">
        <v>8</v>
      </c>
    </row>
    <row r="2356" spans="1:6" x14ac:dyDescent="0.25">
      <c r="A2356" s="1">
        <v>2020</v>
      </c>
      <c r="B2356" s="1" t="s">
        <v>6</v>
      </c>
      <c r="C2356" s="1" t="s">
        <v>18</v>
      </c>
      <c r="D2356" s="1">
        <v>2500</v>
      </c>
      <c r="E2356" s="1">
        <v>45998</v>
      </c>
      <c r="F2356" s="1" t="s">
        <v>10</v>
      </c>
    </row>
    <row r="2357" spans="1:6" x14ac:dyDescent="0.25">
      <c r="A2357" s="1">
        <v>2020</v>
      </c>
      <c r="B2357" s="1" t="s">
        <v>6</v>
      </c>
      <c r="C2357" s="1" t="s">
        <v>19</v>
      </c>
      <c r="D2357" s="1">
        <v>2785</v>
      </c>
      <c r="E2357" s="1">
        <v>56101</v>
      </c>
      <c r="F2357" s="1" t="s">
        <v>8</v>
      </c>
    </row>
    <row r="2358" spans="1:6" x14ac:dyDescent="0.25">
      <c r="A2358" s="1">
        <v>2020</v>
      </c>
      <c r="B2358" s="1" t="s">
        <v>6</v>
      </c>
      <c r="C2358" s="1" t="s">
        <v>20</v>
      </c>
      <c r="D2358" s="1">
        <v>2217</v>
      </c>
      <c r="E2358" s="1">
        <v>54605</v>
      </c>
      <c r="F2358" s="1" t="s">
        <v>10</v>
      </c>
    </row>
    <row r="2359" spans="1:6" x14ac:dyDescent="0.25">
      <c r="A2359" s="1">
        <v>2020</v>
      </c>
      <c r="B2359" s="1" t="s">
        <v>6</v>
      </c>
      <c r="C2359" s="1" t="s">
        <v>21</v>
      </c>
      <c r="D2359" s="1">
        <v>2830</v>
      </c>
      <c r="E2359" s="1">
        <v>48989</v>
      </c>
      <c r="F2359" s="1" t="s">
        <v>8</v>
      </c>
    </row>
    <row r="2360" spans="1:6" x14ac:dyDescent="0.25">
      <c r="A2360" s="1">
        <v>2020</v>
      </c>
      <c r="B2360" s="1" t="s">
        <v>6</v>
      </c>
      <c r="C2360" s="1" t="s">
        <v>22</v>
      </c>
      <c r="D2360" s="1">
        <v>2658</v>
      </c>
      <c r="E2360" s="1">
        <v>53004</v>
      </c>
      <c r="F2360" s="1" t="s">
        <v>8</v>
      </c>
    </row>
    <row r="2361" spans="1:6" x14ac:dyDescent="0.25">
      <c r="A2361" s="1">
        <v>2020</v>
      </c>
      <c r="B2361" s="1" t="s">
        <v>6</v>
      </c>
      <c r="C2361" s="1" t="s">
        <v>23</v>
      </c>
      <c r="D2361" s="1">
        <v>1559</v>
      </c>
      <c r="E2361" s="1">
        <v>62223</v>
      </c>
      <c r="F2361" s="1" t="s">
        <v>10</v>
      </c>
    </row>
    <row r="2362" spans="1:6" x14ac:dyDescent="0.25">
      <c r="A2362" s="1">
        <v>2020</v>
      </c>
      <c r="B2362" s="1" t="s">
        <v>6</v>
      </c>
      <c r="C2362" s="1" t="s">
        <v>24</v>
      </c>
      <c r="D2362" s="1">
        <v>3089</v>
      </c>
      <c r="E2362" s="1">
        <v>90277</v>
      </c>
      <c r="F2362" s="1" t="s">
        <v>10</v>
      </c>
    </row>
    <row r="2363" spans="1:6" x14ac:dyDescent="0.25">
      <c r="A2363" s="1">
        <v>2020</v>
      </c>
      <c r="B2363" s="1" t="s">
        <v>6</v>
      </c>
      <c r="C2363" s="1" t="s">
        <v>25</v>
      </c>
      <c r="D2363" s="1">
        <v>1372</v>
      </c>
      <c r="E2363" s="1">
        <v>47187</v>
      </c>
      <c r="F2363" s="1" t="s">
        <v>8</v>
      </c>
    </row>
    <row r="2364" spans="1:6" x14ac:dyDescent="0.25">
      <c r="A2364" s="1">
        <v>2020</v>
      </c>
      <c r="B2364" s="1" t="s">
        <v>6</v>
      </c>
      <c r="C2364" s="1" t="s">
        <v>26</v>
      </c>
      <c r="D2364" s="1">
        <v>723</v>
      </c>
      <c r="E2364" s="1">
        <v>49100</v>
      </c>
      <c r="F2364" s="1" t="s">
        <v>8</v>
      </c>
    </row>
    <row r="2365" spans="1:6" x14ac:dyDescent="0.25">
      <c r="A2365" s="1">
        <v>2020</v>
      </c>
      <c r="B2365" s="1" t="s">
        <v>6</v>
      </c>
      <c r="C2365" s="1" t="s">
        <v>27</v>
      </c>
      <c r="D2365" s="1">
        <v>985</v>
      </c>
      <c r="E2365" s="1">
        <v>67244</v>
      </c>
      <c r="F2365" s="1" t="s">
        <v>10</v>
      </c>
    </row>
    <row r="2366" spans="1:6" x14ac:dyDescent="0.25">
      <c r="A2366" s="1">
        <v>2020</v>
      </c>
      <c r="B2366" s="1" t="s">
        <v>6</v>
      </c>
      <c r="C2366" s="1" t="s">
        <v>28</v>
      </c>
      <c r="D2366" s="1">
        <v>3282</v>
      </c>
      <c r="E2366" s="1">
        <v>46516</v>
      </c>
      <c r="F2366" s="1" t="s">
        <v>10</v>
      </c>
    </row>
    <row r="2367" spans="1:6" x14ac:dyDescent="0.25">
      <c r="A2367" s="1">
        <v>2020</v>
      </c>
      <c r="B2367" s="1" t="s">
        <v>6</v>
      </c>
      <c r="C2367" s="1" t="s">
        <v>29</v>
      </c>
      <c r="D2367" s="1">
        <v>3071</v>
      </c>
      <c r="E2367" s="1">
        <v>56521</v>
      </c>
      <c r="F2367" s="1" t="s">
        <v>10</v>
      </c>
    </row>
    <row r="2368" spans="1:6" x14ac:dyDescent="0.25">
      <c r="A2368" s="1">
        <v>2020</v>
      </c>
      <c r="B2368" s="1" t="s">
        <v>6</v>
      </c>
      <c r="C2368" s="1" t="s">
        <v>30</v>
      </c>
      <c r="D2368" s="1">
        <v>2153</v>
      </c>
      <c r="E2368" s="1">
        <v>53028</v>
      </c>
      <c r="F2368" s="1" t="s">
        <v>10</v>
      </c>
    </row>
    <row r="2369" spans="1:6" x14ac:dyDescent="0.25">
      <c r="A2369" s="1">
        <v>2020</v>
      </c>
      <c r="B2369" s="1" t="s">
        <v>6</v>
      </c>
      <c r="C2369" s="1" t="s">
        <v>31</v>
      </c>
      <c r="D2369" s="1">
        <v>1935</v>
      </c>
      <c r="E2369" s="1">
        <v>49331</v>
      </c>
      <c r="F2369" s="1" t="s">
        <v>10</v>
      </c>
    </row>
    <row r="2370" spans="1:6" x14ac:dyDescent="0.25">
      <c r="A2370" s="1">
        <v>2020</v>
      </c>
      <c r="B2370" s="1" t="s">
        <v>6</v>
      </c>
      <c r="C2370" s="1" t="s">
        <v>32</v>
      </c>
      <c r="D2370" s="1">
        <v>1771</v>
      </c>
      <c r="E2370" s="1">
        <v>73090</v>
      </c>
      <c r="F2370" s="1" t="s">
        <v>8</v>
      </c>
    </row>
    <row r="2371" spans="1:6" x14ac:dyDescent="0.25">
      <c r="A2371" s="1">
        <v>2020</v>
      </c>
      <c r="B2371" s="1" t="s">
        <v>6</v>
      </c>
      <c r="C2371" s="1" t="s">
        <v>33</v>
      </c>
      <c r="D2371" s="1">
        <v>2378</v>
      </c>
      <c r="E2371" s="1">
        <v>47084</v>
      </c>
      <c r="F2371" s="1" t="s">
        <v>8</v>
      </c>
    </row>
    <row r="2372" spans="1:6" x14ac:dyDescent="0.25">
      <c r="A2372" s="1">
        <v>2020</v>
      </c>
      <c r="B2372" s="1" t="s">
        <v>6</v>
      </c>
      <c r="C2372" s="1" t="s">
        <v>34</v>
      </c>
      <c r="D2372" s="1">
        <v>641</v>
      </c>
      <c r="E2372" s="1">
        <v>88872</v>
      </c>
      <c r="F2372" s="1" t="s">
        <v>10</v>
      </c>
    </row>
    <row r="2373" spans="1:6" x14ac:dyDescent="0.25">
      <c r="A2373" s="1">
        <v>2020</v>
      </c>
      <c r="B2373" s="1" t="s">
        <v>6</v>
      </c>
      <c r="C2373" s="1" t="s">
        <v>35</v>
      </c>
      <c r="D2373" s="1">
        <v>344</v>
      </c>
      <c r="E2373" s="1">
        <v>48081</v>
      </c>
      <c r="F2373" s="1" t="s">
        <v>8</v>
      </c>
    </row>
    <row r="2374" spans="1:6" x14ac:dyDescent="0.25">
      <c r="A2374" s="1">
        <v>2020</v>
      </c>
      <c r="B2374" s="1" t="s">
        <v>6</v>
      </c>
      <c r="C2374" s="1" t="s">
        <v>36</v>
      </c>
      <c r="D2374" s="1">
        <v>1003</v>
      </c>
      <c r="E2374" s="1">
        <v>45981</v>
      </c>
      <c r="F2374" s="1" t="s">
        <v>8</v>
      </c>
    </row>
    <row r="2375" spans="1:6" x14ac:dyDescent="0.25">
      <c r="A2375" s="1">
        <v>2020</v>
      </c>
      <c r="B2375" s="1" t="s">
        <v>6</v>
      </c>
      <c r="C2375" s="1" t="s">
        <v>37</v>
      </c>
      <c r="D2375" s="1">
        <v>2007</v>
      </c>
      <c r="E2375" s="1">
        <v>70393</v>
      </c>
      <c r="F2375" s="1" t="s">
        <v>10</v>
      </c>
    </row>
    <row r="2376" spans="1:6" x14ac:dyDescent="0.25">
      <c r="A2376" s="1">
        <v>2020</v>
      </c>
      <c r="B2376" s="1" t="s">
        <v>6</v>
      </c>
      <c r="C2376" s="1" t="s">
        <v>38</v>
      </c>
      <c r="D2376" s="1">
        <v>3062</v>
      </c>
      <c r="E2376" s="1">
        <v>47230</v>
      </c>
      <c r="F2376" s="1" t="s">
        <v>10</v>
      </c>
    </row>
    <row r="2377" spans="1:6" x14ac:dyDescent="0.25">
      <c r="A2377" s="1">
        <v>2020</v>
      </c>
      <c r="B2377" s="1" t="s">
        <v>6</v>
      </c>
      <c r="C2377" s="1" t="s">
        <v>39</v>
      </c>
      <c r="D2377" s="1">
        <v>3330</v>
      </c>
      <c r="E2377" s="1">
        <v>45062</v>
      </c>
      <c r="F2377" s="1" t="s">
        <v>8</v>
      </c>
    </row>
    <row r="2378" spans="1:6" x14ac:dyDescent="0.25">
      <c r="A2378" s="1">
        <v>2020</v>
      </c>
      <c r="B2378" s="1" t="s">
        <v>6</v>
      </c>
      <c r="C2378" s="1" t="s">
        <v>40</v>
      </c>
      <c r="D2378" s="1">
        <v>1766</v>
      </c>
      <c r="E2378" s="1">
        <v>101073</v>
      </c>
      <c r="F2378" s="1" t="s">
        <v>8</v>
      </c>
    </row>
    <row r="2379" spans="1:6" x14ac:dyDescent="0.25">
      <c r="A2379" s="1">
        <v>2020</v>
      </c>
      <c r="B2379" s="1" t="s">
        <v>6</v>
      </c>
      <c r="C2379" s="1" t="s">
        <v>41</v>
      </c>
      <c r="D2379" s="1">
        <v>2470</v>
      </c>
      <c r="E2379" s="1">
        <v>57145</v>
      </c>
      <c r="F2379" s="1" t="s">
        <v>10</v>
      </c>
    </row>
    <row r="2380" spans="1:6" x14ac:dyDescent="0.25">
      <c r="A2380" s="1">
        <v>2020</v>
      </c>
      <c r="B2380" s="1" t="s">
        <v>6</v>
      </c>
      <c r="C2380" s="1" t="s">
        <v>42</v>
      </c>
      <c r="D2380" s="1">
        <v>4348</v>
      </c>
      <c r="E2380" s="1">
        <v>97135</v>
      </c>
      <c r="F2380" s="1" t="s">
        <v>8</v>
      </c>
    </row>
    <row r="2381" spans="1:6" x14ac:dyDescent="0.25">
      <c r="A2381" s="1">
        <v>2020</v>
      </c>
      <c r="B2381" s="1" t="s">
        <v>6</v>
      </c>
      <c r="C2381" s="1" t="s">
        <v>43</v>
      </c>
      <c r="D2381" s="1">
        <v>4560</v>
      </c>
      <c r="E2381" s="1">
        <v>43495</v>
      </c>
      <c r="F2381" s="1" t="s">
        <v>10</v>
      </c>
    </row>
    <row r="2382" spans="1:6" x14ac:dyDescent="0.25">
      <c r="A2382" s="1">
        <v>2020</v>
      </c>
      <c r="B2382" s="1" t="s">
        <v>6</v>
      </c>
      <c r="C2382" s="1" t="s">
        <v>44</v>
      </c>
      <c r="D2382" s="1">
        <v>3585</v>
      </c>
      <c r="E2382" s="1">
        <v>68951</v>
      </c>
      <c r="F2382" s="1" t="s">
        <v>8</v>
      </c>
    </row>
    <row r="2383" spans="1:6" x14ac:dyDescent="0.25">
      <c r="A2383" s="1">
        <v>2020</v>
      </c>
      <c r="B2383" s="1" t="s">
        <v>6</v>
      </c>
      <c r="C2383" s="1" t="s">
        <v>45</v>
      </c>
      <c r="D2383" s="1">
        <v>194</v>
      </c>
      <c r="E2383" s="1">
        <v>45071</v>
      </c>
      <c r="F2383" s="1" t="s">
        <v>8</v>
      </c>
    </row>
    <row r="2384" spans="1:6" x14ac:dyDescent="0.25">
      <c r="A2384" s="1">
        <v>2020</v>
      </c>
      <c r="B2384" s="1" t="s">
        <v>6</v>
      </c>
      <c r="C2384" s="1" t="s">
        <v>46</v>
      </c>
      <c r="D2384" s="1">
        <v>1286</v>
      </c>
      <c r="E2384" s="1">
        <v>46536</v>
      </c>
      <c r="F2384" s="1" t="s">
        <v>10</v>
      </c>
    </row>
    <row r="2385" spans="1:6" x14ac:dyDescent="0.25">
      <c r="A2385" s="1">
        <v>2020</v>
      </c>
      <c r="B2385" s="1" t="s">
        <v>6</v>
      </c>
      <c r="C2385" s="1" t="s">
        <v>47</v>
      </c>
      <c r="D2385" s="1">
        <v>1047</v>
      </c>
      <c r="E2385" s="1">
        <v>48904</v>
      </c>
      <c r="F2385" s="1" t="s">
        <v>10</v>
      </c>
    </row>
    <row r="2386" spans="1:6" x14ac:dyDescent="0.25">
      <c r="A2386" s="1">
        <v>2020</v>
      </c>
      <c r="B2386" s="1" t="s">
        <v>6</v>
      </c>
      <c r="C2386" s="1" t="s">
        <v>48</v>
      </c>
      <c r="D2386" s="1">
        <v>1099</v>
      </c>
      <c r="E2386" s="1">
        <v>52634</v>
      </c>
      <c r="F2386" s="1" t="s">
        <v>8</v>
      </c>
    </row>
    <row r="2387" spans="1:6" x14ac:dyDescent="0.25">
      <c r="A2387" s="1">
        <v>2020</v>
      </c>
      <c r="B2387" s="1" t="s">
        <v>6</v>
      </c>
      <c r="C2387" s="1" t="s">
        <v>49</v>
      </c>
      <c r="D2387" s="1">
        <v>19761</v>
      </c>
      <c r="E2387" s="1">
        <v>115449</v>
      </c>
      <c r="F2387" s="1" t="s">
        <v>8</v>
      </c>
    </row>
    <row r="2388" spans="1:6" x14ac:dyDescent="0.25">
      <c r="A2388" s="1">
        <v>2020</v>
      </c>
      <c r="B2388" s="1" t="s">
        <v>6</v>
      </c>
      <c r="C2388" s="1" t="s">
        <v>50</v>
      </c>
      <c r="D2388" s="1">
        <v>1002</v>
      </c>
      <c r="E2388" s="1">
        <v>67171</v>
      </c>
      <c r="F2388" s="1" t="s">
        <v>10</v>
      </c>
    </row>
    <row r="2389" spans="1:6" x14ac:dyDescent="0.25">
      <c r="A2389" s="1">
        <v>2020</v>
      </c>
      <c r="B2389" s="1" t="s">
        <v>6</v>
      </c>
      <c r="C2389" s="1" t="s">
        <v>51</v>
      </c>
      <c r="D2389" s="1">
        <v>548</v>
      </c>
      <c r="E2389" s="1">
        <v>44605</v>
      </c>
      <c r="F2389" s="1" t="s">
        <v>10</v>
      </c>
    </row>
    <row r="2390" spans="1:6" x14ac:dyDescent="0.25">
      <c r="A2390" s="1">
        <v>2020</v>
      </c>
      <c r="B2390" s="1" t="s">
        <v>6</v>
      </c>
      <c r="C2390" s="1" t="s">
        <v>52</v>
      </c>
      <c r="D2390" s="1">
        <v>2101</v>
      </c>
      <c r="E2390" s="1">
        <v>53043</v>
      </c>
      <c r="F2390" s="1" t="s">
        <v>10</v>
      </c>
    </row>
    <row r="2391" spans="1:6" x14ac:dyDescent="0.25">
      <c r="A2391" s="1">
        <v>2020</v>
      </c>
      <c r="B2391" s="1" t="s">
        <v>6</v>
      </c>
      <c r="C2391" s="1" t="s">
        <v>53</v>
      </c>
      <c r="D2391" s="1">
        <v>7317</v>
      </c>
      <c r="E2391" s="1">
        <v>39346</v>
      </c>
      <c r="F2391" s="1" t="s">
        <v>10</v>
      </c>
    </row>
    <row r="2392" spans="1:6" x14ac:dyDescent="0.25">
      <c r="A2392" s="1">
        <v>2020</v>
      </c>
      <c r="B2392" s="1" t="s">
        <v>6</v>
      </c>
      <c r="C2392" s="1" t="s">
        <v>54</v>
      </c>
      <c r="D2392" s="1">
        <v>1199</v>
      </c>
      <c r="E2392" s="1">
        <v>86012</v>
      </c>
      <c r="F2392" s="1" t="s">
        <v>10</v>
      </c>
    </row>
    <row r="2393" spans="1:6" x14ac:dyDescent="0.25">
      <c r="A2393" s="1">
        <v>2020</v>
      </c>
      <c r="B2393" s="1" t="s">
        <v>6</v>
      </c>
      <c r="C2393" s="1" t="s">
        <v>55</v>
      </c>
      <c r="D2393" s="1">
        <v>2926</v>
      </c>
      <c r="E2393" s="1">
        <v>45437</v>
      </c>
      <c r="F2393" s="1" t="s">
        <v>8</v>
      </c>
    </row>
    <row r="2394" spans="1:6" x14ac:dyDescent="0.25">
      <c r="A2394" s="1">
        <v>2020</v>
      </c>
      <c r="B2394" s="1" t="s">
        <v>6</v>
      </c>
      <c r="C2394" s="1" t="s">
        <v>56</v>
      </c>
      <c r="D2394" s="1">
        <v>1438</v>
      </c>
      <c r="E2394" s="1">
        <v>89751</v>
      </c>
      <c r="F2394" s="1" t="s">
        <v>8</v>
      </c>
    </row>
    <row r="2395" spans="1:6" x14ac:dyDescent="0.25">
      <c r="A2395" s="1">
        <v>2020</v>
      </c>
      <c r="B2395" s="1" t="s">
        <v>57</v>
      </c>
      <c r="C2395" s="1" t="s">
        <v>7</v>
      </c>
      <c r="D2395" s="1">
        <v>9897</v>
      </c>
      <c r="E2395" s="1">
        <v>59957</v>
      </c>
      <c r="F2395" s="1" t="s">
        <v>10</v>
      </c>
    </row>
    <row r="2396" spans="1:6" x14ac:dyDescent="0.25">
      <c r="A2396" s="1">
        <v>2020</v>
      </c>
      <c r="B2396" s="1" t="s">
        <v>57</v>
      </c>
      <c r="C2396" s="1" t="s">
        <v>9</v>
      </c>
      <c r="D2396" s="1">
        <v>12867</v>
      </c>
      <c r="E2396" s="1">
        <v>61989</v>
      </c>
      <c r="F2396" s="1" t="s">
        <v>8</v>
      </c>
    </row>
    <row r="2397" spans="1:6" x14ac:dyDescent="0.25">
      <c r="A2397" s="1">
        <v>2020</v>
      </c>
      <c r="B2397" s="1" t="s">
        <v>57</v>
      </c>
      <c r="C2397" s="1" t="s">
        <v>11</v>
      </c>
      <c r="D2397" s="1">
        <v>6945</v>
      </c>
      <c r="E2397" s="1">
        <v>53988</v>
      </c>
      <c r="F2397" s="1" t="s">
        <v>8</v>
      </c>
    </row>
    <row r="2398" spans="1:6" x14ac:dyDescent="0.25">
      <c r="A2398" s="1">
        <v>2020</v>
      </c>
      <c r="B2398" s="1" t="s">
        <v>57</v>
      </c>
      <c r="C2398" s="1" t="s">
        <v>12</v>
      </c>
      <c r="D2398" s="1">
        <v>80657</v>
      </c>
      <c r="E2398" s="1">
        <v>76084</v>
      </c>
      <c r="F2398" s="1" t="s">
        <v>10</v>
      </c>
    </row>
    <row r="2399" spans="1:6" x14ac:dyDescent="0.25">
      <c r="A2399" s="1">
        <v>2020</v>
      </c>
      <c r="B2399" s="1" t="s">
        <v>57</v>
      </c>
      <c r="C2399" s="1" t="s">
        <v>13</v>
      </c>
      <c r="D2399" s="1">
        <v>19884</v>
      </c>
      <c r="E2399" s="1">
        <v>68414</v>
      </c>
      <c r="F2399" s="1" t="s">
        <v>10</v>
      </c>
    </row>
    <row r="2400" spans="1:6" x14ac:dyDescent="0.25">
      <c r="A2400" s="1">
        <v>2020</v>
      </c>
      <c r="B2400" s="1" t="s">
        <v>57</v>
      </c>
      <c r="C2400" s="1" t="s">
        <v>14</v>
      </c>
      <c r="D2400" s="1">
        <v>9399</v>
      </c>
      <c r="E2400" s="1">
        <v>75727</v>
      </c>
      <c r="F2400" s="1" t="s">
        <v>8</v>
      </c>
    </row>
    <row r="2401" spans="1:6" x14ac:dyDescent="0.25">
      <c r="A2401" s="1">
        <v>2020</v>
      </c>
      <c r="B2401" s="1" t="s">
        <v>57</v>
      </c>
      <c r="C2401" s="1" t="s">
        <v>15</v>
      </c>
      <c r="D2401" s="1">
        <v>2871</v>
      </c>
      <c r="E2401" s="1">
        <v>65797</v>
      </c>
      <c r="F2401" s="1" t="s">
        <v>8</v>
      </c>
    </row>
    <row r="2402" spans="1:6" x14ac:dyDescent="0.25">
      <c r="A2402" s="1">
        <v>2020</v>
      </c>
      <c r="B2402" s="1" t="s">
        <v>57</v>
      </c>
      <c r="C2402" s="1" t="s">
        <v>16</v>
      </c>
      <c r="D2402" s="1">
        <v>70819</v>
      </c>
      <c r="E2402" s="1">
        <v>57286</v>
      </c>
      <c r="F2402" s="1" t="s">
        <v>10</v>
      </c>
    </row>
    <row r="2403" spans="1:6" x14ac:dyDescent="0.25">
      <c r="A2403" s="1">
        <v>2020</v>
      </c>
      <c r="B2403" s="1" t="s">
        <v>57</v>
      </c>
      <c r="C2403" s="1" t="s">
        <v>17</v>
      </c>
      <c r="D2403" s="1">
        <v>20577</v>
      </c>
      <c r="E2403" s="1">
        <v>67018</v>
      </c>
      <c r="F2403" s="1" t="s">
        <v>8</v>
      </c>
    </row>
    <row r="2404" spans="1:6" x14ac:dyDescent="0.25">
      <c r="A2404" s="1">
        <v>2020</v>
      </c>
      <c r="B2404" s="1" t="s">
        <v>57</v>
      </c>
      <c r="C2404" s="1" t="s">
        <v>18</v>
      </c>
      <c r="D2404" s="1">
        <v>8174</v>
      </c>
      <c r="E2404" s="1">
        <v>50285</v>
      </c>
      <c r="F2404" s="1" t="s">
        <v>10</v>
      </c>
    </row>
    <row r="2405" spans="1:6" x14ac:dyDescent="0.25">
      <c r="A2405" s="1">
        <v>2020</v>
      </c>
      <c r="B2405" s="1" t="s">
        <v>57</v>
      </c>
      <c r="C2405" s="1" t="s">
        <v>19</v>
      </c>
      <c r="D2405" s="1">
        <v>32305</v>
      </c>
      <c r="E2405" s="1">
        <v>77957</v>
      </c>
      <c r="F2405" s="1" t="s">
        <v>8</v>
      </c>
    </row>
    <row r="2406" spans="1:6" x14ac:dyDescent="0.25">
      <c r="A2406" s="1">
        <v>2020</v>
      </c>
      <c r="B2406" s="1" t="s">
        <v>57</v>
      </c>
      <c r="C2406" s="1" t="s">
        <v>20</v>
      </c>
      <c r="D2406" s="1">
        <v>15176</v>
      </c>
      <c r="E2406" s="1">
        <v>64404</v>
      </c>
      <c r="F2406" s="1" t="s">
        <v>8</v>
      </c>
    </row>
    <row r="2407" spans="1:6" x14ac:dyDescent="0.25">
      <c r="A2407" s="1">
        <v>2020</v>
      </c>
      <c r="B2407" s="1" t="s">
        <v>57</v>
      </c>
      <c r="C2407" s="1" t="s">
        <v>21</v>
      </c>
      <c r="D2407" s="1">
        <v>9447</v>
      </c>
      <c r="E2407" s="1">
        <v>63435</v>
      </c>
      <c r="F2407" s="1" t="s">
        <v>10</v>
      </c>
    </row>
    <row r="2408" spans="1:6" x14ac:dyDescent="0.25">
      <c r="A2408" s="1">
        <v>2020</v>
      </c>
      <c r="B2408" s="1" t="s">
        <v>57</v>
      </c>
      <c r="C2408" s="1" t="s">
        <v>22</v>
      </c>
      <c r="D2408" s="1">
        <v>7555</v>
      </c>
      <c r="E2408" s="1">
        <v>60735</v>
      </c>
      <c r="F2408" s="1" t="s">
        <v>10</v>
      </c>
    </row>
    <row r="2409" spans="1:6" x14ac:dyDescent="0.25">
      <c r="A2409" s="1">
        <v>2020</v>
      </c>
      <c r="B2409" s="1" t="s">
        <v>57</v>
      </c>
      <c r="C2409" s="1" t="s">
        <v>23</v>
      </c>
      <c r="D2409" s="1">
        <v>9466</v>
      </c>
      <c r="E2409" s="1">
        <v>59957</v>
      </c>
      <c r="F2409" s="1" t="s">
        <v>8</v>
      </c>
    </row>
    <row r="2410" spans="1:6" x14ac:dyDescent="0.25">
      <c r="A2410" s="1">
        <v>2020</v>
      </c>
      <c r="B2410" s="1" t="s">
        <v>57</v>
      </c>
      <c r="C2410" s="1" t="s">
        <v>24</v>
      </c>
      <c r="D2410" s="1">
        <v>10844</v>
      </c>
      <c r="E2410" s="1">
        <v>69892</v>
      </c>
      <c r="F2410" s="1" t="s">
        <v>8</v>
      </c>
    </row>
    <row r="2411" spans="1:6" x14ac:dyDescent="0.25">
      <c r="A2411" s="1">
        <v>2020</v>
      </c>
      <c r="B2411" s="1" t="s">
        <v>57</v>
      </c>
      <c r="C2411" s="1" t="s">
        <v>25</v>
      </c>
      <c r="D2411" s="1">
        <v>5475</v>
      </c>
      <c r="E2411" s="1">
        <v>55575</v>
      </c>
      <c r="F2411" s="1" t="s">
        <v>10</v>
      </c>
    </row>
    <row r="2412" spans="1:6" x14ac:dyDescent="0.25">
      <c r="A2412" s="1">
        <v>2020</v>
      </c>
      <c r="B2412" s="1" t="s">
        <v>57</v>
      </c>
      <c r="C2412" s="1" t="s">
        <v>26</v>
      </c>
      <c r="D2412" s="1">
        <v>16487</v>
      </c>
      <c r="E2412" s="1">
        <v>71971</v>
      </c>
      <c r="F2412" s="1" t="s">
        <v>10</v>
      </c>
    </row>
    <row r="2413" spans="1:6" x14ac:dyDescent="0.25">
      <c r="A2413" s="1">
        <v>2020</v>
      </c>
      <c r="B2413" s="1" t="s">
        <v>57</v>
      </c>
      <c r="C2413" s="1" t="s">
        <v>27</v>
      </c>
      <c r="D2413" s="1">
        <v>21120</v>
      </c>
      <c r="E2413" s="1">
        <v>84802</v>
      </c>
      <c r="F2413" s="1" t="s">
        <v>10</v>
      </c>
    </row>
    <row r="2414" spans="1:6" x14ac:dyDescent="0.25">
      <c r="A2414" s="1">
        <v>2020</v>
      </c>
      <c r="B2414" s="1" t="s">
        <v>57</v>
      </c>
      <c r="C2414" s="1" t="s">
        <v>28</v>
      </c>
      <c r="D2414" s="1">
        <v>19952</v>
      </c>
      <c r="E2414" s="1">
        <v>68378</v>
      </c>
      <c r="F2414" s="1" t="s">
        <v>10</v>
      </c>
    </row>
    <row r="2415" spans="1:6" x14ac:dyDescent="0.25">
      <c r="A2415" s="1">
        <v>2020</v>
      </c>
      <c r="B2415" s="1" t="s">
        <v>57</v>
      </c>
      <c r="C2415" s="1" t="s">
        <v>29</v>
      </c>
      <c r="D2415" s="1">
        <v>16480</v>
      </c>
      <c r="E2415" s="1">
        <v>73248</v>
      </c>
      <c r="F2415" s="1" t="s">
        <v>10</v>
      </c>
    </row>
    <row r="2416" spans="1:6" x14ac:dyDescent="0.25">
      <c r="A2416" s="1">
        <v>2020</v>
      </c>
      <c r="B2416" s="1" t="s">
        <v>57</v>
      </c>
      <c r="C2416" s="1" t="s">
        <v>30</v>
      </c>
      <c r="D2416" s="1">
        <v>5760</v>
      </c>
      <c r="E2416" s="1">
        <v>56325</v>
      </c>
      <c r="F2416" s="1" t="s">
        <v>8</v>
      </c>
    </row>
    <row r="2417" spans="1:6" x14ac:dyDescent="0.25">
      <c r="A2417" s="1">
        <v>2020</v>
      </c>
      <c r="B2417" s="1" t="s">
        <v>57</v>
      </c>
      <c r="C2417" s="1" t="s">
        <v>31</v>
      </c>
      <c r="D2417" s="1">
        <v>14591</v>
      </c>
      <c r="E2417" s="1">
        <v>65442</v>
      </c>
      <c r="F2417" s="1" t="s">
        <v>8</v>
      </c>
    </row>
    <row r="2418" spans="1:6" x14ac:dyDescent="0.25">
      <c r="A2418" s="1">
        <v>2020</v>
      </c>
      <c r="B2418" s="1" t="s">
        <v>57</v>
      </c>
      <c r="C2418" s="1" t="s">
        <v>32</v>
      </c>
      <c r="D2418" s="1">
        <v>6514</v>
      </c>
      <c r="E2418" s="1">
        <v>58969</v>
      </c>
      <c r="F2418" s="1" t="s">
        <v>10</v>
      </c>
    </row>
    <row r="2419" spans="1:6" x14ac:dyDescent="0.25">
      <c r="A2419" s="1">
        <v>2020</v>
      </c>
      <c r="B2419" s="1" t="s">
        <v>57</v>
      </c>
      <c r="C2419" s="1" t="s">
        <v>33</v>
      </c>
      <c r="D2419" s="1">
        <v>7068</v>
      </c>
      <c r="E2419" s="1">
        <v>57657</v>
      </c>
      <c r="F2419" s="1" t="s">
        <v>8</v>
      </c>
    </row>
    <row r="2420" spans="1:6" x14ac:dyDescent="0.25">
      <c r="A2420" s="1">
        <v>2020</v>
      </c>
      <c r="B2420" s="1" t="s">
        <v>57</v>
      </c>
      <c r="C2420" s="1" t="s">
        <v>34</v>
      </c>
      <c r="D2420" s="1">
        <v>5898</v>
      </c>
      <c r="E2420" s="1">
        <v>67123</v>
      </c>
      <c r="F2420" s="1" t="s">
        <v>8</v>
      </c>
    </row>
    <row r="2421" spans="1:6" x14ac:dyDescent="0.25">
      <c r="A2421" s="1">
        <v>2020</v>
      </c>
      <c r="B2421" s="1" t="s">
        <v>57</v>
      </c>
      <c r="C2421" s="1" t="s">
        <v>35</v>
      </c>
      <c r="D2421" s="1">
        <v>4498</v>
      </c>
      <c r="E2421" s="1">
        <v>68661</v>
      </c>
      <c r="F2421" s="1" t="s">
        <v>10</v>
      </c>
    </row>
    <row r="2422" spans="1:6" x14ac:dyDescent="0.25">
      <c r="A2422" s="1">
        <v>2020</v>
      </c>
      <c r="B2422" s="1" t="s">
        <v>57</v>
      </c>
      <c r="C2422" s="1" t="s">
        <v>36</v>
      </c>
      <c r="D2422" s="1">
        <v>22416</v>
      </c>
      <c r="E2422" s="1">
        <v>78658</v>
      </c>
      <c r="F2422" s="1" t="s">
        <v>10</v>
      </c>
    </row>
    <row r="2423" spans="1:6" x14ac:dyDescent="0.25">
      <c r="A2423" s="1">
        <v>2020</v>
      </c>
      <c r="B2423" s="1" t="s">
        <v>57</v>
      </c>
      <c r="C2423" s="1" t="s">
        <v>37</v>
      </c>
      <c r="D2423" s="1">
        <v>5337</v>
      </c>
      <c r="E2423" s="1">
        <v>55350</v>
      </c>
      <c r="F2423" s="1" t="s">
        <v>8</v>
      </c>
    </row>
    <row r="2424" spans="1:6" x14ac:dyDescent="0.25">
      <c r="A2424" s="1">
        <v>2020</v>
      </c>
      <c r="B2424" s="1" t="s">
        <v>57</v>
      </c>
      <c r="C2424" s="1" t="s">
        <v>38</v>
      </c>
      <c r="D2424" s="1">
        <v>50281</v>
      </c>
      <c r="E2424" s="1">
        <v>79248</v>
      </c>
      <c r="F2424" s="1" t="s">
        <v>8</v>
      </c>
    </row>
    <row r="2425" spans="1:6" x14ac:dyDescent="0.25">
      <c r="A2425" s="1">
        <v>2020</v>
      </c>
      <c r="B2425" s="1" t="s">
        <v>57</v>
      </c>
      <c r="C2425" s="1" t="s">
        <v>39</v>
      </c>
      <c r="D2425" s="1">
        <v>26741</v>
      </c>
      <c r="E2425" s="1">
        <v>60587</v>
      </c>
      <c r="F2425" s="1" t="s">
        <v>10</v>
      </c>
    </row>
    <row r="2426" spans="1:6" x14ac:dyDescent="0.25">
      <c r="A2426" s="1">
        <v>2020</v>
      </c>
      <c r="B2426" s="1" t="s">
        <v>57</v>
      </c>
      <c r="C2426" s="1" t="s">
        <v>40</v>
      </c>
      <c r="D2426" s="1">
        <v>3798</v>
      </c>
      <c r="E2426" s="1">
        <v>70586</v>
      </c>
      <c r="F2426" s="1" t="s">
        <v>8</v>
      </c>
    </row>
    <row r="2427" spans="1:6" x14ac:dyDescent="0.25">
      <c r="A2427" s="1">
        <v>2020</v>
      </c>
      <c r="B2427" s="1" t="s">
        <v>57</v>
      </c>
      <c r="C2427" s="1" t="s">
        <v>41</v>
      </c>
      <c r="D2427" s="1">
        <v>23076</v>
      </c>
      <c r="E2427" s="1">
        <v>67194</v>
      </c>
      <c r="F2427" s="1" t="s">
        <v>10</v>
      </c>
    </row>
    <row r="2428" spans="1:6" x14ac:dyDescent="0.25">
      <c r="A2428" s="1">
        <v>2020</v>
      </c>
      <c r="B2428" s="1" t="s">
        <v>57</v>
      </c>
      <c r="C2428" s="1" t="s">
        <v>42</v>
      </c>
      <c r="D2428" s="1">
        <v>9765</v>
      </c>
      <c r="E2428" s="1">
        <v>58777</v>
      </c>
      <c r="F2428" s="1" t="s">
        <v>8</v>
      </c>
    </row>
    <row r="2429" spans="1:6" x14ac:dyDescent="0.25">
      <c r="A2429" s="1">
        <v>2020</v>
      </c>
      <c r="B2429" s="1" t="s">
        <v>57</v>
      </c>
      <c r="C2429" s="1" t="s">
        <v>43</v>
      </c>
      <c r="D2429" s="1">
        <v>14244</v>
      </c>
      <c r="E2429" s="1">
        <v>66523</v>
      </c>
      <c r="F2429" s="1" t="s">
        <v>8</v>
      </c>
    </row>
    <row r="2430" spans="1:6" x14ac:dyDescent="0.25">
      <c r="A2430" s="1">
        <v>2020</v>
      </c>
      <c r="B2430" s="1" t="s">
        <v>57</v>
      </c>
      <c r="C2430" s="1" t="s">
        <v>44</v>
      </c>
      <c r="D2430" s="1">
        <v>28749</v>
      </c>
      <c r="E2430" s="1">
        <v>72852</v>
      </c>
      <c r="F2430" s="1" t="s">
        <v>10</v>
      </c>
    </row>
    <row r="2431" spans="1:6" x14ac:dyDescent="0.25">
      <c r="A2431" s="1">
        <v>2020</v>
      </c>
      <c r="B2431" s="1" t="s">
        <v>57</v>
      </c>
      <c r="C2431" s="1" t="s">
        <v>45</v>
      </c>
      <c r="D2431" s="1">
        <v>3743</v>
      </c>
      <c r="E2431" s="1">
        <v>67579</v>
      </c>
      <c r="F2431" s="1" t="s">
        <v>10</v>
      </c>
    </row>
    <row r="2432" spans="1:6" x14ac:dyDescent="0.25">
      <c r="A2432" s="1">
        <v>2020</v>
      </c>
      <c r="B2432" s="1" t="s">
        <v>57</v>
      </c>
      <c r="C2432" s="1" t="s">
        <v>46</v>
      </c>
      <c r="D2432" s="1">
        <v>12124</v>
      </c>
      <c r="E2432" s="1">
        <v>58634</v>
      </c>
      <c r="F2432" s="1" t="s">
        <v>8</v>
      </c>
    </row>
    <row r="2433" spans="1:6" x14ac:dyDescent="0.25">
      <c r="A2433" s="1">
        <v>2020</v>
      </c>
      <c r="B2433" s="1" t="s">
        <v>57</v>
      </c>
      <c r="C2433" s="1" t="s">
        <v>47</v>
      </c>
      <c r="D2433" s="1">
        <v>3884</v>
      </c>
      <c r="E2433" s="1">
        <v>54981</v>
      </c>
      <c r="F2433" s="1" t="s">
        <v>8</v>
      </c>
    </row>
    <row r="2434" spans="1:6" x14ac:dyDescent="0.25">
      <c r="A2434" s="1">
        <v>2020</v>
      </c>
      <c r="B2434" s="1" t="s">
        <v>57</v>
      </c>
      <c r="C2434" s="1" t="s">
        <v>48</v>
      </c>
      <c r="D2434" s="1">
        <v>12110</v>
      </c>
      <c r="E2434" s="1">
        <v>63033</v>
      </c>
      <c r="F2434" s="1" t="s">
        <v>10</v>
      </c>
    </row>
    <row r="2435" spans="1:6" x14ac:dyDescent="0.25">
      <c r="A2435" s="1">
        <v>2020</v>
      </c>
      <c r="B2435" s="1" t="s">
        <v>57</v>
      </c>
      <c r="C2435" s="1" t="s">
        <v>49</v>
      </c>
      <c r="D2435" s="1">
        <v>51405</v>
      </c>
      <c r="E2435" s="1">
        <v>71554</v>
      </c>
      <c r="F2435" s="1" t="s">
        <v>10</v>
      </c>
    </row>
    <row r="2436" spans="1:6" x14ac:dyDescent="0.25">
      <c r="A2436" s="1">
        <v>2020</v>
      </c>
      <c r="B2436" s="1" t="s">
        <v>57</v>
      </c>
      <c r="C2436" s="1" t="s">
        <v>50</v>
      </c>
      <c r="D2436" s="1">
        <v>11572</v>
      </c>
      <c r="E2436" s="1">
        <v>57052</v>
      </c>
      <c r="F2436" s="1" t="s">
        <v>10</v>
      </c>
    </row>
    <row r="2437" spans="1:6" x14ac:dyDescent="0.25">
      <c r="A2437" s="1">
        <v>2020</v>
      </c>
      <c r="B2437" s="1" t="s">
        <v>57</v>
      </c>
      <c r="C2437" s="1" t="s">
        <v>51</v>
      </c>
      <c r="D2437" s="1">
        <v>2878</v>
      </c>
      <c r="E2437" s="1">
        <v>57025</v>
      </c>
      <c r="F2437" s="1" t="s">
        <v>10</v>
      </c>
    </row>
    <row r="2438" spans="1:6" x14ac:dyDescent="0.25">
      <c r="A2438" s="1">
        <v>2020</v>
      </c>
      <c r="B2438" s="1" t="s">
        <v>57</v>
      </c>
      <c r="C2438" s="1" t="s">
        <v>52</v>
      </c>
      <c r="D2438" s="1">
        <v>21508</v>
      </c>
      <c r="E2438" s="1">
        <v>64050</v>
      </c>
      <c r="F2438" s="1" t="s">
        <v>10</v>
      </c>
    </row>
    <row r="2439" spans="1:6" x14ac:dyDescent="0.25">
      <c r="A2439" s="1">
        <v>2020</v>
      </c>
      <c r="B2439" s="1" t="s">
        <v>57</v>
      </c>
      <c r="C2439" s="1" t="s">
        <v>53</v>
      </c>
      <c r="D2439" s="1">
        <v>26015</v>
      </c>
      <c r="E2439" s="1">
        <v>70432</v>
      </c>
      <c r="F2439" s="1" t="s">
        <v>8</v>
      </c>
    </row>
    <row r="2440" spans="1:6" x14ac:dyDescent="0.25">
      <c r="A2440" s="1">
        <v>2020</v>
      </c>
      <c r="B2440" s="1" t="s">
        <v>57</v>
      </c>
      <c r="C2440" s="1" t="s">
        <v>54</v>
      </c>
      <c r="D2440" s="1">
        <v>4435</v>
      </c>
      <c r="E2440" s="1">
        <v>78255</v>
      </c>
      <c r="F2440" s="1" t="s">
        <v>8</v>
      </c>
    </row>
    <row r="2441" spans="1:6" x14ac:dyDescent="0.25">
      <c r="A2441" s="1">
        <v>2020</v>
      </c>
      <c r="B2441" s="1" t="s">
        <v>57</v>
      </c>
      <c r="C2441" s="1" t="s">
        <v>55</v>
      </c>
      <c r="D2441" s="1">
        <v>14814</v>
      </c>
      <c r="E2441" s="1">
        <v>68063</v>
      </c>
      <c r="F2441" s="1" t="s">
        <v>10</v>
      </c>
    </row>
    <row r="2442" spans="1:6" x14ac:dyDescent="0.25">
      <c r="A2442" s="1">
        <v>2020</v>
      </c>
      <c r="B2442" s="1" t="s">
        <v>57</v>
      </c>
      <c r="C2442" s="1" t="s">
        <v>56</v>
      </c>
      <c r="D2442" s="1">
        <v>3375</v>
      </c>
      <c r="E2442" s="1">
        <v>59554</v>
      </c>
      <c r="F2442" s="1" t="s">
        <v>8</v>
      </c>
    </row>
    <row r="2443" spans="1:6" x14ac:dyDescent="0.25">
      <c r="A2443" s="1">
        <v>2020</v>
      </c>
      <c r="B2443" s="1" t="s">
        <v>58</v>
      </c>
      <c r="C2443" s="1" t="s">
        <v>7</v>
      </c>
      <c r="D2443" s="1">
        <v>5566</v>
      </c>
      <c r="E2443" s="1">
        <v>63068</v>
      </c>
      <c r="F2443" s="1" t="s">
        <v>8</v>
      </c>
    </row>
    <row r="2444" spans="1:6" x14ac:dyDescent="0.25">
      <c r="A2444" s="1">
        <v>2020</v>
      </c>
      <c r="B2444" s="1" t="s">
        <v>58</v>
      </c>
      <c r="C2444" s="1" t="s">
        <v>9</v>
      </c>
      <c r="D2444" s="1">
        <v>4926</v>
      </c>
      <c r="E2444" s="1">
        <v>82139</v>
      </c>
      <c r="F2444" s="1" t="s">
        <v>10</v>
      </c>
    </row>
    <row r="2445" spans="1:6" x14ac:dyDescent="0.25">
      <c r="A2445" s="1">
        <v>2020</v>
      </c>
      <c r="B2445" s="1" t="s">
        <v>58</v>
      </c>
      <c r="C2445" s="1" t="s">
        <v>11</v>
      </c>
      <c r="D2445" s="1">
        <v>2918</v>
      </c>
      <c r="E2445" s="1">
        <v>53984</v>
      </c>
      <c r="F2445" s="1" t="s">
        <v>10</v>
      </c>
    </row>
    <row r="2446" spans="1:6" x14ac:dyDescent="0.25">
      <c r="A2446" s="1">
        <v>2020</v>
      </c>
      <c r="B2446" s="1" t="s">
        <v>58</v>
      </c>
      <c r="C2446" s="1" t="s">
        <v>12</v>
      </c>
      <c r="D2446" s="1">
        <v>44706</v>
      </c>
      <c r="E2446" s="1">
        <v>101627</v>
      </c>
      <c r="F2446" s="1" t="s">
        <v>8</v>
      </c>
    </row>
    <row r="2447" spans="1:6" x14ac:dyDescent="0.25">
      <c r="A2447" s="1">
        <v>2020</v>
      </c>
      <c r="B2447" s="1" t="s">
        <v>58</v>
      </c>
      <c r="C2447" s="1" t="s">
        <v>13</v>
      </c>
      <c r="D2447" s="1">
        <v>5804</v>
      </c>
      <c r="E2447" s="1">
        <v>76677</v>
      </c>
      <c r="F2447" s="1" t="s">
        <v>8</v>
      </c>
    </row>
    <row r="2448" spans="1:6" x14ac:dyDescent="0.25">
      <c r="A2448" s="1">
        <v>2020</v>
      </c>
      <c r="B2448" s="1" t="s">
        <v>58</v>
      </c>
      <c r="C2448" s="1" t="s">
        <v>14</v>
      </c>
      <c r="D2448" s="1">
        <v>4408</v>
      </c>
      <c r="E2448" s="1">
        <v>88569</v>
      </c>
      <c r="F2448" s="1" t="s">
        <v>10</v>
      </c>
    </row>
    <row r="2449" spans="1:6" x14ac:dyDescent="0.25">
      <c r="A2449" s="1">
        <v>2020</v>
      </c>
      <c r="B2449" s="1" t="s">
        <v>58</v>
      </c>
      <c r="C2449" s="1" t="s">
        <v>15</v>
      </c>
      <c r="D2449" s="1">
        <v>661</v>
      </c>
      <c r="E2449" s="1">
        <v>70153</v>
      </c>
      <c r="F2449" s="1" t="s">
        <v>8</v>
      </c>
    </row>
    <row r="2450" spans="1:6" x14ac:dyDescent="0.25">
      <c r="A2450" s="1">
        <v>2020</v>
      </c>
      <c r="B2450" s="1" t="s">
        <v>58</v>
      </c>
      <c r="C2450" s="1" t="s">
        <v>16</v>
      </c>
      <c r="D2450" s="1">
        <v>20548</v>
      </c>
      <c r="E2450" s="1">
        <v>67740</v>
      </c>
      <c r="F2450" s="1" t="s">
        <v>10</v>
      </c>
    </row>
    <row r="2451" spans="1:6" x14ac:dyDescent="0.25">
      <c r="A2451" s="1">
        <v>2020</v>
      </c>
      <c r="B2451" s="1" t="s">
        <v>58</v>
      </c>
      <c r="C2451" s="1" t="s">
        <v>17</v>
      </c>
      <c r="D2451" s="1">
        <v>9884</v>
      </c>
      <c r="E2451" s="1">
        <v>65168</v>
      </c>
      <c r="F2451" s="1" t="s">
        <v>8</v>
      </c>
    </row>
    <row r="2452" spans="1:6" x14ac:dyDescent="0.25">
      <c r="A2452" s="1">
        <v>2020</v>
      </c>
      <c r="B2452" s="1" t="s">
        <v>58</v>
      </c>
      <c r="C2452" s="1" t="s">
        <v>18</v>
      </c>
      <c r="D2452" s="1">
        <v>2807</v>
      </c>
      <c r="E2452" s="1">
        <v>69932</v>
      </c>
      <c r="F2452" s="1" t="s">
        <v>8</v>
      </c>
    </row>
    <row r="2453" spans="1:6" x14ac:dyDescent="0.25">
      <c r="A2453" s="1">
        <v>2020</v>
      </c>
      <c r="B2453" s="1" t="s">
        <v>58</v>
      </c>
      <c r="C2453" s="1" t="s">
        <v>19</v>
      </c>
      <c r="D2453" s="1">
        <v>17883</v>
      </c>
      <c r="E2453" s="1">
        <v>77895</v>
      </c>
      <c r="F2453" s="1" t="s">
        <v>10</v>
      </c>
    </row>
    <row r="2454" spans="1:6" x14ac:dyDescent="0.25">
      <c r="A2454" s="1">
        <v>2020</v>
      </c>
      <c r="B2454" s="1" t="s">
        <v>58</v>
      </c>
      <c r="C2454" s="1" t="s">
        <v>20</v>
      </c>
      <c r="D2454" s="1">
        <v>8825</v>
      </c>
      <c r="E2454" s="1">
        <v>68680</v>
      </c>
      <c r="F2454" s="1" t="s">
        <v>10</v>
      </c>
    </row>
    <row r="2455" spans="1:6" x14ac:dyDescent="0.25">
      <c r="A2455" s="1">
        <v>2020</v>
      </c>
      <c r="B2455" s="1" t="s">
        <v>58</v>
      </c>
      <c r="C2455" s="1" t="s">
        <v>21</v>
      </c>
      <c r="D2455" s="1">
        <v>4142</v>
      </c>
      <c r="E2455" s="1">
        <v>66257</v>
      </c>
      <c r="F2455" s="1" t="s">
        <v>8</v>
      </c>
    </row>
    <row r="2456" spans="1:6" x14ac:dyDescent="0.25">
      <c r="A2456" s="1">
        <v>2020</v>
      </c>
      <c r="B2456" s="1" t="s">
        <v>58</v>
      </c>
      <c r="C2456" s="1" t="s">
        <v>22</v>
      </c>
      <c r="D2456" s="1">
        <v>3143</v>
      </c>
      <c r="E2456" s="1">
        <v>65206</v>
      </c>
      <c r="F2456" s="1" t="s">
        <v>8</v>
      </c>
    </row>
    <row r="2457" spans="1:6" x14ac:dyDescent="0.25">
      <c r="A2457" s="1">
        <v>2020</v>
      </c>
      <c r="B2457" s="1" t="s">
        <v>58</v>
      </c>
      <c r="C2457" s="1" t="s">
        <v>23</v>
      </c>
      <c r="D2457" s="1">
        <v>4443</v>
      </c>
      <c r="E2457" s="1">
        <v>65208</v>
      </c>
      <c r="F2457" s="1" t="s">
        <v>10</v>
      </c>
    </row>
    <row r="2458" spans="1:6" x14ac:dyDescent="0.25">
      <c r="A2458" s="1">
        <v>2020</v>
      </c>
      <c r="B2458" s="1" t="s">
        <v>58</v>
      </c>
      <c r="C2458" s="1" t="s">
        <v>24</v>
      </c>
      <c r="D2458" s="1">
        <v>4428</v>
      </c>
      <c r="E2458" s="1">
        <v>81881</v>
      </c>
      <c r="F2458" s="1" t="s">
        <v>10</v>
      </c>
    </row>
    <row r="2459" spans="1:6" x14ac:dyDescent="0.25">
      <c r="A2459" s="1">
        <v>2020</v>
      </c>
      <c r="B2459" s="1" t="s">
        <v>58</v>
      </c>
      <c r="C2459" s="1" t="s">
        <v>25</v>
      </c>
      <c r="D2459" s="1">
        <v>1856</v>
      </c>
      <c r="E2459" s="1">
        <v>61894</v>
      </c>
      <c r="F2459" s="1" t="s">
        <v>10</v>
      </c>
    </row>
    <row r="2460" spans="1:6" x14ac:dyDescent="0.25">
      <c r="A2460" s="1">
        <v>2020</v>
      </c>
      <c r="B2460" s="1" t="s">
        <v>58</v>
      </c>
      <c r="C2460" s="1" t="s">
        <v>26</v>
      </c>
      <c r="D2460" s="1">
        <v>4035</v>
      </c>
      <c r="E2460" s="1">
        <v>84350</v>
      </c>
      <c r="F2460" s="1" t="s">
        <v>10</v>
      </c>
    </row>
    <row r="2461" spans="1:6" x14ac:dyDescent="0.25">
      <c r="A2461" s="1">
        <v>2020</v>
      </c>
      <c r="B2461" s="1" t="s">
        <v>58</v>
      </c>
      <c r="C2461" s="1" t="s">
        <v>27</v>
      </c>
      <c r="D2461" s="1">
        <v>6711</v>
      </c>
      <c r="E2461" s="1">
        <v>94576</v>
      </c>
      <c r="F2461" s="1" t="s">
        <v>10</v>
      </c>
    </row>
    <row r="2462" spans="1:6" x14ac:dyDescent="0.25">
      <c r="A2462" s="1">
        <v>2020</v>
      </c>
      <c r="B2462" s="1" t="s">
        <v>58</v>
      </c>
      <c r="C2462" s="1" t="s">
        <v>28</v>
      </c>
      <c r="D2462" s="1">
        <v>16070</v>
      </c>
      <c r="E2462" s="1">
        <v>73537</v>
      </c>
      <c r="F2462" s="1" t="s">
        <v>8</v>
      </c>
    </row>
    <row r="2463" spans="1:6" x14ac:dyDescent="0.25">
      <c r="A2463" s="1">
        <v>2020</v>
      </c>
      <c r="B2463" s="1" t="s">
        <v>58</v>
      </c>
      <c r="C2463" s="1" t="s">
        <v>29</v>
      </c>
      <c r="D2463" s="1">
        <v>8487</v>
      </c>
      <c r="E2463" s="1">
        <v>73096</v>
      </c>
      <c r="F2463" s="1" t="s">
        <v>8</v>
      </c>
    </row>
    <row r="2464" spans="1:6" x14ac:dyDescent="0.25">
      <c r="A2464" s="1">
        <v>2020</v>
      </c>
      <c r="B2464" s="1" t="s">
        <v>58</v>
      </c>
      <c r="C2464" s="1" t="s">
        <v>30</v>
      </c>
      <c r="D2464" s="1">
        <v>2421</v>
      </c>
      <c r="E2464" s="1">
        <v>55254</v>
      </c>
      <c r="F2464" s="1" t="s">
        <v>10</v>
      </c>
    </row>
    <row r="2465" spans="1:6" x14ac:dyDescent="0.25">
      <c r="A2465" s="1">
        <v>2020</v>
      </c>
      <c r="B2465" s="1" t="s">
        <v>58</v>
      </c>
      <c r="C2465" s="1" t="s">
        <v>31</v>
      </c>
      <c r="D2465" s="1">
        <v>6476</v>
      </c>
      <c r="E2465" s="1">
        <v>64359</v>
      </c>
      <c r="F2465" s="1" t="s">
        <v>8</v>
      </c>
    </row>
    <row r="2466" spans="1:6" x14ac:dyDescent="0.25">
      <c r="A2466" s="1">
        <v>2020</v>
      </c>
      <c r="B2466" s="1" t="s">
        <v>58</v>
      </c>
      <c r="C2466" s="1" t="s">
        <v>32</v>
      </c>
      <c r="D2466" s="1">
        <v>1634</v>
      </c>
      <c r="E2466" s="1">
        <v>56194</v>
      </c>
      <c r="F2466" s="1" t="s">
        <v>8</v>
      </c>
    </row>
    <row r="2467" spans="1:6" x14ac:dyDescent="0.25">
      <c r="A2467" s="1">
        <v>2020</v>
      </c>
      <c r="B2467" s="1" t="s">
        <v>58</v>
      </c>
      <c r="C2467" s="1" t="s">
        <v>33</v>
      </c>
      <c r="D2467" s="1">
        <v>1988</v>
      </c>
      <c r="E2467" s="1">
        <v>57566</v>
      </c>
      <c r="F2467" s="1" t="s">
        <v>10</v>
      </c>
    </row>
    <row r="2468" spans="1:6" x14ac:dyDescent="0.25">
      <c r="A2468" s="1">
        <v>2020</v>
      </c>
      <c r="B2468" s="1" t="s">
        <v>58</v>
      </c>
      <c r="C2468" s="1" t="s">
        <v>34</v>
      </c>
      <c r="D2468" s="1">
        <v>2066</v>
      </c>
      <c r="E2468" s="1">
        <v>64543</v>
      </c>
      <c r="F2468" s="1" t="s">
        <v>10</v>
      </c>
    </row>
    <row r="2469" spans="1:6" x14ac:dyDescent="0.25">
      <c r="A2469" s="1">
        <v>2020</v>
      </c>
      <c r="B2469" s="1" t="s">
        <v>58</v>
      </c>
      <c r="C2469" s="1" t="s">
        <v>35</v>
      </c>
      <c r="D2469" s="1">
        <v>2032</v>
      </c>
      <c r="E2469" s="1">
        <v>77722</v>
      </c>
      <c r="F2469" s="1" t="s">
        <v>8</v>
      </c>
    </row>
    <row r="2470" spans="1:6" x14ac:dyDescent="0.25">
      <c r="A2470" s="1">
        <v>2020</v>
      </c>
      <c r="B2470" s="1" t="s">
        <v>58</v>
      </c>
      <c r="C2470" s="1" t="s">
        <v>36</v>
      </c>
      <c r="D2470" s="1">
        <v>8976</v>
      </c>
      <c r="E2470" s="1">
        <v>86088</v>
      </c>
      <c r="F2470" s="1" t="s">
        <v>8</v>
      </c>
    </row>
    <row r="2471" spans="1:6" x14ac:dyDescent="0.25">
      <c r="A2471" s="1">
        <v>2020</v>
      </c>
      <c r="B2471" s="1" t="s">
        <v>58</v>
      </c>
      <c r="C2471" s="1" t="s">
        <v>37</v>
      </c>
      <c r="D2471" s="1">
        <v>1768</v>
      </c>
      <c r="E2471" s="1">
        <v>59139</v>
      </c>
      <c r="F2471" s="1" t="s">
        <v>10</v>
      </c>
    </row>
    <row r="2472" spans="1:6" x14ac:dyDescent="0.25">
      <c r="A2472" s="1">
        <v>2020</v>
      </c>
      <c r="B2472" s="1" t="s">
        <v>58</v>
      </c>
      <c r="C2472" s="1" t="s">
        <v>38</v>
      </c>
      <c r="D2472" s="1">
        <v>16910</v>
      </c>
      <c r="E2472" s="1">
        <v>73614</v>
      </c>
      <c r="F2472" s="1" t="s">
        <v>8</v>
      </c>
    </row>
    <row r="2473" spans="1:6" x14ac:dyDescent="0.25">
      <c r="A2473" s="1">
        <v>2020</v>
      </c>
      <c r="B2473" s="1" t="s">
        <v>58</v>
      </c>
      <c r="C2473" s="1" t="s">
        <v>39</v>
      </c>
      <c r="D2473" s="1">
        <v>10219</v>
      </c>
      <c r="E2473" s="1">
        <v>65827</v>
      </c>
      <c r="F2473" s="1" t="s">
        <v>10</v>
      </c>
    </row>
    <row r="2474" spans="1:6" x14ac:dyDescent="0.25">
      <c r="A2474" s="1">
        <v>2020</v>
      </c>
      <c r="B2474" s="1" t="s">
        <v>58</v>
      </c>
      <c r="C2474" s="1" t="s">
        <v>40</v>
      </c>
      <c r="D2474" s="1">
        <v>807</v>
      </c>
      <c r="E2474" s="1">
        <v>59882</v>
      </c>
      <c r="F2474" s="1" t="s">
        <v>8</v>
      </c>
    </row>
    <row r="2475" spans="1:6" x14ac:dyDescent="0.25">
      <c r="A2475" s="1">
        <v>2020</v>
      </c>
      <c r="B2475" s="1" t="s">
        <v>58</v>
      </c>
      <c r="C2475" s="1" t="s">
        <v>41</v>
      </c>
      <c r="D2475" s="1">
        <v>15409</v>
      </c>
      <c r="E2475" s="1">
        <v>67487</v>
      </c>
      <c r="F2475" s="1" t="s">
        <v>8</v>
      </c>
    </row>
    <row r="2476" spans="1:6" x14ac:dyDescent="0.25">
      <c r="A2476" s="1">
        <v>2020</v>
      </c>
      <c r="B2476" s="1" t="s">
        <v>58</v>
      </c>
      <c r="C2476" s="1" t="s">
        <v>42</v>
      </c>
      <c r="D2476" s="1">
        <v>4164</v>
      </c>
      <c r="E2476" s="1">
        <v>64770</v>
      </c>
      <c r="F2476" s="1" t="s">
        <v>10</v>
      </c>
    </row>
    <row r="2477" spans="1:6" x14ac:dyDescent="0.25">
      <c r="A2477" s="1">
        <v>2020</v>
      </c>
      <c r="B2477" s="1" t="s">
        <v>58</v>
      </c>
      <c r="C2477" s="1" t="s">
        <v>43</v>
      </c>
      <c r="D2477" s="1">
        <v>6240</v>
      </c>
      <c r="E2477" s="1">
        <v>76641</v>
      </c>
      <c r="F2477" s="1" t="s">
        <v>10</v>
      </c>
    </row>
    <row r="2478" spans="1:6" x14ac:dyDescent="0.25">
      <c r="A2478" s="1">
        <v>2020</v>
      </c>
      <c r="B2478" s="1" t="s">
        <v>58</v>
      </c>
      <c r="C2478" s="1" t="s">
        <v>44</v>
      </c>
      <c r="D2478" s="1">
        <v>14407</v>
      </c>
      <c r="E2478" s="1">
        <v>68561</v>
      </c>
      <c r="F2478" s="1" t="s">
        <v>8</v>
      </c>
    </row>
    <row r="2479" spans="1:6" x14ac:dyDescent="0.25">
      <c r="A2479" s="1">
        <v>2020</v>
      </c>
      <c r="B2479" s="1" t="s">
        <v>58</v>
      </c>
      <c r="C2479" s="1" t="s">
        <v>45</v>
      </c>
      <c r="D2479" s="1">
        <v>1572</v>
      </c>
      <c r="E2479" s="1">
        <v>64468</v>
      </c>
      <c r="F2479" s="1" t="s">
        <v>8</v>
      </c>
    </row>
    <row r="2480" spans="1:6" x14ac:dyDescent="0.25">
      <c r="A2480" s="1">
        <v>2020</v>
      </c>
      <c r="B2480" s="1" t="s">
        <v>58</v>
      </c>
      <c r="C2480" s="1" t="s">
        <v>46</v>
      </c>
      <c r="D2480" s="1">
        <v>6087</v>
      </c>
      <c r="E2480" s="1">
        <v>65522</v>
      </c>
      <c r="F2480" s="1" t="s">
        <v>10</v>
      </c>
    </row>
    <row r="2481" spans="1:6" x14ac:dyDescent="0.25">
      <c r="A2481" s="1">
        <v>2020</v>
      </c>
      <c r="B2481" s="1" t="s">
        <v>58</v>
      </c>
      <c r="C2481" s="1" t="s">
        <v>47</v>
      </c>
      <c r="D2481" s="1">
        <v>1084</v>
      </c>
      <c r="E2481" s="1">
        <v>55320</v>
      </c>
      <c r="F2481" s="1" t="s">
        <v>10</v>
      </c>
    </row>
    <row r="2482" spans="1:6" x14ac:dyDescent="0.25">
      <c r="A2482" s="1">
        <v>2020</v>
      </c>
      <c r="B2482" s="1" t="s">
        <v>58</v>
      </c>
      <c r="C2482" s="1" t="s">
        <v>48</v>
      </c>
      <c r="D2482" s="1">
        <v>7051</v>
      </c>
      <c r="E2482" s="1">
        <v>65495</v>
      </c>
      <c r="F2482" s="1" t="s">
        <v>10</v>
      </c>
    </row>
    <row r="2483" spans="1:6" x14ac:dyDescent="0.25">
      <c r="A2483" s="1">
        <v>2020</v>
      </c>
      <c r="B2483" s="1" t="s">
        <v>58</v>
      </c>
      <c r="C2483" s="1" t="s">
        <v>49</v>
      </c>
      <c r="D2483" s="1">
        <v>24758</v>
      </c>
      <c r="E2483" s="1">
        <v>83648</v>
      </c>
      <c r="F2483" s="1" t="s">
        <v>10</v>
      </c>
    </row>
    <row r="2484" spans="1:6" x14ac:dyDescent="0.25">
      <c r="A2484" s="1">
        <v>2020</v>
      </c>
      <c r="B2484" s="1" t="s">
        <v>58</v>
      </c>
      <c r="C2484" s="1" t="s">
        <v>50</v>
      </c>
      <c r="D2484" s="1">
        <v>4386</v>
      </c>
      <c r="E2484" s="1">
        <v>64006</v>
      </c>
      <c r="F2484" s="1" t="s">
        <v>10</v>
      </c>
    </row>
    <row r="2485" spans="1:6" x14ac:dyDescent="0.25">
      <c r="A2485" s="1">
        <v>2020</v>
      </c>
      <c r="B2485" s="1" t="s">
        <v>58</v>
      </c>
      <c r="C2485" s="1" t="s">
        <v>51</v>
      </c>
      <c r="D2485" s="1">
        <v>1108</v>
      </c>
      <c r="E2485" s="1">
        <v>65390</v>
      </c>
      <c r="F2485" s="1" t="s">
        <v>8</v>
      </c>
    </row>
    <row r="2486" spans="1:6" x14ac:dyDescent="0.25">
      <c r="A2486" s="1">
        <v>2020</v>
      </c>
      <c r="B2486" s="1" t="s">
        <v>58</v>
      </c>
      <c r="C2486" s="1" t="s">
        <v>52</v>
      </c>
      <c r="D2486" s="1">
        <v>6750</v>
      </c>
      <c r="E2486" s="1">
        <v>65974</v>
      </c>
      <c r="F2486" s="1" t="s">
        <v>8</v>
      </c>
    </row>
    <row r="2487" spans="1:6" x14ac:dyDescent="0.25">
      <c r="A2487" s="1">
        <v>2020</v>
      </c>
      <c r="B2487" s="1" t="s">
        <v>58</v>
      </c>
      <c r="C2487" s="1" t="s">
        <v>53</v>
      </c>
      <c r="D2487" s="1">
        <v>7798</v>
      </c>
      <c r="E2487" s="1">
        <v>85321</v>
      </c>
      <c r="F2487" s="1" t="s">
        <v>10</v>
      </c>
    </row>
    <row r="2488" spans="1:6" x14ac:dyDescent="0.25">
      <c r="A2488" s="1">
        <v>2020</v>
      </c>
      <c r="B2488" s="1" t="s">
        <v>58</v>
      </c>
      <c r="C2488" s="1" t="s">
        <v>54</v>
      </c>
      <c r="D2488" s="1">
        <v>1268</v>
      </c>
      <c r="E2488" s="1">
        <v>66459</v>
      </c>
      <c r="F2488" s="1" t="s">
        <v>8</v>
      </c>
    </row>
    <row r="2489" spans="1:6" x14ac:dyDescent="0.25">
      <c r="A2489" s="1">
        <v>2020</v>
      </c>
      <c r="B2489" s="1" t="s">
        <v>58</v>
      </c>
      <c r="C2489" s="1" t="s">
        <v>55</v>
      </c>
      <c r="D2489" s="1">
        <v>9432</v>
      </c>
      <c r="E2489" s="1">
        <v>64047</v>
      </c>
      <c r="F2489" s="1" t="s">
        <v>8</v>
      </c>
    </row>
    <row r="2490" spans="1:6" x14ac:dyDescent="0.25">
      <c r="A2490" s="1">
        <v>2020</v>
      </c>
      <c r="B2490" s="1" t="s">
        <v>58</v>
      </c>
      <c r="C2490" s="1" t="s">
        <v>56</v>
      </c>
      <c r="D2490" s="1">
        <v>600</v>
      </c>
      <c r="E2490" s="1">
        <v>73060</v>
      </c>
      <c r="F2490" s="1" t="s">
        <v>10</v>
      </c>
    </row>
    <row r="2491" spans="1:6" x14ac:dyDescent="0.25">
      <c r="A2491" s="1">
        <v>2020</v>
      </c>
      <c r="B2491" s="1" t="s">
        <v>59</v>
      </c>
      <c r="C2491" s="1" t="s">
        <v>7</v>
      </c>
      <c r="D2491" s="1">
        <v>32481</v>
      </c>
      <c r="E2491" s="1">
        <v>47970</v>
      </c>
      <c r="F2491" s="1" t="s">
        <v>10</v>
      </c>
    </row>
    <row r="2492" spans="1:6" x14ac:dyDescent="0.25">
      <c r="A2492" s="1">
        <v>2020</v>
      </c>
      <c r="B2492" s="1" t="s">
        <v>59</v>
      </c>
      <c r="C2492" s="1" t="s">
        <v>9</v>
      </c>
      <c r="D2492" s="1">
        <v>31775</v>
      </c>
      <c r="E2492" s="1">
        <v>52734</v>
      </c>
      <c r="F2492" s="1" t="s">
        <v>8</v>
      </c>
    </row>
    <row r="2493" spans="1:6" x14ac:dyDescent="0.25">
      <c r="A2493" s="1">
        <v>2020</v>
      </c>
      <c r="B2493" s="1" t="s">
        <v>59</v>
      </c>
      <c r="C2493" s="1" t="s">
        <v>11</v>
      </c>
      <c r="D2493" s="1">
        <v>21642</v>
      </c>
      <c r="E2493" s="1">
        <v>47450</v>
      </c>
      <c r="F2493" s="1" t="s">
        <v>8</v>
      </c>
    </row>
    <row r="2494" spans="1:6" x14ac:dyDescent="0.25">
      <c r="A2494" s="1">
        <v>2020</v>
      </c>
      <c r="B2494" s="1" t="s">
        <v>59</v>
      </c>
      <c r="C2494" s="1" t="s">
        <v>12</v>
      </c>
      <c r="D2494" s="1">
        <v>196511</v>
      </c>
      <c r="E2494" s="1">
        <v>58020</v>
      </c>
      <c r="F2494" s="1" t="s">
        <v>10</v>
      </c>
    </row>
    <row r="2495" spans="1:6" x14ac:dyDescent="0.25">
      <c r="A2495" s="1">
        <v>2020</v>
      </c>
      <c r="B2495" s="1" t="s">
        <v>59</v>
      </c>
      <c r="C2495" s="1" t="s">
        <v>13</v>
      </c>
      <c r="D2495" s="1">
        <v>35891</v>
      </c>
      <c r="E2495" s="1">
        <v>56043</v>
      </c>
      <c r="F2495" s="1" t="s">
        <v>8</v>
      </c>
    </row>
    <row r="2496" spans="1:6" x14ac:dyDescent="0.25">
      <c r="A2496" s="1">
        <v>2020</v>
      </c>
      <c r="B2496" s="1" t="s">
        <v>59</v>
      </c>
      <c r="C2496" s="1" t="s">
        <v>14</v>
      </c>
      <c r="D2496" s="1">
        <v>24902</v>
      </c>
      <c r="E2496" s="1">
        <v>57041</v>
      </c>
      <c r="F2496" s="1" t="s">
        <v>10</v>
      </c>
    </row>
    <row r="2497" spans="1:6" x14ac:dyDescent="0.25">
      <c r="A2497" s="1">
        <v>2020</v>
      </c>
      <c r="B2497" s="1" t="s">
        <v>59</v>
      </c>
      <c r="C2497" s="1" t="s">
        <v>15</v>
      </c>
      <c r="D2497" s="1">
        <v>6850</v>
      </c>
      <c r="E2497" s="1">
        <v>46843</v>
      </c>
      <c r="F2497" s="1" t="s">
        <v>8</v>
      </c>
    </row>
    <row r="2498" spans="1:6" x14ac:dyDescent="0.25">
      <c r="A2498" s="1">
        <v>2020</v>
      </c>
      <c r="B2498" s="1" t="s">
        <v>59</v>
      </c>
      <c r="C2498" s="1" t="s">
        <v>16</v>
      </c>
      <c r="D2498" s="1">
        <v>139486</v>
      </c>
      <c r="E2498" s="1">
        <v>50766</v>
      </c>
      <c r="F2498" s="1" t="s">
        <v>8</v>
      </c>
    </row>
    <row r="2499" spans="1:6" x14ac:dyDescent="0.25">
      <c r="A2499" s="1">
        <v>2020</v>
      </c>
      <c r="B2499" s="1" t="s">
        <v>59</v>
      </c>
      <c r="C2499" s="1" t="s">
        <v>17</v>
      </c>
      <c r="D2499" s="1">
        <v>60996</v>
      </c>
      <c r="E2499" s="1">
        <v>55352</v>
      </c>
      <c r="F2499" s="1" t="s">
        <v>10</v>
      </c>
    </row>
    <row r="2500" spans="1:6" x14ac:dyDescent="0.25">
      <c r="A2500" s="1">
        <v>2020</v>
      </c>
      <c r="B2500" s="1" t="s">
        <v>59</v>
      </c>
      <c r="C2500" s="1" t="s">
        <v>18</v>
      </c>
      <c r="D2500" s="1">
        <v>11969</v>
      </c>
      <c r="E2500" s="1">
        <v>45972</v>
      </c>
      <c r="F2500" s="1" t="s">
        <v>10</v>
      </c>
    </row>
    <row r="2501" spans="1:6" x14ac:dyDescent="0.25">
      <c r="A2501" s="1">
        <v>2020</v>
      </c>
      <c r="B2501" s="1" t="s">
        <v>59</v>
      </c>
      <c r="C2501" s="1" t="s">
        <v>19</v>
      </c>
      <c r="D2501" s="1">
        <v>78063</v>
      </c>
      <c r="E2501" s="1">
        <v>57570</v>
      </c>
      <c r="F2501" s="1" t="s">
        <v>8</v>
      </c>
    </row>
    <row r="2502" spans="1:6" x14ac:dyDescent="0.25">
      <c r="A2502" s="1">
        <v>2020</v>
      </c>
      <c r="B2502" s="1" t="s">
        <v>59</v>
      </c>
      <c r="C2502" s="1" t="s">
        <v>20</v>
      </c>
      <c r="D2502" s="1">
        <v>40681</v>
      </c>
      <c r="E2502" s="1">
        <v>48092</v>
      </c>
      <c r="F2502" s="1" t="s">
        <v>8</v>
      </c>
    </row>
    <row r="2503" spans="1:6" x14ac:dyDescent="0.25">
      <c r="A2503" s="1">
        <v>2020</v>
      </c>
      <c r="B2503" s="1" t="s">
        <v>59</v>
      </c>
      <c r="C2503" s="1" t="s">
        <v>21</v>
      </c>
      <c r="D2503" s="1">
        <v>23521</v>
      </c>
      <c r="E2503" s="1">
        <v>46539</v>
      </c>
      <c r="F2503" s="1" t="s">
        <v>10</v>
      </c>
    </row>
    <row r="2504" spans="1:6" x14ac:dyDescent="0.25">
      <c r="A2504" s="1">
        <v>2020</v>
      </c>
      <c r="B2504" s="1" t="s">
        <v>59</v>
      </c>
      <c r="C2504" s="1" t="s">
        <v>22</v>
      </c>
      <c r="D2504" s="1">
        <v>20370</v>
      </c>
      <c r="E2504" s="1">
        <v>48235</v>
      </c>
      <c r="F2504" s="1" t="s">
        <v>10</v>
      </c>
    </row>
    <row r="2505" spans="1:6" x14ac:dyDescent="0.25">
      <c r="A2505" s="1">
        <v>2020</v>
      </c>
      <c r="B2505" s="1" t="s">
        <v>59</v>
      </c>
      <c r="C2505" s="1" t="s">
        <v>23</v>
      </c>
      <c r="D2505" s="1">
        <v>28056</v>
      </c>
      <c r="E2505" s="1">
        <v>48623</v>
      </c>
      <c r="F2505" s="1" t="s">
        <v>10</v>
      </c>
    </row>
    <row r="2506" spans="1:6" x14ac:dyDescent="0.25">
      <c r="A2506" s="1">
        <v>2020</v>
      </c>
      <c r="B2506" s="1" t="s">
        <v>59</v>
      </c>
      <c r="C2506" s="1" t="s">
        <v>24</v>
      </c>
      <c r="D2506" s="1">
        <v>30545</v>
      </c>
      <c r="E2506" s="1">
        <v>48196</v>
      </c>
      <c r="F2506" s="1" t="s">
        <v>10</v>
      </c>
    </row>
    <row r="2507" spans="1:6" x14ac:dyDescent="0.25">
      <c r="A2507" s="1">
        <v>2020</v>
      </c>
      <c r="B2507" s="1" t="s">
        <v>59</v>
      </c>
      <c r="C2507" s="1" t="s">
        <v>25</v>
      </c>
      <c r="D2507" s="1">
        <v>10761</v>
      </c>
      <c r="E2507" s="1">
        <v>43589</v>
      </c>
      <c r="F2507" s="1" t="s">
        <v>10</v>
      </c>
    </row>
    <row r="2508" spans="1:6" x14ac:dyDescent="0.25">
      <c r="A2508" s="1">
        <v>2020</v>
      </c>
      <c r="B2508" s="1" t="s">
        <v>59</v>
      </c>
      <c r="C2508" s="1" t="s">
        <v>26</v>
      </c>
      <c r="D2508" s="1">
        <v>32767</v>
      </c>
      <c r="E2508" s="1">
        <v>52648</v>
      </c>
      <c r="F2508" s="1" t="s">
        <v>8</v>
      </c>
    </row>
    <row r="2509" spans="1:6" x14ac:dyDescent="0.25">
      <c r="A2509" s="1">
        <v>2020</v>
      </c>
      <c r="B2509" s="1" t="s">
        <v>59</v>
      </c>
      <c r="C2509" s="1" t="s">
        <v>27</v>
      </c>
      <c r="D2509" s="1">
        <v>42171</v>
      </c>
      <c r="E2509" s="1">
        <v>58937</v>
      </c>
      <c r="F2509" s="1" t="s">
        <v>8</v>
      </c>
    </row>
    <row r="2510" spans="1:6" x14ac:dyDescent="0.25">
      <c r="A2510" s="1">
        <v>2020</v>
      </c>
      <c r="B2510" s="1" t="s">
        <v>59</v>
      </c>
      <c r="C2510" s="1" t="s">
        <v>28</v>
      </c>
      <c r="D2510" s="1">
        <v>52459</v>
      </c>
      <c r="E2510" s="1">
        <v>53200</v>
      </c>
      <c r="F2510" s="1" t="s">
        <v>10</v>
      </c>
    </row>
    <row r="2511" spans="1:6" x14ac:dyDescent="0.25">
      <c r="A2511" s="1">
        <v>2020</v>
      </c>
      <c r="B2511" s="1" t="s">
        <v>59</v>
      </c>
      <c r="C2511" s="1" t="s">
        <v>29</v>
      </c>
      <c r="D2511" s="1">
        <v>37272</v>
      </c>
      <c r="E2511" s="1">
        <v>55570</v>
      </c>
      <c r="F2511" s="1" t="s">
        <v>8</v>
      </c>
    </row>
    <row r="2512" spans="1:6" x14ac:dyDescent="0.25">
      <c r="A2512" s="1">
        <v>2020</v>
      </c>
      <c r="B2512" s="1" t="s">
        <v>59</v>
      </c>
      <c r="C2512" s="1" t="s">
        <v>30</v>
      </c>
      <c r="D2512" s="1">
        <v>19763</v>
      </c>
      <c r="E2512" s="1">
        <v>42497</v>
      </c>
      <c r="F2512" s="1" t="s">
        <v>8</v>
      </c>
    </row>
    <row r="2513" spans="1:6" x14ac:dyDescent="0.25">
      <c r="A2513" s="1">
        <v>2020</v>
      </c>
      <c r="B2513" s="1" t="s">
        <v>59</v>
      </c>
      <c r="C2513" s="1" t="s">
        <v>31</v>
      </c>
      <c r="D2513" s="1">
        <v>38808</v>
      </c>
      <c r="E2513" s="1">
        <v>48469</v>
      </c>
      <c r="F2513" s="1" t="s">
        <v>10</v>
      </c>
    </row>
    <row r="2514" spans="1:6" x14ac:dyDescent="0.25">
      <c r="A2514" s="1">
        <v>2020</v>
      </c>
      <c r="B2514" s="1" t="s">
        <v>59</v>
      </c>
      <c r="C2514" s="1" t="s">
        <v>32</v>
      </c>
      <c r="D2514" s="1">
        <v>9250</v>
      </c>
      <c r="E2514" s="1">
        <v>45170</v>
      </c>
      <c r="F2514" s="1" t="s">
        <v>10</v>
      </c>
    </row>
    <row r="2515" spans="1:6" x14ac:dyDescent="0.25">
      <c r="A2515" s="1">
        <v>2020</v>
      </c>
      <c r="B2515" s="1" t="s">
        <v>59</v>
      </c>
      <c r="C2515" s="1" t="s">
        <v>33</v>
      </c>
      <c r="D2515" s="1">
        <v>14923</v>
      </c>
      <c r="E2515" s="1">
        <v>45891</v>
      </c>
      <c r="F2515" s="1" t="s">
        <v>8</v>
      </c>
    </row>
    <row r="2516" spans="1:6" x14ac:dyDescent="0.25">
      <c r="A2516" s="1">
        <v>2020</v>
      </c>
      <c r="B2516" s="1" t="s">
        <v>59</v>
      </c>
      <c r="C2516" s="1" t="s">
        <v>34</v>
      </c>
      <c r="D2516" s="1">
        <v>15829</v>
      </c>
      <c r="E2516" s="1">
        <v>50190</v>
      </c>
      <c r="F2516" s="1" t="s">
        <v>8</v>
      </c>
    </row>
    <row r="2517" spans="1:6" x14ac:dyDescent="0.25">
      <c r="A2517" s="1">
        <v>2020</v>
      </c>
      <c r="B2517" s="1" t="s">
        <v>59</v>
      </c>
      <c r="C2517" s="1" t="s">
        <v>35</v>
      </c>
      <c r="D2517" s="1">
        <v>12509</v>
      </c>
      <c r="E2517" s="1">
        <v>53777</v>
      </c>
      <c r="F2517" s="1" t="s">
        <v>10</v>
      </c>
    </row>
    <row r="2518" spans="1:6" x14ac:dyDescent="0.25">
      <c r="A2518" s="1">
        <v>2020</v>
      </c>
      <c r="B2518" s="1" t="s">
        <v>59</v>
      </c>
      <c r="C2518" s="1" t="s">
        <v>36</v>
      </c>
      <c r="D2518" s="1">
        <v>54238</v>
      </c>
      <c r="E2518" s="1">
        <v>59723</v>
      </c>
      <c r="F2518" s="1" t="s">
        <v>8</v>
      </c>
    </row>
    <row r="2519" spans="1:6" x14ac:dyDescent="0.25">
      <c r="A2519" s="1">
        <v>2020</v>
      </c>
      <c r="B2519" s="1" t="s">
        <v>59</v>
      </c>
      <c r="C2519" s="1" t="s">
        <v>37</v>
      </c>
      <c r="D2519" s="1">
        <v>10758</v>
      </c>
      <c r="E2519" s="1">
        <v>44078</v>
      </c>
      <c r="F2519" s="1" t="s">
        <v>10</v>
      </c>
    </row>
    <row r="2520" spans="1:6" x14ac:dyDescent="0.25">
      <c r="A2520" s="1">
        <v>2020</v>
      </c>
      <c r="B2520" s="1" t="s">
        <v>59</v>
      </c>
      <c r="C2520" s="1" t="s">
        <v>38</v>
      </c>
      <c r="D2520" s="1">
        <v>123741</v>
      </c>
      <c r="E2520" s="1">
        <v>57832</v>
      </c>
      <c r="F2520" s="1" t="s">
        <v>8</v>
      </c>
    </row>
    <row r="2521" spans="1:6" x14ac:dyDescent="0.25">
      <c r="A2521" s="1">
        <v>2020</v>
      </c>
      <c r="B2521" s="1" t="s">
        <v>59</v>
      </c>
      <c r="C2521" s="1" t="s">
        <v>39</v>
      </c>
      <c r="D2521" s="1">
        <v>61525</v>
      </c>
      <c r="E2521" s="1">
        <v>49092</v>
      </c>
      <c r="F2521" s="1" t="s">
        <v>8</v>
      </c>
    </row>
    <row r="2522" spans="1:6" x14ac:dyDescent="0.25">
      <c r="A2522" s="1">
        <v>2020</v>
      </c>
      <c r="B2522" s="1" t="s">
        <v>59</v>
      </c>
      <c r="C2522" s="1" t="s">
        <v>40</v>
      </c>
      <c r="D2522" s="1">
        <v>7753</v>
      </c>
      <c r="E2522" s="1">
        <v>55819</v>
      </c>
      <c r="F2522" s="1" t="s">
        <v>10</v>
      </c>
    </row>
    <row r="2523" spans="1:6" x14ac:dyDescent="0.25">
      <c r="A2523" s="1">
        <v>2020</v>
      </c>
      <c r="B2523" s="1" t="s">
        <v>59</v>
      </c>
      <c r="C2523" s="1" t="s">
        <v>41</v>
      </c>
      <c r="D2523" s="1">
        <v>68615</v>
      </c>
      <c r="E2523" s="1">
        <v>50247</v>
      </c>
      <c r="F2523" s="1" t="s">
        <v>10</v>
      </c>
    </row>
    <row r="2524" spans="1:6" x14ac:dyDescent="0.25">
      <c r="A2524" s="1">
        <v>2020</v>
      </c>
      <c r="B2524" s="1" t="s">
        <v>59</v>
      </c>
      <c r="C2524" s="1" t="s">
        <v>42</v>
      </c>
      <c r="D2524" s="1">
        <v>23748</v>
      </c>
      <c r="E2524" s="1">
        <v>47554</v>
      </c>
      <c r="F2524" s="1" t="s">
        <v>8</v>
      </c>
    </row>
    <row r="2525" spans="1:6" x14ac:dyDescent="0.25">
      <c r="A2525" s="1">
        <v>2020</v>
      </c>
      <c r="B2525" s="1" t="s">
        <v>59</v>
      </c>
      <c r="C2525" s="1" t="s">
        <v>43</v>
      </c>
      <c r="D2525" s="1">
        <v>26503</v>
      </c>
      <c r="E2525" s="1">
        <v>50347</v>
      </c>
      <c r="F2525" s="1" t="s">
        <v>8</v>
      </c>
    </row>
    <row r="2526" spans="1:6" x14ac:dyDescent="0.25">
      <c r="A2526" s="1">
        <v>2020</v>
      </c>
      <c r="B2526" s="1" t="s">
        <v>59</v>
      </c>
      <c r="C2526" s="1" t="s">
        <v>44</v>
      </c>
      <c r="D2526" s="1">
        <v>74845</v>
      </c>
      <c r="E2526" s="1">
        <v>51000</v>
      </c>
      <c r="F2526" s="1" t="s">
        <v>10</v>
      </c>
    </row>
    <row r="2527" spans="1:6" x14ac:dyDescent="0.25">
      <c r="A2527" s="1">
        <v>2020</v>
      </c>
      <c r="B2527" s="1" t="s">
        <v>59</v>
      </c>
      <c r="C2527" s="1" t="s">
        <v>45</v>
      </c>
      <c r="D2527" s="1">
        <v>7658</v>
      </c>
      <c r="E2527" s="1">
        <v>49902</v>
      </c>
      <c r="F2527" s="1" t="s">
        <v>10</v>
      </c>
    </row>
    <row r="2528" spans="1:6" x14ac:dyDescent="0.25">
      <c r="A2528" s="1">
        <v>2020</v>
      </c>
      <c r="B2528" s="1" t="s">
        <v>59</v>
      </c>
      <c r="C2528" s="1" t="s">
        <v>46</v>
      </c>
      <c r="D2528" s="1">
        <v>30013</v>
      </c>
      <c r="E2528" s="1">
        <v>45429</v>
      </c>
      <c r="F2528" s="1" t="s">
        <v>10</v>
      </c>
    </row>
    <row r="2529" spans="1:6" x14ac:dyDescent="0.25">
      <c r="A2529" s="1">
        <v>2020</v>
      </c>
      <c r="B2529" s="1" t="s">
        <v>59</v>
      </c>
      <c r="C2529" s="1" t="s">
        <v>47</v>
      </c>
      <c r="D2529" s="1">
        <v>8059</v>
      </c>
      <c r="E2529" s="1">
        <v>45650</v>
      </c>
      <c r="F2529" s="1" t="s">
        <v>10</v>
      </c>
    </row>
    <row r="2530" spans="1:6" x14ac:dyDescent="0.25">
      <c r="A2530" s="1">
        <v>2020</v>
      </c>
      <c r="B2530" s="1" t="s">
        <v>59</v>
      </c>
      <c r="C2530" s="1" t="s">
        <v>48</v>
      </c>
      <c r="D2530" s="1">
        <v>40040</v>
      </c>
      <c r="E2530" s="1">
        <v>52137</v>
      </c>
      <c r="F2530" s="1" t="s">
        <v>10</v>
      </c>
    </row>
    <row r="2531" spans="1:6" x14ac:dyDescent="0.25">
      <c r="A2531" s="1">
        <v>2020</v>
      </c>
      <c r="B2531" s="1" t="s">
        <v>59</v>
      </c>
      <c r="C2531" s="1" t="s">
        <v>49</v>
      </c>
      <c r="D2531" s="1">
        <v>147447</v>
      </c>
      <c r="E2531" s="1">
        <v>58337</v>
      </c>
      <c r="F2531" s="1" t="s">
        <v>8</v>
      </c>
    </row>
    <row r="2532" spans="1:6" x14ac:dyDescent="0.25">
      <c r="A2532" s="1">
        <v>2020</v>
      </c>
      <c r="B2532" s="1" t="s">
        <v>59</v>
      </c>
      <c r="C2532" s="1" t="s">
        <v>50</v>
      </c>
      <c r="D2532" s="1">
        <v>19531</v>
      </c>
      <c r="E2532" s="1">
        <v>50163</v>
      </c>
      <c r="F2532" s="1" t="s">
        <v>8</v>
      </c>
    </row>
    <row r="2533" spans="1:6" x14ac:dyDescent="0.25">
      <c r="A2533" s="1">
        <v>2020</v>
      </c>
      <c r="B2533" s="1" t="s">
        <v>59</v>
      </c>
      <c r="C2533" s="1" t="s">
        <v>51</v>
      </c>
      <c r="D2533" s="1">
        <v>5084</v>
      </c>
      <c r="E2533" s="1">
        <v>46351</v>
      </c>
      <c r="F2533" s="1" t="s">
        <v>10</v>
      </c>
    </row>
    <row r="2534" spans="1:6" x14ac:dyDescent="0.25">
      <c r="A2534" s="1">
        <v>2020</v>
      </c>
      <c r="B2534" s="1" t="s">
        <v>59</v>
      </c>
      <c r="C2534" s="1" t="s">
        <v>52</v>
      </c>
      <c r="D2534" s="1">
        <v>43180</v>
      </c>
      <c r="E2534" s="1">
        <v>49886</v>
      </c>
      <c r="F2534" s="1" t="s">
        <v>8</v>
      </c>
    </row>
    <row r="2535" spans="1:6" x14ac:dyDescent="0.25">
      <c r="A2535" s="1">
        <v>2020</v>
      </c>
      <c r="B2535" s="1" t="s">
        <v>59</v>
      </c>
      <c r="C2535" s="1" t="s">
        <v>53</v>
      </c>
      <c r="D2535" s="1">
        <v>39324</v>
      </c>
      <c r="E2535" s="1">
        <v>69994</v>
      </c>
      <c r="F2535" s="1" t="s">
        <v>8</v>
      </c>
    </row>
    <row r="2536" spans="1:6" x14ac:dyDescent="0.25">
      <c r="A2536" s="1">
        <v>2020</v>
      </c>
      <c r="B2536" s="1" t="s">
        <v>59</v>
      </c>
      <c r="C2536" s="1" t="s">
        <v>54</v>
      </c>
      <c r="D2536" s="1">
        <v>10925</v>
      </c>
      <c r="E2536" s="1">
        <v>44698</v>
      </c>
      <c r="F2536" s="1" t="s">
        <v>10</v>
      </c>
    </row>
    <row r="2537" spans="1:6" x14ac:dyDescent="0.25">
      <c r="A2537" s="1">
        <v>2020</v>
      </c>
      <c r="B2537" s="1" t="s">
        <v>59</v>
      </c>
      <c r="C2537" s="1" t="s">
        <v>55</v>
      </c>
      <c r="D2537" s="1">
        <v>36496</v>
      </c>
      <c r="E2537" s="1">
        <v>47512</v>
      </c>
      <c r="F2537" s="1" t="s">
        <v>10</v>
      </c>
    </row>
    <row r="2538" spans="1:6" x14ac:dyDescent="0.25">
      <c r="A2538" s="1">
        <v>2020</v>
      </c>
      <c r="B2538" s="1" t="s">
        <v>59</v>
      </c>
      <c r="C2538" s="1" t="s">
        <v>56</v>
      </c>
      <c r="D2538" s="1">
        <v>4830</v>
      </c>
      <c r="E2538" s="1">
        <v>48737</v>
      </c>
      <c r="F2538" s="1" t="s">
        <v>8</v>
      </c>
    </row>
    <row r="2539" spans="1:6" x14ac:dyDescent="0.25">
      <c r="A2539" s="1">
        <v>2020</v>
      </c>
      <c r="B2539" s="1" t="s">
        <v>60</v>
      </c>
      <c r="C2539" s="1" t="s">
        <v>7</v>
      </c>
      <c r="D2539" s="1">
        <v>2168</v>
      </c>
      <c r="E2539" s="1">
        <v>66025</v>
      </c>
      <c r="F2539" s="1" t="s">
        <v>8</v>
      </c>
    </row>
    <row r="2540" spans="1:6" x14ac:dyDescent="0.25">
      <c r="A2540" s="1">
        <v>2020</v>
      </c>
      <c r="B2540" s="1" t="s">
        <v>60</v>
      </c>
      <c r="C2540" s="1" t="s">
        <v>9</v>
      </c>
      <c r="D2540" s="1">
        <v>3113</v>
      </c>
      <c r="E2540" s="1">
        <v>81499</v>
      </c>
      <c r="F2540" s="1" t="s">
        <v>10</v>
      </c>
    </row>
    <row r="2541" spans="1:6" x14ac:dyDescent="0.25">
      <c r="A2541" s="1">
        <v>2020</v>
      </c>
      <c r="B2541" s="1" t="s">
        <v>60</v>
      </c>
      <c r="C2541" s="1" t="s">
        <v>11</v>
      </c>
      <c r="D2541" s="1">
        <v>1210</v>
      </c>
      <c r="E2541" s="1">
        <v>59828</v>
      </c>
      <c r="F2541" s="1" t="s">
        <v>8</v>
      </c>
    </row>
    <row r="2542" spans="1:6" x14ac:dyDescent="0.25">
      <c r="A2542" s="1">
        <v>2020</v>
      </c>
      <c r="B2542" s="1" t="s">
        <v>60</v>
      </c>
      <c r="C2542" s="1" t="s">
        <v>12</v>
      </c>
      <c r="D2542" s="1">
        <v>26592</v>
      </c>
      <c r="E2542" s="1">
        <v>194173</v>
      </c>
      <c r="F2542" s="1" t="s">
        <v>10</v>
      </c>
    </row>
    <row r="2543" spans="1:6" x14ac:dyDescent="0.25">
      <c r="A2543" s="1">
        <v>2020</v>
      </c>
      <c r="B2543" s="1" t="s">
        <v>60</v>
      </c>
      <c r="C2543" s="1" t="s">
        <v>13</v>
      </c>
      <c r="D2543" s="1">
        <v>4173</v>
      </c>
      <c r="E2543" s="1">
        <v>106735</v>
      </c>
      <c r="F2543" s="1" t="s">
        <v>8</v>
      </c>
    </row>
    <row r="2544" spans="1:6" x14ac:dyDescent="0.25">
      <c r="A2544" s="1">
        <v>2020</v>
      </c>
      <c r="B2544" s="1" t="s">
        <v>60</v>
      </c>
      <c r="C2544" s="1" t="s">
        <v>14</v>
      </c>
      <c r="D2544" s="1">
        <v>2306</v>
      </c>
      <c r="E2544" s="1">
        <v>116642</v>
      </c>
      <c r="F2544" s="1" t="s">
        <v>8</v>
      </c>
    </row>
    <row r="2545" spans="1:6" x14ac:dyDescent="0.25">
      <c r="A2545" s="1">
        <v>2020</v>
      </c>
      <c r="B2545" s="1" t="s">
        <v>60</v>
      </c>
      <c r="C2545" s="1" t="s">
        <v>15</v>
      </c>
      <c r="D2545" s="1">
        <v>433</v>
      </c>
      <c r="E2545" s="1">
        <v>71782</v>
      </c>
      <c r="F2545" s="1" t="s">
        <v>10</v>
      </c>
    </row>
    <row r="2546" spans="1:6" x14ac:dyDescent="0.25">
      <c r="A2546" s="1">
        <v>2020</v>
      </c>
      <c r="B2546" s="1" t="s">
        <v>60</v>
      </c>
      <c r="C2546" s="1" t="s">
        <v>16</v>
      </c>
      <c r="D2546" s="1">
        <v>11205</v>
      </c>
      <c r="E2546" s="1">
        <v>87168</v>
      </c>
      <c r="F2546" s="1" t="s">
        <v>10</v>
      </c>
    </row>
    <row r="2547" spans="1:6" x14ac:dyDescent="0.25">
      <c r="A2547" s="1">
        <v>2020</v>
      </c>
      <c r="B2547" s="1" t="s">
        <v>60</v>
      </c>
      <c r="C2547" s="1" t="s">
        <v>17</v>
      </c>
      <c r="D2547" s="1">
        <v>5113</v>
      </c>
      <c r="E2547" s="1">
        <v>102613</v>
      </c>
      <c r="F2547" s="1" t="s">
        <v>8</v>
      </c>
    </row>
    <row r="2548" spans="1:6" x14ac:dyDescent="0.25">
      <c r="A2548" s="1">
        <v>2020</v>
      </c>
      <c r="B2548" s="1" t="s">
        <v>60</v>
      </c>
      <c r="C2548" s="1" t="s">
        <v>18</v>
      </c>
      <c r="D2548" s="1">
        <v>1223</v>
      </c>
      <c r="E2548" s="1">
        <v>58761</v>
      </c>
      <c r="F2548" s="1" t="s">
        <v>8</v>
      </c>
    </row>
    <row r="2549" spans="1:6" x14ac:dyDescent="0.25">
      <c r="A2549" s="1">
        <v>2020</v>
      </c>
      <c r="B2549" s="1" t="s">
        <v>60</v>
      </c>
      <c r="C2549" s="1" t="s">
        <v>19</v>
      </c>
      <c r="D2549" s="1">
        <v>6688</v>
      </c>
      <c r="E2549" s="1">
        <v>97164</v>
      </c>
      <c r="F2549" s="1" t="s">
        <v>10</v>
      </c>
    </row>
    <row r="2550" spans="1:6" x14ac:dyDescent="0.25">
      <c r="A2550" s="1">
        <v>2020</v>
      </c>
      <c r="B2550" s="1" t="s">
        <v>60</v>
      </c>
      <c r="C2550" s="1" t="s">
        <v>20</v>
      </c>
      <c r="D2550" s="1">
        <v>2123</v>
      </c>
      <c r="E2550" s="1">
        <v>66371</v>
      </c>
      <c r="F2550" s="1" t="s">
        <v>10</v>
      </c>
    </row>
    <row r="2551" spans="1:6" x14ac:dyDescent="0.25">
      <c r="A2551" s="1">
        <v>2020</v>
      </c>
      <c r="B2551" s="1" t="s">
        <v>60</v>
      </c>
      <c r="C2551" s="1" t="s">
        <v>21</v>
      </c>
      <c r="D2551" s="1">
        <v>1742</v>
      </c>
      <c r="E2551" s="1">
        <v>64519</v>
      </c>
      <c r="F2551" s="1" t="s">
        <v>10</v>
      </c>
    </row>
    <row r="2552" spans="1:6" x14ac:dyDescent="0.25">
      <c r="A2552" s="1">
        <v>2020</v>
      </c>
      <c r="B2552" s="1" t="s">
        <v>60</v>
      </c>
      <c r="C2552" s="1" t="s">
        <v>22</v>
      </c>
      <c r="D2552" s="1">
        <v>1308</v>
      </c>
      <c r="E2552" s="1">
        <v>69399</v>
      </c>
      <c r="F2552" s="1" t="s">
        <v>10</v>
      </c>
    </row>
    <row r="2553" spans="1:6" x14ac:dyDescent="0.25">
      <c r="A2553" s="1">
        <v>2020</v>
      </c>
      <c r="B2553" s="1" t="s">
        <v>60</v>
      </c>
      <c r="C2553" s="1" t="s">
        <v>23</v>
      </c>
      <c r="D2553" s="1">
        <v>1785</v>
      </c>
      <c r="E2553" s="1">
        <v>60629</v>
      </c>
      <c r="F2553" s="1" t="s">
        <v>10</v>
      </c>
    </row>
    <row r="2554" spans="1:6" x14ac:dyDescent="0.25">
      <c r="A2554" s="1">
        <v>2020</v>
      </c>
      <c r="B2554" s="1" t="s">
        <v>60</v>
      </c>
      <c r="C2554" s="1" t="s">
        <v>24</v>
      </c>
      <c r="D2554" s="1">
        <v>1716</v>
      </c>
      <c r="E2554" s="1">
        <v>64223</v>
      </c>
      <c r="F2554" s="1" t="s">
        <v>8</v>
      </c>
    </row>
    <row r="2555" spans="1:6" x14ac:dyDescent="0.25">
      <c r="A2555" s="1">
        <v>2020</v>
      </c>
      <c r="B2555" s="1" t="s">
        <v>60</v>
      </c>
      <c r="C2555" s="1" t="s">
        <v>25</v>
      </c>
      <c r="D2555" s="1">
        <v>849</v>
      </c>
      <c r="E2555" s="1">
        <v>60502</v>
      </c>
      <c r="F2555" s="1" t="s">
        <v>8</v>
      </c>
    </row>
    <row r="2556" spans="1:6" x14ac:dyDescent="0.25">
      <c r="A2556" s="1">
        <v>2020</v>
      </c>
      <c r="B2556" s="1" t="s">
        <v>60</v>
      </c>
      <c r="C2556" s="1" t="s">
        <v>26</v>
      </c>
      <c r="D2556" s="1">
        <v>2737</v>
      </c>
      <c r="E2556" s="1">
        <v>98844</v>
      </c>
      <c r="F2556" s="1" t="s">
        <v>10</v>
      </c>
    </row>
    <row r="2557" spans="1:6" x14ac:dyDescent="0.25">
      <c r="A2557" s="1">
        <v>2020</v>
      </c>
      <c r="B2557" s="1" t="s">
        <v>60</v>
      </c>
      <c r="C2557" s="1" t="s">
        <v>27</v>
      </c>
      <c r="D2557" s="1">
        <v>5379</v>
      </c>
      <c r="E2557" s="1">
        <v>129118</v>
      </c>
      <c r="F2557" s="1" t="s">
        <v>8</v>
      </c>
    </row>
    <row r="2558" spans="1:6" x14ac:dyDescent="0.25">
      <c r="A2558" s="1">
        <v>2020</v>
      </c>
      <c r="B2558" s="1" t="s">
        <v>60</v>
      </c>
      <c r="C2558" s="1" t="s">
        <v>28</v>
      </c>
      <c r="D2558" s="1">
        <v>6287</v>
      </c>
      <c r="E2558" s="1">
        <v>79556</v>
      </c>
      <c r="F2558" s="1" t="s">
        <v>8</v>
      </c>
    </row>
    <row r="2559" spans="1:6" x14ac:dyDescent="0.25">
      <c r="A2559" s="1">
        <v>2020</v>
      </c>
      <c r="B2559" s="1" t="s">
        <v>60</v>
      </c>
      <c r="C2559" s="1" t="s">
        <v>29</v>
      </c>
      <c r="D2559" s="1">
        <v>3977</v>
      </c>
      <c r="E2559" s="1">
        <v>84903</v>
      </c>
      <c r="F2559" s="1" t="s">
        <v>10</v>
      </c>
    </row>
    <row r="2560" spans="1:6" x14ac:dyDescent="0.25">
      <c r="A2560" s="1">
        <v>2020</v>
      </c>
      <c r="B2560" s="1" t="s">
        <v>60</v>
      </c>
      <c r="C2560" s="1" t="s">
        <v>30</v>
      </c>
      <c r="D2560" s="1">
        <v>940</v>
      </c>
      <c r="E2560" s="1">
        <v>55173</v>
      </c>
      <c r="F2560" s="1" t="s">
        <v>10</v>
      </c>
    </row>
    <row r="2561" spans="1:6" x14ac:dyDescent="0.25">
      <c r="A2561" s="1">
        <v>2020</v>
      </c>
      <c r="B2561" s="1" t="s">
        <v>60</v>
      </c>
      <c r="C2561" s="1" t="s">
        <v>31</v>
      </c>
      <c r="D2561" s="1">
        <v>3049</v>
      </c>
      <c r="E2561" s="1">
        <v>87842</v>
      </c>
      <c r="F2561" s="1" t="s">
        <v>8</v>
      </c>
    </row>
    <row r="2562" spans="1:6" x14ac:dyDescent="0.25">
      <c r="A2562" s="1">
        <v>2020</v>
      </c>
      <c r="B2562" s="1" t="s">
        <v>60</v>
      </c>
      <c r="C2562" s="1" t="s">
        <v>32</v>
      </c>
      <c r="D2562" s="1">
        <v>801</v>
      </c>
      <c r="E2562" s="1">
        <v>60475</v>
      </c>
      <c r="F2562" s="1" t="s">
        <v>8</v>
      </c>
    </row>
    <row r="2563" spans="1:6" x14ac:dyDescent="0.25">
      <c r="A2563" s="1">
        <v>2020</v>
      </c>
      <c r="B2563" s="1" t="s">
        <v>60</v>
      </c>
      <c r="C2563" s="1" t="s">
        <v>33</v>
      </c>
      <c r="D2563" s="1">
        <v>973</v>
      </c>
      <c r="E2563" s="1">
        <v>70407</v>
      </c>
      <c r="F2563" s="1" t="s">
        <v>10</v>
      </c>
    </row>
    <row r="2564" spans="1:6" x14ac:dyDescent="0.25">
      <c r="A2564" s="1">
        <v>2020</v>
      </c>
      <c r="B2564" s="1" t="s">
        <v>60</v>
      </c>
      <c r="C2564" s="1" t="s">
        <v>34</v>
      </c>
      <c r="D2564" s="1">
        <v>1541</v>
      </c>
      <c r="E2564" s="1">
        <v>76292</v>
      </c>
      <c r="F2564" s="1" t="s">
        <v>8</v>
      </c>
    </row>
    <row r="2565" spans="1:6" x14ac:dyDescent="0.25">
      <c r="A2565" s="1">
        <v>2022</v>
      </c>
      <c r="B2565" s="1" t="s">
        <v>62</v>
      </c>
      <c r="C2565" s="1" t="s">
        <v>12</v>
      </c>
      <c r="D2565" s="1">
        <v>5876</v>
      </c>
      <c r="E2565" s="1">
        <v>69709</v>
      </c>
      <c r="F2565" s="1" t="s">
        <v>10</v>
      </c>
    </row>
    <row r="2566" spans="1:6" x14ac:dyDescent="0.25">
      <c r="A2566" s="1">
        <v>2022</v>
      </c>
      <c r="B2566" s="1" t="s">
        <v>62</v>
      </c>
      <c r="C2566" s="1" t="s">
        <v>66</v>
      </c>
      <c r="D2566" s="1">
        <v>32595</v>
      </c>
      <c r="E2566" s="1">
        <v>72460</v>
      </c>
      <c r="F2566" s="1" t="s">
        <v>8</v>
      </c>
    </row>
    <row r="2567" spans="1:6" x14ac:dyDescent="0.25">
      <c r="A2567" s="1">
        <v>2022</v>
      </c>
      <c r="B2567" s="1" t="s">
        <v>62</v>
      </c>
      <c r="C2567" s="1" t="s">
        <v>49</v>
      </c>
      <c r="D2567" s="1">
        <v>146639</v>
      </c>
      <c r="E2567" s="1">
        <v>87123</v>
      </c>
      <c r="F2567" s="1" t="s">
        <v>8</v>
      </c>
    </row>
    <row r="2568" spans="1:6" x14ac:dyDescent="0.25">
      <c r="A2568" s="1">
        <v>2022</v>
      </c>
      <c r="B2568" s="1" t="s">
        <v>62</v>
      </c>
      <c r="C2568" s="1" t="s">
        <v>12</v>
      </c>
      <c r="D2568" s="1">
        <v>25941</v>
      </c>
      <c r="E2568" s="1">
        <v>74355</v>
      </c>
      <c r="F2568" s="1" t="s">
        <v>10</v>
      </c>
    </row>
    <row r="2569" spans="1:6" x14ac:dyDescent="0.25">
      <c r="A2569" s="1">
        <v>2022</v>
      </c>
      <c r="B2569" s="1" t="s">
        <v>62</v>
      </c>
      <c r="C2569" s="1" t="s">
        <v>66</v>
      </c>
      <c r="D2569" s="1">
        <v>6346</v>
      </c>
      <c r="E2569" s="1">
        <v>80442</v>
      </c>
      <c r="F2569" s="1" t="s">
        <v>10</v>
      </c>
    </row>
    <row r="2570" spans="1:6" x14ac:dyDescent="0.25">
      <c r="A2570" s="1">
        <v>2022</v>
      </c>
      <c r="B2570" s="1" t="s">
        <v>62</v>
      </c>
      <c r="C2570" s="1" t="s">
        <v>49</v>
      </c>
      <c r="D2570" s="1">
        <v>60099</v>
      </c>
      <c r="E2570" s="1">
        <v>102046</v>
      </c>
      <c r="F2570" s="1" t="s">
        <v>8</v>
      </c>
    </row>
    <row r="2571" spans="1:6" x14ac:dyDescent="0.25">
      <c r="A2571" s="1">
        <v>2022</v>
      </c>
      <c r="B2571" s="1" t="s">
        <v>62</v>
      </c>
      <c r="C2571" s="1" t="s">
        <v>12</v>
      </c>
      <c r="D2571" s="1">
        <v>43094</v>
      </c>
      <c r="E2571" s="1">
        <v>98279</v>
      </c>
      <c r="F2571" s="1" t="s">
        <v>8</v>
      </c>
    </row>
    <row r="2572" spans="1:6" x14ac:dyDescent="0.25">
      <c r="A2572" s="1">
        <v>2022</v>
      </c>
      <c r="B2572" s="1" t="s">
        <v>62</v>
      </c>
      <c r="C2572" s="1" t="s">
        <v>66</v>
      </c>
      <c r="D2572" s="1">
        <v>8599</v>
      </c>
      <c r="E2572" s="1">
        <v>59557</v>
      </c>
      <c r="F2572" s="1" t="s">
        <v>10</v>
      </c>
    </row>
    <row r="2573" spans="1:6" x14ac:dyDescent="0.25">
      <c r="A2573" s="1">
        <v>2022</v>
      </c>
      <c r="B2573" s="1" t="s">
        <v>62</v>
      </c>
      <c r="C2573" s="1" t="s">
        <v>49</v>
      </c>
      <c r="D2573" s="1">
        <v>27048</v>
      </c>
      <c r="E2573" s="1">
        <v>73254</v>
      </c>
      <c r="F2573" s="1" t="s">
        <v>10</v>
      </c>
    </row>
    <row r="2574" spans="1:6" x14ac:dyDescent="0.25">
      <c r="A2574" s="1">
        <v>2022</v>
      </c>
      <c r="B2574" s="1" t="s">
        <v>62</v>
      </c>
      <c r="C2574" s="1" t="s">
        <v>12</v>
      </c>
      <c r="D2574" s="1">
        <v>4986</v>
      </c>
      <c r="E2574" s="1">
        <v>66233</v>
      </c>
      <c r="F2574" s="1" t="s">
        <v>10</v>
      </c>
    </row>
    <row r="2575" spans="1:6" x14ac:dyDescent="0.25">
      <c r="A2575" s="1">
        <v>2022</v>
      </c>
      <c r="B2575" s="1" t="s">
        <v>63</v>
      </c>
      <c r="C2575" s="1" t="s">
        <v>66</v>
      </c>
      <c r="D2575" s="1">
        <v>15859</v>
      </c>
      <c r="E2575" s="1">
        <v>57193</v>
      </c>
      <c r="F2575" s="1" t="s">
        <v>10</v>
      </c>
    </row>
    <row r="2576" spans="1:6" x14ac:dyDescent="0.25">
      <c r="A2576" s="1">
        <v>2022</v>
      </c>
      <c r="B2576" s="1" t="s">
        <v>63</v>
      </c>
      <c r="C2576" s="1" t="s">
        <v>49</v>
      </c>
      <c r="D2576" s="1">
        <v>20727</v>
      </c>
      <c r="E2576" s="1">
        <v>62159</v>
      </c>
      <c r="F2576" s="1" t="s">
        <v>10</v>
      </c>
    </row>
    <row r="2577" spans="1:6" x14ac:dyDescent="0.25">
      <c r="A2577" s="1">
        <v>2022</v>
      </c>
      <c r="B2577" s="1" t="s">
        <v>63</v>
      </c>
      <c r="C2577" s="1" t="s">
        <v>12</v>
      </c>
      <c r="D2577" s="1">
        <v>15656</v>
      </c>
      <c r="E2577" s="1">
        <v>53435</v>
      </c>
      <c r="F2577" s="1" t="s">
        <v>8</v>
      </c>
    </row>
    <row r="2578" spans="1:6" x14ac:dyDescent="0.25">
      <c r="A2578" s="1">
        <v>2022</v>
      </c>
      <c r="B2578" s="1" t="s">
        <v>63</v>
      </c>
      <c r="C2578" s="1" t="s">
        <v>66</v>
      </c>
      <c r="D2578" s="1">
        <v>656765</v>
      </c>
      <c r="E2578" s="1">
        <v>63668</v>
      </c>
      <c r="F2578" s="1" t="s">
        <v>8</v>
      </c>
    </row>
    <row r="2579" spans="1:6" x14ac:dyDescent="0.25">
      <c r="A2579" s="1">
        <v>2022</v>
      </c>
      <c r="B2579" s="1" t="s">
        <v>63</v>
      </c>
      <c r="C2579" s="1" t="s">
        <v>49</v>
      </c>
      <c r="D2579" s="1">
        <v>23475</v>
      </c>
      <c r="E2579" s="1">
        <v>61198</v>
      </c>
      <c r="F2579" s="1" t="s">
        <v>10</v>
      </c>
    </row>
    <row r="2580" spans="1:6" x14ac:dyDescent="0.25">
      <c r="A2580" s="1">
        <v>2022</v>
      </c>
      <c r="B2580" s="1" t="s">
        <v>63</v>
      </c>
      <c r="C2580" s="1" t="s">
        <v>12</v>
      </c>
      <c r="D2580" s="1">
        <v>19964</v>
      </c>
      <c r="E2580" s="1">
        <v>67215</v>
      </c>
      <c r="F2580" s="1" t="s">
        <v>8</v>
      </c>
    </row>
    <row r="2581" spans="1:6" x14ac:dyDescent="0.25">
      <c r="A2581" s="1">
        <v>2022</v>
      </c>
      <c r="B2581" s="1" t="s">
        <v>63</v>
      </c>
      <c r="C2581" s="1" t="s">
        <v>66</v>
      </c>
      <c r="D2581" s="1">
        <v>5522</v>
      </c>
      <c r="E2581" s="1">
        <v>63470</v>
      </c>
      <c r="F2581" s="1" t="s">
        <v>8</v>
      </c>
    </row>
    <row r="2582" spans="1:6" x14ac:dyDescent="0.25">
      <c r="A2582" s="1">
        <v>2022</v>
      </c>
      <c r="B2582" s="1" t="s">
        <v>63</v>
      </c>
      <c r="C2582" s="1" t="s">
        <v>49</v>
      </c>
      <c r="D2582" s="1">
        <v>85058</v>
      </c>
      <c r="E2582" s="1">
        <v>61114</v>
      </c>
      <c r="F2582" s="1" t="s">
        <v>10</v>
      </c>
    </row>
    <row r="2583" spans="1:6" x14ac:dyDescent="0.25">
      <c r="A2583" s="1">
        <v>2022</v>
      </c>
      <c r="B2583" s="1" t="s">
        <v>63</v>
      </c>
      <c r="C2583" s="1" t="s">
        <v>12</v>
      </c>
      <c r="D2583" s="1">
        <v>31842</v>
      </c>
      <c r="E2583" s="1">
        <v>63141</v>
      </c>
      <c r="F2583" s="1" t="s">
        <v>10</v>
      </c>
    </row>
    <row r="2584" spans="1:6" x14ac:dyDescent="0.25">
      <c r="A2584" s="1">
        <v>2022</v>
      </c>
      <c r="B2584" s="1" t="s">
        <v>63</v>
      </c>
      <c r="C2584" s="1" t="s">
        <v>66</v>
      </c>
      <c r="D2584" s="1">
        <v>9128</v>
      </c>
      <c r="E2584" s="1">
        <v>51479</v>
      </c>
      <c r="F2584" s="1" t="s">
        <v>8</v>
      </c>
    </row>
    <row r="2585" spans="1:6" x14ac:dyDescent="0.25">
      <c r="A2585" s="1">
        <v>2022</v>
      </c>
      <c r="B2585" s="1" t="s">
        <v>63</v>
      </c>
      <c r="C2585" s="1" t="s">
        <v>49</v>
      </c>
      <c r="D2585" s="1">
        <v>39684</v>
      </c>
      <c r="E2585" s="1">
        <v>61678</v>
      </c>
      <c r="F2585" s="1" t="s">
        <v>8</v>
      </c>
    </row>
    <row r="2586" spans="1:6" x14ac:dyDescent="0.25">
      <c r="A2586" s="1">
        <v>2022</v>
      </c>
      <c r="B2586" s="1" t="s">
        <v>63</v>
      </c>
      <c r="C2586" s="1" t="s">
        <v>12</v>
      </c>
      <c r="D2586" s="1">
        <v>16899</v>
      </c>
      <c r="E2586" s="1">
        <v>58802</v>
      </c>
      <c r="F2586" s="1" t="s">
        <v>10</v>
      </c>
    </row>
    <row r="2587" spans="1:6" x14ac:dyDescent="0.25">
      <c r="A2587" s="1">
        <v>2022</v>
      </c>
      <c r="B2587" s="1" t="s">
        <v>63</v>
      </c>
      <c r="C2587" s="1" t="s">
        <v>21</v>
      </c>
      <c r="D2587" s="1">
        <v>13294</v>
      </c>
      <c r="E2587" s="1">
        <v>53222</v>
      </c>
      <c r="F2587" s="1" t="s">
        <v>8</v>
      </c>
    </row>
    <row r="2588" spans="1:6" x14ac:dyDescent="0.25">
      <c r="A2588" s="1">
        <v>2022</v>
      </c>
      <c r="B2588" s="1" t="s">
        <v>63</v>
      </c>
      <c r="C2588" s="1" t="s">
        <v>22</v>
      </c>
      <c r="D2588" s="1">
        <v>10330</v>
      </c>
      <c r="E2588" s="1">
        <v>54486</v>
      </c>
      <c r="F2588" s="1" t="s">
        <v>10</v>
      </c>
    </row>
    <row r="2589" spans="1:6" x14ac:dyDescent="0.25">
      <c r="A2589" s="1">
        <v>2022</v>
      </c>
      <c r="B2589" s="1" t="s">
        <v>63</v>
      </c>
      <c r="C2589" s="1" t="s">
        <v>23</v>
      </c>
      <c r="D2589" s="1">
        <v>20809</v>
      </c>
      <c r="E2589" s="1">
        <v>58098</v>
      </c>
      <c r="F2589" s="1" t="s">
        <v>8</v>
      </c>
    </row>
    <row r="2590" spans="1:6" x14ac:dyDescent="0.25">
      <c r="A2590" s="1">
        <v>2022</v>
      </c>
      <c r="B2590" s="1" t="s">
        <v>63</v>
      </c>
      <c r="C2590" s="1" t="s">
        <v>24</v>
      </c>
      <c r="D2590" s="1">
        <v>16834</v>
      </c>
      <c r="E2590" s="1">
        <v>54222</v>
      </c>
      <c r="F2590" s="1" t="s">
        <v>8</v>
      </c>
    </row>
    <row r="2591" spans="1:6" x14ac:dyDescent="0.25">
      <c r="A2591" s="1">
        <v>2022</v>
      </c>
      <c r="B2591" s="1" t="s">
        <v>63</v>
      </c>
      <c r="C2591" s="1" t="s">
        <v>25</v>
      </c>
      <c r="D2591" s="1">
        <v>5591</v>
      </c>
      <c r="E2591" s="1">
        <v>59739</v>
      </c>
      <c r="F2591" s="1" t="s">
        <v>10</v>
      </c>
    </row>
    <row r="2592" spans="1:6" x14ac:dyDescent="0.25">
      <c r="A2592" s="1">
        <v>2022</v>
      </c>
      <c r="B2592" s="1" t="s">
        <v>63</v>
      </c>
      <c r="C2592" s="1" t="s">
        <v>26</v>
      </c>
      <c r="D2592" s="1">
        <v>21505</v>
      </c>
      <c r="E2592" s="1">
        <v>65854</v>
      </c>
      <c r="F2592" s="1" t="s">
        <v>10</v>
      </c>
    </row>
    <row r="2593" spans="1:6" x14ac:dyDescent="0.25">
      <c r="A2593" s="1">
        <v>2022</v>
      </c>
      <c r="B2593" s="1" t="s">
        <v>6</v>
      </c>
      <c r="C2593" s="1" t="s">
        <v>7</v>
      </c>
      <c r="D2593" s="1">
        <v>1829</v>
      </c>
      <c r="E2593" s="1">
        <v>64872</v>
      </c>
      <c r="F2593" s="1" t="s">
        <v>8</v>
      </c>
    </row>
    <row r="2594" spans="1:6" x14ac:dyDescent="0.25">
      <c r="A2594" s="1">
        <v>2022</v>
      </c>
      <c r="B2594" s="1" t="s">
        <v>6</v>
      </c>
      <c r="C2594" s="1" t="s">
        <v>9</v>
      </c>
      <c r="D2594" s="1">
        <v>1354</v>
      </c>
      <c r="E2594" s="1">
        <v>61216</v>
      </c>
      <c r="F2594" s="1" t="s">
        <v>10</v>
      </c>
    </row>
    <row r="2595" spans="1:6" x14ac:dyDescent="0.25">
      <c r="A2595" s="1">
        <v>2022</v>
      </c>
      <c r="B2595" s="1" t="s">
        <v>6</v>
      </c>
      <c r="C2595" s="1" t="s">
        <v>11</v>
      </c>
      <c r="D2595" s="1">
        <v>2565</v>
      </c>
      <c r="E2595" s="1">
        <v>55909</v>
      </c>
      <c r="F2595" s="1" t="s">
        <v>8</v>
      </c>
    </row>
    <row r="2596" spans="1:6" x14ac:dyDescent="0.25">
      <c r="A2596" s="1">
        <v>2022</v>
      </c>
      <c r="B2596" s="1" t="s">
        <v>6</v>
      </c>
      <c r="C2596" s="1" t="s">
        <v>12</v>
      </c>
      <c r="D2596" s="1">
        <v>17651</v>
      </c>
      <c r="E2596" s="1">
        <v>48534</v>
      </c>
      <c r="F2596" s="1" t="s">
        <v>8</v>
      </c>
    </row>
    <row r="2597" spans="1:6" x14ac:dyDescent="0.25">
      <c r="A2597" s="1">
        <v>2022</v>
      </c>
      <c r="B2597" s="1" t="s">
        <v>6</v>
      </c>
      <c r="C2597" s="1" t="s">
        <v>13</v>
      </c>
      <c r="D2597" s="1">
        <v>3312</v>
      </c>
      <c r="E2597" s="1">
        <v>97879</v>
      </c>
      <c r="F2597" s="1" t="s">
        <v>10</v>
      </c>
    </row>
    <row r="2598" spans="1:6" x14ac:dyDescent="0.25">
      <c r="A2598" s="1">
        <v>2022</v>
      </c>
      <c r="B2598" s="1" t="s">
        <v>6</v>
      </c>
      <c r="C2598" s="1" t="s">
        <v>14</v>
      </c>
      <c r="D2598" s="1">
        <v>467</v>
      </c>
      <c r="E2598" s="1">
        <v>49142</v>
      </c>
      <c r="F2598" s="1" t="s">
        <v>10</v>
      </c>
    </row>
    <row r="2599" spans="1:6" x14ac:dyDescent="0.25">
      <c r="A2599" s="1">
        <v>2022</v>
      </c>
      <c r="B2599" s="1" t="s">
        <v>6</v>
      </c>
      <c r="C2599" s="1" t="s">
        <v>15</v>
      </c>
      <c r="D2599" s="1">
        <v>186</v>
      </c>
      <c r="E2599" s="1">
        <v>49290</v>
      </c>
      <c r="F2599" s="1" t="s">
        <v>8</v>
      </c>
    </row>
    <row r="2600" spans="1:6" x14ac:dyDescent="0.25">
      <c r="A2600" s="1">
        <v>2022</v>
      </c>
      <c r="B2600" s="1" t="s">
        <v>6</v>
      </c>
      <c r="C2600" s="1" t="s">
        <v>16</v>
      </c>
      <c r="D2600" s="1">
        <v>5394</v>
      </c>
      <c r="E2600" s="1">
        <v>43717</v>
      </c>
      <c r="F2600" s="1" t="s">
        <v>8</v>
      </c>
    </row>
    <row r="2601" spans="1:6" x14ac:dyDescent="0.25">
      <c r="A2601" s="1">
        <v>2022</v>
      </c>
      <c r="B2601" s="1" t="s">
        <v>6</v>
      </c>
      <c r="C2601" s="1" t="s">
        <v>17</v>
      </c>
      <c r="D2601" s="1">
        <v>2794</v>
      </c>
      <c r="E2601" s="1">
        <v>51978</v>
      </c>
      <c r="F2601" s="1" t="s">
        <v>10</v>
      </c>
    </row>
    <row r="2602" spans="1:6" x14ac:dyDescent="0.25">
      <c r="A2602" s="1">
        <v>2022</v>
      </c>
      <c r="B2602" s="1" t="s">
        <v>6</v>
      </c>
      <c r="C2602" s="1" t="s">
        <v>18</v>
      </c>
      <c r="D2602" s="1">
        <v>2531</v>
      </c>
      <c r="E2602" s="1">
        <v>48820</v>
      </c>
      <c r="F2602" s="1" t="s">
        <v>10</v>
      </c>
    </row>
    <row r="2603" spans="1:6" x14ac:dyDescent="0.25">
      <c r="A2603" s="1">
        <v>2022</v>
      </c>
      <c r="B2603" s="1" t="s">
        <v>6</v>
      </c>
      <c r="C2603" s="1" t="s">
        <v>19</v>
      </c>
      <c r="D2603" s="1">
        <v>2818</v>
      </c>
      <c r="E2603" s="1">
        <v>58259</v>
      </c>
      <c r="F2603" s="1" t="s">
        <v>10</v>
      </c>
    </row>
    <row r="2604" spans="1:6" x14ac:dyDescent="0.25">
      <c r="A2604" s="1">
        <v>2022</v>
      </c>
      <c r="B2604" s="1" t="s">
        <v>6</v>
      </c>
      <c r="C2604" s="1" t="s">
        <v>20</v>
      </c>
      <c r="D2604" s="1">
        <v>2302</v>
      </c>
      <c r="E2604" s="1">
        <v>56732</v>
      </c>
      <c r="F2604" s="1" t="s">
        <v>10</v>
      </c>
    </row>
    <row r="2605" spans="1:6" x14ac:dyDescent="0.25">
      <c r="A2605" s="1">
        <v>2022</v>
      </c>
      <c r="B2605" s="1" t="s">
        <v>6</v>
      </c>
      <c r="C2605" s="1" t="s">
        <v>21</v>
      </c>
      <c r="D2605" s="1">
        <v>2911</v>
      </c>
      <c r="E2605" s="1">
        <v>51588</v>
      </c>
      <c r="F2605" s="1" t="s">
        <v>10</v>
      </c>
    </row>
    <row r="2606" spans="1:6" x14ac:dyDescent="0.25">
      <c r="A2606" s="1">
        <v>2022</v>
      </c>
      <c r="B2606" s="1" t="s">
        <v>6</v>
      </c>
      <c r="C2606" s="1" t="s">
        <v>22</v>
      </c>
      <c r="D2606" s="1">
        <v>2613</v>
      </c>
      <c r="E2606" s="1">
        <v>53721</v>
      </c>
      <c r="F2606" s="1" t="s">
        <v>10</v>
      </c>
    </row>
    <row r="2607" spans="1:6" x14ac:dyDescent="0.25">
      <c r="A2607" s="1">
        <v>2022</v>
      </c>
      <c r="B2607" s="1" t="s">
        <v>6</v>
      </c>
      <c r="C2607" s="1" t="s">
        <v>23</v>
      </c>
      <c r="D2607" s="1">
        <v>1632</v>
      </c>
      <c r="E2607" s="1">
        <v>60605</v>
      </c>
      <c r="F2607" s="1" t="s">
        <v>10</v>
      </c>
    </row>
    <row r="2608" spans="1:6" x14ac:dyDescent="0.25">
      <c r="A2608" s="1">
        <v>2022</v>
      </c>
      <c r="B2608" s="1" t="s">
        <v>6</v>
      </c>
      <c r="C2608" s="1" t="s">
        <v>24</v>
      </c>
      <c r="D2608" s="1">
        <v>3143</v>
      </c>
      <c r="E2608" s="1">
        <v>92727</v>
      </c>
      <c r="F2608" s="1" t="s">
        <v>10</v>
      </c>
    </row>
    <row r="2609" spans="1:6" x14ac:dyDescent="0.25">
      <c r="A2609" s="1">
        <v>2022</v>
      </c>
      <c r="B2609" s="1" t="s">
        <v>6</v>
      </c>
      <c r="C2609" s="1" t="s">
        <v>25</v>
      </c>
      <c r="D2609" s="1">
        <v>1581</v>
      </c>
      <c r="E2609" s="1">
        <v>47422</v>
      </c>
      <c r="F2609" s="1" t="s">
        <v>10</v>
      </c>
    </row>
    <row r="2610" spans="1:6" x14ac:dyDescent="0.25">
      <c r="A2610" s="1">
        <v>2022</v>
      </c>
      <c r="B2610" s="1" t="s">
        <v>6</v>
      </c>
      <c r="C2610" s="1" t="s">
        <v>26</v>
      </c>
      <c r="D2610" s="1">
        <v>720</v>
      </c>
      <c r="E2610" s="1">
        <v>52887</v>
      </c>
      <c r="F2610" s="1" t="s">
        <v>10</v>
      </c>
    </row>
    <row r="2611" spans="1:6" x14ac:dyDescent="0.25">
      <c r="A2611" s="1">
        <v>2022</v>
      </c>
      <c r="B2611" s="1" t="s">
        <v>6</v>
      </c>
      <c r="C2611" s="1" t="s">
        <v>27</v>
      </c>
      <c r="D2611" s="1">
        <v>999</v>
      </c>
      <c r="E2611" s="1">
        <v>70628</v>
      </c>
      <c r="F2611" s="1" t="s">
        <v>10</v>
      </c>
    </row>
    <row r="2612" spans="1:6" x14ac:dyDescent="0.25">
      <c r="A2612" s="1">
        <v>2022</v>
      </c>
      <c r="B2612" s="1" t="s">
        <v>6</v>
      </c>
      <c r="C2612" s="1" t="s">
        <v>28</v>
      </c>
      <c r="D2612" s="1">
        <v>3574</v>
      </c>
      <c r="E2612" s="1">
        <v>49309</v>
      </c>
      <c r="F2612" s="1" t="s">
        <v>10</v>
      </c>
    </row>
    <row r="2613" spans="1:6" x14ac:dyDescent="0.25">
      <c r="A2613" s="1">
        <v>2022</v>
      </c>
      <c r="B2613" s="1" t="s">
        <v>6</v>
      </c>
      <c r="C2613" s="1" t="s">
        <v>29</v>
      </c>
      <c r="D2613" s="1">
        <v>3175</v>
      </c>
      <c r="E2613" s="1">
        <v>57276</v>
      </c>
      <c r="F2613" s="1" t="s">
        <v>10</v>
      </c>
    </row>
    <row r="2614" spans="1:6" x14ac:dyDescent="0.25">
      <c r="A2614" s="1">
        <v>2022</v>
      </c>
      <c r="B2614" s="1" t="s">
        <v>6</v>
      </c>
      <c r="C2614" s="1" t="s">
        <v>30</v>
      </c>
      <c r="D2614" s="1">
        <v>2070</v>
      </c>
      <c r="E2614" s="1">
        <v>56525</v>
      </c>
      <c r="F2614" s="1" t="s">
        <v>10</v>
      </c>
    </row>
    <row r="2615" spans="1:6" x14ac:dyDescent="0.25">
      <c r="A2615" s="1">
        <v>2022</v>
      </c>
      <c r="B2615" s="1" t="s">
        <v>6</v>
      </c>
      <c r="C2615" s="1" t="s">
        <v>31</v>
      </c>
      <c r="D2615" s="1">
        <v>2123</v>
      </c>
      <c r="E2615" s="1">
        <v>52677</v>
      </c>
      <c r="F2615" s="1" t="s">
        <v>8</v>
      </c>
    </row>
    <row r="2616" spans="1:6" x14ac:dyDescent="0.25">
      <c r="A2616" s="1">
        <v>2022</v>
      </c>
      <c r="B2616" s="1" t="s">
        <v>58</v>
      </c>
      <c r="C2616" s="1" t="s">
        <v>33</v>
      </c>
      <c r="D2616" s="1">
        <v>1988</v>
      </c>
      <c r="E2616" s="1">
        <v>56566</v>
      </c>
      <c r="F2616" s="1" t="s">
        <v>10</v>
      </c>
    </row>
    <row r="2617" spans="1:6" x14ac:dyDescent="0.25">
      <c r="A2617" s="1">
        <v>2022</v>
      </c>
      <c r="B2617" s="1" t="s">
        <v>58</v>
      </c>
      <c r="C2617" s="1" t="s">
        <v>34</v>
      </c>
      <c r="D2617" s="1">
        <v>2066</v>
      </c>
      <c r="E2617" s="1">
        <v>63543</v>
      </c>
      <c r="F2617" s="1" t="s">
        <v>10</v>
      </c>
    </row>
    <row r="2618" spans="1:6" x14ac:dyDescent="0.25">
      <c r="A2618" s="1">
        <v>2022</v>
      </c>
      <c r="B2618" s="1" t="s">
        <v>58</v>
      </c>
      <c r="C2618" s="1" t="s">
        <v>35</v>
      </c>
      <c r="D2618" s="1">
        <v>2032</v>
      </c>
      <c r="E2618" s="1">
        <v>76722</v>
      </c>
      <c r="F2618" s="1" t="s">
        <v>8</v>
      </c>
    </row>
    <row r="2619" spans="1:6" x14ac:dyDescent="0.25">
      <c r="A2619" s="1">
        <v>2022</v>
      </c>
      <c r="B2619" s="1" t="s">
        <v>58</v>
      </c>
      <c r="C2619" s="1" t="s">
        <v>36</v>
      </c>
      <c r="D2619" s="1">
        <v>8976</v>
      </c>
      <c r="E2619" s="1">
        <v>85088</v>
      </c>
      <c r="F2619" s="1" t="s">
        <v>8</v>
      </c>
    </row>
    <row r="2620" spans="1:6" x14ac:dyDescent="0.25">
      <c r="A2620" s="1">
        <v>2022</v>
      </c>
      <c r="B2620" s="1" t="s">
        <v>58</v>
      </c>
      <c r="C2620" s="1" t="s">
        <v>37</v>
      </c>
      <c r="D2620" s="1">
        <v>1768</v>
      </c>
      <c r="E2620" s="1">
        <v>58139</v>
      </c>
      <c r="F2620" s="1" t="s">
        <v>10</v>
      </c>
    </row>
    <row r="2621" spans="1:6" x14ac:dyDescent="0.25">
      <c r="A2621" s="1">
        <v>2022</v>
      </c>
      <c r="B2621" s="1" t="s">
        <v>58</v>
      </c>
      <c r="C2621" s="1" t="s">
        <v>38</v>
      </c>
      <c r="D2621" s="1">
        <v>16910</v>
      </c>
      <c r="E2621" s="1">
        <v>72614</v>
      </c>
      <c r="F2621" s="1" t="s">
        <v>8</v>
      </c>
    </row>
    <row r="2622" spans="1:6" x14ac:dyDescent="0.25">
      <c r="A2622" s="1">
        <v>2022</v>
      </c>
      <c r="B2622" s="1" t="s">
        <v>58</v>
      </c>
      <c r="C2622" s="1" t="s">
        <v>39</v>
      </c>
      <c r="D2622" s="1">
        <v>10219</v>
      </c>
      <c r="E2622" s="1">
        <v>64827</v>
      </c>
      <c r="F2622" s="1" t="s">
        <v>10</v>
      </c>
    </row>
    <row r="2623" spans="1:6" x14ac:dyDescent="0.25">
      <c r="A2623" s="1">
        <v>2022</v>
      </c>
      <c r="B2623" s="1" t="s">
        <v>58</v>
      </c>
      <c r="C2623" s="1" t="s">
        <v>40</v>
      </c>
      <c r="D2623" s="1">
        <v>807</v>
      </c>
      <c r="E2623" s="1">
        <v>58882</v>
      </c>
      <c r="F2623" s="1" t="s">
        <v>8</v>
      </c>
    </row>
    <row r="2624" spans="1:6" x14ac:dyDescent="0.25">
      <c r="A2624" s="1">
        <v>2022</v>
      </c>
      <c r="B2624" s="1" t="s">
        <v>58</v>
      </c>
      <c r="C2624" s="1" t="s">
        <v>41</v>
      </c>
      <c r="D2624" s="1">
        <v>15409</v>
      </c>
      <c r="E2624" s="1">
        <v>66487</v>
      </c>
      <c r="F2624" s="1" t="s">
        <v>8</v>
      </c>
    </row>
    <row r="2625" spans="1:6" x14ac:dyDescent="0.25">
      <c r="A2625" s="1">
        <v>2022</v>
      </c>
      <c r="B2625" s="1" t="s">
        <v>58</v>
      </c>
      <c r="C2625" s="1" t="s">
        <v>42</v>
      </c>
      <c r="D2625" s="1">
        <v>4164</v>
      </c>
      <c r="E2625" s="1">
        <v>63770</v>
      </c>
      <c r="F2625" s="1" t="s">
        <v>10</v>
      </c>
    </row>
    <row r="2626" spans="1:6" x14ac:dyDescent="0.25">
      <c r="A2626" s="1">
        <v>2022</v>
      </c>
      <c r="B2626" s="1" t="s">
        <v>58</v>
      </c>
      <c r="C2626" s="1" t="s">
        <v>43</v>
      </c>
      <c r="D2626" s="1">
        <v>6240</v>
      </c>
      <c r="E2626" s="1">
        <v>75641</v>
      </c>
      <c r="F2626" s="1" t="s">
        <v>10</v>
      </c>
    </row>
    <row r="2627" spans="1:6" x14ac:dyDescent="0.25">
      <c r="A2627" s="1">
        <v>2022</v>
      </c>
      <c r="B2627" s="1" t="s">
        <v>58</v>
      </c>
      <c r="C2627" s="1" t="s">
        <v>44</v>
      </c>
      <c r="D2627" s="1">
        <v>14407</v>
      </c>
      <c r="E2627" s="1">
        <v>67561</v>
      </c>
      <c r="F2627" s="1" t="s">
        <v>8</v>
      </c>
    </row>
    <row r="2628" spans="1:6" x14ac:dyDescent="0.25">
      <c r="A2628" s="1">
        <v>2022</v>
      </c>
      <c r="B2628" s="1" t="s">
        <v>58</v>
      </c>
      <c r="C2628" s="1" t="s">
        <v>45</v>
      </c>
      <c r="D2628" s="1">
        <v>1572</v>
      </c>
      <c r="E2628" s="1">
        <v>63468</v>
      </c>
      <c r="F2628" s="1" t="s">
        <v>8</v>
      </c>
    </row>
    <row r="2629" spans="1:6" x14ac:dyDescent="0.25">
      <c r="A2629" s="1">
        <v>2022</v>
      </c>
      <c r="B2629" s="1" t="s">
        <v>58</v>
      </c>
      <c r="C2629" s="1" t="s">
        <v>46</v>
      </c>
      <c r="D2629" s="1">
        <v>6087</v>
      </c>
      <c r="E2629" s="1">
        <v>64522</v>
      </c>
      <c r="F2629" s="1" t="s">
        <v>10</v>
      </c>
    </row>
    <row r="2630" spans="1:6" x14ac:dyDescent="0.25">
      <c r="A2630" s="1">
        <v>2022</v>
      </c>
      <c r="B2630" s="1" t="s">
        <v>58</v>
      </c>
      <c r="C2630" s="1" t="s">
        <v>47</v>
      </c>
      <c r="D2630" s="1">
        <v>1084</v>
      </c>
      <c r="E2630" s="1">
        <v>54320</v>
      </c>
      <c r="F2630" s="1" t="s">
        <v>10</v>
      </c>
    </row>
    <row r="2631" spans="1:6" x14ac:dyDescent="0.25">
      <c r="A2631" s="1">
        <v>2022</v>
      </c>
      <c r="B2631" s="1" t="s">
        <v>58</v>
      </c>
      <c r="C2631" s="1" t="s">
        <v>48</v>
      </c>
      <c r="D2631" s="1">
        <v>7051</v>
      </c>
      <c r="E2631" s="1">
        <v>64495</v>
      </c>
      <c r="F2631" s="1" t="s">
        <v>10</v>
      </c>
    </row>
    <row r="2632" spans="1:6" x14ac:dyDescent="0.25">
      <c r="A2632" s="1">
        <v>2022</v>
      </c>
      <c r="B2632" s="1" t="s">
        <v>58</v>
      </c>
      <c r="C2632" s="1" t="s">
        <v>49</v>
      </c>
      <c r="D2632" s="1">
        <v>24758</v>
      </c>
      <c r="E2632" s="1">
        <v>82648</v>
      </c>
      <c r="F2632" s="1" t="s">
        <v>10</v>
      </c>
    </row>
    <row r="2633" spans="1:6" x14ac:dyDescent="0.25">
      <c r="A2633" s="1">
        <v>2022</v>
      </c>
      <c r="B2633" s="1" t="s">
        <v>58</v>
      </c>
      <c r="C2633" s="1" t="s">
        <v>50</v>
      </c>
      <c r="D2633" s="1">
        <v>4386</v>
      </c>
      <c r="E2633" s="1">
        <v>63006</v>
      </c>
      <c r="F2633" s="1" t="s">
        <v>10</v>
      </c>
    </row>
    <row r="2634" spans="1:6" x14ac:dyDescent="0.25">
      <c r="A2634" s="1">
        <v>2022</v>
      </c>
      <c r="B2634" s="1" t="s">
        <v>58</v>
      </c>
      <c r="C2634" s="1" t="s">
        <v>51</v>
      </c>
      <c r="D2634" s="1">
        <v>1108</v>
      </c>
      <c r="E2634" s="1">
        <v>64390</v>
      </c>
      <c r="F2634" s="1" t="s">
        <v>8</v>
      </c>
    </row>
    <row r="2635" spans="1:6" x14ac:dyDescent="0.25">
      <c r="A2635" s="1">
        <v>2022</v>
      </c>
      <c r="B2635" s="1" t="s">
        <v>58</v>
      </c>
      <c r="C2635" s="1" t="s">
        <v>52</v>
      </c>
      <c r="D2635" s="1">
        <v>6750</v>
      </c>
      <c r="E2635" s="1">
        <v>64974</v>
      </c>
      <c r="F2635" s="1" t="s">
        <v>8</v>
      </c>
    </row>
    <row r="2636" spans="1:6" x14ac:dyDescent="0.25">
      <c r="A2636" s="1">
        <v>2022</v>
      </c>
      <c r="B2636" s="1" t="s">
        <v>58</v>
      </c>
      <c r="C2636" s="1" t="s">
        <v>53</v>
      </c>
      <c r="D2636" s="1">
        <v>7798</v>
      </c>
      <c r="E2636" s="1">
        <v>84321</v>
      </c>
      <c r="F2636" s="1" t="s">
        <v>10</v>
      </c>
    </row>
    <row r="2637" spans="1:6" x14ac:dyDescent="0.25">
      <c r="A2637" s="1">
        <v>2022</v>
      </c>
      <c r="B2637" s="1" t="s">
        <v>58</v>
      </c>
      <c r="C2637" s="1" t="s">
        <v>54</v>
      </c>
      <c r="D2637" s="1">
        <v>1268</v>
      </c>
      <c r="E2637" s="1">
        <v>65459</v>
      </c>
      <c r="F2637" s="1" t="s">
        <v>8</v>
      </c>
    </row>
    <row r="2638" spans="1:6" x14ac:dyDescent="0.25">
      <c r="A2638" s="1">
        <v>2022</v>
      </c>
      <c r="B2638" s="1" t="s">
        <v>58</v>
      </c>
      <c r="C2638" s="1" t="s">
        <v>55</v>
      </c>
      <c r="D2638" s="1">
        <v>9432</v>
      </c>
      <c r="E2638" s="1">
        <v>63047</v>
      </c>
      <c r="F2638" s="1" t="s">
        <v>8</v>
      </c>
    </row>
    <row r="2639" spans="1:6" x14ac:dyDescent="0.25">
      <c r="A2639" s="1">
        <v>2022</v>
      </c>
      <c r="B2639" s="1" t="s">
        <v>58</v>
      </c>
      <c r="C2639" s="1" t="s">
        <v>56</v>
      </c>
      <c r="D2639" s="1">
        <v>600</v>
      </c>
      <c r="E2639" s="1">
        <v>72060</v>
      </c>
      <c r="F2639" s="1" t="s">
        <v>10</v>
      </c>
    </row>
    <row r="2640" spans="1:6" x14ac:dyDescent="0.25">
      <c r="A2640" s="1">
        <v>2022</v>
      </c>
      <c r="B2640" s="1" t="s">
        <v>59</v>
      </c>
      <c r="C2640" s="1" t="s">
        <v>7</v>
      </c>
      <c r="D2640" s="1">
        <v>32481</v>
      </c>
      <c r="E2640" s="1">
        <v>46970</v>
      </c>
      <c r="F2640" s="1" t="s">
        <v>10</v>
      </c>
    </row>
    <row r="2641" spans="1:6" x14ac:dyDescent="0.25">
      <c r="A2641" s="1">
        <v>2022</v>
      </c>
      <c r="B2641" s="1" t="s">
        <v>59</v>
      </c>
      <c r="C2641" s="1" t="s">
        <v>9</v>
      </c>
      <c r="D2641" s="1">
        <v>31775</v>
      </c>
      <c r="E2641" s="1">
        <v>51734</v>
      </c>
      <c r="F2641" s="1" t="s">
        <v>8</v>
      </c>
    </row>
    <row r="2642" spans="1:6" x14ac:dyDescent="0.25">
      <c r="A2642" s="1">
        <v>2022</v>
      </c>
      <c r="B2642" s="1" t="s">
        <v>59</v>
      </c>
      <c r="C2642" s="1" t="s">
        <v>11</v>
      </c>
      <c r="D2642" s="1">
        <v>21642</v>
      </c>
      <c r="E2642" s="1">
        <v>46450</v>
      </c>
      <c r="F2642" s="1" t="s">
        <v>8</v>
      </c>
    </row>
    <row r="2643" spans="1:6" x14ac:dyDescent="0.25">
      <c r="A2643" s="1">
        <v>2022</v>
      </c>
      <c r="B2643" s="1" t="s">
        <v>59</v>
      </c>
      <c r="C2643" s="1" t="s">
        <v>12</v>
      </c>
      <c r="D2643" s="1">
        <v>196511</v>
      </c>
      <c r="E2643" s="1">
        <v>57020</v>
      </c>
      <c r="F2643" s="1" t="s">
        <v>10</v>
      </c>
    </row>
    <row r="2644" spans="1:6" x14ac:dyDescent="0.25">
      <c r="A2644" s="1">
        <v>2022</v>
      </c>
      <c r="B2644" s="1" t="s">
        <v>59</v>
      </c>
      <c r="C2644" s="1" t="s">
        <v>13</v>
      </c>
      <c r="D2644" s="1">
        <v>35891</v>
      </c>
      <c r="E2644" s="1">
        <v>55043</v>
      </c>
      <c r="F2644" s="1" t="s">
        <v>8</v>
      </c>
    </row>
    <row r="2645" spans="1:6" x14ac:dyDescent="0.25">
      <c r="A2645" s="1">
        <v>2022</v>
      </c>
      <c r="B2645" s="1" t="s">
        <v>59</v>
      </c>
      <c r="C2645" s="1" t="s">
        <v>14</v>
      </c>
      <c r="D2645" s="1">
        <v>24902</v>
      </c>
      <c r="E2645" s="1">
        <v>56041</v>
      </c>
      <c r="F2645" s="1" t="s">
        <v>10</v>
      </c>
    </row>
    <row r="2646" spans="1:6" x14ac:dyDescent="0.25">
      <c r="A2646" s="1">
        <v>2022</v>
      </c>
      <c r="B2646" s="1" t="s">
        <v>59</v>
      </c>
      <c r="C2646" s="1" t="s">
        <v>15</v>
      </c>
      <c r="D2646" s="1">
        <v>6850</v>
      </c>
      <c r="E2646" s="1">
        <v>45843</v>
      </c>
      <c r="F2646" s="1" t="s">
        <v>8</v>
      </c>
    </row>
    <row r="2647" spans="1:6" x14ac:dyDescent="0.25">
      <c r="A2647" s="1">
        <v>2022</v>
      </c>
      <c r="B2647" s="1" t="s">
        <v>59</v>
      </c>
      <c r="C2647" s="1" t="s">
        <v>16</v>
      </c>
      <c r="D2647" s="1">
        <v>139486</v>
      </c>
      <c r="E2647" s="1">
        <v>49766</v>
      </c>
      <c r="F2647" s="1" t="s">
        <v>8</v>
      </c>
    </row>
    <row r="2648" spans="1:6" x14ac:dyDescent="0.25">
      <c r="A2648" s="1">
        <v>2022</v>
      </c>
      <c r="B2648" s="1" t="s">
        <v>59</v>
      </c>
      <c r="C2648" s="1" t="s">
        <v>17</v>
      </c>
      <c r="D2648" s="1">
        <v>60996</v>
      </c>
      <c r="E2648" s="1">
        <v>54352</v>
      </c>
      <c r="F2648" s="1" t="s">
        <v>10</v>
      </c>
    </row>
    <row r="2649" spans="1:6" x14ac:dyDescent="0.25">
      <c r="A2649" s="1">
        <v>2022</v>
      </c>
      <c r="B2649" s="1" t="s">
        <v>59</v>
      </c>
      <c r="C2649" s="1" t="s">
        <v>18</v>
      </c>
      <c r="D2649" s="1">
        <v>11969</v>
      </c>
      <c r="E2649" s="1">
        <v>44972</v>
      </c>
      <c r="F2649" s="1" t="s">
        <v>10</v>
      </c>
    </row>
    <row r="2650" spans="1:6" x14ac:dyDescent="0.25">
      <c r="A2650" s="1">
        <v>2022</v>
      </c>
      <c r="B2650" s="1" t="s">
        <v>59</v>
      </c>
      <c r="C2650" s="1" t="s">
        <v>19</v>
      </c>
      <c r="D2650" s="1">
        <v>78063</v>
      </c>
      <c r="E2650" s="1">
        <v>56570</v>
      </c>
      <c r="F2650" s="1" t="s">
        <v>8</v>
      </c>
    </row>
    <row r="2651" spans="1:6" x14ac:dyDescent="0.25">
      <c r="A2651" s="1">
        <v>2022</v>
      </c>
      <c r="B2651" s="1" t="s">
        <v>59</v>
      </c>
      <c r="C2651" s="1" t="s">
        <v>20</v>
      </c>
      <c r="D2651" s="1">
        <v>40681</v>
      </c>
      <c r="E2651" s="1">
        <v>47092</v>
      </c>
      <c r="F2651" s="1" t="s">
        <v>8</v>
      </c>
    </row>
    <row r="2652" spans="1:6" x14ac:dyDescent="0.25">
      <c r="A2652" s="1">
        <v>2022</v>
      </c>
      <c r="B2652" s="1" t="s">
        <v>59</v>
      </c>
      <c r="C2652" s="1" t="s">
        <v>21</v>
      </c>
      <c r="D2652" s="1">
        <v>23521</v>
      </c>
      <c r="E2652" s="1">
        <v>45539</v>
      </c>
      <c r="F2652" s="1" t="s">
        <v>10</v>
      </c>
    </row>
    <row r="2653" spans="1:6" x14ac:dyDescent="0.25">
      <c r="A2653" s="1">
        <v>2022</v>
      </c>
      <c r="B2653" s="1" t="s">
        <v>59</v>
      </c>
      <c r="C2653" s="1" t="s">
        <v>22</v>
      </c>
      <c r="D2653" s="1">
        <v>20370</v>
      </c>
      <c r="E2653" s="1">
        <v>47235</v>
      </c>
      <c r="F2653" s="1" t="s">
        <v>10</v>
      </c>
    </row>
    <row r="2654" spans="1:6" x14ac:dyDescent="0.25">
      <c r="A2654" s="1">
        <v>2022</v>
      </c>
      <c r="B2654" s="1" t="s">
        <v>59</v>
      </c>
      <c r="C2654" s="1" t="s">
        <v>23</v>
      </c>
      <c r="D2654" s="1">
        <v>28056</v>
      </c>
      <c r="E2654" s="1">
        <v>47623</v>
      </c>
      <c r="F2654" s="1" t="s">
        <v>10</v>
      </c>
    </row>
    <row r="2655" spans="1:6" x14ac:dyDescent="0.25">
      <c r="A2655" s="1">
        <v>2022</v>
      </c>
      <c r="B2655" s="1" t="s">
        <v>59</v>
      </c>
      <c r="C2655" s="1" t="s">
        <v>24</v>
      </c>
      <c r="D2655" s="1">
        <v>30545</v>
      </c>
      <c r="E2655" s="1">
        <v>47196</v>
      </c>
      <c r="F2655" s="1" t="s">
        <v>10</v>
      </c>
    </row>
    <row r="2656" spans="1:6" x14ac:dyDescent="0.25">
      <c r="A2656" s="1">
        <v>2022</v>
      </c>
      <c r="B2656" s="1" t="s">
        <v>59</v>
      </c>
      <c r="C2656" s="1" t="s">
        <v>25</v>
      </c>
      <c r="D2656" s="1">
        <v>10761</v>
      </c>
      <c r="E2656" s="1">
        <v>42589</v>
      </c>
      <c r="F2656" s="1" t="s">
        <v>10</v>
      </c>
    </row>
    <row r="2657" spans="1:6" x14ac:dyDescent="0.25">
      <c r="A2657" s="1">
        <v>2022</v>
      </c>
      <c r="B2657" s="1" t="s">
        <v>59</v>
      </c>
      <c r="C2657" s="1" t="s">
        <v>26</v>
      </c>
      <c r="D2657" s="1">
        <v>32767</v>
      </c>
      <c r="E2657" s="1">
        <v>51648</v>
      </c>
      <c r="F2657" s="1" t="s">
        <v>8</v>
      </c>
    </row>
    <row r="2658" spans="1:6" x14ac:dyDescent="0.25">
      <c r="A2658" s="1">
        <v>2022</v>
      </c>
      <c r="B2658" s="1" t="s">
        <v>59</v>
      </c>
      <c r="C2658" s="1" t="s">
        <v>27</v>
      </c>
      <c r="D2658" s="1">
        <v>42171</v>
      </c>
      <c r="E2658" s="1">
        <v>57937</v>
      </c>
      <c r="F2658" s="1" t="s">
        <v>8</v>
      </c>
    </row>
    <row r="2659" spans="1:6" x14ac:dyDescent="0.25">
      <c r="A2659" s="1">
        <v>2022</v>
      </c>
      <c r="B2659" s="1" t="s">
        <v>59</v>
      </c>
      <c r="C2659" s="1" t="s">
        <v>28</v>
      </c>
      <c r="D2659" s="1">
        <v>52459</v>
      </c>
      <c r="E2659" s="1">
        <v>52200</v>
      </c>
      <c r="F2659" s="1" t="s">
        <v>10</v>
      </c>
    </row>
    <row r="2660" spans="1:6" x14ac:dyDescent="0.25">
      <c r="A2660" s="1">
        <v>2022</v>
      </c>
      <c r="B2660" s="1" t="s">
        <v>59</v>
      </c>
      <c r="C2660" s="1" t="s">
        <v>29</v>
      </c>
      <c r="D2660" s="1">
        <v>37272</v>
      </c>
      <c r="E2660" s="1">
        <v>54570</v>
      </c>
      <c r="F2660" s="1" t="s">
        <v>8</v>
      </c>
    </row>
    <row r="2661" spans="1:6" x14ac:dyDescent="0.25">
      <c r="A2661" s="1">
        <v>2022</v>
      </c>
      <c r="B2661" s="1" t="s">
        <v>59</v>
      </c>
      <c r="C2661" s="1" t="s">
        <v>30</v>
      </c>
      <c r="D2661" s="1">
        <v>19763</v>
      </c>
      <c r="E2661" s="1">
        <v>41497</v>
      </c>
      <c r="F2661" s="1" t="s">
        <v>8</v>
      </c>
    </row>
    <row r="2662" spans="1:6" x14ac:dyDescent="0.25">
      <c r="A2662" s="1">
        <v>2022</v>
      </c>
      <c r="B2662" s="1" t="s">
        <v>59</v>
      </c>
      <c r="C2662" s="1" t="s">
        <v>31</v>
      </c>
      <c r="D2662" s="1">
        <v>38808</v>
      </c>
      <c r="E2662" s="1">
        <v>47469</v>
      </c>
      <c r="F2662" s="1" t="s">
        <v>10</v>
      </c>
    </row>
    <row r="2663" spans="1:6" x14ac:dyDescent="0.25">
      <c r="A2663" s="1">
        <v>2022</v>
      </c>
      <c r="B2663" s="1" t="s">
        <v>59</v>
      </c>
      <c r="C2663" s="1" t="s">
        <v>32</v>
      </c>
      <c r="D2663" s="1">
        <v>9250</v>
      </c>
      <c r="E2663" s="1">
        <v>44170</v>
      </c>
      <c r="F2663" s="1" t="s">
        <v>10</v>
      </c>
    </row>
    <row r="2664" spans="1:6" x14ac:dyDescent="0.25">
      <c r="A2664" s="1">
        <v>2022</v>
      </c>
      <c r="B2664" s="1" t="s">
        <v>59</v>
      </c>
      <c r="C2664" s="1" t="s">
        <v>33</v>
      </c>
      <c r="D2664" s="1">
        <v>14923</v>
      </c>
      <c r="E2664" s="1">
        <v>44891</v>
      </c>
      <c r="F2664" s="1" t="s">
        <v>8</v>
      </c>
    </row>
    <row r="2665" spans="1:6" x14ac:dyDescent="0.25">
      <c r="A2665" s="1">
        <v>2022</v>
      </c>
      <c r="B2665" s="1" t="s">
        <v>59</v>
      </c>
      <c r="C2665" s="1" t="s">
        <v>34</v>
      </c>
      <c r="D2665" s="1">
        <v>15829</v>
      </c>
      <c r="E2665" s="1">
        <v>49190</v>
      </c>
      <c r="F2665" s="1" t="s">
        <v>8</v>
      </c>
    </row>
    <row r="2666" spans="1:6" x14ac:dyDescent="0.25">
      <c r="A2666" s="1">
        <v>2022</v>
      </c>
      <c r="B2666" s="1" t="s">
        <v>59</v>
      </c>
      <c r="C2666" s="1" t="s">
        <v>35</v>
      </c>
      <c r="D2666" s="1">
        <v>12509</v>
      </c>
      <c r="E2666" s="1">
        <v>52777</v>
      </c>
      <c r="F2666" s="1" t="s">
        <v>10</v>
      </c>
    </row>
    <row r="2667" spans="1:6" x14ac:dyDescent="0.25">
      <c r="A2667" s="1">
        <v>2022</v>
      </c>
      <c r="B2667" s="1" t="s">
        <v>59</v>
      </c>
      <c r="C2667" s="1" t="s">
        <v>36</v>
      </c>
      <c r="D2667" s="1">
        <v>54238</v>
      </c>
      <c r="E2667" s="1">
        <v>58723</v>
      </c>
      <c r="F2667" s="1" t="s">
        <v>8</v>
      </c>
    </row>
    <row r="2668" spans="1:6" x14ac:dyDescent="0.25">
      <c r="A2668" s="1">
        <v>2022</v>
      </c>
      <c r="B2668" s="1" t="s">
        <v>59</v>
      </c>
      <c r="C2668" s="1" t="s">
        <v>37</v>
      </c>
      <c r="D2668" s="1">
        <v>10758</v>
      </c>
      <c r="E2668" s="1">
        <v>43078</v>
      </c>
      <c r="F2668" s="1" t="s">
        <v>10</v>
      </c>
    </row>
    <row r="2669" spans="1:6" x14ac:dyDescent="0.25">
      <c r="A2669" s="1">
        <v>2022</v>
      </c>
      <c r="B2669" s="1" t="s">
        <v>59</v>
      </c>
      <c r="C2669" s="1" t="s">
        <v>38</v>
      </c>
      <c r="D2669" s="1">
        <v>123741</v>
      </c>
      <c r="E2669" s="1">
        <v>56832</v>
      </c>
      <c r="F2669" s="1" t="s">
        <v>8</v>
      </c>
    </row>
    <row r="2670" spans="1:6" x14ac:dyDescent="0.25">
      <c r="A2670" s="1">
        <v>2022</v>
      </c>
      <c r="B2670" s="1" t="s">
        <v>59</v>
      </c>
      <c r="C2670" s="1" t="s">
        <v>39</v>
      </c>
      <c r="D2670" s="1">
        <v>61525</v>
      </c>
      <c r="E2670" s="1">
        <v>48092</v>
      </c>
      <c r="F2670" s="1" t="s">
        <v>8</v>
      </c>
    </row>
    <row r="2671" spans="1:6" x14ac:dyDescent="0.25">
      <c r="A2671" s="1">
        <v>2022</v>
      </c>
      <c r="B2671" s="1" t="s">
        <v>59</v>
      </c>
      <c r="C2671" s="1" t="s">
        <v>40</v>
      </c>
      <c r="D2671" s="1">
        <v>7753</v>
      </c>
      <c r="E2671" s="1">
        <v>54819</v>
      </c>
      <c r="F2671" s="1" t="s">
        <v>10</v>
      </c>
    </row>
    <row r="2672" spans="1:6" x14ac:dyDescent="0.25">
      <c r="A2672" s="1">
        <v>2022</v>
      </c>
      <c r="B2672" s="1" t="s">
        <v>59</v>
      </c>
      <c r="C2672" s="1" t="s">
        <v>41</v>
      </c>
      <c r="D2672" s="1">
        <v>68615</v>
      </c>
      <c r="E2672" s="1">
        <v>49247</v>
      </c>
      <c r="F2672" s="1" t="s">
        <v>10</v>
      </c>
    </row>
    <row r="2673" spans="1:6" x14ac:dyDescent="0.25">
      <c r="A2673" s="1">
        <v>2022</v>
      </c>
      <c r="B2673" s="1" t="s">
        <v>59</v>
      </c>
      <c r="C2673" s="1" t="s">
        <v>42</v>
      </c>
      <c r="D2673" s="1">
        <v>23748</v>
      </c>
      <c r="E2673" s="1">
        <v>46554</v>
      </c>
      <c r="F2673" s="1" t="s">
        <v>8</v>
      </c>
    </row>
    <row r="2674" spans="1:6" x14ac:dyDescent="0.25">
      <c r="A2674" s="1">
        <v>2022</v>
      </c>
      <c r="B2674" s="1" t="s">
        <v>59</v>
      </c>
      <c r="C2674" s="1" t="s">
        <v>43</v>
      </c>
      <c r="D2674" s="1">
        <v>26503</v>
      </c>
      <c r="E2674" s="1">
        <v>49347</v>
      </c>
      <c r="F2674" s="1" t="s">
        <v>8</v>
      </c>
    </row>
    <row r="2675" spans="1:6" x14ac:dyDescent="0.25">
      <c r="A2675" s="1">
        <v>2022</v>
      </c>
      <c r="B2675" s="1" t="s">
        <v>59</v>
      </c>
      <c r="C2675" s="1" t="s">
        <v>44</v>
      </c>
      <c r="D2675" s="1">
        <v>74845</v>
      </c>
      <c r="E2675" s="1">
        <v>50000</v>
      </c>
      <c r="F2675" s="1" t="s">
        <v>10</v>
      </c>
    </row>
    <row r="2676" spans="1:6" x14ac:dyDescent="0.25">
      <c r="A2676" s="1">
        <v>2022</v>
      </c>
      <c r="B2676" s="1" t="s">
        <v>59</v>
      </c>
      <c r="C2676" s="1" t="s">
        <v>45</v>
      </c>
      <c r="D2676" s="1">
        <v>7658</v>
      </c>
      <c r="E2676" s="1">
        <v>48902</v>
      </c>
      <c r="F2676" s="1" t="s">
        <v>10</v>
      </c>
    </row>
    <row r="2677" spans="1:6" x14ac:dyDescent="0.25">
      <c r="A2677" s="1">
        <v>2022</v>
      </c>
      <c r="B2677" s="1" t="s">
        <v>59</v>
      </c>
      <c r="C2677" s="1" t="s">
        <v>46</v>
      </c>
      <c r="D2677" s="1">
        <v>30013</v>
      </c>
      <c r="E2677" s="1">
        <v>44429</v>
      </c>
      <c r="F2677" s="1" t="s">
        <v>10</v>
      </c>
    </row>
    <row r="2678" spans="1:6" x14ac:dyDescent="0.25">
      <c r="A2678" s="1">
        <v>2022</v>
      </c>
      <c r="B2678" s="1" t="s">
        <v>59</v>
      </c>
      <c r="C2678" s="1" t="s">
        <v>47</v>
      </c>
      <c r="D2678" s="1">
        <v>8059</v>
      </c>
      <c r="E2678" s="1">
        <v>44650</v>
      </c>
      <c r="F2678" s="1" t="s">
        <v>10</v>
      </c>
    </row>
    <row r="2679" spans="1:6" x14ac:dyDescent="0.25">
      <c r="A2679" s="1">
        <v>2022</v>
      </c>
      <c r="B2679" s="1" t="s">
        <v>59</v>
      </c>
      <c r="C2679" s="1" t="s">
        <v>48</v>
      </c>
      <c r="D2679" s="1">
        <v>40040</v>
      </c>
      <c r="E2679" s="1">
        <v>51137</v>
      </c>
      <c r="F2679" s="1" t="s">
        <v>10</v>
      </c>
    </row>
    <row r="2680" spans="1:6" x14ac:dyDescent="0.25">
      <c r="A2680" s="1">
        <v>2022</v>
      </c>
      <c r="B2680" s="1" t="s">
        <v>59</v>
      </c>
      <c r="C2680" s="1" t="s">
        <v>49</v>
      </c>
      <c r="D2680" s="1">
        <v>147447</v>
      </c>
      <c r="E2680" s="1">
        <v>57337</v>
      </c>
      <c r="F2680" s="1" t="s">
        <v>8</v>
      </c>
    </row>
    <row r="2681" spans="1:6" x14ac:dyDescent="0.25">
      <c r="A2681" s="1">
        <v>2022</v>
      </c>
      <c r="B2681" s="1" t="s">
        <v>59</v>
      </c>
      <c r="C2681" s="1" t="s">
        <v>50</v>
      </c>
      <c r="D2681" s="1">
        <v>19531</v>
      </c>
      <c r="E2681" s="1">
        <v>49163</v>
      </c>
      <c r="F2681" s="1" t="s">
        <v>8</v>
      </c>
    </row>
    <row r="2682" spans="1:6" x14ac:dyDescent="0.25">
      <c r="A2682" s="1">
        <v>2022</v>
      </c>
      <c r="B2682" s="1" t="s">
        <v>59</v>
      </c>
      <c r="C2682" s="1" t="s">
        <v>51</v>
      </c>
      <c r="D2682" s="1">
        <v>5084</v>
      </c>
      <c r="E2682" s="1">
        <v>45351</v>
      </c>
      <c r="F2682" s="1" t="s">
        <v>10</v>
      </c>
    </row>
    <row r="2683" spans="1:6" x14ac:dyDescent="0.25">
      <c r="A2683" s="1">
        <v>2022</v>
      </c>
      <c r="B2683" s="1" t="s">
        <v>59</v>
      </c>
      <c r="C2683" s="1" t="s">
        <v>52</v>
      </c>
      <c r="D2683" s="1">
        <v>43180</v>
      </c>
      <c r="E2683" s="1">
        <v>48886</v>
      </c>
      <c r="F2683" s="1" t="s">
        <v>8</v>
      </c>
    </row>
    <row r="2684" spans="1:6" x14ac:dyDescent="0.25">
      <c r="A2684" s="1">
        <v>2022</v>
      </c>
      <c r="B2684" s="1" t="s">
        <v>59</v>
      </c>
      <c r="C2684" s="1" t="s">
        <v>53</v>
      </c>
      <c r="D2684" s="1">
        <v>39324</v>
      </c>
      <c r="E2684" s="1">
        <v>68994</v>
      </c>
      <c r="F2684" s="1" t="s">
        <v>8</v>
      </c>
    </row>
    <row r="2685" spans="1:6" x14ac:dyDescent="0.25">
      <c r="A2685" s="1">
        <v>2022</v>
      </c>
      <c r="B2685" s="1" t="s">
        <v>59</v>
      </c>
      <c r="C2685" s="1" t="s">
        <v>54</v>
      </c>
      <c r="D2685" s="1">
        <v>10925</v>
      </c>
      <c r="E2685" s="1">
        <v>43698</v>
      </c>
      <c r="F2685" s="1" t="s">
        <v>10</v>
      </c>
    </row>
    <row r="2686" spans="1:6" x14ac:dyDescent="0.25">
      <c r="A2686" s="1">
        <v>2022</v>
      </c>
      <c r="B2686" s="1" t="s">
        <v>59</v>
      </c>
      <c r="C2686" s="1" t="s">
        <v>55</v>
      </c>
      <c r="D2686" s="1">
        <v>36496</v>
      </c>
      <c r="E2686" s="1">
        <v>46512</v>
      </c>
      <c r="F2686" s="1" t="s">
        <v>10</v>
      </c>
    </row>
    <row r="2687" spans="1:6" x14ac:dyDescent="0.25">
      <c r="A2687" s="1">
        <v>2022</v>
      </c>
      <c r="B2687" s="1" t="s">
        <v>59</v>
      </c>
      <c r="C2687" s="1" t="s">
        <v>56</v>
      </c>
      <c r="D2687" s="1">
        <v>4830</v>
      </c>
      <c r="E2687" s="1">
        <v>47737</v>
      </c>
      <c r="F2687" s="1" t="s">
        <v>8</v>
      </c>
    </row>
    <row r="2688" spans="1:6" x14ac:dyDescent="0.25">
      <c r="A2688" s="1">
        <v>2022</v>
      </c>
      <c r="B2688" s="1" t="s">
        <v>60</v>
      </c>
      <c r="C2688" s="1" t="s">
        <v>7</v>
      </c>
      <c r="D2688" s="1">
        <v>2168</v>
      </c>
      <c r="E2688" s="1">
        <v>65025</v>
      </c>
      <c r="F2688" s="1" t="s">
        <v>8</v>
      </c>
    </row>
    <row r="2689" spans="1:6" x14ac:dyDescent="0.25">
      <c r="A2689" s="1">
        <v>2022</v>
      </c>
      <c r="B2689" s="1" t="s">
        <v>60</v>
      </c>
      <c r="C2689" s="1" t="s">
        <v>9</v>
      </c>
      <c r="D2689" s="1">
        <v>3113</v>
      </c>
      <c r="E2689" s="1">
        <v>80499</v>
      </c>
      <c r="F2689" s="1" t="s">
        <v>10</v>
      </c>
    </row>
    <row r="2690" spans="1:6" x14ac:dyDescent="0.25">
      <c r="A2690" s="1">
        <v>2022</v>
      </c>
      <c r="B2690" s="1" t="s">
        <v>60</v>
      </c>
      <c r="C2690" s="1" t="s">
        <v>11</v>
      </c>
      <c r="D2690" s="1">
        <v>1210</v>
      </c>
      <c r="E2690" s="1">
        <v>58828</v>
      </c>
      <c r="F2690" s="1" t="s">
        <v>8</v>
      </c>
    </row>
    <row r="2691" spans="1:6" x14ac:dyDescent="0.25">
      <c r="A2691" s="1">
        <v>2022</v>
      </c>
      <c r="B2691" s="1" t="s">
        <v>60</v>
      </c>
      <c r="C2691" s="1" t="s">
        <v>12</v>
      </c>
      <c r="D2691" s="1">
        <v>26592</v>
      </c>
      <c r="E2691" s="1">
        <v>193173</v>
      </c>
      <c r="F2691" s="1" t="s">
        <v>10</v>
      </c>
    </row>
    <row r="2692" spans="1:6" x14ac:dyDescent="0.25">
      <c r="A2692" s="1">
        <v>2022</v>
      </c>
      <c r="B2692" s="1" t="s">
        <v>60</v>
      </c>
      <c r="C2692" s="1" t="s">
        <v>13</v>
      </c>
      <c r="D2692" s="1">
        <v>4173</v>
      </c>
      <c r="E2692" s="1">
        <v>105735</v>
      </c>
      <c r="F2692" s="1" t="s">
        <v>8</v>
      </c>
    </row>
    <row r="2693" spans="1:6" x14ac:dyDescent="0.25">
      <c r="A2693" s="1">
        <v>2022</v>
      </c>
      <c r="B2693" s="1" t="s">
        <v>60</v>
      </c>
      <c r="C2693" s="1" t="s">
        <v>14</v>
      </c>
      <c r="D2693" s="1">
        <v>2306</v>
      </c>
      <c r="E2693" s="1">
        <v>115642</v>
      </c>
      <c r="F2693" s="1" t="s">
        <v>8</v>
      </c>
    </row>
    <row r="2694" spans="1:6" x14ac:dyDescent="0.25">
      <c r="A2694" s="1">
        <v>2022</v>
      </c>
      <c r="B2694" s="1" t="s">
        <v>60</v>
      </c>
      <c r="C2694" s="1" t="s">
        <v>15</v>
      </c>
      <c r="D2694" s="1">
        <v>433</v>
      </c>
      <c r="E2694" s="1">
        <v>70782</v>
      </c>
      <c r="F2694" s="1" t="s">
        <v>10</v>
      </c>
    </row>
    <row r="2695" spans="1:6" x14ac:dyDescent="0.25">
      <c r="A2695" s="1">
        <v>2022</v>
      </c>
      <c r="B2695" s="1" t="s">
        <v>60</v>
      </c>
      <c r="C2695" s="1" t="s">
        <v>16</v>
      </c>
      <c r="D2695" s="1">
        <v>11205</v>
      </c>
      <c r="E2695" s="1">
        <v>86168</v>
      </c>
      <c r="F2695" s="1" t="s">
        <v>10</v>
      </c>
    </row>
    <row r="2696" spans="1:6" x14ac:dyDescent="0.25">
      <c r="A2696" s="1">
        <v>2022</v>
      </c>
      <c r="B2696" s="1" t="s">
        <v>60</v>
      </c>
      <c r="C2696" s="1" t="s">
        <v>17</v>
      </c>
      <c r="D2696" s="1">
        <v>5113</v>
      </c>
      <c r="E2696" s="1">
        <v>101613</v>
      </c>
      <c r="F2696" s="1" t="s">
        <v>8</v>
      </c>
    </row>
    <row r="2697" spans="1:6" x14ac:dyDescent="0.25">
      <c r="A2697" s="1">
        <v>2022</v>
      </c>
      <c r="B2697" s="1" t="s">
        <v>60</v>
      </c>
      <c r="C2697" s="1" t="s">
        <v>18</v>
      </c>
      <c r="D2697" s="1">
        <v>1223</v>
      </c>
      <c r="E2697" s="1">
        <v>57761</v>
      </c>
      <c r="F2697" s="1" t="s">
        <v>8</v>
      </c>
    </row>
    <row r="2698" spans="1:6" x14ac:dyDescent="0.25">
      <c r="A2698" s="1">
        <v>2022</v>
      </c>
      <c r="B2698" s="1" t="s">
        <v>60</v>
      </c>
      <c r="C2698" s="1" t="s">
        <v>19</v>
      </c>
      <c r="D2698" s="1">
        <v>6688</v>
      </c>
      <c r="E2698" s="1">
        <v>96164</v>
      </c>
      <c r="F2698" s="1" t="s">
        <v>10</v>
      </c>
    </row>
    <row r="2699" spans="1:6" x14ac:dyDescent="0.25">
      <c r="A2699" s="1">
        <v>2022</v>
      </c>
      <c r="B2699" s="1" t="s">
        <v>60</v>
      </c>
      <c r="C2699" s="1" t="s">
        <v>20</v>
      </c>
      <c r="D2699" s="1">
        <v>2123</v>
      </c>
      <c r="E2699" s="1">
        <v>65371</v>
      </c>
      <c r="F2699" s="1" t="s">
        <v>10</v>
      </c>
    </row>
    <row r="2700" spans="1:6" x14ac:dyDescent="0.25">
      <c r="A2700" s="1">
        <v>2022</v>
      </c>
      <c r="B2700" s="1" t="s">
        <v>60</v>
      </c>
      <c r="C2700" s="1" t="s">
        <v>21</v>
      </c>
      <c r="D2700" s="1">
        <v>1742</v>
      </c>
      <c r="E2700" s="1">
        <v>63519</v>
      </c>
      <c r="F2700" s="1" t="s">
        <v>10</v>
      </c>
    </row>
    <row r="2701" spans="1:6" x14ac:dyDescent="0.25">
      <c r="A2701" s="1">
        <v>2022</v>
      </c>
      <c r="B2701" s="1" t="s">
        <v>60</v>
      </c>
      <c r="C2701" s="1" t="s">
        <v>22</v>
      </c>
      <c r="D2701" s="1">
        <v>1308</v>
      </c>
      <c r="E2701" s="1">
        <v>68399</v>
      </c>
      <c r="F2701" s="1" t="s">
        <v>10</v>
      </c>
    </row>
    <row r="2702" spans="1:6" x14ac:dyDescent="0.25">
      <c r="A2702" s="1">
        <v>2022</v>
      </c>
      <c r="B2702" s="1" t="s">
        <v>60</v>
      </c>
      <c r="C2702" s="1" t="s">
        <v>23</v>
      </c>
      <c r="D2702" s="1">
        <v>1785</v>
      </c>
      <c r="E2702" s="1">
        <v>59629</v>
      </c>
      <c r="F2702" s="1" t="s">
        <v>10</v>
      </c>
    </row>
    <row r="2703" spans="1:6" x14ac:dyDescent="0.25">
      <c r="A2703" s="1">
        <v>2022</v>
      </c>
      <c r="B2703" s="1" t="s">
        <v>60</v>
      </c>
      <c r="C2703" s="1" t="s">
        <v>24</v>
      </c>
      <c r="D2703" s="1">
        <v>1716</v>
      </c>
      <c r="E2703" s="1">
        <v>63223</v>
      </c>
      <c r="F2703" s="1" t="s">
        <v>8</v>
      </c>
    </row>
    <row r="2704" spans="1:6" x14ac:dyDescent="0.25">
      <c r="A2704" s="1">
        <v>2022</v>
      </c>
      <c r="B2704" s="1" t="s">
        <v>60</v>
      </c>
      <c r="C2704" s="1" t="s">
        <v>25</v>
      </c>
      <c r="D2704" s="1">
        <v>849</v>
      </c>
      <c r="E2704" s="1">
        <v>59502</v>
      </c>
      <c r="F2704" s="1" t="s">
        <v>8</v>
      </c>
    </row>
    <row r="2705" spans="1:6" x14ac:dyDescent="0.25">
      <c r="A2705" s="1">
        <v>2022</v>
      </c>
      <c r="B2705" s="1" t="s">
        <v>60</v>
      </c>
      <c r="C2705" s="1" t="s">
        <v>26</v>
      </c>
      <c r="D2705" s="1">
        <v>2737</v>
      </c>
      <c r="E2705" s="1">
        <v>97844</v>
      </c>
      <c r="F2705" s="1" t="s">
        <v>10</v>
      </c>
    </row>
    <row r="2706" spans="1:6" x14ac:dyDescent="0.25">
      <c r="A2706" s="1">
        <v>2022</v>
      </c>
      <c r="B2706" s="1" t="s">
        <v>60</v>
      </c>
      <c r="C2706" s="1" t="s">
        <v>27</v>
      </c>
      <c r="D2706" s="1">
        <v>5379</v>
      </c>
      <c r="E2706" s="1">
        <v>128118</v>
      </c>
      <c r="F2706" s="1" t="s">
        <v>8</v>
      </c>
    </row>
    <row r="2707" spans="1:6" x14ac:dyDescent="0.25">
      <c r="A2707" s="1">
        <v>2022</v>
      </c>
      <c r="B2707" s="1" t="s">
        <v>60</v>
      </c>
      <c r="C2707" s="1" t="s">
        <v>28</v>
      </c>
      <c r="D2707" s="1">
        <v>6287</v>
      </c>
      <c r="E2707" s="1">
        <v>78556</v>
      </c>
      <c r="F2707" s="1" t="s">
        <v>8</v>
      </c>
    </row>
    <row r="2708" spans="1:6" x14ac:dyDescent="0.25">
      <c r="A2708" s="1">
        <v>2022</v>
      </c>
      <c r="B2708" s="1" t="s">
        <v>60</v>
      </c>
      <c r="C2708" s="1" t="s">
        <v>29</v>
      </c>
      <c r="D2708" s="1">
        <v>3977</v>
      </c>
      <c r="E2708" s="1">
        <v>83903</v>
      </c>
      <c r="F2708" s="1" t="s">
        <v>10</v>
      </c>
    </row>
    <row r="2709" spans="1:6" x14ac:dyDescent="0.25">
      <c r="A2709" s="1">
        <v>2022</v>
      </c>
      <c r="B2709" s="1" t="s">
        <v>60</v>
      </c>
      <c r="C2709" s="1" t="s">
        <v>30</v>
      </c>
      <c r="D2709" s="1">
        <v>940</v>
      </c>
      <c r="E2709" s="1">
        <v>54173</v>
      </c>
      <c r="F2709" s="1" t="s">
        <v>10</v>
      </c>
    </row>
    <row r="2710" spans="1:6" x14ac:dyDescent="0.25">
      <c r="A2710" s="1">
        <v>2022</v>
      </c>
      <c r="B2710" s="1" t="s">
        <v>60</v>
      </c>
      <c r="C2710" s="1" t="s">
        <v>31</v>
      </c>
      <c r="D2710" s="1">
        <v>3049</v>
      </c>
      <c r="E2710" s="1">
        <v>86842</v>
      </c>
      <c r="F2710" s="1" t="s">
        <v>8</v>
      </c>
    </row>
    <row r="2711" spans="1:6" x14ac:dyDescent="0.25">
      <c r="A2711" s="1">
        <v>2022</v>
      </c>
      <c r="B2711" s="1" t="s">
        <v>60</v>
      </c>
      <c r="C2711" s="1" t="s">
        <v>32</v>
      </c>
      <c r="D2711" s="1">
        <v>801</v>
      </c>
      <c r="E2711" s="1">
        <v>59475</v>
      </c>
      <c r="F2711" s="1" t="s">
        <v>8</v>
      </c>
    </row>
    <row r="2712" spans="1:6" x14ac:dyDescent="0.25">
      <c r="A2712" s="1">
        <v>2022</v>
      </c>
      <c r="B2712" s="1" t="s">
        <v>60</v>
      </c>
      <c r="C2712" s="1" t="s">
        <v>33</v>
      </c>
      <c r="D2712" s="1">
        <v>973</v>
      </c>
      <c r="E2712" s="1">
        <v>69407</v>
      </c>
      <c r="F2712" s="1" t="s">
        <v>10</v>
      </c>
    </row>
    <row r="2713" spans="1:6" x14ac:dyDescent="0.25">
      <c r="A2713" s="1">
        <v>2022</v>
      </c>
      <c r="B2713" s="1" t="s">
        <v>60</v>
      </c>
      <c r="C2713" s="1" t="s">
        <v>34</v>
      </c>
      <c r="D2713" s="1">
        <v>1541</v>
      </c>
      <c r="E2713" s="1">
        <v>75292</v>
      </c>
      <c r="F2713" s="1" t="s">
        <v>8</v>
      </c>
    </row>
    <row r="2714" spans="1:6" x14ac:dyDescent="0.25">
      <c r="A2714" s="1">
        <v>2022</v>
      </c>
      <c r="B2714" s="1" t="s">
        <v>62</v>
      </c>
      <c r="C2714" s="1" t="s">
        <v>12</v>
      </c>
      <c r="D2714" s="1">
        <v>5876</v>
      </c>
      <c r="E2714" s="1">
        <v>68709</v>
      </c>
      <c r="F2714" s="1" t="s">
        <v>10</v>
      </c>
    </row>
    <row r="2715" spans="1:6" x14ac:dyDescent="0.25">
      <c r="A2715" s="1">
        <v>2022</v>
      </c>
      <c r="B2715" s="1" t="s">
        <v>62</v>
      </c>
      <c r="C2715" s="1" t="s">
        <v>66</v>
      </c>
      <c r="D2715" s="1">
        <v>32595</v>
      </c>
      <c r="E2715" s="1">
        <v>71460</v>
      </c>
      <c r="F2715" s="1" t="s">
        <v>8</v>
      </c>
    </row>
    <row r="2716" spans="1:6" x14ac:dyDescent="0.25">
      <c r="A2716" s="1">
        <v>2022</v>
      </c>
      <c r="B2716" s="1" t="s">
        <v>62</v>
      </c>
      <c r="C2716" s="1" t="s">
        <v>49</v>
      </c>
      <c r="D2716" s="1">
        <v>146639</v>
      </c>
      <c r="E2716" s="1">
        <v>86123</v>
      </c>
      <c r="F2716" s="1" t="s">
        <v>8</v>
      </c>
    </row>
    <row r="2717" spans="1:6" x14ac:dyDescent="0.25">
      <c r="A2717" s="1">
        <v>2022</v>
      </c>
      <c r="B2717" s="1" t="s">
        <v>62</v>
      </c>
      <c r="C2717" s="1" t="s">
        <v>12</v>
      </c>
      <c r="D2717" s="1">
        <v>25941</v>
      </c>
      <c r="E2717" s="1">
        <v>73355</v>
      </c>
      <c r="F2717" s="1" t="s">
        <v>10</v>
      </c>
    </row>
    <row r="2718" spans="1:6" x14ac:dyDescent="0.25">
      <c r="A2718" s="1">
        <v>2022</v>
      </c>
      <c r="B2718" s="1" t="s">
        <v>62</v>
      </c>
      <c r="C2718" s="1" t="s">
        <v>66</v>
      </c>
      <c r="D2718" s="1">
        <v>6346</v>
      </c>
      <c r="E2718" s="1">
        <v>79442</v>
      </c>
      <c r="F2718" s="1" t="s">
        <v>10</v>
      </c>
    </row>
    <row r="2719" spans="1:6" x14ac:dyDescent="0.25">
      <c r="A2719" s="1">
        <v>2022</v>
      </c>
      <c r="B2719" s="1" t="s">
        <v>62</v>
      </c>
      <c r="C2719" s="1" t="s">
        <v>49</v>
      </c>
      <c r="D2719" s="1">
        <v>60099</v>
      </c>
      <c r="E2719" s="1">
        <v>101046</v>
      </c>
      <c r="F2719" s="1" t="s">
        <v>8</v>
      </c>
    </row>
    <row r="2720" spans="1:6" x14ac:dyDescent="0.25">
      <c r="A2720" s="1">
        <v>2022</v>
      </c>
      <c r="B2720" s="1" t="s">
        <v>62</v>
      </c>
      <c r="C2720" s="1" t="s">
        <v>12</v>
      </c>
      <c r="D2720" s="1">
        <v>43094</v>
      </c>
      <c r="E2720" s="1">
        <v>97279</v>
      </c>
      <c r="F2720" s="1" t="s">
        <v>8</v>
      </c>
    </row>
    <row r="2721" spans="1:6" x14ac:dyDescent="0.25">
      <c r="A2721" s="1">
        <v>2022</v>
      </c>
      <c r="B2721" s="1" t="s">
        <v>62</v>
      </c>
      <c r="C2721" s="1" t="s">
        <v>66</v>
      </c>
      <c r="D2721" s="1">
        <v>8599</v>
      </c>
      <c r="E2721" s="1">
        <v>58557</v>
      </c>
      <c r="F2721" s="1" t="s">
        <v>10</v>
      </c>
    </row>
    <row r="2722" spans="1:6" x14ac:dyDescent="0.25">
      <c r="A2722" s="1">
        <v>2022</v>
      </c>
      <c r="B2722" s="1" t="s">
        <v>62</v>
      </c>
      <c r="C2722" s="1" t="s">
        <v>49</v>
      </c>
      <c r="D2722" s="1">
        <v>27048</v>
      </c>
      <c r="E2722" s="1">
        <v>72254</v>
      </c>
      <c r="F2722" s="1" t="s">
        <v>10</v>
      </c>
    </row>
    <row r="2723" spans="1:6" x14ac:dyDescent="0.25">
      <c r="A2723" s="1">
        <v>2022</v>
      </c>
      <c r="B2723" s="1" t="s">
        <v>62</v>
      </c>
      <c r="C2723" s="1" t="s">
        <v>12</v>
      </c>
      <c r="D2723" s="1">
        <v>4986</v>
      </c>
      <c r="E2723" s="1">
        <v>65233</v>
      </c>
      <c r="F2723" s="1" t="s">
        <v>10</v>
      </c>
    </row>
    <row r="2724" spans="1:6" x14ac:dyDescent="0.25">
      <c r="A2724" s="1">
        <v>2022</v>
      </c>
      <c r="B2724" s="1" t="s">
        <v>63</v>
      </c>
      <c r="C2724" s="1" t="s">
        <v>66</v>
      </c>
      <c r="D2724" s="1">
        <v>15859</v>
      </c>
      <c r="E2724" s="1">
        <v>56193</v>
      </c>
      <c r="F2724" s="1" t="s">
        <v>10</v>
      </c>
    </row>
    <row r="2725" spans="1:6" x14ac:dyDescent="0.25">
      <c r="A2725" s="1">
        <v>2022</v>
      </c>
      <c r="B2725" s="1" t="s">
        <v>63</v>
      </c>
      <c r="C2725" s="1" t="s">
        <v>49</v>
      </c>
      <c r="D2725" s="1">
        <v>20727</v>
      </c>
      <c r="E2725" s="1">
        <v>61159</v>
      </c>
      <c r="F2725" s="1" t="s">
        <v>10</v>
      </c>
    </row>
    <row r="2726" spans="1:6" x14ac:dyDescent="0.25">
      <c r="A2726" s="1">
        <v>2022</v>
      </c>
      <c r="B2726" s="1" t="s">
        <v>63</v>
      </c>
      <c r="C2726" s="1" t="s">
        <v>12</v>
      </c>
      <c r="D2726" s="1">
        <v>15656</v>
      </c>
      <c r="E2726" s="1">
        <v>52435</v>
      </c>
      <c r="F2726" s="1" t="s">
        <v>8</v>
      </c>
    </row>
    <row r="2727" spans="1:6" x14ac:dyDescent="0.25">
      <c r="A2727" s="1">
        <v>2022</v>
      </c>
      <c r="B2727" s="1" t="s">
        <v>63</v>
      </c>
      <c r="C2727" s="1" t="s">
        <v>66</v>
      </c>
      <c r="D2727" s="1">
        <v>656765</v>
      </c>
      <c r="E2727" s="1">
        <v>62668</v>
      </c>
      <c r="F2727" s="1" t="s">
        <v>8</v>
      </c>
    </row>
    <row r="2728" spans="1:6" x14ac:dyDescent="0.25">
      <c r="A2728" s="1">
        <v>2022</v>
      </c>
      <c r="B2728" s="1" t="s">
        <v>63</v>
      </c>
      <c r="C2728" s="1" t="s">
        <v>49</v>
      </c>
      <c r="D2728" s="1">
        <v>23475</v>
      </c>
      <c r="E2728" s="1">
        <v>60198</v>
      </c>
      <c r="F2728" s="1" t="s">
        <v>10</v>
      </c>
    </row>
    <row r="2729" spans="1:6" x14ac:dyDescent="0.25">
      <c r="A2729" s="1">
        <v>2022</v>
      </c>
      <c r="B2729" s="1" t="s">
        <v>63</v>
      </c>
      <c r="C2729" s="1" t="s">
        <v>12</v>
      </c>
      <c r="D2729" s="1">
        <v>19964</v>
      </c>
      <c r="E2729" s="1">
        <v>66215</v>
      </c>
      <c r="F2729" s="1" t="s">
        <v>8</v>
      </c>
    </row>
    <row r="2730" spans="1:6" x14ac:dyDescent="0.25">
      <c r="A2730" s="1">
        <v>2022</v>
      </c>
      <c r="B2730" s="1" t="s">
        <v>63</v>
      </c>
      <c r="C2730" s="1" t="s">
        <v>66</v>
      </c>
      <c r="D2730" s="1">
        <v>5522</v>
      </c>
      <c r="E2730" s="1">
        <v>62470</v>
      </c>
      <c r="F2730" s="1" t="s">
        <v>8</v>
      </c>
    </row>
    <row r="2731" spans="1:6" x14ac:dyDescent="0.25">
      <c r="A2731" s="1">
        <v>2022</v>
      </c>
      <c r="B2731" s="1" t="s">
        <v>63</v>
      </c>
      <c r="C2731" s="1" t="s">
        <v>49</v>
      </c>
      <c r="D2731" s="1">
        <v>85058</v>
      </c>
      <c r="E2731" s="1">
        <v>60114</v>
      </c>
      <c r="F2731" s="1" t="s">
        <v>10</v>
      </c>
    </row>
    <row r="2732" spans="1:6" x14ac:dyDescent="0.25">
      <c r="A2732" s="1">
        <v>2022</v>
      </c>
      <c r="B2732" s="1" t="s">
        <v>63</v>
      </c>
      <c r="C2732" s="1" t="s">
        <v>12</v>
      </c>
      <c r="D2732" s="1">
        <v>31842</v>
      </c>
      <c r="E2732" s="1">
        <v>62141</v>
      </c>
      <c r="F2732" s="1" t="s">
        <v>10</v>
      </c>
    </row>
    <row r="2733" spans="1:6" x14ac:dyDescent="0.25">
      <c r="A2733" s="1">
        <v>2022</v>
      </c>
      <c r="B2733" s="1" t="s">
        <v>63</v>
      </c>
      <c r="C2733" s="1" t="s">
        <v>66</v>
      </c>
      <c r="D2733" s="1">
        <v>9128</v>
      </c>
      <c r="E2733" s="1">
        <v>50479</v>
      </c>
      <c r="F2733" s="1" t="s">
        <v>8</v>
      </c>
    </row>
    <row r="2734" spans="1:6" x14ac:dyDescent="0.25">
      <c r="A2734" s="1">
        <v>2022</v>
      </c>
      <c r="B2734" s="1" t="s">
        <v>63</v>
      </c>
      <c r="C2734" s="1" t="s">
        <v>49</v>
      </c>
      <c r="D2734" s="1">
        <v>39684</v>
      </c>
      <c r="E2734" s="1">
        <v>60678</v>
      </c>
      <c r="F2734" s="1" t="s">
        <v>8</v>
      </c>
    </row>
    <row r="2735" spans="1:6" x14ac:dyDescent="0.25">
      <c r="A2735" s="1">
        <v>2022</v>
      </c>
      <c r="B2735" s="1" t="s">
        <v>63</v>
      </c>
      <c r="C2735" s="1" t="s">
        <v>12</v>
      </c>
      <c r="D2735" s="1">
        <v>16899</v>
      </c>
      <c r="E2735" s="1">
        <v>57802</v>
      </c>
      <c r="F2735" s="1" t="s">
        <v>10</v>
      </c>
    </row>
    <row r="2736" spans="1:6" x14ac:dyDescent="0.25">
      <c r="A2736" s="1">
        <v>2022</v>
      </c>
      <c r="B2736" s="1" t="s">
        <v>63</v>
      </c>
      <c r="C2736" s="1" t="s">
        <v>21</v>
      </c>
      <c r="D2736" s="1">
        <v>13294</v>
      </c>
      <c r="E2736" s="1">
        <v>52222</v>
      </c>
      <c r="F2736" s="1" t="s">
        <v>8</v>
      </c>
    </row>
    <row r="2737" spans="1:6" x14ac:dyDescent="0.25">
      <c r="A2737" s="1">
        <v>2022</v>
      </c>
      <c r="B2737" s="1" t="s">
        <v>63</v>
      </c>
      <c r="C2737" s="1" t="s">
        <v>22</v>
      </c>
      <c r="D2737" s="1">
        <v>10330</v>
      </c>
      <c r="E2737" s="1">
        <v>53486</v>
      </c>
      <c r="F2737" s="1" t="s">
        <v>10</v>
      </c>
    </row>
    <row r="2738" spans="1:6" x14ac:dyDescent="0.25">
      <c r="A2738" s="1">
        <v>2022</v>
      </c>
      <c r="B2738" s="1" t="s">
        <v>63</v>
      </c>
      <c r="C2738" s="1" t="s">
        <v>23</v>
      </c>
      <c r="D2738" s="1">
        <v>20809</v>
      </c>
      <c r="E2738" s="1">
        <v>57098</v>
      </c>
      <c r="F2738" s="1" t="s">
        <v>8</v>
      </c>
    </row>
    <row r="2739" spans="1:6" x14ac:dyDescent="0.25">
      <c r="A2739" s="1">
        <v>2022</v>
      </c>
      <c r="B2739" s="1" t="s">
        <v>63</v>
      </c>
      <c r="C2739" s="1" t="s">
        <v>24</v>
      </c>
      <c r="D2739" s="1">
        <v>16834</v>
      </c>
      <c r="E2739" s="1">
        <v>53222</v>
      </c>
      <c r="F2739" s="1" t="s">
        <v>8</v>
      </c>
    </row>
    <row r="2740" spans="1:6" x14ac:dyDescent="0.25">
      <c r="A2740" s="1">
        <v>2022</v>
      </c>
      <c r="B2740" s="1" t="s">
        <v>63</v>
      </c>
      <c r="C2740" s="1" t="s">
        <v>25</v>
      </c>
      <c r="D2740" s="1">
        <v>5591</v>
      </c>
      <c r="E2740" s="1">
        <v>58739</v>
      </c>
      <c r="F2740" s="1" t="s">
        <v>10</v>
      </c>
    </row>
    <row r="2741" spans="1:6" x14ac:dyDescent="0.25">
      <c r="A2741" s="1">
        <v>2022</v>
      </c>
      <c r="B2741" s="1" t="s">
        <v>63</v>
      </c>
      <c r="C2741" s="1" t="s">
        <v>26</v>
      </c>
      <c r="D2741" s="1">
        <v>21505</v>
      </c>
      <c r="E2741" s="1">
        <v>64854</v>
      </c>
      <c r="F2741" s="1" t="s">
        <v>10</v>
      </c>
    </row>
    <row r="2742" spans="1:6" x14ac:dyDescent="0.25">
      <c r="A2742" s="1">
        <v>2022</v>
      </c>
      <c r="B2742" s="1" t="s">
        <v>6</v>
      </c>
      <c r="C2742" s="1" t="s">
        <v>7</v>
      </c>
      <c r="D2742" s="1">
        <v>1829</v>
      </c>
      <c r="E2742" s="1">
        <v>63872</v>
      </c>
      <c r="F2742" s="1" t="s">
        <v>8</v>
      </c>
    </row>
    <row r="2743" spans="1:6" x14ac:dyDescent="0.25">
      <c r="A2743" s="1">
        <v>2022</v>
      </c>
      <c r="B2743" s="1" t="s">
        <v>6</v>
      </c>
      <c r="C2743" s="1" t="s">
        <v>9</v>
      </c>
      <c r="D2743" s="1">
        <v>1354</v>
      </c>
      <c r="E2743" s="1">
        <v>60216</v>
      </c>
      <c r="F2743" s="1" t="s">
        <v>10</v>
      </c>
    </row>
    <row r="2744" spans="1:6" x14ac:dyDescent="0.25">
      <c r="A2744" s="1">
        <v>2022</v>
      </c>
      <c r="B2744" s="1" t="s">
        <v>6</v>
      </c>
      <c r="C2744" s="1" t="s">
        <v>11</v>
      </c>
      <c r="D2744" s="1">
        <v>2565</v>
      </c>
      <c r="E2744" s="1">
        <v>54909</v>
      </c>
      <c r="F2744" s="1" t="s">
        <v>8</v>
      </c>
    </row>
    <row r="2745" spans="1:6" x14ac:dyDescent="0.25">
      <c r="A2745" s="1">
        <v>2022</v>
      </c>
      <c r="B2745" s="1" t="s">
        <v>6</v>
      </c>
      <c r="C2745" s="1" t="s">
        <v>12</v>
      </c>
      <c r="D2745" s="1">
        <v>17651</v>
      </c>
      <c r="E2745" s="1">
        <v>47534</v>
      </c>
      <c r="F2745" s="1" t="s">
        <v>8</v>
      </c>
    </row>
    <row r="2746" spans="1:6" x14ac:dyDescent="0.25">
      <c r="A2746" s="1">
        <v>2022</v>
      </c>
      <c r="B2746" s="1" t="s">
        <v>6</v>
      </c>
      <c r="C2746" s="1" t="s">
        <v>13</v>
      </c>
      <c r="D2746" s="1">
        <v>3312</v>
      </c>
      <c r="E2746" s="1">
        <v>96879</v>
      </c>
      <c r="F2746" s="1" t="s">
        <v>10</v>
      </c>
    </row>
    <row r="2747" spans="1:6" x14ac:dyDescent="0.25">
      <c r="A2747" s="1">
        <v>2022</v>
      </c>
      <c r="B2747" s="1" t="s">
        <v>6</v>
      </c>
      <c r="C2747" s="1" t="s">
        <v>14</v>
      </c>
      <c r="D2747" s="1">
        <v>467</v>
      </c>
      <c r="E2747" s="1">
        <v>48142</v>
      </c>
      <c r="F2747" s="1" t="s">
        <v>10</v>
      </c>
    </row>
    <row r="2748" spans="1:6" x14ac:dyDescent="0.25">
      <c r="A2748" s="1">
        <v>2022</v>
      </c>
      <c r="B2748" s="1" t="s">
        <v>6</v>
      </c>
      <c r="C2748" s="1" t="s">
        <v>15</v>
      </c>
      <c r="D2748" s="1">
        <v>186</v>
      </c>
      <c r="E2748" s="1">
        <v>48290</v>
      </c>
      <c r="F2748" s="1" t="s">
        <v>8</v>
      </c>
    </row>
    <row r="2749" spans="1:6" x14ac:dyDescent="0.25">
      <c r="A2749" s="1">
        <v>2022</v>
      </c>
      <c r="B2749" s="1" t="s">
        <v>6</v>
      </c>
      <c r="C2749" s="1" t="s">
        <v>16</v>
      </c>
      <c r="D2749" s="1">
        <v>5394</v>
      </c>
      <c r="E2749" s="1">
        <v>42717</v>
      </c>
      <c r="F2749" s="1" t="s">
        <v>8</v>
      </c>
    </row>
    <row r="2750" spans="1:6" x14ac:dyDescent="0.25">
      <c r="A2750" s="1">
        <v>2022</v>
      </c>
      <c r="B2750" s="1" t="s">
        <v>6</v>
      </c>
      <c r="C2750" s="1" t="s">
        <v>17</v>
      </c>
      <c r="D2750" s="1">
        <v>2794</v>
      </c>
      <c r="E2750" s="1">
        <v>50978</v>
      </c>
      <c r="F2750" s="1" t="s">
        <v>10</v>
      </c>
    </row>
    <row r="2751" spans="1:6" x14ac:dyDescent="0.25">
      <c r="A2751" s="1">
        <v>2022</v>
      </c>
      <c r="B2751" s="1" t="s">
        <v>6</v>
      </c>
      <c r="C2751" s="1" t="s">
        <v>18</v>
      </c>
      <c r="D2751" s="1">
        <v>2531</v>
      </c>
      <c r="E2751" s="1">
        <v>47820</v>
      </c>
      <c r="F2751" s="1" t="s">
        <v>10</v>
      </c>
    </row>
    <row r="2752" spans="1:6" x14ac:dyDescent="0.25">
      <c r="A2752" s="1">
        <v>2022</v>
      </c>
      <c r="B2752" s="1" t="s">
        <v>6</v>
      </c>
      <c r="C2752" s="1" t="s">
        <v>19</v>
      </c>
      <c r="D2752" s="1">
        <v>2818</v>
      </c>
      <c r="E2752" s="1">
        <v>57259</v>
      </c>
      <c r="F2752" s="1" t="s">
        <v>10</v>
      </c>
    </row>
    <row r="2753" spans="1:6" x14ac:dyDescent="0.25">
      <c r="A2753" s="1">
        <v>2022</v>
      </c>
      <c r="B2753" s="1" t="s">
        <v>6</v>
      </c>
      <c r="C2753" s="1" t="s">
        <v>20</v>
      </c>
      <c r="D2753" s="1">
        <v>2302</v>
      </c>
      <c r="E2753" s="1">
        <v>55732</v>
      </c>
      <c r="F2753" s="1" t="s">
        <v>10</v>
      </c>
    </row>
    <row r="2754" spans="1:6" x14ac:dyDescent="0.25">
      <c r="A2754" s="1">
        <v>2022</v>
      </c>
      <c r="B2754" s="1" t="s">
        <v>6</v>
      </c>
      <c r="C2754" s="1" t="s">
        <v>21</v>
      </c>
      <c r="D2754" s="1">
        <v>2911</v>
      </c>
      <c r="E2754" s="1">
        <v>50588</v>
      </c>
      <c r="F2754" s="1" t="s">
        <v>10</v>
      </c>
    </row>
    <row r="2755" spans="1:6" x14ac:dyDescent="0.25">
      <c r="A2755" s="1">
        <v>2022</v>
      </c>
      <c r="B2755" s="1" t="s">
        <v>6</v>
      </c>
      <c r="C2755" s="1" t="s">
        <v>22</v>
      </c>
      <c r="D2755" s="1">
        <v>2613</v>
      </c>
      <c r="E2755" s="1">
        <v>52721</v>
      </c>
      <c r="F2755" s="1" t="s">
        <v>10</v>
      </c>
    </row>
    <row r="2756" spans="1:6" x14ac:dyDescent="0.25">
      <c r="A2756" s="1">
        <v>2022</v>
      </c>
      <c r="B2756" s="1" t="s">
        <v>6</v>
      </c>
      <c r="C2756" s="1" t="s">
        <v>23</v>
      </c>
      <c r="D2756" s="1">
        <v>1632</v>
      </c>
      <c r="E2756" s="1">
        <v>59605</v>
      </c>
      <c r="F2756" s="1" t="s">
        <v>10</v>
      </c>
    </row>
    <row r="2757" spans="1:6" x14ac:dyDescent="0.25">
      <c r="A2757" s="1">
        <v>2022</v>
      </c>
      <c r="B2757" s="1" t="s">
        <v>6</v>
      </c>
      <c r="C2757" s="1" t="s">
        <v>24</v>
      </c>
      <c r="D2757" s="1">
        <v>3143</v>
      </c>
      <c r="E2757" s="1">
        <v>91727</v>
      </c>
      <c r="F2757" s="1" t="s">
        <v>10</v>
      </c>
    </row>
    <row r="2758" spans="1:6" x14ac:dyDescent="0.25">
      <c r="A2758" s="1">
        <v>2022</v>
      </c>
      <c r="B2758" s="1" t="s">
        <v>6</v>
      </c>
      <c r="C2758" s="1" t="s">
        <v>25</v>
      </c>
      <c r="D2758" s="1">
        <v>1581</v>
      </c>
      <c r="E2758" s="1">
        <v>46422</v>
      </c>
      <c r="F2758" s="1" t="s">
        <v>10</v>
      </c>
    </row>
    <row r="2759" spans="1:6" x14ac:dyDescent="0.25">
      <c r="A2759" s="1">
        <v>2022</v>
      </c>
      <c r="B2759" s="1" t="s">
        <v>6</v>
      </c>
      <c r="C2759" s="1" t="s">
        <v>26</v>
      </c>
      <c r="D2759" s="1">
        <v>720</v>
      </c>
      <c r="E2759" s="1">
        <v>51887</v>
      </c>
      <c r="F2759" s="1" t="s">
        <v>10</v>
      </c>
    </row>
    <row r="2760" spans="1:6" x14ac:dyDescent="0.25">
      <c r="A2760" s="1">
        <v>2022</v>
      </c>
      <c r="B2760" s="1" t="s">
        <v>6</v>
      </c>
      <c r="C2760" s="1" t="s">
        <v>27</v>
      </c>
      <c r="D2760" s="1">
        <v>999</v>
      </c>
      <c r="E2760" s="1">
        <v>69628</v>
      </c>
      <c r="F2760" s="1" t="s">
        <v>10</v>
      </c>
    </row>
    <row r="2761" spans="1:6" x14ac:dyDescent="0.25">
      <c r="A2761" s="1">
        <v>2022</v>
      </c>
      <c r="B2761" s="1" t="s">
        <v>6</v>
      </c>
      <c r="C2761" s="1" t="s">
        <v>28</v>
      </c>
      <c r="D2761" s="1">
        <v>3574</v>
      </c>
      <c r="E2761" s="1">
        <v>48309</v>
      </c>
      <c r="F2761" s="1" t="s">
        <v>10</v>
      </c>
    </row>
    <row r="2762" spans="1:6" x14ac:dyDescent="0.25">
      <c r="A2762" s="1">
        <v>2022</v>
      </c>
      <c r="B2762" s="1" t="s">
        <v>6</v>
      </c>
      <c r="C2762" s="1" t="s">
        <v>29</v>
      </c>
      <c r="D2762" s="1">
        <v>3175</v>
      </c>
      <c r="E2762" s="1">
        <v>56276</v>
      </c>
      <c r="F2762" s="1" t="s">
        <v>10</v>
      </c>
    </row>
    <row r="2763" spans="1:6" x14ac:dyDescent="0.25">
      <c r="A2763" s="1">
        <v>2022</v>
      </c>
      <c r="B2763" s="1" t="s">
        <v>6</v>
      </c>
      <c r="C2763" s="1" t="s">
        <v>30</v>
      </c>
      <c r="D2763" s="1">
        <v>2070</v>
      </c>
      <c r="E2763" s="1">
        <v>55525</v>
      </c>
      <c r="F2763" s="1" t="s">
        <v>10</v>
      </c>
    </row>
    <row r="2764" spans="1:6" x14ac:dyDescent="0.25">
      <c r="A2764" s="16">
        <v>2022</v>
      </c>
      <c r="B2764" s="16" t="s">
        <v>6</v>
      </c>
      <c r="C2764" s="16" t="s">
        <v>31</v>
      </c>
      <c r="D2764" s="16">
        <v>2123</v>
      </c>
      <c r="E2764" s="16">
        <v>51677</v>
      </c>
      <c r="F2764" s="16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51F7-9EF6-4F5E-B135-BACEF472B7A0}">
  <dimension ref="A1:F150"/>
  <sheetViews>
    <sheetView workbookViewId="0">
      <selection activeCell="A2" sqref="A2:F150"/>
    </sheetView>
  </sheetViews>
  <sheetFormatPr defaultRowHeight="15" x14ac:dyDescent="0.25"/>
  <cols>
    <col min="1" max="1" width="7.140625" customWidth="1"/>
    <col min="2" max="3" width="17" customWidth="1"/>
    <col min="4" max="4" width="9.7109375" customWidth="1"/>
    <col min="5" max="5" width="10.85546875" customWidth="1"/>
    <col min="6" max="6" width="14" customWidth="1"/>
  </cols>
  <sheetData>
    <row r="1" spans="1:6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 x14ac:dyDescent="0.25">
      <c r="A2" s="1">
        <v>2022</v>
      </c>
      <c r="B2" s="1" t="s">
        <v>58</v>
      </c>
      <c r="C2" s="1" t="s">
        <v>33</v>
      </c>
      <c r="D2" s="1">
        <v>1988</v>
      </c>
      <c r="E2" s="1">
        <v>56566</v>
      </c>
      <c r="F2" s="1" t="s">
        <v>10</v>
      </c>
    </row>
    <row r="3" spans="1:6" x14ac:dyDescent="0.25">
      <c r="A3" s="1">
        <v>2022</v>
      </c>
      <c r="B3" s="1" t="s">
        <v>58</v>
      </c>
      <c r="C3" s="1" t="s">
        <v>34</v>
      </c>
      <c r="D3" s="1">
        <v>2066</v>
      </c>
      <c r="E3" s="1">
        <v>63543</v>
      </c>
      <c r="F3" s="1" t="s">
        <v>10</v>
      </c>
    </row>
    <row r="4" spans="1:6" x14ac:dyDescent="0.25">
      <c r="A4" s="1">
        <v>2022</v>
      </c>
      <c r="B4" s="1" t="s">
        <v>58</v>
      </c>
      <c r="C4" s="1" t="s">
        <v>35</v>
      </c>
      <c r="D4" s="1">
        <v>2032</v>
      </c>
      <c r="E4" s="1">
        <v>76722</v>
      </c>
      <c r="F4" s="1" t="s">
        <v>8</v>
      </c>
    </row>
    <row r="5" spans="1:6" x14ac:dyDescent="0.25">
      <c r="A5" s="1">
        <v>2022</v>
      </c>
      <c r="B5" s="1" t="s">
        <v>58</v>
      </c>
      <c r="C5" s="1" t="s">
        <v>36</v>
      </c>
      <c r="D5" s="1">
        <v>8976</v>
      </c>
      <c r="E5" s="1">
        <v>85088</v>
      </c>
      <c r="F5" s="1" t="s">
        <v>8</v>
      </c>
    </row>
    <row r="6" spans="1:6" x14ac:dyDescent="0.25">
      <c r="A6" s="1">
        <v>2022</v>
      </c>
      <c r="B6" s="1" t="s">
        <v>58</v>
      </c>
      <c r="C6" s="1" t="s">
        <v>37</v>
      </c>
      <c r="D6" s="1">
        <v>1768</v>
      </c>
      <c r="E6" s="1">
        <v>58139</v>
      </c>
      <c r="F6" s="1" t="s">
        <v>10</v>
      </c>
    </row>
    <row r="7" spans="1:6" x14ac:dyDescent="0.25">
      <c r="A7" s="1">
        <v>2022</v>
      </c>
      <c r="B7" s="1" t="s">
        <v>58</v>
      </c>
      <c r="C7" s="1" t="s">
        <v>38</v>
      </c>
      <c r="D7" s="1">
        <v>16910</v>
      </c>
      <c r="E7" s="1">
        <v>72614</v>
      </c>
      <c r="F7" s="1" t="s">
        <v>8</v>
      </c>
    </row>
    <row r="8" spans="1:6" x14ac:dyDescent="0.25">
      <c r="A8" s="1">
        <v>2022</v>
      </c>
      <c r="B8" s="1" t="s">
        <v>58</v>
      </c>
      <c r="C8" s="1" t="s">
        <v>39</v>
      </c>
      <c r="D8" s="1">
        <v>10219</v>
      </c>
      <c r="E8" s="1">
        <v>64827</v>
      </c>
      <c r="F8" s="1" t="s">
        <v>10</v>
      </c>
    </row>
    <row r="9" spans="1:6" x14ac:dyDescent="0.25">
      <c r="A9" s="1">
        <v>2022</v>
      </c>
      <c r="B9" s="1" t="s">
        <v>58</v>
      </c>
      <c r="C9" s="1" t="s">
        <v>40</v>
      </c>
      <c r="D9" s="1">
        <v>807</v>
      </c>
      <c r="E9" s="1">
        <v>58882</v>
      </c>
      <c r="F9" s="1" t="s">
        <v>8</v>
      </c>
    </row>
    <row r="10" spans="1:6" x14ac:dyDescent="0.25">
      <c r="A10" s="1">
        <v>2022</v>
      </c>
      <c r="B10" s="1" t="s">
        <v>58</v>
      </c>
      <c r="C10" s="1" t="s">
        <v>41</v>
      </c>
      <c r="D10" s="1">
        <v>15409</v>
      </c>
      <c r="E10" s="1">
        <v>66487</v>
      </c>
      <c r="F10" s="1" t="s">
        <v>8</v>
      </c>
    </row>
    <row r="11" spans="1:6" x14ac:dyDescent="0.25">
      <c r="A11" s="1">
        <v>2022</v>
      </c>
      <c r="B11" s="1" t="s">
        <v>58</v>
      </c>
      <c r="C11" s="1" t="s">
        <v>42</v>
      </c>
      <c r="D11" s="1">
        <v>4164</v>
      </c>
      <c r="E11" s="1">
        <v>63770</v>
      </c>
      <c r="F11" s="1" t="s">
        <v>10</v>
      </c>
    </row>
    <row r="12" spans="1:6" x14ac:dyDescent="0.25">
      <c r="A12" s="1">
        <v>2022</v>
      </c>
      <c r="B12" s="1" t="s">
        <v>58</v>
      </c>
      <c r="C12" s="1" t="s">
        <v>43</v>
      </c>
      <c r="D12" s="1">
        <v>6240</v>
      </c>
      <c r="E12" s="1">
        <v>75641</v>
      </c>
      <c r="F12" s="1" t="s">
        <v>10</v>
      </c>
    </row>
    <row r="13" spans="1:6" x14ac:dyDescent="0.25">
      <c r="A13" s="1">
        <v>2022</v>
      </c>
      <c r="B13" s="1" t="s">
        <v>58</v>
      </c>
      <c r="C13" s="1" t="s">
        <v>44</v>
      </c>
      <c r="D13" s="1">
        <v>14407</v>
      </c>
      <c r="E13" s="1">
        <v>67561</v>
      </c>
      <c r="F13" s="1" t="s">
        <v>8</v>
      </c>
    </row>
    <row r="14" spans="1:6" x14ac:dyDescent="0.25">
      <c r="A14" s="1">
        <v>2022</v>
      </c>
      <c r="B14" s="1" t="s">
        <v>58</v>
      </c>
      <c r="C14" s="1" t="s">
        <v>45</v>
      </c>
      <c r="D14" s="1">
        <v>1572</v>
      </c>
      <c r="E14" s="1">
        <v>63468</v>
      </c>
      <c r="F14" s="1" t="s">
        <v>8</v>
      </c>
    </row>
    <row r="15" spans="1:6" x14ac:dyDescent="0.25">
      <c r="A15" s="1">
        <v>2022</v>
      </c>
      <c r="B15" s="1" t="s">
        <v>58</v>
      </c>
      <c r="C15" s="1" t="s">
        <v>46</v>
      </c>
      <c r="D15" s="1">
        <v>6087</v>
      </c>
      <c r="E15" s="1">
        <v>64522</v>
      </c>
      <c r="F15" s="1" t="s">
        <v>10</v>
      </c>
    </row>
    <row r="16" spans="1:6" x14ac:dyDescent="0.25">
      <c r="A16" s="1">
        <v>2022</v>
      </c>
      <c r="B16" s="1" t="s">
        <v>58</v>
      </c>
      <c r="C16" s="1" t="s">
        <v>47</v>
      </c>
      <c r="D16" s="1">
        <v>1084</v>
      </c>
      <c r="E16" s="1">
        <v>54320</v>
      </c>
      <c r="F16" s="1" t="s">
        <v>10</v>
      </c>
    </row>
    <row r="17" spans="1:6" x14ac:dyDescent="0.25">
      <c r="A17" s="1">
        <v>2022</v>
      </c>
      <c r="B17" s="1" t="s">
        <v>58</v>
      </c>
      <c r="C17" s="1" t="s">
        <v>48</v>
      </c>
      <c r="D17" s="1">
        <v>7051</v>
      </c>
      <c r="E17" s="1">
        <v>64495</v>
      </c>
      <c r="F17" s="1" t="s">
        <v>10</v>
      </c>
    </row>
    <row r="18" spans="1:6" x14ac:dyDescent="0.25">
      <c r="A18" s="1">
        <v>2022</v>
      </c>
      <c r="B18" s="1" t="s">
        <v>58</v>
      </c>
      <c r="C18" s="1" t="s">
        <v>49</v>
      </c>
      <c r="D18" s="1">
        <v>24758</v>
      </c>
      <c r="E18" s="1">
        <v>82648</v>
      </c>
      <c r="F18" s="1" t="s">
        <v>10</v>
      </c>
    </row>
    <row r="19" spans="1:6" x14ac:dyDescent="0.25">
      <c r="A19" s="1">
        <v>2022</v>
      </c>
      <c r="B19" s="1" t="s">
        <v>58</v>
      </c>
      <c r="C19" s="1" t="s">
        <v>50</v>
      </c>
      <c r="D19" s="1">
        <v>4386</v>
      </c>
      <c r="E19" s="1">
        <v>63006</v>
      </c>
      <c r="F19" s="1" t="s">
        <v>10</v>
      </c>
    </row>
    <row r="20" spans="1:6" x14ac:dyDescent="0.25">
      <c r="A20" s="1">
        <v>2022</v>
      </c>
      <c r="B20" s="1" t="s">
        <v>58</v>
      </c>
      <c r="C20" s="1" t="s">
        <v>51</v>
      </c>
      <c r="D20" s="1">
        <v>1108</v>
      </c>
      <c r="E20" s="1">
        <v>64390</v>
      </c>
      <c r="F20" s="1" t="s">
        <v>8</v>
      </c>
    </row>
    <row r="21" spans="1:6" x14ac:dyDescent="0.25">
      <c r="A21" s="1">
        <v>2022</v>
      </c>
      <c r="B21" s="1" t="s">
        <v>58</v>
      </c>
      <c r="C21" s="1" t="s">
        <v>52</v>
      </c>
      <c r="D21" s="1">
        <v>6750</v>
      </c>
      <c r="E21" s="1">
        <v>64974</v>
      </c>
      <c r="F21" s="1" t="s">
        <v>8</v>
      </c>
    </row>
    <row r="22" spans="1:6" x14ac:dyDescent="0.25">
      <c r="A22" s="1">
        <v>2022</v>
      </c>
      <c r="B22" s="1" t="s">
        <v>58</v>
      </c>
      <c r="C22" s="1" t="s">
        <v>53</v>
      </c>
      <c r="D22" s="1">
        <v>7798</v>
      </c>
      <c r="E22" s="1">
        <v>84321</v>
      </c>
      <c r="F22" s="1" t="s">
        <v>10</v>
      </c>
    </row>
    <row r="23" spans="1:6" x14ac:dyDescent="0.25">
      <c r="A23" s="1">
        <v>2022</v>
      </c>
      <c r="B23" s="1" t="s">
        <v>58</v>
      </c>
      <c r="C23" s="1" t="s">
        <v>54</v>
      </c>
      <c r="D23" s="1">
        <v>1268</v>
      </c>
      <c r="E23" s="1">
        <v>65459</v>
      </c>
      <c r="F23" s="1" t="s">
        <v>8</v>
      </c>
    </row>
    <row r="24" spans="1:6" x14ac:dyDescent="0.25">
      <c r="A24" s="1">
        <v>2022</v>
      </c>
      <c r="B24" s="1" t="s">
        <v>58</v>
      </c>
      <c r="C24" s="1" t="s">
        <v>55</v>
      </c>
      <c r="D24" s="1">
        <v>9432</v>
      </c>
      <c r="E24" s="1">
        <v>63047</v>
      </c>
      <c r="F24" s="1" t="s">
        <v>8</v>
      </c>
    </row>
    <row r="25" spans="1:6" x14ac:dyDescent="0.25">
      <c r="A25" s="1">
        <v>2022</v>
      </c>
      <c r="B25" s="1" t="s">
        <v>58</v>
      </c>
      <c r="C25" s="1" t="s">
        <v>56</v>
      </c>
      <c r="D25" s="1">
        <v>600</v>
      </c>
      <c r="E25" s="1">
        <v>72060</v>
      </c>
      <c r="F25" s="1" t="s">
        <v>10</v>
      </c>
    </row>
    <row r="26" spans="1:6" x14ac:dyDescent="0.25">
      <c r="A26" s="1">
        <v>2022</v>
      </c>
      <c r="B26" s="1" t="s">
        <v>59</v>
      </c>
      <c r="C26" s="1" t="s">
        <v>7</v>
      </c>
      <c r="D26" s="1">
        <v>32481</v>
      </c>
      <c r="E26" s="1">
        <v>46970</v>
      </c>
      <c r="F26" s="1" t="s">
        <v>10</v>
      </c>
    </row>
    <row r="27" spans="1:6" x14ac:dyDescent="0.25">
      <c r="A27" s="1">
        <v>2022</v>
      </c>
      <c r="B27" s="1" t="s">
        <v>59</v>
      </c>
      <c r="C27" s="1" t="s">
        <v>9</v>
      </c>
      <c r="D27" s="1">
        <v>31775</v>
      </c>
      <c r="E27" s="1">
        <v>51734</v>
      </c>
      <c r="F27" s="1" t="s">
        <v>8</v>
      </c>
    </row>
    <row r="28" spans="1:6" x14ac:dyDescent="0.25">
      <c r="A28" s="1">
        <v>2022</v>
      </c>
      <c r="B28" s="1" t="s">
        <v>59</v>
      </c>
      <c r="C28" s="1" t="s">
        <v>11</v>
      </c>
      <c r="D28" s="1">
        <v>21642</v>
      </c>
      <c r="E28" s="1">
        <v>46450</v>
      </c>
      <c r="F28" s="1" t="s">
        <v>8</v>
      </c>
    </row>
    <row r="29" spans="1:6" x14ac:dyDescent="0.25">
      <c r="A29" s="1">
        <v>2022</v>
      </c>
      <c r="B29" s="1" t="s">
        <v>59</v>
      </c>
      <c r="C29" s="1" t="s">
        <v>12</v>
      </c>
      <c r="D29" s="1">
        <v>196511</v>
      </c>
      <c r="E29" s="1">
        <v>57020</v>
      </c>
      <c r="F29" s="1" t="s">
        <v>10</v>
      </c>
    </row>
    <row r="30" spans="1:6" x14ac:dyDescent="0.25">
      <c r="A30" s="1">
        <v>2022</v>
      </c>
      <c r="B30" s="1" t="s">
        <v>59</v>
      </c>
      <c r="C30" s="1" t="s">
        <v>13</v>
      </c>
      <c r="D30" s="1">
        <v>35891</v>
      </c>
      <c r="E30" s="1">
        <v>55043</v>
      </c>
      <c r="F30" s="1" t="s">
        <v>8</v>
      </c>
    </row>
    <row r="31" spans="1:6" x14ac:dyDescent="0.25">
      <c r="A31" s="1">
        <v>2022</v>
      </c>
      <c r="B31" s="1" t="s">
        <v>59</v>
      </c>
      <c r="C31" s="1" t="s">
        <v>14</v>
      </c>
      <c r="D31" s="1">
        <v>24902</v>
      </c>
      <c r="E31" s="1">
        <v>56041</v>
      </c>
      <c r="F31" s="1" t="s">
        <v>10</v>
      </c>
    </row>
    <row r="32" spans="1:6" x14ac:dyDescent="0.25">
      <c r="A32" s="1">
        <v>2022</v>
      </c>
      <c r="B32" s="1" t="s">
        <v>59</v>
      </c>
      <c r="C32" s="1" t="s">
        <v>15</v>
      </c>
      <c r="D32" s="1">
        <v>6850</v>
      </c>
      <c r="E32" s="1">
        <v>45843</v>
      </c>
      <c r="F32" s="1" t="s">
        <v>8</v>
      </c>
    </row>
    <row r="33" spans="1:6" x14ac:dyDescent="0.25">
      <c r="A33" s="1">
        <v>2022</v>
      </c>
      <c r="B33" s="1" t="s">
        <v>59</v>
      </c>
      <c r="C33" s="1" t="s">
        <v>16</v>
      </c>
      <c r="D33" s="1">
        <v>139486</v>
      </c>
      <c r="E33" s="1">
        <v>49766</v>
      </c>
      <c r="F33" s="1" t="s">
        <v>8</v>
      </c>
    </row>
    <row r="34" spans="1:6" x14ac:dyDescent="0.25">
      <c r="A34" s="1">
        <v>2022</v>
      </c>
      <c r="B34" s="1" t="s">
        <v>59</v>
      </c>
      <c r="C34" s="1" t="s">
        <v>17</v>
      </c>
      <c r="D34" s="1">
        <v>60996</v>
      </c>
      <c r="E34" s="1">
        <v>54352</v>
      </c>
      <c r="F34" s="1" t="s">
        <v>10</v>
      </c>
    </row>
    <row r="35" spans="1:6" x14ac:dyDescent="0.25">
      <c r="A35" s="1">
        <v>2022</v>
      </c>
      <c r="B35" s="1" t="s">
        <v>59</v>
      </c>
      <c r="C35" s="1" t="s">
        <v>18</v>
      </c>
      <c r="D35" s="1">
        <v>11969</v>
      </c>
      <c r="E35" s="1">
        <v>44972</v>
      </c>
      <c r="F35" s="1" t="s">
        <v>10</v>
      </c>
    </row>
    <row r="36" spans="1:6" x14ac:dyDescent="0.25">
      <c r="A36" s="1">
        <v>2022</v>
      </c>
      <c r="B36" s="1" t="s">
        <v>59</v>
      </c>
      <c r="C36" s="1" t="s">
        <v>19</v>
      </c>
      <c r="D36" s="1">
        <v>78063</v>
      </c>
      <c r="E36" s="1">
        <v>56570</v>
      </c>
      <c r="F36" s="1" t="s">
        <v>8</v>
      </c>
    </row>
    <row r="37" spans="1:6" x14ac:dyDescent="0.25">
      <c r="A37" s="1">
        <v>2022</v>
      </c>
      <c r="B37" s="1" t="s">
        <v>59</v>
      </c>
      <c r="C37" s="1" t="s">
        <v>20</v>
      </c>
      <c r="D37" s="1">
        <v>40681</v>
      </c>
      <c r="E37" s="1">
        <v>47092</v>
      </c>
      <c r="F37" s="1" t="s">
        <v>8</v>
      </c>
    </row>
    <row r="38" spans="1:6" x14ac:dyDescent="0.25">
      <c r="A38" s="1">
        <v>2022</v>
      </c>
      <c r="B38" s="1" t="s">
        <v>59</v>
      </c>
      <c r="C38" s="1" t="s">
        <v>21</v>
      </c>
      <c r="D38" s="1">
        <v>23521</v>
      </c>
      <c r="E38" s="1">
        <v>45539</v>
      </c>
      <c r="F38" s="1" t="s">
        <v>10</v>
      </c>
    </row>
    <row r="39" spans="1:6" x14ac:dyDescent="0.25">
      <c r="A39" s="1">
        <v>2022</v>
      </c>
      <c r="B39" s="1" t="s">
        <v>59</v>
      </c>
      <c r="C39" s="1" t="s">
        <v>22</v>
      </c>
      <c r="D39" s="1">
        <v>20370</v>
      </c>
      <c r="E39" s="1">
        <v>47235</v>
      </c>
      <c r="F39" s="1" t="s">
        <v>10</v>
      </c>
    </row>
    <row r="40" spans="1:6" x14ac:dyDescent="0.25">
      <c r="A40" s="1">
        <v>2022</v>
      </c>
      <c r="B40" s="1" t="s">
        <v>59</v>
      </c>
      <c r="C40" s="1" t="s">
        <v>23</v>
      </c>
      <c r="D40" s="1">
        <v>28056</v>
      </c>
      <c r="E40" s="1">
        <v>47623</v>
      </c>
      <c r="F40" s="1" t="s">
        <v>10</v>
      </c>
    </row>
    <row r="41" spans="1:6" x14ac:dyDescent="0.25">
      <c r="A41" s="1">
        <v>2022</v>
      </c>
      <c r="B41" s="1" t="s">
        <v>59</v>
      </c>
      <c r="C41" s="1" t="s">
        <v>24</v>
      </c>
      <c r="D41" s="1">
        <v>30545</v>
      </c>
      <c r="E41" s="1">
        <v>47196</v>
      </c>
      <c r="F41" s="1" t="s">
        <v>10</v>
      </c>
    </row>
    <row r="42" spans="1:6" x14ac:dyDescent="0.25">
      <c r="A42" s="1">
        <v>2022</v>
      </c>
      <c r="B42" s="1" t="s">
        <v>59</v>
      </c>
      <c r="C42" s="1" t="s">
        <v>25</v>
      </c>
      <c r="D42" s="1">
        <v>10761</v>
      </c>
      <c r="E42" s="1">
        <v>42589</v>
      </c>
      <c r="F42" s="1" t="s">
        <v>10</v>
      </c>
    </row>
    <row r="43" spans="1:6" x14ac:dyDescent="0.25">
      <c r="A43" s="1">
        <v>2022</v>
      </c>
      <c r="B43" s="1" t="s">
        <v>59</v>
      </c>
      <c r="C43" s="1" t="s">
        <v>26</v>
      </c>
      <c r="D43" s="1">
        <v>32767</v>
      </c>
      <c r="E43" s="1">
        <v>51648</v>
      </c>
      <c r="F43" s="1" t="s">
        <v>8</v>
      </c>
    </row>
    <row r="44" spans="1:6" x14ac:dyDescent="0.25">
      <c r="A44" s="1">
        <v>2022</v>
      </c>
      <c r="B44" s="1" t="s">
        <v>59</v>
      </c>
      <c r="C44" s="1" t="s">
        <v>27</v>
      </c>
      <c r="D44" s="1">
        <v>42171</v>
      </c>
      <c r="E44" s="1">
        <v>57937</v>
      </c>
      <c r="F44" s="1" t="s">
        <v>8</v>
      </c>
    </row>
    <row r="45" spans="1:6" x14ac:dyDescent="0.25">
      <c r="A45" s="1">
        <v>2022</v>
      </c>
      <c r="B45" s="1" t="s">
        <v>59</v>
      </c>
      <c r="C45" s="1" t="s">
        <v>28</v>
      </c>
      <c r="D45" s="1">
        <v>52459</v>
      </c>
      <c r="E45" s="1">
        <v>52200</v>
      </c>
      <c r="F45" s="1" t="s">
        <v>10</v>
      </c>
    </row>
    <row r="46" spans="1:6" x14ac:dyDescent="0.25">
      <c r="A46" s="1">
        <v>2022</v>
      </c>
      <c r="B46" s="1" t="s">
        <v>59</v>
      </c>
      <c r="C46" s="1" t="s">
        <v>29</v>
      </c>
      <c r="D46" s="1">
        <v>37272</v>
      </c>
      <c r="E46" s="1">
        <v>54570</v>
      </c>
      <c r="F46" s="1" t="s">
        <v>8</v>
      </c>
    </row>
    <row r="47" spans="1:6" x14ac:dyDescent="0.25">
      <c r="A47" s="1">
        <v>2022</v>
      </c>
      <c r="B47" s="1" t="s">
        <v>59</v>
      </c>
      <c r="C47" s="1" t="s">
        <v>30</v>
      </c>
      <c r="D47" s="1">
        <v>19763</v>
      </c>
      <c r="E47" s="1">
        <v>41497</v>
      </c>
      <c r="F47" s="1" t="s">
        <v>8</v>
      </c>
    </row>
    <row r="48" spans="1:6" x14ac:dyDescent="0.25">
      <c r="A48" s="1">
        <v>2022</v>
      </c>
      <c r="B48" s="1" t="s">
        <v>59</v>
      </c>
      <c r="C48" s="1" t="s">
        <v>31</v>
      </c>
      <c r="D48" s="1">
        <v>38808</v>
      </c>
      <c r="E48" s="1">
        <v>47469</v>
      </c>
      <c r="F48" s="1" t="s">
        <v>10</v>
      </c>
    </row>
    <row r="49" spans="1:6" x14ac:dyDescent="0.25">
      <c r="A49" s="1">
        <v>2022</v>
      </c>
      <c r="B49" s="1" t="s">
        <v>59</v>
      </c>
      <c r="C49" s="1" t="s">
        <v>32</v>
      </c>
      <c r="D49" s="1">
        <v>9250</v>
      </c>
      <c r="E49" s="1">
        <v>44170</v>
      </c>
      <c r="F49" s="1" t="s">
        <v>10</v>
      </c>
    </row>
    <row r="50" spans="1:6" x14ac:dyDescent="0.25">
      <c r="A50" s="1">
        <v>2022</v>
      </c>
      <c r="B50" s="1" t="s">
        <v>59</v>
      </c>
      <c r="C50" s="1" t="s">
        <v>33</v>
      </c>
      <c r="D50" s="1">
        <v>14923</v>
      </c>
      <c r="E50" s="1">
        <v>44891</v>
      </c>
      <c r="F50" s="1" t="s">
        <v>8</v>
      </c>
    </row>
    <row r="51" spans="1:6" x14ac:dyDescent="0.25">
      <c r="A51" s="1">
        <v>2022</v>
      </c>
      <c r="B51" s="1" t="s">
        <v>59</v>
      </c>
      <c r="C51" s="1" t="s">
        <v>34</v>
      </c>
      <c r="D51" s="1">
        <v>15829</v>
      </c>
      <c r="E51" s="1">
        <v>49190</v>
      </c>
      <c r="F51" s="1" t="s">
        <v>8</v>
      </c>
    </row>
    <row r="52" spans="1:6" x14ac:dyDescent="0.25">
      <c r="A52" s="1">
        <v>2022</v>
      </c>
      <c r="B52" s="1" t="s">
        <v>59</v>
      </c>
      <c r="C52" s="1" t="s">
        <v>35</v>
      </c>
      <c r="D52" s="1">
        <v>12509</v>
      </c>
      <c r="E52" s="1">
        <v>52777</v>
      </c>
      <c r="F52" s="1" t="s">
        <v>10</v>
      </c>
    </row>
    <row r="53" spans="1:6" x14ac:dyDescent="0.25">
      <c r="A53" s="1">
        <v>2022</v>
      </c>
      <c r="B53" s="1" t="s">
        <v>59</v>
      </c>
      <c r="C53" s="1" t="s">
        <v>36</v>
      </c>
      <c r="D53" s="1">
        <v>54238</v>
      </c>
      <c r="E53" s="1">
        <v>58723</v>
      </c>
      <c r="F53" s="1" t="s">
        <v>8</v>
      </c>
    </row>
    <row r="54" spans="1:6" x14ac:dyDescent="0.25">
      <c r="A54" s="1">
        <v>2022</v>
      </c>
      <c r="B54" s="1" t="s">
        <v>59</v>
      </c>
      <c r="C54" s="1" t="s">
        <v>37</v>
      </c>
      <c r="D54" s="1">
        <v>10758</v>
      </c>
      <c r="E54" s="1">
        <v>43078</v>
      </c>
      <c r="F54" s="1" t="s">
        <v>10</v>
      </c>
    </row>
    <row r="55" spans="1:6" x14ac:dyDescent="0.25">
      <c r="A55" s="1">
        <v>2022</v>
      </c>
      <c r="B55" s="1" t="s">
        <v>59</v>
      </c>
      <c r="C55" s="1" t="s">
        <v>38</v>
      </c>
      <c r="D55" s="1">
        <v>123741</v>
      </c>
      <c r="E55" s="1">
        <v>56832</v>
      </c>
      <c r="F55" s="1" t="s">
        <v>8</v>
      </c>
    </row>
    <row r="56" spans="1:6" x14ac:dyDescent="0.25">
      <c r="A56" s="1">
        <v>2022</v>
      </c>
      <c r="B56" s="1" t="s">
        <v>59</v>
      </c>
      <c r="C56" s="1" t="s">
        <v>39</v>
      </c>
      <c r="D56" s="1">
        <v>61525</v>
      </c>
      <c r="E56" s="1">
        <v>48092</v>
      </c>
      <c r="F56" s="1" t="s">
        <v>8</v>
      </c>
    </row>
    <row r="57" spans="1:6" x14ac:dyDescent="0.25">
      <c r="A57" s="1">
        <v>2022</v>
      </c>
      <c r="B57" s="1" t="s">
        <v>59</v>
      </c>
      <c r="C57" s="1" t="s">
        <v>40</v>
      </c>
      <c r="D57" s="1">
        <v>7753</v>
      </c>
      <c r="E57" s="1">
        <v>54819</v>
      </c>
      <c r="F57" s="1" t="s">
        <v>10</v>
      </c>
    </row>
    <row r="58" spans="1:6" x14ac:dyDescent="0.25">
      <c r="A58" s="1">
        <v>2022</v>
      </c>
      <c r="B58" s="1" t="s">
        <v>59</v>
      </c>
      <c r="C58" s="1" t="s">
        <v>41</v>
      </c>
      <c r="D58" s="1">
        <v>68615</v>
      </c>
      <c r="E58" s="1">
        <v>49247</v>
      </c>
      <c r="F58" s="1" t="s">
        <v>10</v>
      </c>
    </row>
    <row r="59" spans="1:6" x14ac:dyDescent="0.25">
      <c r="A59" s="1">
        <v>2022</v>
      </c>
      <c r="B59" s="1" t="s">
        <v>59</v>
      </c>
      <c r="C59" s="1" t="s">
        <v>42</v>
      </c>
      <c r="D59" s="1">
        <v>23748</v>
      </c>
      <c r="E59" s="1">
        <v>46554</v>
      </c>
      <c r="F59" s="1" t="s">
        <v>8</v>
      </c>
    </row>
    <row r="60" spans="1:6" x14ac:dyDescent="0.25">
      <c r="A60" s="1">
        <v>2022</v>
      </c>
      <c r="B60" s="1" t="s">
        <v>59</v>
      </c>
      <c r="C60" s="1" t="s">
        <v>43</v>
      </c>
      <c r="D60" s="1">
        <v>26503</v>
      </c>
      <c r="E60" s="1">
        <v>49347</v>
      </c>
      <c r="F60" s="1" t="s">
        <v>8</v>
      </c>
    </row>
    <row r="61" spans="1:6" x14ac:dyDescent="0.25">
      <c r="A61" s="1">
        <v>2022</v>
      </c>
      <c r="B61" s="1" t="s">
        <v>59</v>
      </c>
      <c r="C61" s="1" t="s">
        <v>44</v>
      </c>
      <c r="D61" s="1">
        <v>74845</v>
      </c>
      <c r="E61" s="1">
        <v>50000</v>
      </c>
      <c r="F61" s="1" t="s">
        <v>10</v>
      </c>
    </row>
    <row r="62" spans="1:6" x14ac:dyDescent="0.25">
      <c r="A62" s="1">
        <v>2022</v>
      </c>
      <c r="B62" s="1" t="s">
        <v>59</v>
      </c>
      <c r="C62" s="1" t="s">
        <v>45</v>
      </c>
      <c r="D62" s="1">
        <v>7658</v>
      </c>
      <c r="E62" s="1">
        <v>48902</v>
      </c>
      <c r="F62" s="1" t="s">
        <v>10</v>
      </c>
    </row>
    <row r="63" spans="1:6" x14ac:dyDescent="0.25">
      <c r="A63" s="1">
        <v>2022</v>
      </c>
      <c r="B63" s="1" t="s">
        <v>59</v>
      </c>
      <c r="C63" s="1" t="s">
        <v>46</v>
      </c>
      <c r="D63" s="1">
        <v>30013</v>
      </c>
      <c r="E63" s="1">
        <v>44429</v>
      </c>
      <c r="F63" s="1" t="s">
        <v>10</v>
      </c>
    </row>
    <row r="64" spans="1:6" x14ac:dyDescent="0.25">
      <c r="A64" s="1">
        <v>2022</v>
      </c>
      <c r="B64" s="1" t="s">
        <v>59</v>
      </c>
      <c r="C64" s="1" t="s">
        <v>47</v>
      </c>
      <c r="D64" s="1">
        <v>8059</v>
      </c>
      <c r="E64" s="1">
        <v>44650</v>
      </c>
      <c r="F64" s="1" t="s">
        <v>10</v>
      </c>
    </row>
    <row r="65" spans="1:6" x14ac:dyDescent="0.25">
      <c r="A65" s="1">
        <v>2022</v>
      </c>
      <c r="B65" s="1" t="s">
        <v>59</v>
      </c>
      <c r="C65" s="1" t="s">
        <v>48</v>
      </c>
      <c r="D65" s="1">
        <v>40040</v>
      </c>
      <c r="E65" s="1">
        <v>51137</v>
      </c>
      <c r="F65" s="1" t="s">
        <v>10</v>
      </c>
    </row>
    <row r="66" spans="1:6" x14ac:dyDescent="0.25">
      <c r="A66" s="1">
        <v>2022</v>
      </c>
      <c r="B66" s="1" t="s">
        <v>59</v>
      </c>
      <c r="C66" s="1" t="s">
        <v>49</v>
      </c>
      <c r="D66" s="1">
        <v>147447</v>
      </c>
      <c r="E66" s="1">
        <v>57337</v>
      </c>
      <c r="F66" s="1" t="s">
        <v>8</v>
      </c>
    </row>
    <row r="67" spans="1:6" x14ac:dyDescent="0.25">
      <c r="A67" s="1">
        <v>2022</v>
      </c>
      <c r="B67" s="1" t="s">
        <v>59</v>
      </c>
      <c r="C67" s="1" t="s">
        <v>50</v>
      </c>
      <c r="D67" s="1">
        <v>19531</v>
      </c>
      <c r="E67" s="1">
        <v>49163</v>
      </c>
      <c r="F67" s="1" t="s">
        <v>8</v>
      </c>
    </row>
    <row r="68" spans="1:6" x14ac:dyDescent="0.25">
      <c r="A68" s="1">
        <v>2022</v>
      </c>
      <c r="B68" s="1" t="s">
        <v>59</v>
      </c>
      <c r="C68" s="1" t="s">
        <v>51</v>
      </c>
      <c r="D68" s="1">
        <v>5084</v>
      </c>
      <c r="E68" s="1">
        <v>45351</v>
      </c>
      <c r="F68" s="1" t="s">
        <v>10</v>
      </c>
    </row>
    <row r="69" spans="1:6" x14ac:dyDescent="0.25">
      <c r="A69" s="1">
        <v>2022</v>
      </c>
      <c r="B69" s="1" t="s">
        <v>59</v>
      </c>
      <c r="C69" s="1" t="s">
        <v>52</v>
      </c>
      <c r="D69" s="1">
        <v>43180</v>
      </c>
      <c r="E69" s="1">
        <v>48886</v>
      </c>
      <c r="F69" s="1" t="s">
        <v>8</v>
      </c>
    </row>
    <row r="70" spans="1:6" x14ac:dyDescent="0.25">
      <c r="A70" s="1">
        <v>2022</v>
      </c>
      <c r="B70" s="1" t="s">
        <v>59</v>
      </c>
      <c r="C70" s="1" t="s">
        <v>53</v>
      </c>
      <c r="D70" s="1">
        <v>39324</v>
      </c>
      <c r="E70" s="1">
        <v>68994</v>
      </c>
      <c r="F70" s="1" t="s">
        <v>8</v>
      </c>
    </row>
    <row r="71" spans="1:6" x14ac:dyDescent="0.25">
      <c r="A71" s="1">
        <v>2022</v>
      </c>
      <c r="B71" s="1" t="s">
        <v>59</v>
      </c>
      <c r="C71" s="1" t="s">
        <v>54</v>
      </c>
      <c r="D71" s="1">
        <v>10925</v>
      </c>
      <c r="E71" s="1">
        <v>43698</v>
      </c>
      <c r="F71" s="1" t="s">
        <v>10</v>
      </c>
    </row>
    <row r="72" spans="1:6" x14ac:dyDescent="0.25">
      <c r="A72" s="1">
        <v>2022</v>
      </c>
      <c r="B72" s="1" t="s">
        <v>59</v>
      </c>
      <c r="C72" s="1" t="s">
        <v>55</v>
      </c>
      <c r="D72" s="1">
        <v>36496</v>
      </c>
      <c r="E72" s="1">
        <v>46512</v>
      </c>
      <c r="F72" s="1" t="s">
        <v>10</v>
      </c>
    </row>
    <row r="73" spans="1:6" x14ac:dyDescent="0.25">
      <c r="A73" s="1">
        <v>2022</v>
      </c>
      <c r="B73" s="1" t="s">
        <v>59</v>
      </c>
      <c r="C73" s="1" t="s">
        <v>56</v>
      </c>
      <c r="D73" s="1">
        <v>4830</v>
      </c>
      <c r="E73" s="1">
        <v>47737</v>
      </c>
      <c r="F73" s="1" t="s">
        <v>8</v>
      </c>
    </row>
    <row r="74" spans="1:6" x14ac:dyDescent="0.25">
      <c r="A74" s="1">
        <v>2022</v>
      </c>
      <c r="B74" s="1" t="s">
        <v>60</v>
      </c>
      <c r="C74" s="1" t="s">
        <v>7</v>
      </c>
      <c r="D74" s="1">
        <v>2168</v>
      </c>
      <c r="E74" s="1">
        <v>65025</v>
      </c>
      <c r="F74" s="1" t="s">
        <v>8</v>
      </c>
    </row>
    <row r="75" spans="1:6" x14ac:dyDescent="0.25">
      <c r="A75" s="1">
        <v>2022</v>
      </c>
      <c r="B75" s="1" t="s">
        <v>60</v>
      </c>
      <c r="C75" s="1" t="s">
        <v>9</v>
      </c>
      <c r="D75" s="1">
        <v>3113</v>
      </c>
      <c r="E75" s="1">
        <v>80499</v>
      </c>
      <c r="F75" s="1" t="s">
        <v>10</v>
      </c>
    </row>
    <row r="76" spans="1:6" x14ac:dyDescent="0.25">
      <c r="A76" s="1">
        <v>2022</v>
      </c>
      <c r="B76" s="1" t="s">
        <v>60</v>
      </c>
      <c r="C76" s="1" t="s">
        <v>11</v>
      </c>
      <c r="D76" s="1">
        <v>1210</v>
      </c>
      <c r="E76" s="1">
        <v>58828</v>
      </c>
      <c r="F76" s="1" t="s">
        <v>8</v>
      </c>
    </row>
    <row r="77" spans="1:6" x14ac:dyDescent="0.25">
      <c r="A77" s="1">
        <v>2022</v>
      </c>
      <c r="B77" s="1" t="s">
        <v>60</v>
      </c>
      <c r="C77" s="1" t="s">
        <v>12</v>
      </c>
      <c r="D77" s="1">
        <v>26592</v>
      </c>
      <c r="E77" s="1">
        <v>193173</v>
      </c>
      <c r="F77" s="1" t="s">
        <v>10</v>
      </c>
    </row>
    <row r="78" spans="1:6" x14ac:dyDescent="0.25">
      <c r="A78" s="1">
        <v>2022</v>
      </c>
      <c r="B78" s="1" t="s">
        <v>60</v>
      </c>
      <c r="C78" s="1" t="s">
        <v>13</v>
      </c>
      <c r="D78" s="1">
        <v>4173</v>
      </c>
      <c r="E78" s="1">
        <v>105735</v>
      </c>
      <c r="F78" s="1" t="s">
        <v>8</v>
      </c>
    </row>
    <row r="79" spans="1:6" x14ac:dyDescent="0.25">
      <c r="A79" s="1">
        <v>2022</v>
      </c>
      <c r="B79" s="1" t="s">
        <v>60</v>
      </c>
      <c r="C79" s="1" t="s">
        <v>14</v>
      </c>
      <c r="D79" s="1">
        <v>2306</v>
      </c>
      <c r="E79" s="1">
        <v>115642</v>
      </c>
      <c r="F79" s="1" t="s">
        <v>8</v>
      </c>
    </row>
    <row r="80" spans="1:6" x14ac:dyDescent="0.25">
      <c r="A80" s="1">
        <v>2022</v>
      </c>
      <c r="B80" s="1" t="s">
        <v>60</v>
      </c>
      <c r="C80" s="1" t="s">
        <v>15</v>
      </c>
      <c r="D80" s="1">
        <v>433</v>
      </c>
      <c r="E80" s="1">
        <v>70782</v>
      </c>
      <c r="F80" s="1" t="s">
        <v>10</v>
      </c>
    </row>
    <row r="81" spans="1:6" x14ac:dyDescent="0.25">
      <c r="A81" s="1">
        <v>2022</v>
      </c>
      <c r="B81" s="1" t="s">
        <v>60</v>
      </c>
      <c r="C81" s="1" t="s">
        <v>16</v>
      </c>
      <c r="D81" s="1">
        <v>11205</v>
      </c>
      <c r="E81" s="1">
        <v>86168</v>
      </c>
      <c r="F81" s="1" t="s">
        <v>10</v>
      </c>
    </row>
    <row r="82" spans="1:6" x14ac:dyDescent="0.25">
      <c r="A82" s="1">
        <v>2022</v>
      </c>
      <c r="B82" s="1" t="s">
        <v>60</v>
      </c>
      <c r="C82" s="1" t="s">
        <v>17</v>
      </c>
      <c r="D82" s="1">
        <v>5113</v>
      </c>
      <c r="E82" s="1">
        <v>101613</v>
      </c>
      <c r="F82" s="1" t="s">
        <v>8</v>
      </c>
    </row>
    <row r="83" spans="1:6" x14ac:dyDescent="0.25">
      <c r="A83" s="1">
        <v>2022</v>
      </c>
      <c r="B83" s="1" t="s">
        <v>60</v>
      </c>
      <c r="C83" s="1" t="s">
        <v>18</v>
      </c>
      <c r="D83" s="1">
        <v>1223</v>
      </c>
      <c r="E83" s="1">
        <v>57761</v>
      </c>
      <c r="F83" s="1" t="s">
        <v>8</v>
      </c>
    </row>
    <row r="84" spans="1:6" x14ac:dyDescent="0.25">
      <c r="A84" s="1">
        <v>2022</v>
      </c>
      <c r="B84" s="1" t="s">
        <v>60</v>
      </c>
      <c r="C84" s="1" t="s">
        <v>19</v>
      </c>
      <c r="D84" s="1">
        <v>6688</v>
      </c>
      <c r="E84" s="1">
        <v>96164</v>
      </c>
      <c r="F84" s="1" t="s">
        <v>10</v>
      </c>
    </row>
    <row r="85" spans="1:6" x14ac:dyDescent="0.25">
      <c r="A85" s="1">
        <v>2022</v>
      </c>
      <c r="B85" s="1" t="s">
        <v>60</v>
      </c>
      <c r="C85" s="1" t="s">
        <v>20</v>
      </c>
      <c r="D85" s="1">
        <v>2123</v>
      </c>
      <c r="E85" s="1">
        <v>65371</v>
      </c>
      <c r="F85" s="1" t="s">
        <v>10</v>
      </c>
    </row>
    <row r="86" spans="1:6" x14ac:dyDescent="0.25">
      <c r="A86" s="1">
        <v>2022</v>
      </c>
      <c r="B86" s="1" t="s">
        <v>60</v>
      </c>
      <c r="C86" s="1" t="s">
        <v>21</v>
      </c>
      <c r="D86" s="1">
        <v>1742</v>
      </c>
      <c r="E86" s="1">
        <v>63519</v>
      </c>
      <c r="F86" s="1" t="s">
        <v>10</v>
      </c>
    </row>
    <row r="87" spans="1:6" x14ac:dyDescent="0.25">
      <c r="A87" s="1">
        <v>2022</v>
      </c>
      <c r="B87" s="1" t="s">
        <v>60</v>
      </c>
      <c r="C87" s="1" t="s">
        <v>22</v>
      </c>
      <c r="D87" s="1">
        <v>1308</v>
      </c>
      <c r="E87" s="1">
        <v>68399</v>
      </c>
      <c r="F87" s="1" t="s">
        <v>10</v>
      </c>
    </row>
    <row r="88" spans="1:6" x14ac:dyDescent="0.25">
      <c r="A88" s="1">
        <v>2022</v>
      </c>
      <c r="B88" s="1" t="s">
        <v>60</v>
      </c>
      <c r="C88" s="1" t="s">
        <v>23</v>
      </c>
      <c r="D88" s="1">
        <v>1785</v>
      </c>
      <c r="E88" s="1">
        <v>59629</v>
      </c>
      <c r="F88" s="1" t="s">
        <v>10</v>
      </c>
    </row>
    <row r="89" spans="1:6" x14ac:dyDescent="0.25">
      <c r="A89" s="1">
        <v>2022</v>
      </c>
      <c r="B89" s="1" t="s">
        <v>60</v>
      </c>
      <c r="C89" s="1" t="s">
        <v>24</v>
      </c>
      <c r="D89" s="1">
        <v>1716</v>
      </c>
      <c r="E89" s="1">
        <v>63223</v>
      </c>
      <c r="F89" s="1" t="s">
        <v>8</v>
      </c>
    </row>
    <row r="90" spans="1:6" x14ac:dyDescent="0.25">
      <c r="A90" s="1">
        <v>2022</v>
      </c>
      <c r="B90" s="1" t="s">
        <v>60</v>
      </c>
      <c r="C90" s="1" t="s">
        <v>25</v>
      </c>
      <c r="D90" s="1">
        <v>849</v>
      </c>
      <c r="E90" s="1">
        <v>59502</v>
      </c>
      <c r="F90" s="1" t="s">
        <v>8</v>
      </c>
    </row>
    <row r="91" spans="1:6" x14ac:dyDescent="0.25">
      <c r="A91" s="1">
        <v>2022</v>
      </c>
      <c r="B91" s="1" t="s">
        <v>60</v>
      </c>
      <c r="C91" s="1" t="s">
        <v>26</v>
      </c>
      <c r="D91" s="1">
        <v>2737</v>
      </c>
      <c r="E91" s="1">
        <v>97844</v>
      </c>
      <c r="F91" s="1" t="s">
        <v>10</v>
      </c>
    </row>
    <row r="92" spans="1:6" x14ac:dyDescent="0.25">
      <c r="A92" s="1">
        <v>2022</v>
      </c>
      <c r="B92" s="1" t="s">
        <v>60</v>
      </c>
      <c r="C92" s="1" t="s">
        <v>27</v>
      </c>
      <c r="D92" s="1">
        <v>5379</v>
      </c>
      <c r="E92" s="1">
        <v>128118</v>
      </c>
      <c r="F92" s="1" t="s">
        <v>8</v>
      </c>
    </row>
    <row r="93" spans="1:6" x14ac:dyDescent="0.25">
      <c r="A93" s="1">
        <v>2022</v>
      </c>
      <c r="B93" s="1" t="s">
        <v>60</v>
      </c>
      <c r="C93" s="1" t="s">
        <v>28</v>
      </c>
      <c r="D93" s="1">
        <v>6287</v>
      </c>
      <c r="E93" s="1">
        <v>78556</v>
      </c>
      <c r="F93" s="1" t="s">
        <v>8</v>
      </c>
    </row>
    <row r="94" spans="1:6" x14ac:dyDescent="0.25">
      <c r="A94" s="1">
        <v>2022</v>
      </c>
      <c r="B94" s="1" t="s">
        <v>60</v>
      </c>
      <c r="C94" s="1" t="s">
        <v>29</v>
      </c>
      <c r="D94" s="1">
        <v>3977</v>
      </c>
      <c r="E94" s="1">
        <v>83903</v>
      </c>
      <c r="F94" s="1" t="s">
        <v>10</v>
      </c>
    </row>
    <row r="95" spans="1:6" x14ac:dyDescent="0.25">
      <c r="A95" s="1">
        <v>2022</v>
      </c>
      <c r="B95" s="1" t="s">
        <v>60</v>
      </c>
      <c r="C95" s="1" t="s">
        <v>30</v>
      </c>
      <c r="D95" s="1">
        <v>940</v>
      </c>
      <c r="E95" s="1">
        <v>54173</v>
      </c>
      <c r="F95" s="1" t="s">
        <v>10</v>
      </c>
    </row>
    <row r="96" spans="1:6" x14ac:dyDescent="0.25">
      <c r="A96" s="1">
        <v>2022</v>
      </c>
      <c r="B96" s="1" t="s">
        <v>60</v>
      </c>
      <c r="C96" s="1" t="s">
        <v>31</v>
      </c>
      <c r="D96" s="1">
        <v>3049</v>
      </c>
      <c r="E96" s="1">
        <v>86842</v>
      </c>
      <c r="F96" s="1" t="s">
        <v>8</v>
      </c>
    </row>
    <row r="97" spans="1:6" x14ac:dyDescent="0.25">
      <c r="A97" s="1">
        <v>2022</v>
      </c>
      <c r="B97" s="1" t="s">
        <v>60</v>
      </c>
      <c r="C97" s="1" t="s">
        <v>32</v>
      </c>
      <c r="D97" s="1">
        <v>801</v>
      </c>
      <c r="E97" s="1">
        <v>59475</v>
      </c>
      <c r="F97" s="1" t="s">
        <v>8</v>
      </c>
    </row>
    <row r="98" spans="1:6" x14ac:dyDescent="0.25">
      <c r="A98" s="1">
        <v>2022</v>
      </c>
      <c r="B98" s="1" t="s">
        <v>60</v>
      </c>
      <c r="C98" s="1" t="s">
        <v>33</v>
      </c>
      <c r="D98" s="1">
        <v>973</v>
      </c>
      <c r="E98" s="1">
        <v>69407</v>
      </c>
      <c r="F98" s="1" t="s">
        <v>10</v>
      </c>
    </row>
    <row r="99" spans="1:6" x14ac:dyDescent="0.25">
      <c r="A99" s="1">
        <v>2022</v>
      </c>
      <c r="B99" s="1" t="s">
        <v>60</v>
      </c>
      <c r="C99" s="1" t="s">
        <v>34</v>
      </c>
      <c r="D99" s="1">
        <v>1541</v>
      </c>
      <c r="E99" s="1">
        <v>75292</v>
      </c>
      <c r="F99" s="1" t="s">
        <v>8</v>
      </c>
    </row>
    <row r="100" spans="1:6" x14ac:dyDescent="0.25">
      <c r="A100" s="1">
        <v>2022</v>
      </c>
      <c r="B100" s="1" t="s">
        <v>62</v>
      </c>
      <c r="C100" s="1" t="s">
        <v>12</v>
      </c>
      <c r="D100" s="1">
        <v>5876</v>
      </c>
      <c r="E100" s="1">
        <v>68709</v>
      </c>
      <c r="F100" s="1" t="s">
        <v>10</v>
      </c>
    </row>
    <row r="101" spans="1:6" x14ac:dyDescent="0.25">
      <c r="A101" s="1">
        <v>2022</v>
      </c>
      <c r="B101" s="1" t="s">
        <v>62</v>
      </c>
      <c r="C101" s="1" t="s">
        <v>66</v>
      </c>
      <c r="D101" s="1">
        <v>32595</v>
      </c>
      <c r="E101" s="1">
        <v>71460</v>
      </c>
      <c r="F101" s="1" t="s">
        <v>8</v>
      </c>
    </row>
    <row r="102" spans="1:6" x14ac:dyDescent="0.25">
      <c r="A102" s="1">
        <v>2022</v>
      </c>
      <c r="B102" s="1" t="s">
        <v>62</v>
      </c>
      <c r="C102" s="1" t="s">
        <v>49</v>
      </c>
      <c r="D102" s="1">
        <v>146639</v>
      </c>
      <c r="E102" s="1">
        <v>86123</v>
      </c>
      <c r="F102" s="1" t="s">
        <v>8</v>
      </c>
    </row>
    <row r="103" spans="1:6" x14ac:dyDescent="0.25">
      <c r="A103" s="1">
        <v>2022</v>
      </c>
      <c r="B103" s="1" t="s">
        <v>62</v>
      </c>
      <c r="C103" s="1" t="s">
        <v>12</v>
      </c>
      <c r="D103" s="1">
        <v>25941</v>
      </c>
      <c r="E103" s="1">
        <v>73355</v>
      </c>
      <c r="F103" s="1" t="s">
        <v>10</v>
      </c>
    </row>
    <row r="104" spans="1:6" x14ac:dyDescent="0.25">
      <c r="A104" s="1">
        <v>2022</v>
      </c>
      <c r="B104" s="1" t="s">
        <v>62</v>
      </c>
      <c r="C104" s="1" t="s">
        <v>66</v>
      </c>
      <c r="D104" s="1">
        <v>6346</v>
      </c>
      <c r="E104" s="1">
        <v>79442</v>
      </c>
      <c r="F104" s="1" t="s">
        <v>10</v>
      </c>
    </row>
    <row r="105" spans="1:6" x14ac:dyDescent="0.25">
      <c r="A105" s="1">
        <v>2022</v>
      </c>
      <c r="B105" s="1" t="s">
        <v>62</v>
      </c>
      <c r="C105" s="1" t="s">
        <v>49</v>
      </c>
      <c r="D105" s="1">
        <v>60099</v>
      </c>
      <c r="E105" s="1">
        <v>101046</v>
      </c>
      <c r="F105" s="1" t="s">
        <v>8</v>
      </c>
    </row>
    <row r="106" spans="1:6" x14ac:dyDescent="0.25">
      <c r="A106" s="1">
        <v>2022</v>
      </c>
      <c r="B106" s="1" t="s">
        <v>62</v>
      </c>
      <c r="C106" s="1" t="s">
        <v>12</v>
      </c>
      <c r="D106" s="1">
        <v>43094</v>
      </c>
      <c r="E106" s="1">
        <v>97279</v>
      </c>
      <c r="F106" s="1" t="s">
        <v>8</v>
      </c>
    </row>
    <row r="107" spans="1:6" x14ac:dyDescent="0.25">
      <c r="A107" s="1">
        <v>2022</v>
      </c>
      <c r="B107" s="1" t="s">
        <v>62</v>
      </c>
      <c r="C107" s="1" t="s">
        <v>66</v>
      </c>
      <c r="D107" s="1">
        <v>8599</v>
      </c>
      <c r="E107" s="1">
        <v>58557</v>
      </c>
      <c r="F107" s="1" t="s">
        <v>10</v>
      </c>
    </row>
    <row r="108" spans="1:6" x14ac:dyDescent="0.25">
      <c r="A108" s="1">
        <v>2022</v>
      </c>
      <c r="B108" s="1" t="s">
        <v>62</v>
      </c>
      <c r="C108" s="1" t="s">
        <v>49</v>
      </c>
      <c r="D108" s="1">
        <v>27048</v>
      </c>
      <c r="E108" s="1">
        <v>72254</v>
      </c>
      <c r="F108" s="1" t="s">
        <v>10</v>
      </c>
    </row>
    <row r="109" spans="1:6" x14ac:dyDescent="0.25">
      <c r="A109" s="1">
        <v>2022</v>
      </c>
      <c r="B109" s="1" t="s">
        <v>62</v>
      </c>
      <c r="C109" s="1" t="s">
        <v>12</v>
      </c>
      <c r="D109" s="1">
        <v>4986</v>
      </c>
      <c r="E109" s="1">
        <v>65233</v>
      </c>
      <c r="F109" s="1" t="s">
        <v>10</v>
      </c>
    </row>
    <row r="110" spans="1:6" x14ac:dyDescent="0.25">
      <c r="A110" s="1">
        <v>2022</v>
      </c>
      <c r="B110" s="1" t="s">
        <v>63</v>
      </c>
      <c r="C110" s="1" t="s">
        <v>66</v>
      </c>
      <c r="D110" s="1">
        <v>15859</v>
      </c>
      <c r="E110" s="1">
        <v>56193</v>
      </c>
      <c r="F110" s="1" t="s">
        <v>10</v>
      </c>
    </row>
    <row r="111" spans="1:6" x14ac:dyDescent="0.25">
      <c r="A111" s="1">
        <v>2022</v>
      </c>
      <c r="B111" s="1" t="s">
        <v>63</v>
      </c>
      <c r="C111" s="1" t="s">
        <v>49</v>
      </c>
      <c r="D111" s="1">
        <v>20727</v>
      </c>
      <c r="E111" s="1">
        <v>61159</v>
      </c>
      <c r="F111" s="1" t="s">
        <v>10</v>
      </c>
    </row>
    <row r="112" spans="1:6" x14ac:dyDescent="0.25">
      <c r="A112" s="1">
        <v>2022</v>
      </c>
      <c r="B112" s="1" t="s">
        <v>63</v>
      </c>
      <c r="C112" s="1" t="s">
        <v>12</v>
      </c>
      <c r="D112" s="1">
        <v>15656</v>
      </c>
      <c r="E112" s="1">
        <v>52435</v>
      </c>
      <c r="F112" s="1" t="s">
        <v>8</v>
      </c>
    </row>
    <row r="113" spans="1:6" x14ac:dyDescent="0.25">
      <c r="A113" s="1">
        <v>2022</v>
      </c>
      <c r="B113" s="1" t="s">
        <v>63</v>
      </c>
      <c r="C113" s="1" t="s">
        <v>66</v>
      </c>
      <c r="D113" s="1">
        <v>656765</v>
      </c>
      <c r="E113" s="1">
        <v>62668</v>
      </c>
      <c r="F113" s="1" t="s">
        <v>8</v>
      </c>
    </row>
    <row r="114" spans="1:6" x14ac:dyDescent="0.25">
      <c r="A114" s="1">
        <v>2022</v>
      </c>
      <c r="B114" s="1" t="s">
        <v>63</v>
      </c>
      <c r="C114" s="1" t="s">
        <v>49</v>
      </c>
      <c r="D114" s="1">
        <v>23475</v>
      </c>
      <c r="E114" s="1">
        <v>60198</v>
      </c>
      <c r="F114" s="1" t="s">
        <v>10</v>
      </c>
    </row>
    <row r="115" spans="1:6" x14ac:dyDescent="0.25">
      <c r="A115" s="1">
        <v>2022</v>
      </c>
      <c r="B115" s="1" t="s">
        <v>63</v>
      </c>
      <c r="C115" s="1" t="s">
        <v>12</v>
      </c>
      <c r="D115" s="1">
        <v>19964</v>
      </c>
      <c r="E115" s="1">
        <v>66215</v>
      </c>
      <c r="F115" s="1" t="s">
        <v>8</v>
      </c>
    </row>
    <row r="116" spans="1:6" x14ac:dyDescent="0.25">
      <c r="A116" s="1">
        <v>2022</v>
      </c>
      <c r="B116" s="1" t="s">
        <v>63</v>
      </c>
      <c r="C116" s="1" t="s">
        <v>66</v>
      </c>
      <c r="D116" s="1">
        <v>5522</v>
      </c>
      <c r="E116" s="1">
        <v>62470</v>
      </c>
      <c r="F116" s="1" t="s">
        <v>8</v>
      </c>
    </row>
    <row r="117" spans="1:6" x14ac:dyDescent="0.25">
      <c r="A117" s="1">
        <v>2022</v>
      </c>
      <c r="B117" s="1" t="s">
        <v>63</v>
      </c>
      <c r="C117" s="1" t="s">
        <v>49</v>
      </c>
      <c r="D117" s="1">
        <v>85058</v>
      </c>
      <c r="E117" s="1">
        <v>60114</v>
      </c>
      <c r="F117" s="1" t="s">
        <v>10</v>
      </c>
    </row>
    <row r="118" spans="1:6" x14ac:dyDescent="0.25">
      <c r="A118" s="1">
        <v>2022</v>
      </c>
      <c r="B118" s="1" t="s">
        <v>63</v>
      </c>
      <c r="C118" s="1" t="s">
        <v>12</v>
      </c>
      <c r="D118" s="1">
        <v>31842</v>
      </c>
      <c r="E118" s="1">
        <v>62141</v>
      </c>
      <c r="F118" s="1" t="s">
        <v>10</v>
      </c>
    </row>
    <row r="119" spans="1:6" x14ac:dyDescent="0.25">
      <c r="A119" s="1">
        <v>2022</v>
      </c>
      <c r="B119" s="1" t="s">
        <v>63</v>
      </c>
      <c r="C119" s="1" t="s">
        <v>66</v>
      </c>
      <c r="D119" s="1">
        <v>9128</v>
      </c>
      <c r="E119" s="1">
        <v>50479</v>
      </c>
      <c r="F119" s="1" t="s">
        <v>8</v>
      </c>
    </row>
    <row r="120" spans="1:6" x14ac:dyDescent="0.25">
      <c r="A120" s="1">
        <v>2022</v>
      </c>
      <c r="B120" s="1" t="s">
        <v>63</v>
      </c>
      <c r="C120" s="1" t="s">
        <v>49</v>
      </c>
      <c r="D120" s="1">
        <v>39684</v>
      </c>
      <c r="E120" s="1">
        <v>60678</v>
      </c>
      <c r="F120" s="1" t="s">
        <v>8</v>
      </c>
    </row>
    <row r="121" spans="1:6" x14ac:dyDescent="0.25">
      <c r="A121" s="1">
        <v>2022</v>
      </c>
      <c r="B121" s="1" t="s">
        <v>63</v>
      </c>
      <c r="C121" s="1" t="s">
        <v>12</v>
      </c>
      <c r="D121" s="1">
        <v>16899</v>
      </c>
      <c r="E121" s="1">
        <v>57802</v>
      </c>
      <c r="F121" s="1" t="s">
        <v>10</v>
      </c>
    </row>
    <row r="122" spans="1:6" x14ac:dyDescent="0.25">
      <c r="A122" s="1">
        <v>2022</v>
      </c>
      <c r="B122" s="1" t="s">
        <v>63</v>
      </c>
      <c r="C122" s="1" t="s">
        <v>21</v>
      </c>
      <c r="D122" s="1">
        <v>13294</v>
      </c>
      <c r="E122" s="1">
        <v>52222</v>
      </c>
      <c r="F122" s="1" t="s">
        <v>8</v>
      </c>
    </row>
    <row r="123" spans="1:6" x14ac:dyDescent="0.25">
      <c r="A123" s="1">
        <v>2022</v>
      </c>
      <c r="B123" s="1" t="s">
        <v>63</v>
      </c>
      <c r="C123" s="1" t="s">
        <v>22</v>
      </c>
      <c r="D123" s="1">
        <v>10330</v>
      </c>
      <c r="E123" s="1">
        <v>53486</v>
      </c>
      <c r="F123" s="1" t="s">
        <v>10</v>
      </c>
    </row>
    <row r="124" spans="1:6" x14ac:dyDescent="0.25">
      <c r="A124" s="1">
        <v>2022</v>
      </c>
      <c r="B124" s="1" t="s">
        <v>63</v>
      </c>
      <c r="C124" s="1" t="s">
        <v>23</v>
      </c>
      <c r="D124" s="1">
        <v>20809</v>
      </c>
      <c r="E124" s="1">
        <v>57098</v>
      </c>
      <c r="F124" s="1" t="s">
        <v>8</v>
      </c>
    </row>
    <row r="125" spans="1:6" x14ac:dyDescent="0.25">
      <c r="A125" s="1">
        <v>2022</v>
      </c>
      <c r="B125" s="1" t="s">
        <v>63</v>
      </c>
      <c r="C125" s="1" t="s">
        <v>24</v>
      </c>
      <c r="D125" s="1">
        <v>16834</v>
      </c>
      <c r="E125" s="1">
        <v>53222</v>
      </c>
      <c r="F125" s="1" t="s">
        <v>8</v>
      </c>
    </row>
    <row r="126" spans="1:6" x14ac:dyDescent="0.25">
      <c r="A126" s="1">
        <v>2022</v>
      </c>
      <c r="B126" s="1" t="s">
        <v>63</v>
      </c>
      <c r="C126" s="1" t="s">
        <v>25</v>
      </c>
      <c r="D126" s="1">
        <v>5591</v>
      </c>
      <c r="E126" s="1">
        <v>58739</v>
      </c>
      <c r="F126" s="1" t="s">
        <v>10</v>
      </c>
    </row>
    <row r="127" spans="1:6" x14ac:dyDescent="0.25">
      <c r="A127" s="1">
        <v>2022</v>
      </c>
      <c r="B127" s="1" t="s">
        <v>63</v>
      </c>
      <c r="C127" s="1" t="s">
        <v>26</v>
      </c>
      <c r="D127" s="1">
        <v>21505</v>
      </c>
      <c r="E127" s="1">
        <v>64854</v>
      </c>
      <c r="F127" s="1" t="s">
        <v>10</v>
      </c>
    </row>
    <row r="128" spans="1:6" x14ac:dyDescent="0.25">
      <c r="A128" s="1">
        <v>2022</v>
      </c>
      <c r="B128" s="1" t="s">
        <v>6</v>
      </c>
      <c r="C128" s="1" t="s">
        <v>7</v>
      </c>
      <c r="D128" s="1">
        <v>1829</v>
      </c>
      <c r="E128" s="1">
        <v>63872</v>
      </c>
      <c r="F128" s="1" t="s">
        <v>8</v>
      </c>
    </row>
    <row r="129" spans="1:6" x14ac:dyDescent="0.25">
      <c r="A129" s="1">
        <v>2022</v>
      </c>
      <c r="B129" s="1" t="s">
        <v>6</v>
      </c>
      <c r="C129" s="1" t="s">
        <v>9</v>
      </c>
      <c r="D129" s="1">
        <v>1354</v>
      </c>
      <c r="E129" s="1">
        <v>60216</v>
      </c>
      <c r="F129" s="1" t="s">
        <v>10</v>
      </c>
    </row>
    <row r="130" spans="1:6" x14ac:dyDescent="0.25">
      <c r="A130" s="1">
        <v>2022</v>
      </c>
      <c r="B130" s="1" t="s">
        <v>6</v>
      </c>
      <c r="C130" s="1" t="s">
        <v>11</v>
      </c>
      <c r="D130" s="1">
        <v>2565</v>
      </c>
      <c r="E130" s="1">
        <v>54909</v>
      </c>
      <c r="F130" s="1" t="s">
        <v>8</v>
      </c>
    </row>
    <row r="131" spans="1:6" x14ac:dyDescent="0.25">
      <c r="A131" s="1">
        <v>2022</v>
      </c>
      <c r="B131" s="1" t="s">
        <v>6</v>
      </c>
      <c r="C131" s="1" t="s">
        <v>12</v>
      </c>
      <c r="D131" s="1">
        <v>17651</v>
      </c>
      <c r="E131" s="1">
        <v>47534</v>
      </c>
      <c r="F131" s="1" t="s">
        <v>8</v>
      </c>
    </row>
    <row r="132" spans="1:6" x14ac:dyDescent="0.25">
      <c r="A132" s="1">
        <v>2022</v>
      </c>
      <c r="B132" s="1" t="s">
        <v>6</v>
      </c>
      <c r="C132" s="1" t="s">
        <v>13</v>
      </c>
      <c r="D132" s="1">
        <v>3312</v>
      </c>
      <c r="E132" s="1">
        <v>96879</v>
      </c>
      <c r="F132" s="1" t="s">
        <v>10</v>
      </c>
    </row>
    <row r="133" spans="1:6" x14ac:dyDescent="0.25">
      <c r="A133" s="1">
        <v>2022</v>
      </c>
      <c r="B133" s="1" t="s">
        <v>6</v>
      </c>
      <c r="C133" s="1" t="s">
        <v>14</v>
      </c>
      <c r="D133" s="1">
        <v>467</v>
      </c>
      <c r="E133" s="1">
        <v>48142</v>
      </c>
      <c r="F133" s="1" t="s">
        <v>10</v>
      </c>
    </row>
    <row r="134" spans="1:6" x14ac:dyDescent="0.25">
      <c r="A134" s="1">
        <v>2022</v>
      </c>
      <c r="B134" s="1" t="s">
        <v>6</v>
      </c>
      <c r="C134" s="1" t="s">
        <v>15</v>
      </c>
      <c r="D134" s="1">
        <v>186</v>
      </c>
      <c r="E134" s="1">
        <v>48290</v>
      </c>
      <c r="F134" s="1" t="s">
        <v>8</v>
      </c>
    </row>
    <row r="135" spans="1:6" x14ac:dyDescent="0.25">
      <c r="A135" s="1">
        <v>2022</v>
      </c>
      <c r="B135" s="1" t="s">
        <v>6</v>
      </c>
      <c r="C135" s="1" t="s">
        <v>16</v>
      </c>
      <c r="D135" s="1">
        <v>5394</v>
      </c>
      <c r="E135" s="1">
        <v>42717</v>
      </c>
      <c r="F135" s="1" t="s">
        <v>8</v>
      </c>
    </row>
    <row r="136" spans="1:6" x14ac:dyDescent="0.25">
      <c r="A136" s="1">
        <v>2022</v>
      </c>
      <c r="B136" s="1" t="s">
        <v>6</v>
      </c>
      <c r="C136" s="1" t="s">
        <v>17</v>
      </c>
      <c r="D136" s="1">
        <v>2794</v>
      </c>
      <c r="E136" s="1">
        <v>50978</v>
      </c>
      <c r="F136" s="1" t="s">
        <v>10</v>
      </c>
    </row>
    <row r="137" spans="1:6" x14ac:dyDescent="0.25">
      <c r="A137" s="1">
        <v>2022</v>
      </c>
      <c r="B137" s="1" t="s">
        <v>6</v>
      </c>
      <c r="C137" s="1" t="s">
        <v>18</v>
      </c>
      <c r="D137" s="1">
        <v>2531</v>
      </c>
      <c r="E137" s="1">
        <v>47820</v>
      </c>
      <c r="F137" s="1" t="s">
        <v>10</v>
      </c>
    </row>
    <row r="138" spans="1:6" x14ac:dyDescent="0.25">
      <c r="A138" s="1">
        <v>2022</v>
      </c>
      <c r="B138" s="1" t="s">
        <v>6</v>
      </c>
      <c r="C138" s="1" t="s">
        <v>19</v>
      </c>
      <c r="D138" s="1">
        <v>2818</v>
      </c>
      <c r="E138" s="1">
        <v>57259</v>
      </c>
      <c r="F138" s="1" t="s">
        <v>10</v>
      </c>
    </row>
    <row r="139" spans="1:6" x14ac:dyDescent="0.25">
      <c r="A139" s="1">
        <v>2022</v>
      </c>
      <c r="B139" s="1" t="s">
        <v>6</v>
      </c>
      <c r="C139" s="1" t="s">
        <v>20</v>
      </c>
      <c r="D139" s="1">
        <v>2302</v>
      </c>
      <c r="E139" s="1">
        <v>55732</v>
      </c>
      <c r="F139" s="1" t="s">
        <v>10</v>
      </c>
    </row>
    <row r="140" spans="1:6" x14ac:dyDescent="0.25">
      <c r="A140" s="1">
        <v>2022</v>
      </c>
      <c r="B140" s="1" t="s">
        <v>6</v>
      </c>
      <c r="C140" s="1" t="s">
        <v>21</v>
      </c>
      <c r="D140" s="1">
        <v>2911</v>
      </c>
      <c r="E140" s="1">
        <v>50588</v>
      </c>
      <c r="F140" s="1" t="s">
        <v>10</v>
      </c>
    </row>
    <row r="141" spans="1:6" x14ac:dyDescent="0.25">
      <c r="A141" s="1">
        <v>2022</v>
      </c>
      <c r="B141" s="1" t="s">
        <v>6</v>
      </c>
      <c r="C141" s="1" t="s">
        <v>22</v>
      </c>
      <c r="D141" s="1">
        <v>2613</v>
      </c>
      <c r="E141" s="1">
        <v>52721</v>
      </c>
      <c r="F141" s="1" t="s">
        <v>10</v>
      </c>
    </row>
    <row r="142" spans="1:6" x14ac:dyDescent="0.25">
      <c r="A142" s="1">
        <v>2022</v>
      </c>
      <c r="B142" s="1" t="s">
        <v>6</v>
      </c>
      <c r="C142" s="1" t="s">
        <v>23</v>
      </c>
      <c r="D142" s="1">
        <v>1632</v>
      </c>
      <c r="E142" s="1">
        <v>59605</v>
      </c>
      <c r="F142" s="1" t="s">
        <v>10</v>
      </c>
    </row>
    <row r="143" spans="1:6" x14ac:dyDescent="0.25">
      <c r="A143" s="1">
        <v>2022</v>
      </c>
      <c r="B143" s="1" t="s">
        <v>6</v>
      </c>
      <c r="C143" s="1" t="s">
        <v>24</v>
      </c>
      <c r="D143" s="1">
        <v>3143</v>
      </c>
      <c r="E143" s="1">
        <v>91727</v>
      </c>
      <c r="F143" s="1" t="s">
        <v>10</v>
      </c>
    </row>
    <row r="144" spans="1:6" x14ac:dyDescent="0.25">
      <c r="A144" s="1">
        <v>2022</v>
      </c>
      <c r="B144" s="1" t="s">
        <v>6</v>
      </c>
      <c r="C144" s="1" t="s">
        <v>25</v>
      </c>
      <c r="D144" s="1">
        <v>1581</v>
      </c>
      <c r="E144" s="1">
        <v>46422</v>
      </c>
      <c r="F144" s="1" t="s">
        <v>10</v>
      </c>
    </row>
    <row r="145" spans="1:6" x14ac:dyDescent="0.25">
      <c r="A145" s="1">
        <v>2022</v>
      </c>
      <c r="B145" s="1" t="s">
        <v>6</v>
      </c>
      <c r="C145" s="1" t="s">
        <v>26</v>
      </c>
      <c r="D145" s="1">
        <v>720</v>
      </c>
      <c r="E145" s="1">
        <v>51887</v>
      </c>
      <c r="F145" s="1" t="s">
        <v>10</v>
      </c>
    </row>
    <row r="146" spans="1:6" x14ac:dyDescent="0.25">
      <c r="A146" s="1">
        <v>2022</v>
      </c>
      <c r="B146" s="1" t="s">
        <v>6</v>
      </c>
      <c r="C146" s="1" t="s">
        <v>27</v>
      </c>
      <c r="D146" s="1">
        <v>999</v>
      </c>
      <c r="E146" s="1">
        <v>69628</v>
      </c>
      <c r="F146" s="1" t="s">
        <v>10</v>
      </c>
    </row>
    <row r="147" spans="1:6" x14ac:dyDescent="0.25">
      <c r="A147" s="1">
        <v>2022</v>
      </c>
      <c r="B147" s="1" t="s">
        <v>6</v>
      </c>
      <c r="C147" s="1" t="s">
        <v>28</v>
      </c>
      <c r="D147" s="1">
        <v>3574</v>
      </c>
      <c r="E147" s="1">
        <v>48309</v>
      </c>
      <c r="F147" s="1" t="s">
        <v>10</v>
      </c>
    </row>
    <row r="148" spans="1:6" x14ac:dyDescent="0.25">
      <c r="A148" s="1">
        <v>2022</v>
      </c>
      <c r="B148" s="1" t="s">
        <v>6</v>
      </c>
      <c r="C148" s="1" t="s">
        <v>29</v>
      </c>
      <c r="D148" s="1">
        <v>3175</v>
      </c>
      <c r="E148" s="1">
        <v>56276</v>
      </c>
      <c r="F148" s="1" t="s">
        <v>10</v>
      </c>
    </row>
    <row r="149" spans="1:6" x14ac:dyDescent="0.25">
      <c r="A149" s="1">
        <v>2022</v>
      </c>
      <c r="B149" s="1" t="s">
        <v>6</v>
      </c>
      <c r="C149" s="1" t="s">
        <v>30</v>
      </c>
      <c r="D149" s="1">
        <v>2070</v>
      </c>
      <c r="E149" s="1">
        <v>55525</v>
      </c>
      <c r="F149" s="1" t="s">
        <v>10</v>
      </c>
    </row>
    <row r="150" spans="1:6" x14ac:dyDescent="0.25">
      <c r="A150" s="1">
        <v>2022</v>
      </c>
      <c r="B150" s="1" t="s">
        <v>6</v>
      </c>
      <c r="C150" s="1" t="s">
        <v>31</v>
      </c>
      <c r="D150" s="1">
        <v>2123</v>
      </c>
      <c r="E150" s="1">
        <v>51677</v>
      </c>
      <c r="F150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3565-7155-450E-837A-41A0F2691347}">
  <dimension ref="E1:R35"/>
  <sheetViews>
    <sheetView showGridLines="0" showRowColHeaders="0" tabSelected="1" topLeftCell="A12" zoomScale="95" zoomScaleNormal="95" workbookViewId="0">
      <selection activeCell="U26" sqref="U26"/>
    </sheetView>
  </sheetViews>
  <sheetFormatPr defaultRowHeight="15" x14ac:dyDescent="0.25"/>
  <cols>
    <col min="14" max="14" width="9.140625" customWidth="1"/>
  </cols>
  <sheetData>
    <row r="1" spans="5:18" ht="15.75" thickBot="1" x14ac:dyDescent="0.3"/>
    <row r="2" spans="5:18" x14ac:dyDescent="0.25"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5:18" x14ac:dyDescent="0.25">
      <c r="E3" s="27"/>
      <c r="F3" s="33"/>
      <c r="G3" s="33"/>
      <c r="H3" s="33"/>
      <c r="I3" s="33"/>
      <c r="J3" s="33"/>
      <c r="R3" s="28"/>
    </row>
    <row r="4" spans="5:18" x14ac:dyDescent="0.25">
      <c r="E4" s="27"/>
      <c r="F4" s="34"/>
      <c r="G4" s="34"/>
      <c r="H4" s="34"/>
      <c r="I4" s="34"/>
      <c r="J4" s="34"/>
      <c r="R4" s="28"/>
    </row>
    <row r="5" spans="5:18" x14ac:dyDescent="0.25">
      <c r="E5" s="27"/>
      <c r="R5" s="28"/>
    </row>
    <row r="6" spans="5:18" x14ac:dyDescent="0.25">
      <c r="E6" s="21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3"/>
    </row>
    <row r="7" spans="5:18" x14ac:dyDescent="0.25"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3"/>
    </row>
    <row r="8" spans="5:18" x14ac:dyDescent="0.25">
      <c r="E8" s="27"/>
      <c r="R8" s="28"/>
    </row>
    <row r="9" spans="5:18" x14ac:dyDescent="0.25">
      <c r="E9" s="27"/>
      <c r="R9" s="28"/>
    </row>
    <row r="10" spans="5:18" x14ac:dyDescent="0.25">
      <c r="E10" s="27"/>
      <c r="R10" s="28"/>
    </row>
    <row r="11" spans="5:18" x14ac:dyDescent="0.25">
      <c r="E11" s="27"/>
      <c r="R11" s="28"/>
    </row>
    <row r="12" spans="5:18" ht="21" x14ac:dyDescent="0.35">
      <c r="E12" s="27"/>
      <c r="I12" s="29"/>
      <c r="R12" s="28"/>
    </row>
    <row r="13" spans="5:18" x14ac:dyDescent="0.25">
      <c r="E13" s="27"/>
      <c r="R13" s="28"/>
    </row>
    <row r="14" spans="5:18" x14ac:dyDescent="0.25">
      <c r="E14" s="27"/>
      <c r="R14" s="28"/>
    </row>
    <row r="15" spans="5:18" x14ac:dyDescent="0.25">
      <c r="E15" s="27"/>
      <c r="R15" s="28"/>
    </row>
    <row r="16" spans="5:18" x14ac:dyDescent="0.25">
      <c r="E16" s="27"/>
      <c r="R16" s="28"/>
    </row>
    <row r="17" spans="5:18" x14ac:dyDescent="0.25">
      <c r="E17" s="27"/>
      <c r="R17" s="28"/>
    </row>
    <row r="18" spans="5:18" x14ac:dyDescent="0.25">
      <c r="E18" s="27"/>
      <c r="R18" s="28"/>
    </row>
    <row r="19" spans="5:18" x14ac:dyDescent="0.25">
      <c r="E19" s="27"/>
      <c r="R19" s="28"/>
    </row>
    <row r="20" spans="5:18" x14ac:dyDescent="0.25">
      <c r="E20" s="27"/>
      <c r="R20" s="28"/>
    </row>
    <row r="21" spans="5:18" x14ac:dyDescent="0.25">
      <c r="E21" s="27"/>
      <c r="R21" s="28"/>
    </row>
    <row r="22" spans="5:18" x14ac:dyDescent="0.25">
      <c r="E22" s="27"/>
      <c r="R22" s="28"/>
    </row>
    <row r="23" spans="5:18" x14ac:dyDescent="0.25">
      <c r="E23" s="27"/>
      <c r="R23" s="28"/>
    </row>
    <row r="24" spans="5:18" x14ac:dyDescent="0.25">
      <c r="E24" s="27"/>
      <c r="R24" s="28"/>
    </row>
    <row r="25" spans="5:18" x14ac:dyDescent="0.25">
      <c r="E25" s="27"/>
      <c r="R25" s="28"/>
    </row>
    <row r="26" spans="5:18" x14ac:dyDescent="0.25">
      <c r="E26" s="27"/>
      <c r="R26" s="28"/>
    </row>
    <row r="27" spans="5:18" x14ac:dyDescent="0.25">
      <c r="E27" s="27"/>
      <c r="R27" s="28"/>
    </row>
    <row r="28" spans="5:18" x14ac:dyDescent="0.25">
      <c r="E28" s="27"/>
      <c r="R28" s="28"/>
    </row>
    <row r="29" spans="5:18" x14ac:dyDescent="0.25">
      <c r="E29" s="27"/>
      <c r="R29" s="28"/>
    </row>
    <row r="30" spans="5:18" x14ac:dyDescent="0.25">
      <c r="E30" s="27"/>
      <c r="R30" s="28"/>
    </row>
    <row r="31" spans="5:18" x14ac:dyDescent="0.25">
      <c r="E31" s="27"/>
      <c r="R31" s="28"/>
    </row>
    <row r="32" spans="5:18" x14ac:dyDescent="0.25">
      <c r="E32" s="27"/>
      <c r="R32" s="28"/>
    </row>
    <row r="33" spans="5:18" x14ac:dyDescent="0.25">
      <c r="E33" s="27"/>
      <c r="R33" s="28"/>
    </row>
    <row r="34" spans="5:18" x14ac:dyDescent="0.25">
      <c r="E34" s="27"/>
      <c r="R34" s="28"/>
    </row>
    <row r="35" spans="5:18" ht="15.75" thickBot="1" x14ac:dyDescent="0.3">
      <c r="E35" s="30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2"/>
    </row>
  </sheetData>
  <mergeCells count="2">
    <mergeCell ref="F3:J3"/>
    <mergeCell ref="F4:J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3" r:id="rId3" name="Spinner 5">
              <controlPr defaultSize="0" autoPict="0">
                <anchor moveWithCells="1" sizeWithCells="1">
                  <from>
                    <xdr:col>4</xdr:col>
                    <xdr:colOff>323850</xdr:colOff>
                    <xdr:row>5</xdr:row>
                    <xdr:rowOff>38100</xdr:rowOff>
                  </from>
                  <to>
                    <xdr:col>5</xdr:col>
                    <xdr:colOff>19050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4" name="Spinner 6">
              <controlPr defaultSize="0" autoPict="0">
                <anchor moveWithCells="1" sizeWithCells="1">
                  <from>
                    <xdr:col>6</xdr:col>
                    <xdr:colOff>485775</xdr:colOff>
                    <xdr:row>5</xdr:row>
                    <xdr:rowOff>38100</xdr:rowOff>
                  </from>
                  <to>
                    <xdr:col>7</xdr:col>
                    <xdr:colOff>200025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Option Button 7">
              <controlPr defaultSize="0" autoFill="0" autoLine="0" autoPict="0">
                <anchor moveWithCells="1">
                  <from>
                    <xdr:col>14</xdr:col>
                    <xdr:colOff>85725</xdr:colOff>
                    <xdr:row>5</xdr:row>
                    <xdr:rowOff>85725</xdr:rowOff>
                  </from>
                  <to>
                    <xdr:col>15</xdr:col>
                    <xdr:colOff>495300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6" name="Option Button 8">
              <controlPr defaultSize="0" autoFill="0" autoLine="0" autoPict="0">
                <anchor moveWithCells="1">
                  <from>
                    <xdr:col>15</xdr:col>
                    <xdr:colOff>485775</xdr:colOff>
                    <xdr:row>5</xdr:row>
                    <xdr:rowOff>85725</xdr:rowOff>
                  </from>
                  <to>
                    <xdr:col>17</xdr:col>
                    <xdr:colOff>285750</xdr:colOff>
                    <xdr:row>6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949A-2002-4FA6-A8CB-6A056906BF3A}">
  <dimension ref="B2:AB51"/>
  <sheetViews>
    <sheetView workbookViewId="0">
      <selection activeCell="C13" sqref="C13"/>
    </sheetView>
  </sheetViews>
  <sheetFormatPr defaultRowHeight="15" x14ac:dyDescent="0.25"/>
  <cols>
    <col min="1" max="1" width="4.7109375" customWidth="1"/>
    <col min="2" max="2" width="7.85546875" customWidth="1"/>
    <col min="3" max="3" width="8.28515625" customWidth="1"/>
    <col min="4" max="4" width="18.7109375" customWidth="1"/>
    <col min="5" max="5" width="6.7109375" customWidth="1"/>
    <col min="6" max="6" width="19" customWidth="1"/>
    <col min="7" max="7" width="15.42578125" customWidth="1"/>
    <col min="8" max="8" width="3.42578125" customWidth="1"/>
    <col min="9" max="9" width="7.5703125" customWidth="1"/>
    <col min="10" max="10" width="18.5703125" bestFit="1" customWidth="1"/>
    <col min="11" max="11" width="15.85546875" customWidth="1"/>
    <col min="12" max="12" width="15.7109375" customWidth="1"/>
    <col min="13" max="13" width="15.42578125" customWidth="1"/>
    <col min="14" max="14" width="15.85546875" customWidth="1"/>
    <col min="15" max="15" width="7.42578125" customWidth="1"/>
    <col min="16" max="16" width="18.28515625" customWidth="1"/>
    <col min="17" max="18" width="16.7109375" customWidth="1"/>
    <col min="19" max="19" width="16" customWidth="1"/>
    <col min="20" max="20" width="16.140625" customWidth="1"/>
    <col min="21" max="21" width="16.5703125" customWidth="1"/>
    <col min="22" max="22" width="4" customWidth="1"/>
    <col min="23" max="23" width="8.42578125" customWidth="1"/>
    <col min="24" max="24" width="17.140625" customWidth="1"/>
    <col min="25" max="25" width="16.28515625" customWidth="1"/>
    <col min="26" max="26" width="15.7109375" customWidth="1"/>
    <col min="27" max="27" width="15.5703125" customWidth="1"/>
    <col min="28" max="28" width="16" customWidth="1"/>
  </cols>
  <sheetData>
    <row r="2" spans="2:28" x14ac:dyDescent="0.25">
      <c r="B2" s="41" t="s">
        <v>77</v>
      </c>
      <c r="C2" s="41"/>
      <c r="D2" s="41"/>
      <c r="F2" s="41" t="s">
        <v>74</v>
      </c>
      <c r="G2" s="41"/>
      <c r="H2" s="41"/>
      <c r="I2" s="41"/>
      <c r="J2" s="41"/>
      <c r="K2" s="41"/>
      <c r="L2" s="41"/>
      <c r="M2" s="41"/>
      <c r="N2" s="41"/>
      <c r="P2" s="42" t="s">
        <v>143</v>
      </c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spans="2:28" ht="15.75" x14ac:dyDescent="0.25">
      <c r="B3" s="2" t="s">
        <v>75</v>
      </c>
      <c r="C3" s="2" t="s">
        <v>80</v>
      </c>
      <c r="D3" s="2" t="s">
        <v>83</v>
      </c>
      <c r="F3" s="2" t="s">
        <v>78</v>
      </c>
      <c r="G3" s="2" t="s">
        <v>71</v>
      </c>
      <c r="I3" s="2" t="s">
        <v>75</v>
      </c>
      <c r="J3" s="2" t="s">
        <v>78</v>
      </c>
      <c r="K3" s="2" t="s">
        <v>71</v>
      </c>
      <c r="L3" s="2" t="s">
        <v>67</v>
      </c>
      <c r="M3" s="2" t="s">
        <v>72</v>
      </c>
      <c r="N3" s="2" t="s">
        <v>68</v>
      </c>
      <c r="P3" s="2" t="s">
        <v>79</v>
      </c>
      <c r="Q3" s="2" t="s">
        <v>141</v>
      </c>
      <c r="R3" s="2" t="s">
        <v>142</v>
      </c>
      <c r="S3" s="2" t="s">
        <v>71</v>
      </c>
      <c r="T3" s="2" t="s">
        <v>73</v>
      </c>
      <c r="U3" s="2" t="str">
        <f>D12</f>
        <v>*REVENUE($)*</v>
      </c>
      <c r="W3" s="2" t="s">
        <v>75</v>
      </c>
      <c r="X3" s="2" t="s">
        <v>79</v>
      </c>
      <c r="Y3" s="2" t="s">
        <v>141</v>
      </c>
      <c r="Z3" s="2" t="s">
        <v>71</v>
      </c>
      <c r="AA3" s="2" t="s">
        <v>73</v>
      </c>
      <c r="AB3" s="2" t="str">
        <f>D12</f>
        <v>*REVENUE($)*</v>
      </c>
    </row>
    <row r="4" spans="2:28" x14ac:dyDescent="0.25">
      <c r="B4" s="4">
        <v>2</v>
      </c>
      <c r="C4" s="4">
        <f>COUNT(_xlfn.ANCHORARRAY(D16))</f>
        <v>4</v>
      </c>
      <c r="D4" s="4" cm="1">
        <f t="array" ref="D4">INDEX(_xlfn.ANCHORARRAY(D16),B4)</f>
        <v>2020</v>
      </c>
      <c r="F4" s="1" t="str" cm="1">
        <f t="array" ref="F4:F13">_xlfn.UNIQUE(dataset[Products],FALSE,FALSE)</f>
        <v> Kettle </v>
      </c>
      <c r="G4" s="3">
        <f>SUMIFS(dataset[Revenue],dataset[Year],$D$4,dataset[Products],F4)</f>
        <v>5680698</v>
      </c>
      <c r="I4" s="4">
        <v>1</v>
      </c>
      <c r="J4" s="4" t="str">
        <f>INDEX($F$4:$F$13,MATCH(K4,$G$4:$G$13,0))</f>
        <v>Microwave oven </v>
      </c>
      <c r="K4" s="5">
        <f>LARGE($G$4:$G$13,I4)</f>
        <v>6735988</v>
      </c>
      <c r="L4" s="6">
        <f>K4/SUM($K$4:$K$13)</f>
        <v>0.1550369526493609</v>
      </c>
      <c r="M4" s="5" t="str">
        <f>IF(J4=$D$8,_xlfn.XLOOKUP(J4,$J$4:$J$13,$K$4:$K$13,"Not Found",0),"")</f>
        <v/>
      </c>
      <c r="N4" s="6" t="str">
        <f>IF(J4=$D$8,_xlfn.XLOOKUP(J4,$J$4:$J$13,$L$4:$L$13,"Not Found",0),"")</f>
        <v/>
      </c>
      <c r="P4" s="4" t="str" cm="1">
        <f t="array" ref="P4:P51">_xlfn.UNIQUE(dataset[State],FALSE,FALSE)</f>
        <v>Alabama</v>
      </c>
      <c r="Q4" s="9">
        <f>_xlfn.XLOOKUP(P4,population_2020[State],population_2020[Population],"Not Found",0)</f>
        <v>5024279</v>
      </c>
      <c r="R4" s="6">
        <f>_xlfn.XLOOKUP(P4,population_2020[State],population_2020[% Population],"Not Found",0)</f>
        <v>1.4800000000000001E-2</v>
      </c>
      <c r="S4" s="5">
        <f>SUMIFS(dataset[Revenue],dataset[Year],$D$4,dataset[Products],$D$8,dataset[State],P4)</f>
        <v>95940</v>
      </c>
      <c r="T4" s="9">
        <f>SUMIFS(dataset[Quantity],dataset[Year],$D$4,dataset[Products],$D$8,dataset[State],P4)</f>
        <v>64962</v>
      </c>
      <c r="U4" s="8" cm="1">
        <f t="array" ref="U4">_xlfn.SWITCH($C$12,1,S4,2,T4)</f>
        <v>95940</v>
      </c>
      <c r="W4" s="4">
        <v>1</v>
      </c>
      <c r="X4" s="4" t="str">
        <f>INDEX(_xlfn.ANCHORARRAY($P$4),MATCH(Y4,$Q$4:$Q$51,0))</f>
        <v>California</v>
      </c>
      <c r="Y4" s="9">
        <f>LARGE($Q$4:$Q$51,W4)</f>
        <v>39538223</v>
      </c>
      <c r="Z4" s="5" cm="1">
        <f t="array" ref="Z4">_xlfn.XLOOKUP(X4,_xlfn.ANCHORARRAY($P$4),$S$4:$S$51,"Not Found",0)</f>
        <v>116040</v>
      </c>
      <c r="AA4" s="9" cm="1">
        <f t="array" ref="AA4">_xlfn.XLOOKUP(X4,_xlfn.ANCHORARRAY($P$4),$T$4:$T$51,"Not Found",0)</f>
        <v>393022</v>
      </c>
      <c r="AB4" s="8" cm="1">
        <f t="array" ref="AB4">_xlfn.SWITCH($C$12,1,Z4,2,AA4)</f>
        <v>116040</v>
      </c>
    </row>
    <row r="5" spans="2:28" x14ac:dyDescent="0.25">
      <c r="F5" s="1" t="str">
        <v>Toaster </v>
      </c>
      <c r="G5" s="3">
        <f>SUMIFS(dataset[Revenue],dataset[Year],$D$4,dataset[Products],F5)</f>
        <v>6282126</v>
      </c>
      <c r="I5" s="4">
        <v>2</v>
      </c>
      <c r="J5" s="4" t="str">
        <f t="shared" ref="J5:J13" si="0">INDEX($F$4:$F$13,MATCH(K5,$G$4:$G$13,0))</f>
        <v>Toaster </v>
      </c>
      <c r="K5" s="5">
        <f t="shared" ref="K5:K13" si="1">LARGE($G$4:$G$13,I5)</f>
        <v>6282126</v>
      </c>
      <c r="L5" s="6">
        <f t="shared" ref="L5:L13" si="2">K5/SUM($K$4:$K$13)</f>
        <v>0.14459076696682344</v>
      </c>
      <c r="M5" s="5" t="str">
        <f t="shared" ref="M5:M13" si="3">IF(J5=$D$8,_xlfn.XLOOKUP(J5,$J$4:$J$13,$K$4:$K$13,"Not Found",0),"")</f>
        <v/>
      </c>
      <c r="N5" s="6" t="str">
        <f t="shared" ref="N5:N13" si="4">IF(J5=$D$8,_xlfn.XLOOKUP(J5,$J$4:$J$13,$L$4:$L$13,"Not Found",0),"")</f>
        <v/>
      </c>
      <c r="P5" s="4" t="str">
        <v>Arizona</v>
      </c>
      <c r="Q5" s="9">
        <f>_xlfn.XLOOKUP(P5,population_2020[State],population_2020[Population],"Not Found",0)</f>
        <v>7151502</v>
      </c>
      <c r="R5" s="6">
        <f>_xlfn.XLOOKUP(P5,population_2020[State],population_2020[% Population],"Not Found",0)</f>
        <v>2.1899999999999999E-2</v>
      </c>
      <c r="S5" s="5">
        <f>SUMIFS(dataset[Revenue],dataset[Year],$D$4,dataset[Products],$D$8,dataset[State],P5)</f>
        <v>105468</v>
      </c>
      <c r="T5" s="9">
        <f>SUMIFS(dataset[Quantity],dataset[Year],$D$4,dataset[Products],$D$8,dataset[State],P5)</f>
        <v>63550</v>
      </c>
      <c r="U5" s="8" cm="1">
        <f t="array" ref="U5">_xlfn.SWITCH($C$12,1,S5,2,T5)</f>
        <v>105468</v>
      </c>
      <c r="W5" s="4">
        <v>2</v>
      </c>
      <c r="X5" s="4" t="str">
        <f t="shared" ref="X5:X13" si="5">INDEX(_xlfn.ANCHORARRAY($P$4),MATCH(Y5,$Q$4:$Q$51,0))</f>
        <v>Texas</v>
      </c>
      <c r="Y5" s="9">
        <f t="shared" ref="Y5:Y13" si="6">LARGE($Q$4:$Q$51,W5)</f>
        <v>29145505</v>
      </c>
      <c r="Z5" s="5" cm="1">
        <f t="array" ref="Z5">_xlfn.XLOOKUP(X5,_xlfn.ANCHORARRAY($P$4),$S$4:$S$51,"Not Found",0)</f>
        <v>116674</v>
      </c>
      <c r="AA5" s="9" cm="1">
        <f t="array" ref="AA5">_xlfn.XLOOKUP(X5,_xlfn.ANCHORARRAY($P$4),$T$4:$T$51,"Not Found",0)</f>
        <v>294894</v>
      </c>
      <c r="AB5" s="8" cm="1">
        <f t="array" ref="AB5">_xlfn.SWITCH($C$12,1,Z5,2,AA5)</f>
        <v>116674</v>
      </c>
    </row>
    <row r="6" spans="2:28" x14ac:dyDescent="0.25">
      <c r="F6" s="1" t="str">
        <v>Microwave oven </v>
      </c>
      <c r="G6" s="3">
        <f>SUMIFS(dataset[Revenue],dataset[Year],$D$4,dataset[Products],F6)</f>
        <v>6735988</v>
      </c>
      <c r="I6" s="4">
        <v>3</v>
      </c>
      <c r="J6" s="4" t="str">
        <f t="shared" si="0"/>
        <v>Blender </v>
      </c>
      <c r="K6" s="5">
        <f t="shared" si="1"/>
        <v>6277960</v>
      </c>
      <c r="L6" s="6">
        <f t="shared" si="2"/>
        <v>0.14449488141228603</v>
      </c>
      <c r="M6" s="5" t="str">
        <f t="shared" si="3"/>
        <v/>
      </c>
      <c r="N6" s="6" t="str">
        <f t="shared" si="4"/>
        <v/>
      </c>
      <c r="P6" s="4" t="str">
        <v>Arkansas</v>
      </c>
      <c r="Q6" s="9">
        <f>_xlfn.XLOOKUP(P6,population_2020[State],population_2020[Population],"Not Found",0)</f>
        <v>3011524</v>
      </c>
      <c r="R6" s="6">
        <f>_xlfn.XLOOKUP(P6,population_2020[State],population_2020[% Population],"Not Found",0)</f>
        <v>9.1000000000000004E-3</v>
      </c>
      <c r="S6" s="5">
        <f>SUMIFS(dataset[Revenue],dataset[Year],$D$4,dataset[Products],$D$8,dataset[State],P6)</f>
        <v>94900</v>
      </c>
      <c r="T6" s="9">
        <f>SUMIFS(dataset[Quantity],dataset[Year],$D$4,dataset[Products],$D$8,dataset[State],P6)</f>
        <v>43284</v>
      </c>
      <c r="U6" s="8" cm="1">
        <f t="array" ref="U6">_xlfn.SWITCH($C$12,1,S6,2,T6)</f>
        <v>94900</v>
      </c>
      <c r="W6" s="4">
        <v>3</v>
      </c>
      <c r="X6" s="4" t="str">
        <f t="shared" si="5"/>
        <v>Florida</v>
      </c>
      <c r="Y6" s="9">
        <f t="shared" si="6"/>
        <v>21538187</v>
      </c>
      <c r="Z6" s="5" cm="1">
        <f t="array" ref="Z6">_xlfn.XLOOKUP(X6,_xlfn.ANCHORARRAY($P$4),$S$4:$S$51,"Not Found",0)</f>
        <v>101532</v>
      </c>
      <c r="AA6" s="9" cm="1">
        <f t="array" ref="AA6">_xlfn.XLOOKUP(X6,_xlfn.ANCHORARRAY($P$4),$T$4:$T$51,"Not Found",0)</f>
        <v>278972</v>
      </c>
      <c r="AB6" s="8" cm="1">
        <f t="array" ref="AB6">_xlfn.SWITCH($C$12,1,Z6,2,AA6)</f>
        <v>101532</v>
      </c>
    </row>
    <row r="7" spans="2:28" ht="15.75" x14ac:dyDescent="0.25">
      <c r="B7" s="2" t="s">
        <v>75</v>
      </c>
      <c r="C7" s="2" t="s">
        <v>80</v>
      </c>
      <c r="D7" s="2" t="s">
        <v>82</v>
      </c>
      <c r="F7" s="1" t="str">
        <v>Dishwasher </v>
      </c>
      <c r="G7" s="3">
        <f>SUMIFS(dataset[Revenue],dataset[Year],$D$4,dataset[Products],F7)</f>
        <v>4879744</v>
      </c>
      <c r="I7" s="4">
        <v>4</v>
      </c>
      <c r="J7" s="4" t="str">
        <f t="shared" si="0"/>
        <v> Kettle </v>
      </c>
      <c r="K7" s="5">
        <f t="shared" si="1"/>
        <v>5680698</v>
      </c>
      <c r="L7" s="6">
        <f t="shared" si="2"/>
        <v>0.13074817040073694</v>
      </c>
      <c r="M7" s="5" t="str">
        <f t="shared" si="3"/>
        <v/>
      </c>
      <c r="N7" s="6" t="str">
        <f t="shared" si="4"/>
        <v/>
      </c>
      <c r="P7" s="4" t="str">
        <v>California</v>
      </c>
      <c r="Q7" s="9">
        <f>_xlfn.XLOOKUP(P7,population_2020[State],population_2020[Population],"Not Found",0)</f>
        <v>39538223</v>
      </c>
      <c r="R7" s="6">
        <f>_xlfn.XLOOKUP(P7,population_2020[State],population_2020[% Population],"Not Found",0)</f>
        <v>0.1191</v>
      </c>
      <c r="S7" s="5">
        <f>SUMIFS(dataset[Revenue],dataset[Year],$D$4,dataset[Products],$D$8,dataset[State],P7)</f>
        <v>116040</v>
      </c>
      <c r="T7" s="9">
        <f>SUMIFS(dataset[Quantity],dataset[Year],$D$4,dataset[Products],$D$8,dataset[State],P7)</f>
        <v>393022</v>
      </c>
      <c r="U7" s="8" cm="1">
        <f t="array" ref="U7">_xlfn.SWITCH($C$12,1,S7,2,T7)</f>
        <v>116040</v>
      </c>
      <c r="W7" s="4">
        <v>4</v>
      </c>
      <c r="X7" s="4" t="str">
        <f t="shared" si="5"/>
        <v>New York</v>
      </c>
      <c r="Y7" s="9">
        <f t="shared" si="6"/>
        <v>20201249</v>
      </c>
      <c r="Z7" s="5" cm="1">
        <f t="array" ref="Z7">_xlfn.XLOOKUP(X7,_xlfn.ANCHORARRAY($P$4),$S$4:$S$51,"Not Found",0)</f>
        <v>115664</v>
      </c>
      <c r="AA7" s="9" cm="1">
        <f t="array" ref="AA7">_xlfn.XLOOKUP(X7,_xlfn.ANCHORARRAY($P$4),$T$4:$T$51,"Not Found",0)</f>
        <v>247482</v>
      </c>
      <c r="AB7" s="8" cm="1">
        <f t="array" ref="AB7">_xlfn.SWITCH($C$12,1,Z7,2,AA7)</f>
        <v>115664</v>
      </c>
    </row>
    <row r="8" spans="2:28" x14ac:dyDescent="0.25">
      <c r="B8" s="4">
        <v>6</v>
      </c>
      <c r="C8" s="4">
        <f>COUNTA(_xlfn.ANCHORARRAY(F4))</f>
        <v>10</v>
      </c>
      <c r="D8" s="4" t="str" cm="1">
        <f t="array" ref="D8">INDEX($J$4:$J$13,(C8-B8)+1)</f>
        <v>Dishwasher </v>
      </c>
      <c r="F8" s="1" t="str">
        <v>Blender </v>
      </c>
      <c r="G8" s="3">
        <f>SUMIFS(dataset[Revenue],dataset[Year],$D$4,dataset[Products],F8)</f>
        <v>6277960</v>
      </c>
      <c r="I8" s="4">
        <v>5</v>
      </c>
      <c r="J8" s="4" t="str">
        <f t="shared" si="0"/>
        <v>Dishwasher </v>
      </c>
      <c r="K8" s="5">
        <f t="shared" si="1"/>
        <v>4879744</v>
      </c>
      <c r="L8" s="6">
        <f t="shared" si="2"/>
        <v>0.11231324038418759</v>
      </c>
      <c r="M8" s="5">
        <f t="shared" si="3"/>
        <v>4879744</v>
      </c>
      <c r="N8" s="6">
        <f t="shared" si="4"/>
        <v>0.11231324038418759</v>
      </c>
      <c r="P8" s="4" t="str">
        <v>Colorado</v>
      </c>
      <c r="Q8" s="9">
        <f>_xlfn.XLOOKUP(P8,population_2020[State],population_2020[Population],"Not Found",0)</f>
        <v>5773714</v>
      </c>
      <c r="R8" s="6">
        <f>_xlfn.XLOOKUP(P8,population_2020[State],population_2020[% Population],"Not Found",0)</f>
        <v>1.7399999999999999E-2</v>
      </c>
      <c r="S8" s="5">
        <f>SUMIFS(dataset[Revenue],dataset[Year],$D$4,dataset[Products],$D$8,dataset[State],P8)</f>
        <v>112086</v>
      </c>
      <c r="T8" s="9">
        <f>SUMIFS(dataset[Quantity],dataset[Year],$D$4,dataset[Products],$D$8,dataset[State],P8)</f>
        <v>71782</v>
      </c>
      <c r="U8" s="8" cm="1">
        <f t="array" ref="U8">_xlfn.SWITCH($C$12,1,S8,2,T8)</f>
        <v>112086</v>
      </c>
      <c r="W8" s="4">
        <v>5</v>
      </c>
      <c r="X8" s="4" t="str">
        <f t="shared" si="5"/>
        <v>Pennsylvania</v>
      </c>
      <c r="Y8" s="9">
        <f t="shared" si="6"/>
        <v>13002700</v>
      </c>
      <c r="Z8" s="5" cm="1">
        <f t="array" ref="Z8">_xlfn.XLOOKUP(X8,_xlfn.ANCHORARRAY($P$4),$S$4:$S$51,"Not Found",0)</f>
        <v>102000</v>
      </c>
      <c r="AA8" s="9" cm="1">
        <f t="array" ref="AA8">_xlfn.XLOOKUP(X8,_xlfn.ANCHORARRAY($P$4),$T$4:$T$51,"Not Found",0)</f>
        <v>149690</v>
      </c>
      <c r="AB8" s="8" cm="1">
        <f t="array" ref="AB8">_xlfn.SWITCH($C$12,1,Z8,2,AA8)</f>
        <v>102000</v>
      </c>
    </row>
    <row r="9" spans="2:28" x14ac:dyDescent="0.25">
      <c r="F9" s="1" t="str">
        <v>Breadbox </v>
      </c>
      <c r="G9" s="3">
        <f>SUMIFS(dataset[Revenue],dataset[Year],$D$4,dataset[Products],F9)</f>
        <v>4136057</v>
      </c>
      <c r="I9" s="4">
        <v>6</v>
      </c>
      <c r="J9" s="4" t="str">
        <f t="shared" si="0"/>
        <v>Breadbox </v>
      </c>
      <c r="K9" s="5">
        <f t="shared" si="1"/>
        <v>4136057</v>
      </c>
      <c r="L9" s="6">
        <f t="shared" si="2"/>
        <v>9.5196379991184327E-2</v>
      </c>
      <c r="M9" s="5" t="str">
        <f t="shared" si="3"/>
        <v/>
      </c>
      <c r="N9" s="6" t="str">
        <f t="shared" si="4"/>
        <v/>
      </c>
      <c r="P9" s="4" t="str">
        <v>Connecticut</v>
      </c>
      <c r="Q9" s="9">
        <f>_xlfn.XLOOKUP(P9,population_2020[State],population_2020[Population],"Not Found",0)</f>
        <v>3605944</v>
      </c>
      <c r="R9" s="6">
        <f>_xlfn.XLOOKUP(P9,population_2020[State],population_2020[% Population],"Not Found",0)</f>
        <v>1.0699999999999999E-2</v>
      </c>
      <c r="S9" s="5">
        <f>SUMIFS(dataset[Revenue],dataset[Year],$D$4,dataset[Products],$D$8,dataset[State],P9)</f>
        <v>114082</v>
      </c>
      <c r="T9" s="9">
        <f>SUMIFS(dataset[Quantity],dataset[Year],$D$4,dataset[Products],$D$8,dataset[State],P9)</f>
        <v>49804</v>
      </c>
      <c r="U9" s="8" cm="1">
        <f t="array" ref="U9">_xlfn.SWITCH($C$12,1,S9,2,T9)</f>
        <v>114082</v>
      </c>
      <c r="W9" s="4">
        <v>6</v>
      </c>
      <c r="X9" s="4" t="str">
        <f t="shared" si="5"/>
        <v>Illinois</v>
      </c>
      <c r="Y9" s="9">
        <f t="shared" si="6"/>
        <v>12801989</v>
      </c>
      <c r="Z9" s="5" cm="1">
        <f t="array" ref="Z9">_xlfn.XLOOKUP(X9,_xlfn.ANCHORARRAY($P$4),$S$4:$S$51,"Not Found",0)</f>
        <v>115140</v>
      </c>
      <c r="AA9" s="9" cm="1">
        <f t="array" ref="AA9">_xlfn.XLOOKUP(X9,_xlfn.ANCHORARRAY($P$4),$T$4:$T$51,"Not Found",0)</f>
        <v>156126</v>
      </c>
      <c r="AB9" s="8" cm="1">
        <f t="array" ref="AB9">_xlfn.SWITCH($C$12,1,Z9,2,AA9)</f>
        <v>115140</v>
      </c>
    </row>
    <row r="10" spans="2:28" x14ac:dyDescent="0.25">
      <c r="F10" s="1" t="str">
        <v>Egg slicer</v>
      </c>
      <c r="G10" s="3">
        <f>SUMIFS(dataset[Revenue],dataset[Year],$D$4,dataset[Products],F10)</f>
        <v>3496140</v>
      </c>
      <c r="I10" s="4">
        <v>7</v>
      </c>
      <c r="J10" s="4" t="str">
        <f t="shared" si="0"/>
        <v>Egg slicer</v>
      </c>
      <c r="K10" s="5">
        <f t="shared" si="1"/>
        <v>3496140</v>
      </c>
      <c r="L10" s="6">
        <f t="shared" si="2"/>
        <v>8.0467912299656219E-2</v>
      </c>
      <c r="M10" s="5" t="str">
        <f t="shared" si="3"/>
        <v/>
      </c>
      <c r="N10" s="6" t="str">
        <f t="shared" si="4"/>
        <v/>
      </c>
      <c r="P10" s="4" t="str">
        <v>Delaware</v>
      </c>
      <c r="Q10" s="9">
        <f>_xlfn.XLOOKUP(P10,population_2020[State],population_2020[Population],"Not Found",0)</f>
        <v>989948</v>
      </c>
      <c r="R10" s="6">
        <f>_xlfn.XLOOKUP(P10,population_2020[State],population_2020[% Population],"Not Found",0)</f>
        <v>2.8999999999999998E-3</v>
      </c>
      <c r="S10" s="5">
        <f>SUMIFS(dataset[Revenue],dataset[Year],$D$4,dataset[Products],$D$8,dataset[State],P10)</f>
        <v>93686</v>
      </c>
      <c r="T10" s="9">
        <f>SUMIFS(dataset[Quantity],dataset[Year],$D$4,dataset[Products],$D$8,dataset[State],P10)</f>
        <v>13700</v>
      </c>
      <c r="U10" s="8" cm="1">
        <f t="array" ref="U10">_xlfn.SWITCH($C$12,1,S10,2,T10)</f>
        <v>93686</v>
      </c>
      <c r="W10" s="4">
        <v>7</v>
      </c>
      <c r="X10" s="4" t="str">
        <f t="shared" si="5"/>
        <v>Ohio</v>
      </c>
      <c r="Y10" s="9">
        <f t="shared" si="6"/>
        <v>11799448</v>
      </c>
      <c r="Z10" s="5" cm="1">
        <f t="array" ref="Z10">_xlfn.XLOOKUP(X10,_xlfn.ANCHORARRAY($P$4),$S$4:$S$51,"Not Found",0)</f>
        <v>100494</v>
      </c>
      <c r="AA10" s="9" cm="1">
        <f t="array" ref="AA10">_xlfn.XLOOKUP(X10,_xlfn.ANCHORARRAY($P$4),$T$4:$T$51,"Not Found",0)</f>
        <v>137230</v>
      </c>
      <c r="AB10" s="8" cm="1">
        <f t="array" ref="AB10">_xlfn.SWITCH($C$12,1,Z10,2,AA10)</f>
        <v>100494</v>
      </c>
    </row>
    <row r="11" spans="2:28" ht="15.75" x14ac:dyDescent="0.25">
      <c r="C11" s="2" t="s">
        <v>75</v>
      </c>
      <c r="D11" s="2" t="s">
        <v>81</v>
      </c>
      <c r="F11" s="1" t="str">
        <v>Teapot </v>
      </c>
      <c r="G11" s="3">
        <f>SUMIFS(dataset[Revenue],dataset[Year],$D$4,dataset[Products],F11)</f>
        <v>2631262</v>
      </c>
      <c r="I11" s="4">
        <v>8</v>
      </c>
      <c r="J11" s="4" t="str">
        <f t="shared" si="0"/>
        <v>Teapot </v>
      </c>
      <c r="K11" s="5">
        <f t="shared" si="1"/>
        <v>2631262</v>
      </c>
      <c r="L11" s="6">
        <f t="shared" si="2"/>
        <v>6.0561693711755828E-2</v>
      </c>
      <c r="M11" s="5" t="str">
        <f t="shared" si="3"/>
        <v/>
      </c>
      <c r="N11" s="6" t="str">
        <f t="shared" si="4"/>
        <v/>
      </c>
      <c r="P11" s="4" t="str">
        <v>Florida</v>
      </c>
      <c r="Q11" s="9">
        <f>_xlfn.XLOOKUP(P11,population_2020[State],population_2020[Population],"Not Found",0)</f>
        <v>21538187</v>
      </c>
      <c r="R11" s="6">
        <f>_xlfn.XLOOKUP(P11,population_2020[State],population_2020[% Population],"Not Found",0)</f>
        <v>6.4699999999999994E-2</v>
      </c>
      <c r="S11" s="5">
        <f>SUMIFS(dataset[Revenue],dataset[Year],$D$4,dataset[Products],$D$8,dataset[State],P11)</f>
        <v>101532</v>
      </c>
      <c r="T11" s="9">
        <f>SUMIFS(dataset[Quantity],dataset[Year],$D$4,dataset[Products],$D$8,dataset[State],P11)</f>
        <v>278972</v>
      </c>
      <c r="U11" s="8" cm="1">
        <f t="array" ref="U11">_xlfn.SWITCH($C$12,1,S11,2,T11)</f>
        <v>101532</v>
      </c>
      <c r="W11" s="4">
        <v>8</v>
      </c>
      <c r="X11" s="4" t="str">
        <f t="shared" si="5"/>
        <v>Georgia</v>
      </c>
      <c r="Y11" s="9">
        <f t="shared" si="6"/>
        <v>10711908</v>
      </c>
      <c r="Z11" s="5" cm="1">
        <f t="array" ref="Z11">_xlfn.XLOOKUP(X11,_xlfn.ANCHORARRAY($P$4),$S$4:$S$51,"Not Found",0)</f>
        <v>110704</v>
      </c>
      <c r="AA11" s="9" cm="1">
        <f t="array" ref="AA11">_xlfn.XLOOKUP(X11,_xlfn.ANCHORARRAY($P$4),$T$4:$T$51,"Not Found",0)</f>
        <v>121992</v>
      </c>
      <c r="AB11" s="8" cm="1">
        <f t="array" ref="AB11">_xlfn.SWITCH($C$12,1,Z11,2,AA11)</f>
        <v>110704</v>
      </c>
    </row>
    <row r="12" spans="2:28" x14ac:dyDescent="0.25">
      <c r="C12" s="4">
        <v>1</v>
      </c>
      <c r="D12" s="4" t="str" cm="1">
        <f t="array" ref="D12">_xlfn.SWITCH(C12,1,"*REVENUE($)*",2,"*QUANTITY(#)*")</f>
        <v>*REVENUE($)*</v>
      </c>
      <c r="F12" s="1" t="str">
        <v>Frying pan</v>
      </c>
      <c r="G12" s="3">
        <f>SUMIFS(dataset[Revenue],dataset[Year],$D$4,dataset[Products],F12)</f>
        <v>1320093</v>
      </c>
      <c r="I12" s="4">
        <v>9</v>
      </c>
      <c r="J12" s="4" t="str">
        <f t="shared" si="0"/>
        <v>Mixing bowl</v>
      </c>
      <c r="K12" s="5">
        <f t="shared" si="1"/>
        <v>2007561</v>
      </c>
      <c r="L12" s="6">
        <f t="shared" si="2"/>
        <v>4.6206456973751087E-2</v>
      </c>
      <c r="M12" s="5" t="str">
        <f t="shared" si="3"/>
        <v/>
      </c>
      <c r="N12" s="6" t="str">
        <f t="shared" si="4"/>
        <v/>
      </c>
      <c r="P12" s="4" t="str">
        <v>Georgia</v>
      </c>
      <c r="Q12" s="9">
        <f>_xlfn.XLOOKUP(P12,population_2020[State],population_2020[Population],"Not Found",0)</f>
        <v>10711908</v>
      </c>
      <c r="R12" s="6">
        <f>_xlfn.XLOOKUP(P12,population_2020[State],population_2020[% Population],"Not Found",0)</f>
        <v>3.2000000000000001E-2</v>
      </c>
      <c r="S12" s="5">
        <f>SUMIFS(dataset[Revenue],dataset[Year],$D$4,dataset[Products],$D$8,dataset[State],P12)</f>
        <v>110704</v>
      </c>
      <c r="T12" s="9">
        <f>SUMIFS(dataset[Quantity],dataset[Year],$D$4,dataset[Products],$D$8,dataset[State],P12)</f>
        <v>121992</v>
      </c>
      <c r="U12" s="8" cm="1">
        <f t="array" ref="U12">_xlfn.SWITCH($C$12,1,S12,2,T12)</f>
        <v>110704</v>
      </c>
      <c r="W12" s="4">
        <v>9</v>
      </c>
      <c r="X12" s="4" t="str">
        <f t="shared" si="5"/>
        <v>North Carolina</v>
      </c>
      <c r="Y12" s="9">
        <f t="shared" si="6"/>
        <v>10439388</v>
      </c>
      <c r="Z12" s="5" cm="1">
        <f t="array" ref="Z12">_xlfn.XLOOKUP(X12,_xlfn.ANCHORARRAY($P$4),$S$4:$S$51,"Not Found",0)</f>
        <v>98184</v>
      </c>
      <c r="AA12" s="9" cm="1">
        <f t="array" ref="AA12">_xlfn.XLOOKUP(X12,_xlfn.ANCHORARRAY($P$4),$T$4:$T$51,"Not Found",0)</f>
        <v>123050</v>
      </c>
      <c r="AB12" s="8" cm="1">
        <f t="array" ref="AB12">_xlfn.SWITCH($C$12,1,Z12,2,AA12)</f>
        <v>98184</v>
      </c>
    </row>
    <row r="13" spans="2:28" x14ac:dyDescent="0.25">
      <c r="F13" s="1" t="str">
        <v>Mixing bowl</v>
      </c>
      <c r="G13" s="3">
        <f>SUMIFS(dataset[Revenue],dataset[Year],$D$4,dataset[Products],F13)</f>
        <v>2007561</v>
      </c>
      <c r="I13" s="4">
        <v>10</v>
      </c>
      <c r="J13" s="4" t="str">
        <f t="shared" si="0"/>
        <v>Frying pan</v>
      </c>
      <c r="K13" s="5">
        <f t="shared" si="1"/>
        <v>1320093</v>
      </c>
      <c r="L13" s="6">
        <f t="shared" si="2"/>
        <v>3.0383545210257618E-2</v>
      </c>
      <c r="M13" s="5" t="str">
        <f t="shared" si="3"/>
        <v/>
      </c>
      <c r="N13" s="6" t="str">
        <f t="shared" si="4"/>
        <v/>
      </c>
      <c r="P13" s="4" t="str">
        <v>Idaho</v>
      </c>
      <c r="Q13" s="9">
        <f>_xlfn.XLOOKUP(P13,population_2020[State],population_2020[Population],"Not Found",0)</f>
        <v>1839106</v>
      </c>
      <c r="R13" s="6">
        <f>_xlfn.XLOOKUP(P13,population_2020[State],population_2020[% Population],"Not Found",0)</f>
        <v>5.4000000000000003E-3</v>
      </c>
      <c r="S13" s="5">
        <f>SUMIFS(dataset[Revenue],dataset[Year],$D$4,dataset[Products],$D$8,dataset[State],P13)</f>
        <v>91944</v>
      </c>
      <c r="T13" s="9">
        <f>SUMIFS(dataset[Quantity],dataset[Year],$D$4,dataset[Products],$D$8,dataset[State],P13)</f>
        <v>23938</v>
      </c>
      <c r="U13" s="8" cm="1">
        <f t="array" ref="U13">_xlfn.SWITCH($C$12,1,S13,2,T13)</f>
        <v>91944</v>
      </c>
      <c r="W13" s="4">
        <v>10</v>
      </c>
      <c r="X13" s="4" t="str">
        <f t="shared" si="5"/>
        <v>Michigan</v>
      </c>
      <c r="Y13" s="9">
        <f t="shared" si="6"/>
        <v>10077331</v>
      </c>
      <c r="Z13" s="5" cm="1">
        <f t="array" ref="Z13">_xlfn.XLOOKUP(X13,_xlfn.ANCHORARRAY($P$4),$S$4:$S$51,"Not Found",0)</f>
        <v>106400</v>
      </c>
      <c r="AA13" s="9" cm="1">
        <f t="array" ref="AA13">_xlfn.XLOOKUP(X13,_xlfn.ANCHORARRAY($P$4),$T$4:$T$51,"Not Found",0)</f>
        <v>104918</v>
      </c>
      <c r="AB13" s="8" cm="1">
        <f t="array" ref="AB13">_xlfn.SWITCH($C$12,1,Z13,2,AA13)</f>
        <v>106400</v>
      </c>
    </row>
    <row r="14" spans="2:28" x14ac:dyDescent="0.25">
      <c r="P14" s="4" t="str">
        <v>Illinois</v>
      </c>
      <c r="Q14" s="9">
        <f>_xlfn.XLOOKUP(P14,population_2020[State],population_2020[Population],"Not Found",0)</f>
        <v>12801989</v>
      </c>
      <c r="R14" s="6">
        <f>_xlfn.XLOOKUP(P14,population_2020[State],population_2020[% Population],"Not Found",0)</f>
        <v>3.8199999999999998E-2</v>
      </c>
      <c r="S14" s="5">
        <f>SUMIFS(dataset[Revenue],dataset[Year],$D$4,dataset[Products],$D$8,dataset[State],P14)</f>
        <v>115140</v>
      </c>
      <c r="T14" s="9">
        <f>SUMIFS(dataset[Quantity],dataset[Year],$D$4,dataset[Products],$D$8,dataset[State],P14)</f>
        <v>156126</v>
      </c>
      <c r="U14" s="8" cm="1">
        <f t="array" ref="U14">_xlfn.SWITCH($C$12,1,S14,2,T14)</f>
        <v>115140</v>
      </c>
    </row>
    <row r="15" spans="2:28" ht="15.75" x14ac:dyDescent="0.25">
      <c r="D15" s="2" t="s">
        <v>76</v>
      </c>
      <c r="P15" s="4" t="str">
        <v>Indiana</v>
      </c>
      <c r="Q15" s="9">
        <f>_xlfn.XLOOKUP(P15,population_2020[State],population_2020[Population],"Not Found",0)</f>
        <v>6785528</v>
      </c>
      <c r="R15" s="6">
        <f>_xlfn.XLOOKUP(P15,population_2020[State],population_2020[% Population],"Not Found",0)</f>
        <v>2.0299999999999999E-2</v>
      </c>
      <c r="S15" s="5">
        <f>SUMIFS(dataset[Revenue],dataset[Year],$D$4,dataset[Products],$D$8,dataset[State],P15)</f>
        <v>96184</v>
      </c>
      <c r="T15" s="9">
        <f>SUMIFS(dataset[Quantity],dataset[Year],$D$4,dataset[Products],$D$8,dataset[State],P15)</f>
        <v>81362</v>
      </c>
      <c r="U15" s="8" cm="1">
        <f t="array" ref="U15">_xlfn.SWITCH($C$12,1,S15,2,T15)</f>
        <v>96184</v>
      </c>
    </row>
    <row r="16" spans="2:28" ht="15.75" x14ac:dyDescent="0.25">
      <c r="D16" s="4" cm="1">
        <f t="array" ref="D16:D19">_xlfn._xlws.SORT(_xlfn.UNIQUE(dataset[Year],FALSE,FALSE),,1)</f>
        <v>2019</v>
      </c>
      <c r="J16" s="2" t="s">
        <v>78</v>
      </c>
      <c r="K16" s="2" t="s">
        <v>71</v>
      </c>
      <c r="L16" s="2" t="s">
        <v>67</v>
      </c>
      <c r="P16" s="4" t="str">
        <v>Iowa</v>
      </c>
      <c r="Q16" s="9">
        <f>_xlfn.XLOOKUP(P16,population_2020[State],population_2020[Population],"Not Found",0)</f>
        <v>3271616</v>
      </c>
      <c r="R16" s="6">
        <f>_xlfn.XLOOKUP(P16,population_2020[State],population_2020[% Population],"Not Found",0)</f>
        <v>9.4999999999999998E-3</v>
      </c>
      <c r="S16" s="5">
        <f>SUMIFS(dataset[Revenue],dataset[Year],$D$4,dataset[Products],$D$8,dataset[State],P16)</f>
        <v>93078</v>
      </c>
      <c r="T16" s="9">
        <f>SUMIFS(dataset[Quantity],dataset[Year],$D$4,dataset[Products],$D$8,dataset[State],P16)</f>
        <v>47042</v>
      </c>
      <c r="U16" s="8" cm="1">
        <f t="array" ref="U16">_xlfn.SWITCH($C$12,1,S16,2,T16)</f>
        <v>93078</v>
      </c>
    </row>
    <row r="17" spans="2:21" x14ac:dyDescent="0.25">
      <c r="D17" s="4">
        <v>2020</v>
      </c>
      <c r="J17" s="4" t="str">
        <f>D8</f>
        <v>Dishwasher </v>
      </c>
      <c r="K17" s="5">
        <f>SUMIFS(dataset[Revenue],dataset[Year],$D$4,dataset[Products],$D$8)</f>
        <v>4879744</v>
      </c>
      <c r="L17" s="6">
        <f>_xlfn.XLOOKUP($D$8,$J$4:$J$13,$L$4:$L$13,"Not Found",0)</f>
        <v>0.11231324038418759</v>
      </c>
      <c r="P17" s="4" t="str">
        <v>Kansas</v>
      </c>
      <c r="Q17" s="9">
        <f>_xlfn.XLOOKUP(P17,population_2020[State],population_2020[Population],"Not Found",0)</f>
        <v>2937880</v>
      </c>
      <c r="R17" s="6">
        <f>_xlfn.XLOOKUP(P17,population_2020[State],population_2020[% Population],"Not Found",0)</f>
        <v>8.8000000000000005E-3</v>
      </c>
      <c r="S17" s="5">
        <f>SUMIFS(dataset[Revenue],dataset[Year],$D$4,dataset[Products],$D$8,dataset[State],P17)</f>
        <v>96470</v>
      </c>
      <c r="T17" s="9">
        <f>SUMIFS(dataset[Quantity],dataset[Year],$D$4,dataset[Products],$D$8,dataset[State],P17)</f>
        <v>40740</v>
      </c>
      <c r="U17" s="8" cm="1">
        <f t="array" ref="U17">_xlfn.SWITCH($C$12,1,S17,2,T17)</f>
        <v>96470</v>
      </c>
    </row>
    <row r="18" spans="2:21" x14ac:dyDescent="0.25">
      <c r="D18" s="4">
        <v>2021</v>
      </c>
      <c r="J18" s="4" t="s">
        <v>69</v>
      </c>
      <c r="K18" s="5">
        <f>SUMIFS(dataset[Revenue],dataset[Year],$D$4)-$K$17</f>
        <v>38567885</v>
      </c>
      <c r="L18" s="6">
        <f>100%-L17</f>
        <v>0.88768675961581245</v>
      </c>
      <c r="P18" s="4" t="str">
        <v>Kentucky</v>
      </c>
      <c r="Q18" s="9">
        <f>_xlfn.XLOOKUP(P18,population_2020[State],population_2020[Population],"Not Found",0)</f>
        <v>4505836</v>
      </c>
      <c r="R18" s="6">
        <f>_xlfn.XLOOKUP(P18,population_2020[State],population_2020[% Population],"Not Found",0)</f>
        <v>1.35E-2</v>
      </c>
      <c r="S18" s="5">
        <f>SUMIFS(dataset[Revenue],dataset[Year],$D$4,dataset[Products],$D$8,dataset[State],P18)</f>
        <v>97246</v>
      </c>
      <c r="T18" s="9">
        <f>SUMIFS(dataset[Quantity],dataset[Year],$D$4,dataset[Products],$D$8,dataset[State],P18)</f>
        <v>56112</v>
      </c>
      <c r="U18" s="8" cm="1">
        <f t="array" ref="U18">_xlfn.SWITCH($C$12,1,S18,2,T18)</f>
        <v>97246</v>
      </c>
    </row>
    <row r="19" spans="2:21" x14ac:dyDescent="0.25">
      <c r="D19" s="4">
        <v>2022</v>
      </c>
      <c r="P19" s="4" t="str">
        <v>Louisiana</v>
      </c>
      <c r="Q19" s="9">
        <f>_xlfn.XLOOKUP(P19,population_2020[State],population_2020[Population],"Not Found",0)</f>
        <v>4657757</v>
      </c>
      <c r="R19" s="6">
        <f>_xlfn.XLOOKUP(P19,population_2020[State],population_2020[% Population],"Not Found",0)</f>
        <v>1.4E-2</v>
      </c>
      <c r="S19" s="5">
        <f>SUMIFS(dataset[Revenue],dataset[Year],$D$4,dataset[Products],$D$8,dataset[State],P19)</f>
        <v>96392</v>
      </c>
      <c r="T19" s="9">
        <f>SUMIFS(dataset[Quantity],dataset[Year],$D$4,dataset[Products],$D$8,dataset[State],P19)</f>
        <v>61090</v>
      </c>
      <c r="U19" s="8" cm="1">
        <f t="array" ref="U19">_xlfn.SWITCH($C$12,1,S19,2,T19)</f>
        <v>96392</v>
      </c>
    </row>
    <row r="20" spans="2:21" x14ac:dyDescent="0.25">
      <c r="P20" s="4" t="str">
        <v>Maine</v>
      </c>
      <c r="Q20" s="9">
        <f>_xlfn.XLOOKUP(P20,population_2020[State],population_2020[Population],"Not Found",0)</f>
        <v>1362359</v>
      </c>
      <c r="R20" s="6">
        <f>_xlfn.XLOOKUP(P20,population_2020[State],population_2020[% Population],"Not Found",0)</f>
        <v>4.1000000000000003E-3</v>
      </c>
      <c r="S20" s="5">
        <f>SUMIFS(dataset[Revenue],dataset[Year],$D$4,dataset[Products],$D$8,dataset[State],P20)</f>
        <v>87178</v>
      </c>
      <c r="T20" s="9">
        <f>SUMIFS(dataset[Quantity],dataset[Year],$D$4,dataset[Products],$D$8,dataset[State],P20)</f>
        <v>21522</v>
      </c>
      <c r="U20" s="8" cm="1">
        <f t="array" ref="U20">_xlfn.SWITCH($C$12,1,S20,2,T20)</f>
        <v>87178</v>
      </c>
    </row>
    <row r="21" spans="2:21" ht="15.75" x14ac:dyDescent="0.25">
      <c r="J21" s="2" t="s">
        <v>70</v>
      </c>
      <c r="K21" s="2" t="s">
        <v>71</v>
      </c>
      <c r="L21" s="2" t="s">
        <v>67</v>
      </c>
      <c r="P21" s="4" t="str">
        <v>Maryland</v>
      </c>
      <c r="Q21" s="9">
        <f>_xlfn.XLOOKUP(P21,population_2020[State],population_2020[Population],"Not Found",0)</f>
        <v>6177224</v>
      </c>
      <c r="R21" s="6">
        <f>_xlfn.XLOOKUP(P21,population_2020[State],population_2020[% Population],"Not Found",0)</f>
        <v>1.8499999999999999E-2</v>
      </c>
      <c r="S21" s="5">
        <f>SUMIFS(dataset[Revenue],dataset[Year],$D$4,dataset[Products],$D$8,dataset[State],P21)</f>
        <v>105296</v>
      </c>
      <c r="T21" s="9">
        <f>SUMIFS(dataset[Quantity],dataset[Year],$D$4,dataset[Products],$D$8,dataset[State],P21)</f>
        <v>65534</v>
      </c>
      <c r="U21" s="8" cm="1">
        <f t="array" ref="U21">_xlfn.SWITCH($C$12,1,S21,2,T21)</f>
        <v>105296</v>
      </c>
    </row>
    <row r="22" spans="2:21" x14ac:dyDescent="0.25">
      <c r="B22" s="35" t="s">
        <v>144</v>
      </c>
      <c r="C22" s="36"/>
      <c r="D22" s="36"/>
      <c r="E22" s="37"/>
      <c r="J22" s="7" t="s">
        <v>8</v>
      </c>
      <c r="K22" s="7">
        <f>SUMIFS(dataset[Revenue],dataset[Year],$D$4,dataset[Products],$D$8,dataset[Sales Channel],J22)</f>
        <v>2504187</v>
      </c>
      <c r="L22" s="6">
        <f>K22/SUM(K22:K23)</f>
        <v>0.51317999468824593</v>
      </c>
      <c r="P22" s="4" t="str">
        <v>Massachusetts</v>
      </c>
      <c r="Q22" s="9">
        <f>_xlfn.XLOOKUP(P22,population_2020[State],population_2020[Population],"Not Found",0)</f>
        <v>7029917</v>
      </c>
      <c r="R22" s="6">
        <f>_xlfn.XLOOKUP(P22,population_2020[State],population_2020[% Population],"Not Found",0)</f>
        <v>2.0899999999999998E-2</v>
      </c>
      <c r="S22" s="5">
        <f>SUMIFS(dataset[Revenue],dataset[Year],$D$4,dataset[Products],$D$8,dataset[State],P22)</f>
        <v>117874</v>
      </c>
      <c r="T22" s="9">
        <f>SUMIFS(dataset[Quantity],dataset[Year],$D$4,dataset[Products],$D$8,dataset[State],P22)</f>
        <v>84342</v>
      </c>
      <c r="U22" s="8" cm="1">
        <f t="array" ref="U22">_xlfn.SWITCH($C$12,1,S22,2,T22)</f>
        <v>117874</v>
      </c>
    </row>
    <row r="23" spans="2:21" x14ac:dyDescent="0.25">
      <c r="B23" s="38" t="str">
        <f>"Summary of "&amp;UPPER(D8)&amp;" sales in "&amp;D4</f>
        <v>Summary of DISHWASHER  sales in 2020</v>
      </c>
      <c r="C23" s="39"/>
      <c r="D23" s="39"/>
      <c r="E23" s="40"/>
      <c r="J23" s="7" t="s">
        <v>10</v>
      </c>
      <c r="K23" s="7">
        <f>SUMIFS(dataset[Revenue],dataset[Year],$D$4,dataset[Products],$D$8,dataset[Sales Channel],J23)</f>
        <v>2375557</v>
      </c>
      <c r="L23" s="6">
        <f>100%-L22</f>
        <v>0.48682000531175407</v>
      </c>
      <c r="P23" s="4" t="str">
        <v>Michigan</v>
      </c>
      <c r="Q23" s="9">
        <f>_xlfn.XLOOKUP(P23,population_2020[State],population_2020[Population],"Not Found",0)</f>
        <v>10077331</v>
      </c>
      <c r="R23" s="6">
        <f>_xlfn.XLOOKUP(P23,population_2020[State],population_2020[% Population],"Not Found",0)</f>
        <v>3.0099999999999998E-2</v>
      </c>
      <c r="S23" s="5">
        <f>SUMIFS(dataset[Revenue],dataset[Year],$D$4,dataset[Products],$D$8,dataset[State],P23)</f>
        <v>106400</v>
      </c>
      <c r="T23" s="9">
        <f>SUMIFS(dataset[Quantity],dataset[Year],$D$4,dataset[Products],$D$8,dataset[State],P23)</f>
        <v>104918</v>
      </c>
      <c r="U23" s="8" cm="1">
        <f t="array" ref="U23">_xlfn.SWITCH($C$12,1,S23,2,T23)</f>
        <v>106400</v>
      </c>
    </row>
    <row r="24" spans="2:21" x14ac:dyDescent="0.25">
      <c r="P24" s="4" t="str">
        <v>Minnesota</v>
      </c>
      <c r="Q24" s="9">
        <f>_xlfn.XLOOKUP(P24,population_2020[State],population_2020[Population],"Not Found",0)</f>
        <v>5706494</v>
      </c>
      <c r="R24" s="6">
        <f>_xlfn.XLOOKUP(P24,population_2020[State],population_2020[% Population],"Not Found",0)</f>
        <v>1.7000000000000001E-2</v>
      </c>
      <c r="S24" s="5">
        <f>SUMIFS(dataset[Revenue],dataset[Year],$D$4,dataset[Products],$D$8,dataset[State],P24)</f>
        <v>111140</v>
      </c>
      <c r="T24" s="9">
        <f>SUMIFS(dataset[Quantity],dataset[Year],$D$4,dataset[Products],$D$8,dataset[State],P24)</f>
        <v>74544</v>
      </c>
      <c r="U24" s="8" cm="1">
        <f t="array" ref="U24">_xlfn.SWITCH($C$12,1,S24,2,T24)</f>
        <v>111140</v>
      </c>
    </row>
    <row r="25" spans="2:21" x14ac:dyDescent="0.25">
      <c r="P25" s="4" t="str">
        <v>Mississippi</v>
      </c>
      <c r="Q25" s="9">
        <f>_xlfn.XLOOKUP(P25,population_2020[State],population_2020[Population],"Not Found",0)</f>
        <v>2961279</v>
      </c>
      <c r="R25" s="6">
        <f>_xlfn.XLOOKUP(P25,population_2020[State],population_2020[% Population],"Not Found",0)</f>
        <v>8.9999999999999993E-3</v>
      </c>
      <c r="S25" s="5">
        <f>SUMIFS(dataset[Revenue],dataset[Year],$D$4,dataset[Products],$D$8,dataset[State],P25)</f>
        <v>84994</v>
      </c>
      <c r="T25" s="9">
        <f>SUMIFS(dataset[Quantity],dataset[Year],$D$4,dataset[Products],$D$8,dataset[State],P25)</f>
        <v>39526</v>
      </c>
      <c r="U25" s="8" cm="1">
        <f t="array" ref="U25">_xlfn.SWITCH($C$12,1,S25,2,T25)</f>
        <v>84994</v>
      </c>
    </row>
    <row r="26" spans="2:21" x14ac:dyDescent="0.25">
      <c r="P26" s="4" t="str">
        <v>Missouri</v>
      </c>
      <c r="Q26" s="9">
        <f>_xlfn.XLOOKUP(P26,population_2020[State],population_2020[Population],"Not Found",0)</f>
        <v>6154913</v>
      </c>
      <c r="R26" s="6">
        <f>_xlfn.XLOOKUP(P26,population_2020[State],population_2020[% Population],"Not Found",0)</f>
        <v>1.8200000000000001E-2</v>
      </c>
      <c r="S26" s="5">
        <f>SUMIFS(dataset[Revenue],dataset[Year],$D$4,dataset[Products],$D$8,dataset[State],P26)</f>
        <v>96938</v>
      </c>
      <c r="T26" s="9">
        <f>SUMIFS(dataset[Quantity],dataset[Year],$D$4,dataset[Products],$D$8,dataset[State],P26)</f>
        <v>77616</v>
      </c>
      <c r="U26" s="8" cm="1">
        <f t="array" ref="U26">_xlfn.SWITCH($C$12,1,S26,2,T26)</f>
        <v>96938</v>
      </c>
    </row>
    <row r="27" spans="2:21" x14ac:dyDescent="0.25">
      <c r="P27" s="4" t="str">
        <v>Montana</v>
      </c>
      <c r="Q27" s="9">
        <f>_xlfn.XLOOKUP(P27,population_2020[State],population_2020[Population],"Not Found",0)</f>
        <v>1084225</v>
      </c>
      <c r="R27" s="6">
        <f>_xlfn.XLOOKUP(P27,population_2020[State],population_2020[% Population],"Not Found",0)</f>
        <v>3.2000000000000002E-3</v>
      </c>
      <c r="S27" s="5">
        <f>SUMIFS(dataset[Revenue],dataset[Year],$D$4,dataset[Products],$D$8,dataset[State],P27)</f>
        <v>90340</v>
      </c>
      <c r="T27" s="9">
        <f>SUMIFS(dataset[Quantity],dataset[Year],$D$4,dataset[Products],$D$8,dataset[State],P27)</f>
        <v>18500</v>
      </c>
      <c r="U27" s="8" cm="1">
        <f t="array" ref="U27">_xlfn.SWITCH($C$12,1,S27,2,T27)</f>
        <v>90340</v>
      </c>
    </row>
    <row r="28" spans="2:21" x14ac:dyDescent="0.25">
      <c r="P28" s="4" t="str">
        <v>Nebraska</v>
      </c>
      <c r="Q28" s="9">
        <f>_xlfn.XLOOKUP(P28,population_2020[State],population_2020[Population],"Not Found",0)</f>
        <v>1961504</v>
      </c>
      <c r="R28" s="6">
        <f>_xlfn.XLOOKUP(P28,population_2020[State],population_2020[% Population],"Not Found",0)</f>
        <v>5.7999999999999996E-3</v>
      </c>
      <c r="S28" s="5">
        <f>SUMIFS(dataset[Revenue],dataset[Year],$D$4,dataset[Products],$D$8,dataset[State],P28)</f>
        <v>91782</v>
      </c>
      <c r="T28" s="9">
        <f>SUMIFS(dataset[Quantity],dataset[Year],$D$4,dataset[Products],$D$8,dataset[State],P28)</f>
        <v>29846</v>
      </c>
      <c r="U28" s="8" cm="1">
        <f t="array" ref="U28">_xlfn.SWITCH($C$12,1,S28,2,T28)</f>
        <v>91782</v>
      </c>
    </row>
    <row r="29" spans="2:21" x14ac:dyDescent="0.25">
      <c r="P29" s="4" t="str">
        <v>Nevada</v>
      </c>
      <c r="Q29" s="9">
        <f>_xlfn.XLOOKUP(P29,population_2020[State],population_2020[Population],"Not Found",0)</f>
        <v>3104614</v>
      </c>
      <c r="R29" s="6">
        <f>_xlfn.XLOOKUP(P29,population_2020[State],population_2020[% Population],"Not Found",0)</f>
        <v>9.2999999999999992E-3</v>
      </c>
      <c r="S29" s="5">
        <f>SUMIFS(dataset[Revenue],dataset[Year],$D$4,dataset[Products],$D$8,dataset[State],P29)</f>
        <v>100380</v>
      </c>
      <c r="T29" s="9">
        <f>SUMIFS(dataset[Quantity],dataset[Year],$D$4,dataset[Products],$D$8,dataset[State],P29)</f>
        <v>31658</v>
      </c>
      <c r="U29" s="8" cm="1">
        <f t="array" ref="U29">_xlfn.SWITCH($C$12,1,S29,2,T29)</f>
        <v>100380</v>
      </c>
    </row>
    <row r="30" spans="2:21" x14ac:dyDescent="0.25">
      <c r="P30" s="4" t="str">
        <v>New Hampshire</v>
      </c>
      <c r="Q30" s="9">
        <f>_xlfn.XLOOKUP(P30,population_2020[State],population_2020[Population],"Not Found",0)</f>
        <v>1377529</v>
      </c>
      <c r="R30" s="6">
        <f>_xlfn.XLOOKUP(P30,population_2020[State],population_2020[% Population],"Not Found",0)</f>
        <v>4.1000000000000003E-3</v>
      </c>
      <c r="S30" s="5">
        <f>SUMIFS(dataset[Revenue],dataset[Year],$D$4,dataset[Products],$D$8,dataset[State],P30)</f>
        <v>107554</v>
      </c>
      <c r="T30" s="9">
        <f>SUMIFS(dataset[Quantity],dataset[Year],$D$4,dataset[Products],$D$8,dataset[State],P30)</f>
        <v>25018</v>
      </c>
      <c r="U30" s="8" cm="1">
        <f t="array" ref="U30">_xlfn.SWITCH($C$12,1,S30,2,T30)</f>
        <v>107554</v>
      </c>
    </row>
    <row r="31" spans="2:21" x14ac:dyDescent="0.25">
      <c r="P31" s="4" t="str">
        <v>New Jersey</v>
      </c>
      <c r="Q31" s="9">
        <f>_xlfn.XLOOKUP(P31,population_2020[State],population_2020[Population],"Not Found",0)</f>
        <v>9288994</v>
      </c>
      <c r="R31" s="6">
        <f>_xlfn.XLOOKUP(P31,population_2020[State],population_2020[% Population],"Not Found",0)</f>
        <v>2.6800000000000001E-2</v>
      </c>
      <c r="S31" s="5">
        <f>SUMIFS(dataset[Revenue],dataset[Year],$D$4,dataset[Products],$D$8,dataset[State],P31)</f>
        <v>119446</v>
      </c>
      <c r="T31" s="9">
        <f>SUMIFS(dataset[Quantity],dataset[Year],$D$4,dataset[Products],$D$8,dataset[State],P31)</f>
        <v>108476</v>
      </c>
      <c r="U31" s="8" cm="1">
        <f t="array" ref="U31">_xlfn.SWITCH($C$12,1,S31,2,T31)</f>
        <v>119446</v>
      </c>
    </row>
    <row r="32" spans="2:21" x14ac:dyDescent="0.25">
      <c r="P32" s="4" t="str">
        <v>New Mexico</v>
      </c>
      <c r="Q32" s="9">
        <f>_xlfn.XLOOKUP(P32,population_2020[State],population_2020[Population],"Not Found",0)</f>
        <v>2117522</v>
      </c>
      <c r="R32" s="6">
        <f>_xlfn.XLOOKUP(P32,population_2020[State],population_2020[% Population],"Not Found",0)</f>
        <v>6.3E-3</v>
      </c>
      <c r="S32" s="5">
        <f>SUMIFS(dataset[Revenue],dataset[Year],$D$4,dataset[Products],$D$8,dataset[State],P32)</f>
        <v>88156</v>
      </c>
      <c r="T32" s="9">
        <f>SUMIFS(dataset[Quantity],dataset[Year],$D$4,dataset[Products],$D$8,dataset[State],P32)</f>
        <v>21516</v>
      </c>
      <c r="U32" s="8" cm="1">
        <f t="array" ref="U32">_xlfn.SWITCH($C$12,1,S32,2,T32)</f>
        <v>88156</v>
      </c>
    </row>
    <row r="33" spans="16:21" x14ac:dyDescent="0.25">
      <c r="P33" s="4" t="str">
        <v>New York</v>
      </c>
      <c r="Q33" s="9">
        <f>_xlfn.XLOOKUP(P33,population_2020[State],population_2020[Population],"Not Found",0)</f>
        <v>20201249</v>
      </c>
      <c r="R33" s="6">
        <f>_xlfn.XLOOKUP(P33,population_2020[State],population_2020[% Population],"Not Found",0)</f>
        <v>5.8599999999999999E-2</v>
      </c>
      <c r="S33" s="5">
        <f>SUMIFS(dataset[Revenue],dataset[Year],$D$4,dataset[Products],$D$8,dataset[State],P33)</f>
        <v>115664</v>
      </c>
      <c r="T33" s="9">
        <f>SUMIFS(dataset[Quantity],dataset[Year],$D$4,dataset[Products],$D$8,dataset[State],P33)</f>
        <v>247482</v>
      </c>
      <c r="U33" s="8" cm="1">
        <f t="array" ref="U33">_xlfn.SWITCH($C$12,1,S33,2,T33)</f>
        <v>115664</v>
      </c>
    </row>
    <row r="34" spans="16:21" x14ac:dyDescent="0.25">
      <c r="P34" s="4" t="str">
        <v>North Carolina</v>
      </c>
      <c r="Q34" s="9">
        <f>_xlfn.XLOOKUP(P34,population_2020[State],population_2020[Population],"Not Found",0)</f>
        <v>10439388</v>
      </c>
      <c r="R34" s="6">
        <f>_xlfn.XLOOKUP(P34,population_2020[State],population_2020[% Population],"Not Found",0)</f>
        <v>3.1600000000000003E-2</v>
      </c>
      <c r="S34" s="5">
        <f>SUMIFS(dataset[Revenue],dataset[Year],$D$4,dataset[Products],$D$8,dataset[State],P34)</f>
        <v>98184</v>
      </c>
      <c r="T34" s="9">
        <f>SUMIFS(dataset[Quantity],dataset[Year],$D$4,dataset[Products],$D$8,dataset[State],P34)</f>
        <v>123050</v>
      </c>
      <c r="U34" s="8" cm="1">
        <f t="array" ref="U34">_xlfn.SWITCH($C$12,1,S34,2,T34)</f>
        <v>98184</v>
      </c>
    </row>
    <row r="35" spans="16:21" x14ac:dyDescent="0.25">
      <c r="P35" s="4" t="str">
        <v>North Dakota</v>
      </c>
      <c r="Q35" s="9">
        <f>_xlfn.XLOOKUP(P35,population_2020[State],population_2020[Population],"Not Found",0)</f>
        <v>779094</v>
      </c>
      <c r="R35" s="6">
        <f>_xlfn.XLOOKUP(P35,population_2020[State],population_2020[% Population],"Not Found",0)</f>
        <v>2.3E-3</v>
      </c>
      <c r="S35" s="5">
        <f>SUMIFS(dataset[Revenue],dataset[Year],$D$4,dataset[Products],$D$8,dataset[State],P35)</f>
        <v>111638</v>
      </c>
      <c r="T35" s="9">
        <f>SUMIFS(dataset[Quantity],dataset[Year],$D$4,dataset[Products],$D$8,dataset[State],P35)</f>
        <v>15506</v>
      </c>
      <c r="U35" s="8" cm="1">
        <f t="array" ref="U35">_xlfn.SWITCH($C$12,1,S35,2,T35)</f>
        <v>111638</v>
      </c>
    </row>
    <row r="36" spans="16:21" x14ac:dyDescent="0.25">
      <c r="P36" s="4" t="str">
        <v>Ohio</v>
      </c>
      <c r="Q36" s="9">
        <f>_xlfn.XLOOKUP(P36,population_2020[State],population_2020[Population],"Not Found",0)</f>
        <v>11799448</v>
      </c>
      <c r="R36" s="6">
        <f>_xlfn.XLOOKUP(P36,population_2020[State],population_2020[% Population],"Not Found",0)</f>
        <v>3.5200000000000002E-2</v>
      </c>
      <c r="S36" s="5">
        <f>SUMIFS(dataset[Revenue],dataset[Year],$D$4,dataset[Products],$D$8,dataset[State],P36)</f>
        <v>100494</v>
      </c>
      <c r="T36" s="9">
        <f>SUMIFS(dataset[Quantity],dataset[Year],$D$4,dataset[Products],$D$8,dataset[State],P36)</f>
        <v>137230</v>
      </c>
      <c r="U36" s="8" cm="1">
        <f t="array" ref="U36">_xlfn.SWITCH($C$12,1,S36,2,T36)</f>
        <v>100494</v>
      </c>
    </row>
    <row r="37" spans="16:21" x14ac:dyDescent="0.25">
      <c r="P37" s="4" t="str">
        <v>Oklahoma</v>
      </c>
      <c r="Q37" s="9">
        <f>_xlfn.XLOOKUP(P37,population_2020[State],population_2020[Population],"Not Found",0)</f>
        <v>3959353</v>
      </c>
      <c r="R37" s="6">
        <f>_xlfn.XLOOKUP(P37,population_2020[State],population_2020[% Population],"Not Found",0)</f>
        <v>1.1900000000000001E-2</v>
      </c>
      <c r="S37" s="5">
        <f>SUMIFS(dataset[Revenue],dataset[Year],$D$4,dataset[Products],$D$8,dataset[State],P37)</f>
        <v>95108</v>
      </c>
      <c r="T37" s="9">
        <f>SUMIFS(dataset[Quantity],dataset[Year],$D$4,dataset[Products],$D$8,dataset[State],P37)</f>
        <v>47496</v>
      </c>
      <c r="U37" s="8" cm="1">
        <f t="array" ref="U37">_xlfn.SWITCH($C$12,1,S37,2,T37)</f>
        <v>95108</v>
      </c>
    </row>
    <row r="38" spans="16:21" x14ac:dyDescent="0.25">
      <c r="P38" s="4" t="str">
        <v>Oregon</v>
      </c>
      <c r="Q38" s="9">
        <f>_xlfn.XLOOKUP(P38,population_2020[State],population_2020[Population],"Not Found",0)</f>
        <v>4237256</v>
      </c>
      <c r="R38" s="6">
        <f>_xlfn.XLOOKUP(P38,population_2020[State],population_2020[% Population],"Not Found",0)</f>
        <v>1.2699999999999999E-2</v>
      </c>
      <c r="S38" s="5">
        <f>SUMIFS(dataset[Revenue],dataset[Year],$D$4,dataset[Products],$D$8,dataset[State],P38)</f>
        <v>100694</v>
      </c>
      <c r="T38" s="9">
        <f>SUMIFS(dataset[Quantity],dataset[Year],$D$4,dataset[Products],$D$8,dataset[State],P38)</f>
        <v>53006</v>
      </c>
      <c r="U38" s="8" cm="1">
        <f t="array" ref="U38">_xlfn.SWITCH($C$12,1,S38,2,T38)</f>
        <v>100694</v>
      </c>
    </row>
    <row r="39" spans="16:21" x14ac:dyDescent="0.25">
      <c r="P39" s="4" t="str">
        <v>Pennsylvania</v>
      </c>
      <c r="Q39" s="9">
        <f>_xlfn.XLOOKUP(P39,population_2020[State],population_2020[Population],"Not Found",0)</f>
        <v>13002700</v>
      </c>
      <c r="R39" s="6">
        <f>_xlfn.XLOOKUP(P39,population_2020[State],population_2020[% Population],"Not Found",0)</f>
        <v>3.8600000000000002E-2</v>
      </c>
      <c r="S39" s="5">
        <f>SUMIFS(dataset[Revenue],dataset[Year],$D$4,dataset[Products],$D$8,dataset[State],P39)</f>
        <v>102000</v>
      </c>
      <c r="T39" s="9">
        <f>SUMIFS(dataset[Quantity],dataset[Year],$D$4,dataset[Products],$D$8,dataset[State],P39)</f>
        <v>149690</v>
      </c>
      <c r="U39" s="8" cm="1">
        <f t="array" ref="U39">_xlfn.SWITCH($C$12,1,S39,2,T39)</f>
        <v>102000</v>
      </c>
    </row>
    <row r="40" spans="16:21" x14ac:dyDescent="0.25">
      <c r="P40" s="4" t="str">
        <v>Rhode Island</v>
      </c>
      <c r="Q40" s="9">
        <f>_xlfn.XLOOKUP(P40,population_2020[State],population_2020[Population],"Not Found",0)</f>
        <v>1097379</v>
      </c>
      <c r="R40" s="6">
        <f>_xlfn.XLOOKUP(P40,population_2020[State],population_2020[% Population],"Not Found",0)</f>
        <v>3.2000000000000002E-3</v>
      </c>
      <c r="S40" s="5">
        <f>SUMIFS(dataset[Revenue],dataset[Year],$D$4,dataset[Products],$D$8,dataset[State],P40)</f>
        <v>99804</v>
      </c>
      <c r="T40" s="9">
        <f>SUMIFS(dataset[Quantity],dataset[Year],$D$4,dataset[Products],$D$8,dataset[State],P40)</f>
        <v>15316</v>
      </c>
      <c r="U40" s="8" cm="1">
        <f t="array" ref="U40">_xlfn.SWITCH($C$12,1,S40,2,T40)</f>
        <v>99804</v>
      </c>
    </row>
    <row r="41" spans="16:21" x14ac:dyDescent="0.25">
      <c r="P41" s="4" t="str">
        <v>South Carolina</v>
      </c>
      <c r="Q41" s="9">
        <f>_xlfn.XLOOKUP(P41,population_2020[State],population_2020[Population],"Not Found",0)</f>
        <v>5118425</v>
      </c>
      <c r="R41" s="6">
        <f>_xlfn.XLOOKUP(P41,population_2020[State],population_2020[% Population],"Not Found",0)</f>
        <v>1.55E-2</v>
      </c>
      <c r="S41" s="5">
        <f>SUMIFS(dataset[Revenue],dataset[Year],$D$4,dataset[Products],$D$8,dataset[State],P41)</f>
        <v>90858</v>
      </c>
      <c r="T41" s="9">
        <f>SUMIFS(dataset[Quantity],dataset[Year],$D$4,dataset[Products],$D$8,dataset[State],P41)</f>
        <v>60026</v>
      </c>
      <c r="U41" s="8" cm="1">
        <f t="array" ref="U41">_xlfn.SWITCH($C$12,1,S41,2,T41)</f>
        <v>90858</v>
      </c>
    </row>
    <row r="42" spans="16:21" x14ac:dyDescent="0.25">
      <c r="P42" s="4" t="str">
        <v>South Dakota</v>
      </c>
      <c r="Q42" s="9">
        <f>_xlfn.XLOOKUP(P42,population_2020[State],population_2020[Population],"Not Found",0)</f>
        <v>886667</v>
      </c>
      <c r="R42" s="6">
        <f>_xlfn.XLOOKUP(P42,population_2020[State],population_2020[% Population],"Not Found",0)</f>
        <v>2.7000000000000001E-3</v>
      </c>
      <c r="S42" s="5">
        <f>SUMIFS(dataset[Revenue],dataset[Year],$D$4,dataset[Products],$D$8,dataset[State],P42)</f>
        <v>91300</v>
      </c>
      <c r="T42" s="9">
        <f>SUMIFS(dataset[Quantity],dataset[Year],$D$4,dataset[Products],$D$8,dataset[State],P42)</f>
        <v>16118</v>
      </c>
      <c r="U42" s="8" cm="1">
        <f t="array" ref="U42">_xlfn.SWITCH($C$12,1,S42,2,T42)</f>
        <v>91300</v>
      </c>
    </row>
    <row r="43" spans="16:21" x14ac:dyDescent="0.25">
      <c r="P43" s="4" t="str">
        <v>Tennessee</v>
      </c>
      <c r="Q43" s="9">
        <f>_xlfn.XLOOKUP(P43,population_2020[State],population_2020[Population],"Not Found",0)</f>
        <v>6910840</v>
      </c>
      <c r="R43" s="6">
        <f>_xlfn.XLOOKUP(P43,population_2020[State],population_2020[% Population],"Not Found",0)</f>
        <v>2.06E-2</v>
      </c>
      <c r="S43" s="5">
        <f>SUMIFS(dataset[Revenue],dataset[Year],$D$4,dataset[Products],$D$8,dataset[State],P43)</f>
        <v>104274</v>
      </c>
      <c r="T43" s="9">
        <f>SUMIFS(dataset[Quantity],dataset[Year],$D$4,dataset[Products],$D$8,dataset[State],P43)</f>
        <v>80080</v>
      </c>
      <c r="U43" s="8" cm="1">
        <f t="array" ref="U43">_xlfn.SWITCH($C$12,1,S43,2,T43)</f>
        <v>104274</v>
      </c>
    </row>
    <row r="44" spans="16:21" x14ac:dyDescent="0.25">
      <c r="P44" s="4" t="str">
        <v>Texas</v>
      </c>
      <c r="Q44" s="9">
        <f>_xlfn.XLOOKUP(P44,population_2020[State],population_2020[Population],"Not Found",0)</f>
        <v>29145505</v>
      </c>
      <c r="R44" s="6">
        <f>_xlfn.XLOOKUP(P44,population_2020[State],population_2020[% Population],"Not Found",0)</f>
        <v>8.7400000000000005E-2</v>
      </c>
      <c r="S44" s="5">
        <f>SUMIFS(dataset[Revenue],dataset[Year],$D$4,dataset[Products],$D$8,dataset[State],P44)</f>
        <v>116674</v>
      </c>
      <c r="T44" s="9">
        <f>SUMIFS(dataset[Quantity],dataset[Year],$D$4,dataset[Products],$D$8,dataset[State],P44)</f>
        <v>294894</v>
      </c>
      <c r="U44" s="8" cm="1">
        <f t="array" ref="U44">_xlfn.SWITCH($C$12,1,S44,2,T44)</f>
        <v>116674</v>
      </c>
    </row>
    <row r="45" spans="16:21" x14ac:dyDescent="0.25">
      <c r="P45" s="4" t="str">
        <v>Utah</v>
      </c>
      <c r="Q45" s="9">
        <f>_xlfn.XLOOKUP(P45,population_2020[State],population_2020[Population],"Not Found",0)</f>
        <v>3205958</v>
      </c>
      <c r="R45" s="6">
        <f>_xlfn.XLOOKUP(P45,population_2020[State],population_2020[% Population],"Not Found",0)</f>
        <v>9.7000000000000003E-3</v>
      </c>
      <c r="S45" s="5">
        <f>SUMIFS(dataset[Revenue],dataset[Year],$D$4,dataset[Products],$D$8,dataset[State],P45)</f>
        <v>100326</v>
      </c>
      <c r="T45" s="9">
        <f>SUMIFS(dataset[Quantity],dataset[Year],$D$4,dataset[Products],$D$8,dataset[State],P45)</f>
        <v>39062</v>
      </c>
      <c r="U45" s="8" cm="1">
        <f t="array" ref="U45">_xlfn.SWITCH($C$12,1,S45,2,T45)</f>
        <v>100326</v>
      </c>
    </row>
    <row r="46" spans="16:21" x14ac:dyDescent="0.25">
      <c r="P46" s="4" t="str">
        <v>Vermont</v>
      </c>
      <c r="Q46" s="9">
        <f>_xlfn.XLOOKUP(P46,population_2020[State],population_2020[Population],"Not Found",0)</f>
        <v>643077</v>
      </c>
      <c r="R46" s="6">
        <f>_xlfn.XLOOKUP(P46,population_2020[State],population_2020[% Population],"Not Found",0)</f>
        <v>1.9E-3</v>
      </c>
      <c r="S46" s="5">
        <f>SUMIFS(dataset[Revenue],dataset[Year],$D$4,dataset[Products],$D$8,dataset[State],P46)</f>
        <v>92702</v>
      </c>
      <c r="T46" s="9">
        <f>SUMIFS(dataset[Quantity],dataset[Year],$D$4,dataset[Products],$D$8,dataset[State],P46)</f>
        <v>10168</v>
      </c>
      <c r="U46" s="8" cm="1">
        <f t="array" ref="U46">_xlfn.SWITCH($C$12,1,S46,2,T46)</f>
        <v>92702</v>
      </c>
    </row>
    <row r="47" spans="16:21" x14ac:dyDescent="0.25">
      <c r="P47" s="4" t="str">
        <v>Virginia</v>
      </c>
      <c r="Q47" s="9">
        <f>_xlfn.XLOOKUP(P47,population_2020[State],population_2020[Population],"Not Found",0)</f>
        <v>8631393</v>
      </c>
      <c r="R47" s="6">
        <f>_xlfn.XLOOKUP(P47,population_2020[State],population_2020[% Population],"Not Found",0)</f>
        <v>2.5700000000000001E-2</v>
      </c>
      <c r="S47" s="5">
        <f>SUMIFS(dataset[Revenue],dataset[Year],$D$4,dataset[Products],$D$8,dataset[State],P47)</f>
        <v>99772</v>
      </c>
      <c r="T47" s="9">
        <f>SUMIFS(dataset[Quantity],dataset[Year],$D$4,dataset[Products],$D$8,dataset[State],P47)</f>
        <v>86360</v>
      </c>
      <c r="U47" s="8" cm="1">
        <f t="array" ref="U47">_xlfn.SWITCH($C$12,1,S47,2,T47)</f>
        <v>99772</v>
      </c>
    </row>
    <row r="48" spans="16:21" x14ac:dyDescent="0.25">
      <c r="P48" s="4" t="str">
        <v>Washington</v>
      </c>
      <c r="Q48" s="9">
        <f>_xlfn.XLOOKUP(P48,population_2020[State],population_2020[Population],"Not Found",0)</f>
        <v>7705281</v>
      </c>
      <c r="R48" s="6">
        <f>_xlfn.XLOOKUP(P48,population_2020[State],population_2020[% Population],"Not Found",0)</f>
        <v>2.29E-2</v>
      </c>
      <c r="S48" s="5">
        <f>SUMIFS(dataset[Revenue],dataset[Year],$D$4,dataset[Products],$D$8,dataset[State],P48)</f>
        <v>139988</v>
      </c>
      <c r="T48" s="9">
        <f>SUMIFS(dataset[Quantity],dataset[Year],$D$4,dataset[Products],$D$8,dataset[State],P48)</f>
        <v>78648</v>
      </c>
      <c r="U48" s="8" cm="1">
        <f t="array" ref="U48">_xlfn.SWITCH($C$12,1,S48,2,T48)</f>
        <v>139988</v>
      </c>
    </row>
    <row r="49" spans="16:21" x14ac:dyDescent="0.25">
      <c r="P49" s="4" t="str">
        <v>West Virginia</v>
      </c>
      <c r="Q49" s="9">
        <f>_xlfn.XLOOKUP(P49,population_2020[State],population_2020[Population],"Not Found",0)</f>
        <v>1793716</v>
      </c>
      <c r="R49" s="6">
        <f>_xlfn.XLOOKUP(P49,population_2020[State],population_2020[% Population],"Not Found",0)</f>
        <v>5.4000000000000003E-3</v>
      </c>
      <c r="S49" s="5">
        <f>SUMIFS(dataset[Revenue],dataset[Year],$D$4,dataset[Products],$D$8,dataset[State],P49)</f>
        <v>89396</v>
      </c>
      <c r="T49" s="9">
        <f>SUMIFS(dataset[Quantity],dataset[Year],$D$4,dataset[Products],$D$8,dataset[State],P49)</f>
        <v>21850</v>
      </c>
      <c r="U49" s="8" cm="1">
        <f t="array" ref="U49">_xlfn.SWITCH($C$12,1,S49,2,T49)</f>
        <v>89396</v>
      </c>
    </row>
    <row r="50" spans="16:21" x14ac:dyDescent="0.25">
      <c r="P50" s="4" t="str">
        <v>Wisconsin</v>
      </c>
      <c r="Q50" s="9">
        <f>_xlfn.XLOOKUP(P50,population_2020[State],population_2020[Population],"Not Found",0)</f>
        <v>5893718</v>
      </c>
      <c r="R50" s="6">
        <f>_xlfn.XLOOKUP(P50,population_2020[State],population_2020[% Population],"Not Found",0)</f>
        <v>1.7500000000000002E-2</v>
      </c>
      <c r="S50" s="5">
        <f>SUMIFS(dataset[Revenue],dataset[Year],$D$4,dataset[Products],$D$8,dataset[State],P50)</f>
        <v>95024</v>
      </c>
      <c r="T50" s="9">
        <f>SUMIFS(dataset[Quantity],dataset[Year],$D$4,dataset[Products],$D$8,dataset[State],P50)</f>
        <v>72992</v>
      </c>
      <c r="U50" s="8" cm="1">
        <f t="array" ref="U50">_xlfn.SWITCH($C$12,1,S50,2,T50)</f>
        <v>95024</v>
      </c>
    </row>
    <row r="51" spans="16:21" x14ac:dyDescent="0.25">
      <c r="P51" s="4" t="str">
        <v>Wyoming</v>
      </c>
      <c r="Q51" s="9">
        <f>_xlfn.XLOOKUP(P51,population_2020[State],population_2020[Population],"Not Found",0)</f>
        <v>576851</v>
      </c>
      <c r="R51" s="6">
        <f>_xlfn.XLOOKUP(P51,population_2020[State],population_2020[% Population],"Not Found",0)</f>
        <v>1.6999999999999999E-3</v>
      </c>
      <c r="S51" s="5">
        <f>SUMIFS(dataset[Revenue],dataset[Year],$D$4,dataset[Products],$D$8,dataset[State],P51)</f>
        <v>97474</v>
      </c>
      <c r="T51" s="9">
        <f>SUMIFS(dataset[Quantity],dataset[Year],$D$4,dataset[Products],$D$8,dataset[State],P51)</f>
        <v>9660</v>
      </c>
      <c r="U51" s="8" cm="1">
        <f t="array" ref="U51">_xlfn.SWITCH($C$12,1,S51,2,T51)</f>
        <v>97474</v>
      </c>
    </row>
  </sheetData>
  <mergeCells count="5">
    <mergeCell ref="B22:E22"/>
    <mergeCell ref="B23:E23"/>
    <mergeCell ref="B2:D2"/>
    <mergeCell ref="F2:N2"/>
    <mergeCell ref="P2:AB2"/>
  </mergeCells>
  <conditionalFormatting sqref="U4:U51">
    <cfRule type="expression" dxfId="1" priority="2">
      <formula>$U4=$S4</formula>
    </cfRule>
  </conditionalFormatting>
  <conditionalFormatting sqref="AB4:AB13">
    <cfRule type="expression" dxfId="0" priority="4">
      <formula>$AB4=$Z4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New Data</vt:lpstr>
      <vt:lpstr>Dashboard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Akama, Emmanuel</cp:lastModifiedBy>
  <dcterms:created xsi:type="dcterms:W3CDTF">2022-11-16T00:47:53Z</dcterms:created>
  <dcterms:modified xsi:type="dcterms:W3CDTF">2025-03-10T08:29:35Z</dcterms:modified>
</cp:coreProperties>
</file>