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ec_fall_2019\winter 2020\Implementation of Business Optimization Models - MATH60617A\"/>
    </mc:Choice>
  </mc:AlternateContent>
  <xr:revisionPtr revIDLastSave="0" documentId="8_{AAE23A83-74E5-412A-BAA2-1A6DCD681631}" xr6:coauthVersionLast="45" xr6:coauthVersionMax="45" xr10:uidLastSave="{00000000-0000-0000-0000-000000000000}"/>
  <bookViews>
    <workbookView xWindow="-108" yWindow="-108" windowWidth="23256" windowHeight="12576" activeTab="2" xr2:uid="{EC872C64-7B26-9C4F-8CB6-322B1FC0D59D}"/>
  </bookViews>
  <sheets>
    <sheet name="q1.2" sheetId="2" r:id="rId1"/>
    <sheet name="q1.3" sheetId="9" r:id="rId2"/>
    <sheet name="q1.4" sheetId="14" r:id="rId3"/>
  </sheets>
  <definedNames>
    <definedName name="solver_adj" localSheetId="0" hidden="1">'q1.2'!$C$8:$I$8,'q1.2'!$C$12:$I$14</definedName>
    <definedName name="solver_adj" localSheetId="1" hidden="1">'q1.3'!$C$9:$I$9,'q1.3'!$C$13:$I$15</definedName>
    <definedName name="solver_adj" localSheetId="2" hidden="1">'q1.4'!$C$9:$I$9,'q1.4'!$C$13:$I$15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'q1.2'!$C$15:$I$15</definedName>
    <definedName name="solver_lhs1" localSheetId="1" hidden="1">'q1.3'!$C$16:$I$16</definedName>
    <definedName name="solver_lhs1" localSheetId="2" hidden="1">'q1.4'!$C$16:$I$16</definedName>
    <definedName name="solver_lhs2" localSheetId="0" hidden="1">'q1.2'!$C$22:$H$22</definedName>
    <definedName name="solver_lhs2" localSheetId="1" hidden="1">'q1.3'!$C$23:$H$23</definedName>
    <definedName name="solver_lhs2" localSheetId="2" hidden="1">'q1.4'!$C$16:$I$16</definedName>
    <definedName name="solver_lhs3" localSheetId="0" hidden="1">'q1.2'!$C$8:$I$8</definedName>
    <definedName name="solver_lhs3" localSheetId="1" hidden="1">'q1.3'!$C$9:$I$9</definedName>
    <definedName name="solver_lhs3" localSheetId="2" hidden="1">'q1.4'!$C$25:$H$25</definedName>
    <definedName name="solver_lhs4" localSheetId="0" hidden="1">'q1.2'!$J$12:$J$14</definedName>
    <definedName name="solver_lhs4" localSheetId="1" hidden="1">'q1.3'!$J$13:$J$15</definedName>
    <definedName name="solver_lhs4" localSheetId="2" hidden="1">'q1.4'!$C$9:$I$9</definedName>
    <definedName name="solver_lhs5" localSheetId="2" hidden="1">'q1.4'!$J$13:$J$15</definedName>
    <definedName name="solver_lhs6" localSheetId="2" hidden="1">'q1.4'!$J$9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4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'q1.2'!$K$8</definedName>
    <definedName name="solver_opt" localSheetId="1" hidden="1">'q1.3'!$K$9</definedName>
    <definedName name="solver_opt" localSheetId="2" hidden="1">'q1.4'!$N$9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5</definedName>
    <definedName name="solver_rel3" localSheetId="1" hidden="1">5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5</definedName>
    <definedName name="solver_rel5" localSheetId="2" hidden="1">3</definedName>
    <definedName name="solver_rel6" localSheetId="2" hidden="1">3</definedName>
    <definedName name="solver_rhs1" localSheetId="0" hidden="1">'q1.2'!$C$17:$I$17</definedName>
    <definedName name="solver_rhs1" localSheetId="1" hidden="1">'q1.3'!$C$18:$I$18</definedName>
    <definedName name="solver_rhs1" localSheetId="2" hidden="1">'q1.4'!$C$18:$I$18</definedName>
    <definedName name="solver_rhs2" localSheetId="0" hidden="1">'q1.2'!$C$24:$H$24</definedName>
    <definedName name="solver_rhs2" localSheetId="1" hidden="1">'q1.3'!$C$25:$H$25</definedName>
    <definedName name="solver_rhs2" localSheetId="2" hidden="1">'q1.4'!$C$20:$I$20</definedName>
    <definedName name="solver_rhs3" localSheetId="0" hidden="1">binary</definedName>
    <definedName name="solver_rhs3" localSheetId="1" hidden="1">binary</definedName>
    <definedName name="solver_rhs3" localSheetId="2" hidden="1">'q1.4'!$C$27:$H$27</definedName>
    <definedName name="solver_rhs4" localSheetId="0" hidden="1">'q1.2'!$L$12:$L$14</definedName>
    <definedName name="solver_rhs4" localSheetId="1" hidden="1">'q1.3'!$L$13:$L$15</definedName>
    <definedName name="solver_rhs4" localSheetId="2" hidden="1">binary</definedName>
    <definedName name="solver_rhs5" localSheetId="2" hidden="1">'q1.4'!$L$13:$L$15</definedName>
    <definedName name="solver_rhs6" localSheetId="2" hidden="1">'q1.4'!$L$9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4" l="1"/>
  <c r="D20" i="14"/>
  <c r="E20" i="14"/>
  <c r="F20" i="14"/>
  <c r="G20" i="14"/>
  <c r="H20" i="14"/>
  <c r="I20" i="14"/>
  <c r="C20" i="14"/>
  <c r="H25" i="14"/>
  <c r="G25" i="14"/>
  <c r="F25" i="14"/>
  <c r="E25" i="14"/>
  <c r="D25" i="14"/>
  <c r="C25" i="14"/>
  <c r="I18" i="14"/>
  <c r="H18" i="14"/>
  <c r="G18" i="14"/>
  <c r="F18" i="14"/>
  <c r="E18" i="14"/>
  <c r="D18" i="14"/>
  <c r="C18" i="14"/>
  <c r="I16" i="14"/>
  <c r="H16" i="14"/>
  <c r="G16" i="14"/>
  <c r="F16" i="14"/>
  <c r="E16" i="14"/>
  <c r="D16" i="14"/>
  <c r="C16" i="14"/>
  <c r="J15" i="14"/>
  <c r="H27" i="14" s="1"/>
  <c r="J14" i="14"/>
  <c r="F27" i="14" s="1"/>
  <c r="J13" i="14"/>
  <c r="D27" i="14" s="1"/>
  <c r="N9" i="14" l="1"/>
  <c r="C27" i="14"/>
  <c r="E27" i="14"/>
  <c r="G27" i="14"/>
  <c r="H23" i="9" l="1"/>
  <c r="G23" i="9"/>
  <c r="F23" i="9"/>
  <c r="E23" i="9"/>
  <c r="D23" i="9"/>
  <c r="C23" i="9"/>
  <c r="I18" i="9"/>
  <c r="H18" i="9"/>
  <c r="G18" i="9"/>
  <c r="F18" i="9"/>
  <c r="E18" i="9"/>
  <c r="D18" i="9"/>
  <c r="C18" i="9"/>
  <c r="I16" i="9"/>
  <c r="H16" i="9"/>
  <c r="G16" i="9"/>
  <c r="F16" i="9"/>
  <c r="E16" i="9"/>
  <c r="D16" i="9"/>
  <c r="C16" i="9"/>
  <c r="J15" i="9"/>
  <c r="H25" i="9" s="1"/>
  <c r="J14" i="9"/>
  <c r="F25" i="9" s="1"/>
  <c r="J13" i="9"/>
  <c r="D25" i="9" s="1"/>
  <c r="K9" i="9" l="1"/>
  <c r="C25" i="9"/>
  <c r="E25" i="9"/>
  <c r="G25" i="9"/>
  <c r="E22" i="2"/>
  <c r="C22" i="2" l="1"/>
  <c r="C17" i="2"/>
  <c r="H22" i="2" l="1"/>
  <c r="G22" i="2"/>
  <c r="F22" i="2"/>
  <c r="D22" i="2"/>
  <c r="D17" i="2"/>
  <c r="E17" i="2"/>
  <c r="F17" i="2"/>
  <c r="G17" i="2"/>
  <c r="H17" i="2"/>
  <c r="I17" i="2"/>
  <c r="J12" i="2"/>
  <c r="D15" i="2"/>
  <c r="E15" i="2"/>
  <c r="F15" i="2"/>
  <c r="G15" i="2"/>
  <c r="H15" i="2"/>
  <c r="I15" i="2"/>
  <c r="C15" i="2"/>
  <c r="J13" i="2"/>
  <c r="F24" i="2" s="1"/>
  <c r="J14" i="2"/>
  <c r="H24" i="2" s="1"/>
  <c r="K8" i="2" l="1"/>
  <c r="D24" i="2"/>
  <c r="C24" i="2"/>
  <c r="E24" i="2"/>
  <c r="G24" i="2"/>
</calcChain>
</file>

<file path=xl/sharedStrings.xml><?xml version="1.0" encoding="utf-8"?>
<sst xmlns="http://schemas.openxmlformats.org/spreadsheetml/2006/main" count="113" uniqueCount="24">
  <si>
    <t>DEMAND</t>
  </si>
  <si>
    <t>Xij</t>
  </si>
  <si>
    <t>&gt;=</t>
  </si>
  <si>
    <t>Cane Sugar</t>
  </si>
  <si>
    <t>Corn Sugar</t>
  </si>
  <si>
    <t>Beet sugar</t>
  </si>
  <si>
    <t>Cost (per kg)</t>
  </si>
  <si>
    <t>capacity (per kg)</t>
  </si>
  <si>
    <t>Zi</t>
  </si>
  <si>
    <t>Suppliers</t>
  </si>
  <si>
    <t>sugar mix</t>
  </si>
  <si>
    <t>Min % of cane sugar</t>
  </si>
  <si>
    <t>Concentration</t>
  </si>
  <si>
    <t>Objective</t>
  </si>
  <si>
    <t xml:space="preserve"> Mix 1</t>
  </si>
  <si>
    <t>Mix 2</t>
  </si>
  <si>
    <t>Mix 3</t>
  </si>
  <si>
    <t>SUGAR MIX</t>
  </si>
  <si>
    <t>sugar purchased from each supplier</t>
  </si>
  <si>
    <t>Fixed Cost (per kg)</t>
  </si>
  <si>
    <t>Min % of corn sugar</t>
  </si>
  <si>
    <t>&gt;= 25% capacity</t>
  </si>
  <si>
    <t>min. 5 suppliers</t>
  </si>
  <si>
    <t>&lt;= total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</si>
</sst>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AA98-02B2-9E42-89B4-2CF20F505660}">
  <dimension ref="A1:L24"/>
  <sheetViews>
    <sheetView zoomScaleNormal="100" workbookViewId="0">
      <selection activeCell="E16" sqref="E16"/>
    </sheetView>
  </sheetViews>
  <sheetFormatPr defaultColWidth="11.19921875" defaultRowHeight="15.6" x14ac:dyDescent="0.3"/>
  <cols>
    <col min="1" max="1" width="11.19921875" style="1"/>
    <col min="2" max="2" width="15.296875" style="1" customWidth="1"/>
    <col min="3" max="9" width="11.19921875" style="1"/>
    <col min="10" max="10" width="15.19921875" style="1" customWidth="1"/>
    <col min="11" max="11" width="16" style="1" customWidth="1"/>
    <col min="12" max="12" width="17.8984375" style="1" customWidth="1"/>
    <col min="13" max="16384" width="11.19921875" style="1"/>
  </cols>
  <sheetData>
    <row r="1" spans="1:12" x14ac:dyDescent="0.3">
      <c r="C1" s="24" t="s">
        <v>9</v>
      </c>
      <c r="D1" s="24"/>
      <c r="E1" s="24"/>
      <c r="F1" s="24"/>
      <c r="G1" s="24"/>
      <c r="H1" s="24"/>
      <c r="I1" s="24"/>
    </row>
    <row r="2" spans="1:12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</row>
    <row r="3" spans="1:12" x14ac:dyDescent="0.3">
      <c r="B3" s="1" t="s">
        <v>3</v>
      </c>
      <c r="C3" s="19">
        <v>10</v>
      </c>
      <c r="D3" s="19">
        <v>10</v>
      </c>
      <c r="E3" s="19">
        <v>20</v>
      </c>
      <c r="F3" s="19">
        <v>30</v>
      </c>
      <c r="G3" s="19">
        <v>40</v>
      </c>
      <c r="H3" s="19">
        <v>20</v>
      </c>
      <c r="I3" s="19">
        <v>60</v>
      </c>
    </row>
    <row r="4" spans="1:12" x14ac:dyDescent="0.3">
      <c r="B4" s="1" t="s">
        <v>4</v>
      </c>
      <c r="C4" s="19">
        <v>30</v>
      </c>
      <c r="D4" s="19">
        <v>40</v>
      </c>
      <c r="E4" s="19">
        <v>40</v>
      </c>
      <c r="F4" s="19">
        <v>20</v>
      </c>
      <c r="G4" s="19">
        <v>55</v>
      </c>
      <c r="H4" s="19">
        <v>70</v>
      </c>
      <c r="I4" s="19">
        <v>10</v>
      </c>
    </row>
    <row r="5" spans="1:12" x14ac:dyDescent="0.3">
      <c r="B5" s="1" t="s">
        <v>5</v>
      </c>
      <c r="C5" s="19">
        <v>60</v>
      </c>
      <c r="D5" s="19">
        <v>50</v>
      </c>
      <c r="E5" s="19">
        <v>40</v>
      </c>
      <c r="F5" s="19">
        <v>50</v>
      </c>
      <c r="G5" s="19">
        <v>5</v>
      </c>
      <c r="H5" s="19">
        <v>10</v>
      </c>
      <c r="I5" s="19">
        <v>30</v>
      </c>
    </row>
    <row r="6" spans="1:12" x14ac:dyDescent="0.3">
      <c r="B6" s="1" t="s">
        <v>6</v>
      </c>
      <c r="C6" s="19">
        <v>3</v>
      </c>
      <c r="D6" s="19">
        <v>3.3</v>
      </c>
      <c r="E6" s="19">
        <v>3.6</v>
      </c>
      <c r="F6" s="19">
        <v>3.9</v>
      </c>
      <c r="G6" s="19">
        <v>4.2</v>
      </c>
      <c r="H6" s="19">
        <v>3.6</v>
      </c>
      <c r="I6" s="19">
        <v>4.5</v>
      </c>
    </row>
    <row r="7" spans="1:12" ht="21" x14ac:dyDescent="0.3">
      <c r="B7" s="1" t="s">
        <v>7</v>
      </c>
      <c r="C7" s="19">
        <v>1200</v>
      </c>
      <c r="D7" s="19">
        <v>1500</v>
      </c>
      <c r="E7" s="19">
        <v>1000</v>
      </c>
      <c r="F7" s="19">
        <v>2000</v>
      </c>
      <c r="G7" s="19">
        <v>1600</v>
      </c>
      <c r="H7" s="19">
        <v>1400</v>
      </c>
      <c r="I7" s="19">
        <v>2000</v>
      </c>
      <c r="K7" s="22" t="s">
        <v>13</v>
      </c>
      <c r="L7" s="22"/>
    </row>
    <row r="8" spans="1:12" x14ac:dyDescent="0.3">
      <c r="B8" s="1" t="s">
        <v>8</v>
      </c>
      <c r="C8" s="20">
        <v>1</v>
      </c>
      <c r="D8" s="20">
        <v>1</v>
      </c>
      <c r="E8" s="20">
        <v>1</v>
      </c>
      <c r="F8" s="20">
        <v>1</v>
      </c>
      <c r="G8" s="20">
        <v>0</v>
      </c>
      <c r="H8" s="20">
        <v>1</v>
      </c>
      <c r="I8" s="20">
        <v>0</v>
      </c>
      <c r="K8" s="2">
        <f>SUMPRODUCT(C6:I6,C15:I15)</f>
        <v>22650</v>
      </c>
    </row>
    <row r="10" spans="1:12" x14ac:dyDescent="0.3">
      <c r="C10" s="24" t="s">
        <v>9</v>
      </c>
      <c r="D10" s="24"/>
      <c r="E10" s="24"/>
      <c r="F10" s="24"/>
      <c r="G10" s="24"/>
      <c r="H10" s="24"/>
      <c r="I10" s="24"/>
    </row>
    <row r="11" spans="1:12" ht="27.6" customHeight="1" x14ac:dyDescent="0.3">
      <c r="B11" s="1" t="s">
        <v>1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7" t="s">
        <v>18</v>
      </c>
      <c r="L11" s="1" t="s">
        <v>0</v>
      </c>
    </row>
    <row r="12" spans="1:12" x14ac:dyDescent="0.3">
      <c r="A12" s="21" t="s">
        <v>10</v>
      </c>
      <c r="B12" s="1">
        <v>1</v>
      </c>
      <c r="C12" s="20">
        <v>0</v>
      </c>
      <c r="D12" s="20">
        <v>899.99999999999977</v>
      </c>
      <c r="E12" s="20">
        <v>974.99999999999989</v>
      </c>
      <c r="F12" s="20">
        <v>125.00000000000006</v>
      </c>
      <c r="G12" s="20">
        <v>0</v>
      </c>
      <c r="H12" s="20">
        <v>0</v>
      </c>
      <c r="I12" s="20">
        <v>0</v>
      </c>
      <c r="J12" s="7">
        <f>SUM(C12:I12)</f>
        <v>1999.9999999999995</v>
      </c>
      <c r="K12" s="1" t="s">
        <v>2</v>
      </c>
      <c r="L12" s="19">
        <v>2000</v>
      </c>
    </row>
    <row r="13" spans="1:12" x14ac:dyDescent="0.3">
      <c r="A13" s="21"/>
      <c r="B13" s="1">
        <v>2</v>
      </c>
      <c r="C13" s="20">
        <v>0</v>
      </c>
      <c r="D13" s="20">
        <v>600.00000000000023</v>
      </c>
      <c r="E13" s="20">
        <v>0</v>
      </c>
      <c r="F13" s="20">
        <v>0</v>
      </c>
      <c r="G13" s="20">
        <v>0</v>
      </c>
      <c r="H13" s="20">
        <v>1399.9999999999998</v>
      </c>
      <c r="I13" s="20">
        <v>0</v>
      </c>
      <c r="J13" s="7">
        <f>SUM(C13:I13)</f>
        <v>2000</v>
      </c>
      <c r="K13" s="1" t="s">
        <v>2</v>
      </c>
      <c r="L13" s="19">
        <v>2000</v>
      </c>
    </row>
    <row r="14" spans="1:12" x14ac:dyDescent="0.3">
      <c r="A14" s="21"/>
      <c r="B14" s="1">
        <v>3</v>
      </c>
      <c r="C14" s="20">
        <v>1200</v>
      </c>
      <c r="D14" s="20">
        <v>0</v>
      </c>
      <c r="E14" s="20">
        <v>25.000000000000114</v>
      </c>
      <c r="F14" s="20">
        <v>1274.9999999999998</v>
      </c>
      <c r="G14" s="20">
        <v>0</v>
      </c>
      <c r="H14" s="20">
        <v>0</v>
      </c>
      <c r="I14" s="20">
        <v>0</v>
      </c>
      <c r="J14" s="7">
        <f>SUM(C14:I14)</f>
        <v>2500</v>
      </c>
      <c r="K14" s="1" t="s">
        <v>2</v>
      </c>
      <c r="L14" s="19">
        <v>2500</v>
      </c>
    </row>
    <row r="15" spans="1:12" x14ac:dyDescent="0.3">
      <c r="C15" s="7">
        <f>SUM(C12:C14)</f>
        <v>1200</v>
      </c>
      <c r="D15" s="7">
        <f t="shared" ref="D15:I15" si="0">SUM(D12:D14)</f>
        <v>1500</v>
      </c>
      <c r="E15" s="7">
        <f t="shared" si="0"/>
        <v>1000</v>
      </c>
      <c r="F15" s="7">
        <f t="shared" si="0"/>
        <v>1399.9999999999998</v>
      </c>
      <c r="G15" s="7">
        <f t="shared" si="0"/>
        <v>0</v>
      </c>
      <c r="H15" s="7">
        <f t="shared" si="0"/>
        <v>1399.9999999999998</v>
      </c>
      <c r="I15" s="7">
        <f t="shared" si="0"/>
        <v>0</v>
      </c>
    </row>
    <row r="17" spans="2:12" x14ac:dyDescent="0.3">
      <c r="B17" s="1" t="s">
        <v>23</v>
      </c>
      <c r="C17" s="7">
        <f>C7*C8</f>
        <v>1200</v>
      </c>
      <c r="D17" s="7">
        <f t="shared" ref="D17:I17" si="1">D7*D8</f>
        <v>1500</v>
      </c>
      <c r="E17" s="7">
        <f t="shared" si="1"/>
        <v>1000</v>
      </c>
      <c r="F17" s="7">
        <f t="shared" si="1"/>
        <v>2000</v>
      </c>
      <c r="G17" s="7">
        <f t="shared" si="1"/>
        <v>0</v>
      </c>
      <c r="H17" s="7">
        <f t="shared" si="1"/>
        <v>1400</v>
      </c>
      <c r="I17" s="7">
        <f t="shared" si="1"/>
        <v>0</v>
      </c>
    </row>
    <row r="19" spans="2:12" ht="16.2" thickBot="1" x14ac:dyDescent="0.35">
      <c r="C19" s="23" t="s">
        <v>12</v>
      </c>
      <c r="D19" s="23"/>
      <c r="E19" s="23"/>
      <c r="F19" s="23"/>
      <c r="G19" s="23"/>
      <c r="H19" s="23"/>
    </row>
    <row r="20" spans="2:12" ht="16.2" thickBot="1" x14ac:dyDescent="0.35">
      <c r="C20" s="25" t="s">
        <v>14</v>
      </c>
      <c r="D20" s="26"/>
      <c r="E20" s="25" t="s">
        <v>15</v>
      </c>
      <c r="F20" s="26"/>
      <c r="G20" s="25" t="s">
        <v>16</v>
      </c>
      <c r="H20" s="26"/>
      <c r="K20" s="24" t="s">
        <v>17</v>
      </c>
      <c r="L20" s="24"/>
    </row>
    <row r="21" spans="2:12" ht="31.2" x14ac:dyDescent="0.3">
      <c r="B21" s="8"/>
      <c r="C21" s="9" t="s">
        <v>3</v>
      </c>
      <c r="D21" s="10" t="s">
        <v>4</v>
      </c>
      <c r="E21" s="9" t="s">
        <v>3</v>
      </c>
      <c r="F21" s="10" t="s">
        <v>4</v>
      </c>
      <c r="G21" s="9" t="s">
        <v>3</v>
      </c>
      <c r="H21" s="9" t="s">
        <v>4</v>
      </c>
      <c r="K21" s="6" t="s">
        <v>11</v>
      </c>
      <c r="L21" s="6" t="s">
        <v>20</v>
      </c>
    </row>
    <row r="22" spans="2:12" x14ac:dyDescent="0.3">
      <c r="C22" s="11">
        <f>SUMPRODUCT(C3:I3,C12:I12)</f>
        <v>32249.999999999993</v>
      </c>
      <c r="D22" s="12">
        <f>SUMPRODUCT(C4:I4,C12:I12)</f>
        <v>77499.999999999985</v>
      </c>
      <c r="E22" s="11">
        <f>SUMPRODUCT(C3:I3,C13:I13)</f>
        <v>34000</v>
      </c>
      <c r="F22" s="12">
        <f>SUMPRODUCT(C4:I4,C13:I13)</f>
        <v>122000</v>
      </c>
      <c r="G22" s="11">
        <f>SUMPRODUCT(C3:I3,C14:I14)</f>
        <v>50749.999999999993</v>
      </c>
      <c r="H22" s="13">
        <f>SUMPRODUCT(C4:I4,C14:I14)</f>
        <v>62500</v>
      </c>
      <c r="J22" s="1">
        <v>1</v>
      </c>
      <c r="K22" s="19">
        <v>10</v>
      </c>
      <c r="L22" s="19">
        <v>35</v>
      </c>
    </row>
    <row r="23" spans="2:12" x14ac:dyDescent="0.3">
      <c r="C23" s="3" t="s">
        <v>2</v>
      </c>
      <c r="D23" s="4" t="s">
        <v>2</v>
      </c>
      <c r="E23" s="3" t="s">
        <v>2</v>
      </c>
      <c r="F23" s="4" t="s">
        <v>2</v>
      </c>
      <c r="G23" s="3" t="s">
        <v>2</v>
      </c>
      <c r="H23" s="5" t="s">
        <v>2</v>
      </c>
      <c r="J23" s="1">
        <v>2</v>
      </c>
      <c r="K23" s="19">
        <v>15</v>
      </c>
      <c r="L23" s="19">
        <v>30</v>
      </c>
    </row>
    <row r="24" spans="2:12" ht="16.2" thickBot="1" x14ac:dyDescent="0.35">
      <c r="C24" s="14">
        <f>K22*J12</f>
        <v>19999.999999999996</v>
      </c>
      <c r="D24" s="15">
        <f>L22*J12</f>
        <v>69999.999999999985</v>
      </c>
      <c r="E24" s="14">
        <f>K23*J13</f>
        <v>30000</v>
      </c>
      <c r="F24" s="15">
        <f>L23*J13</f>
        <v>60000</v>
      </c>
      <c r="G24" s="14">
        <f>K24*J14</f>
        <v>37500</v>
      </c>
      <c r="H24" s="16">
        <f>L24*J14</f>
        <v>62500</v>
      </c>
      <c r="J24" s="1">
        <v>3</v>
      </c>
      <c r="K24" s="19">
        <v>15</v>
      </c>
      <c r="L24" s="19">
        <v>25</v>
      </c>
    </row>
  </sheetData>
  <mergeCells count="9">
    <mergeCell ref="C1:I1"/>
    <mergeCell ref="A12:A14"/>
    <mergeCell ref="K7:L7"/>
    <mergeCell ref="C19:H19"/>
    <mergeCell ref="K20:L20"/>
    <mergeCell ref="C20:D20"/>
    <mergeCell ref="E20:F20"/>
    <mergeCell ref="G20:H20"/>
    <mergeCell ref="C10:I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52B1-603F-4713-9F8E-0832F3C062DB}">
  <dimension ref="A1:L25"/>
  <sheetViews>
    <sheetView zoomScale="90" zoomScaleNormal="90" workbookViewId="0">
      <selection activeCell="F9" sqref="F9"/>
    </sheetView>
  </sheetViews>
  <sheetFormatPr defaultColWidth="11.19921875" defaultRowHeight="15.6" x14ac:dyDescent="0.3"/>
  <cols>
    <col min="1" max="1" width="11.19921875" style="1"/>
    <col min="2" max="2" width="15.296875" style="1" customWidth="1"/>
    <col min="3" max="9" width="11.19921875" style="1"/>
    <col min="10" max="10" width="15.19921875" style="1" customWidth="1"/>
    <col min="11" max="11" width="16" style="1" customWidth="1"/>
    <col min="12" max="12" width="17.8984375" style="1" customWidth="1"/>
    <col min="13" max="16384" width="11.19921875" style="1"/>
  </cols>
  <sheetData>
    <row r="1" spans="1:12" x14ac:dyDescent="0.3">
      <c r="C1" s="24" t="s">
        <v>9</v>
      </c>
      <c r="D1" s="24"/>
      <c r="E1" s="24"/>
      <c r="F1" s="24"/>
      <c r="G1" s="24"/>
      <c r="H1" s="24"/>
      <c r="I1" s="24"/>
    </row>
    <row r="2" spans="1:12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</row>
    <row r="3" spans="1:12" x14ac:dyDescent="0.3">
      <c r="B3" s="1" t="s">
        <v>3</v>
      </c>
      <c r="C3" s="19">
        <v>10</v>
      </c>
      <c r="D3" s="19">
        <v>10</v>
      </c>
      <c r="E3" s="19">
        <v>20</v>
      </c>
      <c r="F3" s="19">
        <v>30</v>
      </c>
      <c r="G3" s="19">
        <v>40</v>
      </c>
      <c r="H3" s="19">
        <v>20</v>
      </c>
      <c r="I3" s="19">
        <v>60</v>
      </c>
    </row>
    <row r="4" spans="1:12" x14ac:dyDescent="0.3">
      <c r="B4" s="1" t="s">
        <v>4</v>
      </c>
      <c r="C4" s="19">
        <v>30</v>
      </c>
      <c r="D4" s="19">
        <v>40</v>
      </c>
      <c r="E4" s="19">
        <v>40</v>
      </c>
      <c r="F4" s="19">
        <v>20</v>
      </c>
      <c r="G4" s="19">
        <v>55</v>
      </c>
      <c r="H4" s="19">
        <v>70</v>
      </c>
      <c r="I4" s="19">
        <v>10</v>
      </c>
    </row>
    <row r="5" spans="1:12" x14ac:dyDescent="0.3">
      <c r="B5" s="1" t="s">
        <v>5</v>
      </c>
      <c r="C5" s="19">
        <v>60</v>
      </c>
      <c r="D5" s="19">
        <v>50</v>
      </c>
      <c r="E5" s="19">
        <v>40</v>
      </c>
      <c r="F5" s="19">
        <v>50</v>
      </c>
      <c r="G5" s="19">
        <v>5</v>
      </c>
      <c r="H5" s="19">
        <v>10</v>
      </c>
      <c r="I5" s="19">
        <v>30</v>
      </c>
    </row>
    <row r="6" spans="1:12" x14ac:dyDescent="0.3">
      <c r="B6" s="1" t="s">
        <v>6</v>
      </c>
      <c r="C6" s="19">
        <v>3</v>
      </c>
      <c r="D6" s="19">
        <v>3.3</v>
      </c>
      <c r="E6" s="19">
        <v>3.6</v>
      </c>
      <c r="F6" s="19">
        <v>3.9</v>
      </c>
      <c r="G6" s="19">
        <v>4.2</v>
      </c>
      <c r="H6" s="19">
        <v>3.6</v>
      </c>
      <c r="I6" s="19">
        <v>4.5</v>
      </c>
    </row>
    <row r="7" spans="1:12" x14ac:dyDescent="0.3">
      <c r="B7" s="1" t="s">
        <v>7</v>
      </c>
      <c r="C7" s="19">
        <v>1200</v>
      </c>
      <c r="D7" s="19">
        <v>1500</v>
      </c>
      <c r="E7" s="19">
        <v>1000</v>
      </c>
      <c r="F7" s="19">
        <v>2000</v>
      </c>
      <c r="G7" s="19">
        <v>1600</v>
      </c>
      <c r="H7" s="19">
        <v>1400</v>
      </c>
      <c r="I7" s="19">
        <v>2000</v>
      </c>
    </row>
    <row r="8" spans="1:12" ht="21" x14ac:dyDescent="0.3">
      <c r="B8" s="1" t="s">
        <v>19</v>
      </c>
      <c r="C8" s="19">
        <v>3000</v>
      </c>
      <c r="D8" s="19">
        <v>2600</v>
      </c>
      <c r="E8" s="19">
        <v>2400</v>
      </c>
      <c r="F8" s="19">
        <v>2200</v>
      </c>
      <c r="G8" s="19">
        <v>2000</v>
      </c>
      <c r="H8" s="19">
        <v>3000</v>
      </c>
      <c r="I8" s="19">
        <v>1800</v>
      </c>
      <c r="K8" s="22" t="s">
        <v>13</v>
      </c>
      <c r="L8" s="22"/>
    </row>
    <row r="9" spans="1:12" x14ac:dyDescent="0.3">
      <c r="B9" s="1" t="s">
        <v>8</v>
      </c>
      <c r="C9" s="20">
        <v>0</v>
      </c>
      <c r="D9" s="20">
        <v>1</v>
      </c>
      <c r="E9" s="20">
        <v>0</v>
      </c>
      <c r="F9" s="20">
        <v>1</v>
      </c>
      <c r="G9" s="20">
        <v>1</v>
      </c>
      <c r="H9" s="20">
        <v>1</v>
      </c>
      <c r="I9" s="20">
        <v>0</v>
      </c>
      <c r="K9" s="2">
        <f>SUMPRODUCT(C6:I6,C16:I16)+SUMPRODUCT(C8:I8,C9:I9)</f>
        <v>34310.000000000015</v>
      </c>
    </row>
    <row r="11" spans="1:12" x14ac:dyDescent="0.3">
      <c r="C11" s="24" t="s">
        <v>9</v>
      </c>
      <c r="D11" s="24"/>
      <c r="E11" s="24"/>
      <c r="F11" s="24"/>
      <c r="G11" s="24"/>
      <c r="H11" s="24"/>
      <c r="I11" s="24"/>
    </row>
    <row r="12" spans="1:12" ht="27.6" customHeight="1" x14ac:dyDescent="0.3">
      <c r="B12" s="1" t="s">
        <v>1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7" t="s">
        <v>18</v>
      </c>
      <c r="L12" s="1" t="s">
        <v>0</v>
      </c>
    </row>
    <row r="13" spans="1:12" x14ac:dyDescent="0.3">
      <c r="A13" s="21" t="s">
        <v>10</v>
      </c>
      <c r="B13" s="1">
        <v>1</v>
      </c>
      <c r="C13" s="20">
        <v>0</v>
      </c>
      <c r="D13" s="20">
        <v>0</v>
      </c>
      <c r="E13" s="20">
        <v>0</v>
      </c>
      <c r="F13" s="20">
        <v>0</v>
      </c>
      <c r="G13" s="20">
        <v>599.99999999999852</v>
      </c>
      <c r="H13" s="20">
        <v>1400</v>
      </c>
      <c r="I13" s="20">
        <v>0</v>
      </c>
      <c r="J13" s="7">
        <f>SUM(C13:I13)</f>
        <v>1999.9999999999986</v>
      </c>
      <c r="K13" s="1" t="s">
        <v>2</v>
      </c>
      <c r="L13" s="19">
        <v>2000</v>
      </c>
    </row>
    <row r="14" spans="1:12" x14ac:dyDescent="0.3">
      <c r="A14" s="21"/>
      <c r="B14" s="1">
        <v>2</v>
      </c>
      <c r="C14" s="20">
        <v>0</v>
      </c>
      <c r="D14" s="20">
        <v>999.99999999999989</v>
      </c>
      <c r="E14" s="20">
        <v>0</v>
      </c>
      <c r="F14" s="20">
        <v>1000.0000000000011</v>
      </c>
      <c r="G14" s="20">
        <v>0</v>
      </c>
      <c r="H14" s="20">
        <v>0</v>
      </c>
      <c r="I14" s="20">
        <v>0</v>
      </c>
      <c r="J14" s="7">
        <f>SUM(C14:I14)</f>
        <v>2000.0000000000009</v>
      </c>
      <c r="K14" s="1" t="s">
        <v>2</v>
      </c>
      <c r="L14" s="19">
        <v>2000</v>
      </c>
    </row>
    <row r="15" spans="1:12" x14ac:dyDescent="0.3">
      <c r="A15" s="21"/>
      <c r="B15" s="1">
        <v>3</v>
      </c>
      <c r="C15" s="20">
        <v>0</v>
      </c>
      <c r="D15" s="20">
        <v>500.00000000000068</v>
      </c>
      <c r="E15" s="20">
        <v>0</v>
      </c>
      <c r="F15" s="20">
        <v>1000.0000000000023</v>
      </c>
      <c r="G15" s="20">
        <v>1000.0000000000006</v>
      </c>
      <c r="H15" s="20">
        <v>0</v>
      </c>
      <c r="I15" s="20">
        <v>0</v>
      </c>
      <c r="J15" s="7">
        <f>SUM(C15:I15)</f>
        <v>2500.0000000000036</v>
      </c>
      <c r="K15" s="1" t="s">
        <v>2</v>
      </c>
      <c r="L15" s="19">
        <v>2500</v>
      </c>
    </row>
    <row r="16" spans="1:12" x14ac:dyDescent="0.3">
      <c r="C16" s="7">
        <f>SUM(C13:C15)</f>
        <v>0</v>
      </c>
      <c r="D16" s="7">
        <f t="shared" ref="D16:I16" si="0">SUM(D13:D15)</f>
        <v>1500.0000000000005</v>
      </c>
      <c r="E16" s="7">
        <f t="shared" si="0"/>
        <v>0</v>
      </c>
      <c r="F16" s="7">
        <f t="shared" si="0"/>
        <v>2000.0000000000034</v>
      </c>
      <c r="G16" s="7">
        <f t="shared" si="0"/>
        <v>1599.9999999999991</v>
      </c>
      <c r="H16" s="7">
        <f t="shared" si="0"/>
        <v>1400</v>
      </c>
      <c r="I16" s="7">
        <f t="shared" si="0"/>
        <v>0</v>
      </c>
    </row>
    <row r="18" spans="2:12" x14ac:dyDescent="0.3">
      <c r="B18" s="1" t="s">
        <v>23</v>
      </c>
      <c r="C18" s="7">
        <f>C7*C9</f>
        <v>0</v>
      </c>
      <c r="D18" s="7">
        <f t="shared" ref="D18:I18" si="1">D7*D9</f>
        <v>1500</v>
      </c>
      <c r="E18" s="7">
        <f t="shared" si="1"/>
        <v>0</v>
      </c>
      <c r="F18" s="7">
        <f t="shared" si="1"/>
        <v>2000</v>
      </c>
      <c r="G18" s="7">
        <f t="shared" si="1"/>
        <v>1600</v>
      </c>
      <c r="H18" s="7">
        <f t="shared" si="1"/>
        <v>1400</v>
      </c>
      <c r="I18" s="7">
        <f t="shared" si="1"/>
        <v>0</v>
      </c>
    </row>
    <row r="20" spans="2:12" ht="16.2" thickBot="1" x14ac:dyDescent="0.35">
      <c r="C20" s="23" t="s">
        <v>12</v>
      </c>
      <c r="D20" s="23"/>
      <c r="E20" s="23"/>
      <c r="F20" s="23"/>
      <c r="G20" s="23"/>
      <c r="H20" s="23"/>
    </row>
    <row r="21" spans="2:12" ht="16.2" thickBot="1" x14ac:dyDescent="0.35">
      <c r="C21" s="25" t="s">
        <v>14</v>
      </c>
      <c r="D21" s="26"/>
      <c r="E21" s="25" t="s">
        <v>15</v>
      </c>
      <c r="F21" s="26"/>
      <c r="G21" s="25" t="s">
        <v>16</v>
      </c>
      <c r="H21" s="26"/>
      <c r="K21" s="24" t="s">
        <v>17</v>
      </c>
      <c r="L21" s="24"/>
    </row>
    <row r="22" spans="2:12" ht="31.2" x14ac:dyDescent="0.3">
      <c r="B22" s="8"/>
      <c r="C22" s="9" t="s">
        <v>3</v>
      </c>
      <c r="D22" s="10" t="s">
        <v>4</v>
      </c>
      <c r="E22" s="9" t="s">
        <v>3</v>
      </c>
      <c r="F22" s="10" t="s">
        <v>4</v>
      </c>
      <c r="G22" s="9" t="s">
        <v>3</v>
      </c>
      <c r="H22" s="9" t="s">
        <v>4</v>
      </c>
      <c r="K22" s="6" t="s">
        <v>11</v>
      </c>
      <c r="L22" s="6" t="s">
        <v>20</v>
      </c>
    </row>
    <row r="23" spans="2:12" x14ac:dyDescent="0.3">
      <c r="C23" s="11">
        <f>SUMPRODUCT(C3:I3,C13:I13)</f>
        <v>51999.999999999942</v>
      </c>
      <c r="D23" s="12">
        <f>SUMPRODUCT(C4:I4,C13:I13)</f>
        <v>130999.99999999991</v>
      </c>
      <c r="E23" s="11">
        <f>SUMPRODUCT(C3:I3,C14:I14)</f>
        <v>40000.000000000029</v>
      </c>
      <c r="F23" s="12">
        <f>SUMPRODUCT(C4:I4,C14:I14)</f>
        <v>60000.000000000015</v>
      </c>
      <c r="G23" s="11">
        <f>SUMPRODUCT(C3:I3,C15:I15)</f>
        <v>75000.000000000087</v>
      </c>
      <c r="H23" s="13">
        <f>SUMPRODUCT(C4:I4,C15:I15)</f>
        <v>95000.000000000102</v>
      </c>
      <c r="J23" s="1">
        <v>1</v>
      </c>
      <c r="K23" s="19">
        <v>10</v>
      </c>
      <c r="L23" s="19">
        <v>35</v>
      </c>
    </row>
    <row r="24" spans="2:12" x14ac:dyDescent="0.3">
      <c r="C24" s="3" t="s">
        <v>2</v>
      </c>
      <c r="D24" s="4" t="s">
        <v>2</v>
      </c>
      <c r="E24" s="3" t="s">
        <v>2</v>
      </c>
      <c r="F24" s="4" t="s">
        <v>2</v>
      </c>
      <c r="G24" s="3" t="s">
        <v>2</v>
      </c>
      <c r="H24" s="5" t="s">
        <v>2</v>
      </c>
      <c r="J24" s="1">
        <v>2</v>
      </c>
      <c r="K24" s="19">
        <v>15</v>
      </c>
      <c r="L24" s="19">
        <v>30</v>
      </c>
    </row>
    <row r="25" spans="2:12" ht="16.2" thickBot="1" x14ac:dyDescent="0.35">
      <c r="C25" s="14">
        <f>K23*J13</f>
        <v>19999.999999999985</v>
      </c>
      <c r="D25" s="15">
        <f>L23*J13</f>
        <v>69999.999999999956</v>
      </c>
      <c r="E25" s="14">
        <f>K24*J14</f>
        <v>30000.000000000015</v>
      </c>
      <c r="F25" s="15">
        <f>L24*J14</f>
        <v>60000.000000000029</v>
      </c>
      <c r="G25" s="14">
        <f>K25*J15</f>
        <v>37500.000000000058</v>
      </c>
      <c r="H25" s="16">
        <f>L25*J15</f>
        <v>62500.000000000087</v>
      </c>
      <c r="J25" s="1">
        <v>3</v>
      </c>
      <c r="K25" s="19">
        <v>15</v>
      </c>
      <c r="L25" s="19">
        <v>25</v>
      </c>
    </row>
  </sheetData>
  <mergeCells count="9">
    <mergeCell ref="C21:D21"/>
    <mergeCell ref="E21:F21"/>
    <mergeCell ref="G21:H21"/>
    <mergeCell ref="K21:L21"/>
    <mergeCell ref="C1:I1"/>
    <mergeCell ref="K8:L8"/>
    <mergeCell ref="C11:I11"/>
    <mergeCell ref="A13:A15"/>
    <mergeCell ref="C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4DF6-1AB9-46E9-9CAB-BA5FB6B9160E}">
  <dimension ref="A1:O27"/>
  <sheetViews>
    <sheetView tabSelected="1" zoomScale="90" zoomScaleNormal="90" workbookViewId="0">
      <selection activeCell="E25" sqref="E25"/>
    </sheetView>
  </sheetViews>
  <sheetFormatPr defaultColWidth="11.19921875" defaultRowHeight="15.6" x14ac:dyDescent="0.3"/>
  <cols>
    <col min="1" max="1" width="11.19921875" style="1"/>
    <col min="2" max="2" width="15.296875" style="1" customWidth="1"/>
    <col min="3" max="9" width="11.19921875" style="1"/>
    <col min="10" max="10" width="15.19921875" style="1" customWidth="1"/>
    <col min="11" max="11" width="16" style="1" customWidth="1"/>
    <col min="12" max="12" width="17.8984375" style="1" customWidth="1"/>
    <col min="13" max="16384" width="11.19921875" style="1"/>
  </cols>
  <sheetData>
    <row r="1" spans="1:15" x14ac:dyDescent="0.3">
      <c r="C1" s="24" t="s">
        <v>9</v>
      </c>
      <c r="D1" s="24"/>
      <c r="E1" s="24"/>
      <c r="F1" s="24"/>
      <c r="G1" s="24"/>
      <c r="H1" s="24"/>
      <c r="I1" s="24"/>
    </row>
    <row r="2" spans="1:15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</row>
    <row r="3" spans="1:15" x14ac:dyDescent="0.3">
      <c r="B3" s="1" t="s">
        <v>3</v>
      </c>
      <c r="C3" s="19">
        <v>10</v>
      </c>
      <c r="D3" s="19">
        <v>10</v>
      </c>
      <c r="E3" s="19">
        <v>20</v>
      </c>
      <c r="F3" s="19">
        <v>30</v>
      </c>
      <c r="G3" s="19">
        <v>40</v>
      </c>
      <c r="H3" s="19">
        <v>20</v>
      </c>
      <c r="I3" s="19">
        <v>60</v>
      </c>
    </row>
    <row r="4" spans="1:15" x14ac:dyDescent="0.3">
      <c r="B4" s="1" t="s">
        <v>4</v>
      </c>
      <c r="C4" s="19">
        <v>30</v>
      </c>
      <c r="D4" s="19">
        <v>40</v>
      </c>
      <c r="E4" s="19">
        <v>40</v>
      </c>
      <c r="F4" s="19">
        <v>20</v>
      </c>
      <c r="G4" s="19">
        <v>55</v>
      </c>
      <c r="H4" s="19">
        <v>70</v>
      </c>
      <c r="I4" s="19">
        <v>10</v>
      </c>
    </row>
    <row r="5" spans="1:15" x14ac:dyDescent="0.3">
      <c r="B5" s="1" t="s">
        <v>5</v>
      </c>
      <c r="C5" s="19">
        <v>60</v>
      </c>
      <c r="D5" s="19">
        <v>50</v>
      </c>
      <c r="E5" s="19">
        <v>40</v>
      </c>
      <c r="F5" s="19">
        <v>50</v>
      </c>
      <c r="G5" s="19">
        <v>5</v>
      </c>
      <c r="H5" s="19">
        <v>10</v>
      </c>
      <c r="I5" s="19">
        <v>30</v>
      </c>
    </row>
    <row r="6" spans="1:15" x14ac:dyDescent="0.3">
      <c r="B6" s="1" t="s">
        <v>6</v>
      </c>
      <c r="C6" s="19">
        <v>3</v>
      </c>
      <c r="D6" s="19">
        <v>3.3</v>
      </c>
      <c r="E6" s="19">
        <v>3.6</v>
      </c>
      <c r="F6" s="19">
        <v>3.9</v>
      </c>
      <c r="G6" s="19">
        <v>4.2</v>
      </c>
      <c r="H6" s="19">
        <v>3.6</v>
      </c>
      <c r="I6" s="19">
        <v>4.5</v>
      </c>
    </row>
    <row r="7" spans="1:15" x14ac:dyDescent="0.3">
      <c r="B7" s="1" t="s">
        <v>7</v>
      </c>
      <c r="C7" s="19">
        <v>1200</v>
      </c>
      <c r="D7" s="19">
        <v>1500</v>
      </c>
      <c r="E7" s="19">
        <v>1000</v>
      </c>
      <c r="F7" s="19">
        <v>2000</v>
      </c>
      <c r="G7" s="19">
        <v>1600</v>
      </c>
      <c r="H7" s="19">
        <v>1400</v>
      </c>
      <c r="I7" s="19">
        <v>2000</v>
      </c>
    </row>
    <row r="8" spans="1:15" ht="21" x14ac:dyDescent="0.3">
      <c r="B8" s="1" t="s">
        <v>19</v>
      </c>
      <c r="C8" s="19">
        <v>3000</v>
      </c>
      <c r="D8" s="19">
        <v>2600</v>
      </c>
      <c r="E8" s="19">
        <v>2400</v>
      </c>
      <c r="F8" s="19">
        <v>2200</v>
      </c>
      <c r="G8" s="19">
        <v>2000</v>
      </c>
      <c r="H8" s="19">
        <v>3000</v>
      </c>
      <c r="I8" s="19">
        <v>1800</v>
      </c>
      <c r="L8" s="1" t="s">
        <v>22</v>
      </c>
      <c r="N8" s="22" t="s">
        <v>13</v>
      </c>
      <c r="O8" s="22"/>
    </row>
    <row r="9" spans="1:15" x14ac:dyDescent="0.3">
      <c r="B9" s="1" t="s">
        <v>8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0</v>
      </c>
      <c r="I9" s="20">
        <v>0</v>
      </c>
      <c r="J9" s="7">
        <f>SUM(C9:I9)</f>
        <v>5</v>
      </c>
      <c r="K9" s="1" t="s">
        <v>2</v>
      </c>
      <c r="L9" s="19">
        <v>5</v>
      </c>
      <c r="N9" s="2">
        <f>SUMPRODUCT(C6:I6,C16:I16)+SUMPRODUCT(C8:I8,C9:I9)</f>
        <v>35510.00000000008</v>
      </c>
    </row>
    <row r="11" spans="1:15" x14ac:dyDescent="0.3">
      <c r="C11" s="24" t="s">
        <v>9</v>
      </c>
      <c r="D11" s="24"/>
      <c r="E11" s="24"/>
      <c r="F11" s="24"/>
      <c r="G11" s="24"/>
      <c r="H11" s="24"/>
      <c r="I11" s="24"/>
    </row>
    <row r="12" spans="1:15" ht="27.6" customHeight="1" x14ac:dyDescent="0.3">
      <c r="B12" s="1" t="s">
        <v>1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8" t="s">
        <v>18</v>
      </c>
      <c r="L12" s="1" t="s">
        <v>0</v>
      </c>
    </row>
    <row r="13" spans="1:15" x14ac:dyDescent="0.3">
      <c r="A13" s="27" t="s">
        <v>10</v>
      </c>
      <c r="B13" s="1">
        <v>1</v>
      </c>
      <c r="C13" s="20">
        <v>0</v>
      </c>
      <c r="D13" s="20">
        <v>0</v>
      </c>
      <c r="E13" s="20">
        <v>99.999999999966462</v>
      </c>
      <c r="F13" s="20">
        <v>1100.0000000000223</v>
      </c>
      <c r="G13" s="20">
        <v>800.00000000000864</v>
      </c>
      <c r="H13" s="20">
        <v>1.3992917935468297E-11</v>
      </c>
      <c r="I13" s="20">
        <v>5.8548721426632255E-12</v>
      </c>
      <c r="J13" s="7">
        <f>SUM(C13:I13)</f>
        <v>2000.0000000000173</v>
      </c>
      <c r="K13" s="1" t="s">
        <v>2</v>
      </c>
      <c r="L13" s="19">
        <v>2000</v>
      </c>
    </row>
    <row r="14" spans="1:15" x14ac:dyDescent="0.3">
      <c r="A14" s="27"/>
      <c r="B14" s="1">
        <v>2</v>
      </c>
      <c r="C14" s="20">
        <v>0</v>
      </c>
      <c r="D14" s="20">
        <v>1049.9999999999836</v>
      </c>
      <c r="E14" s="20">
        <v>900.00000000003206</v>
      </c>
      <c r="F14" s="20">
        <v>49.999999999983856</v>
      </c>
      <c r="G14" s="20">
        <v>0</v>
      </c>
      <c r="H14" s="20">
        <v>0</v>
      </c>
      <c r="I14" s="20">
        <v>0</v>
      </c>
      <c r="J14" s="7">
        <f>SUM(C14:I14)</f>
        <v>1999.9999999999995</v>
      </c>
      <c r="K14" s="1" t="s">
        <v>2</v>
      </c>
      <c r="L14" s="19">
        <v>2000</v>
      </c>
    </row>
    <row r="15" spans="1:15" x14ac:dyDescent="0.3">
      <c r="A15" s="27"/>
      <c r="B15" s="1">
        <v>3</v>
      </c>
      <c r="C15" s="20">
        <v>1199.9999999999907</v>
      </c>
      <c r="D15" s="20">
        <v>450.00000000001592</v>
      </c>
      <c r="E15" s="20">
        <v>0</v>
      </c>
      <c r="F15" s="20">
        <v>849.9999999999942</v>
      </c>
      <c r="G15" s="20">
        <v>0</v>
      </c>
      <c r="H15" s="20">
        <v>0</v>
      </c>
      <c r="I15" s="20">
        <v>0</v>
      </c>
      <c r="J15" s="7">
        <f>SUM(C15:I15)</f>
        <v>2500.0000000000009</v>
      </c>
      <c r="K15" s="1" t="s">
        <v>2</v>
      </c>
      <c r="L15" s="19">
        <v>2500</v>
      </c>
    </row>
    <row r="16" spans="1:15" x14ac:dyDescent="0.3">
      <c r="C16" s="7">
        <f>SUM(C13:C15)</f>
        <v>1199.9999999999907</v>
      </c>
      <c r="D16" s="7">
        <f t="shared" ref="D16:I16" si="0">SUM(D13:D15)</f>
        <v>1499.9999999999995</v>
      </c>
      <c r="E16" s="7">
        <f t="shared" si="0"/>
        <v>999.99999999999852</v>
      </c>
      <c r="F16" s="7">
        <f t="shared" si="0"/>
        <v>2000.0000000000005</v>
      </c>
      <c r="G16" s="7">
        <f t="shared" si="0"/>
        <v>800.00000000000864</v>
      </c>
      <c r="H16" s="7">
        <f t="shared" si="0"/>
        <v>1.3992917935468297E-11</v>
      </c>
      <c r="I16" s="7">
        <f t="shared" si="0"/>
        <v>5.8548721426632255E-12</v>
      </c>
    </row>
    <row r="18" spans="2:12" x14ac:dyDescent="0.3">
      <c r="B18" s="1" t="s">
        <v>23</v>
      </c>
      <c r="C18" s="7">
        <f>C7*C9</f>
        <v>1200</v>
      </c>
      <c r="D18" s="7">
        <f t="shared" ref="D18:I18" si="1">D7*D9</f>
        <v>1500</v>
      </c>
      <c r="E18" s="7">
        <f t="shared" si="1"/>
        <v>1000</v>
      </c>
      <c r="F18" s="7">
        <f t="shared" si="1"/>
        <v>2000</v>
      </c>
      <c r="G18" s="7">
        <f t="shared" si="1"/>
        <v>1600</v>
      </c>
      <c r="H18" s="7">
        <f t="shared" si="1"/>
        <v>0</v>
      </c>
      <c r="I18" s="7">
        <f t="shared" si="1"/>
        <v>0</v>
      </c>
    </row>
    <row r="20" spans="2:12" x14ac:dyDescent="0.3">
      <c r="B20" s="1" t="s">
        <v>21</v>
      </c>
      <c r="C20" s="7">
        <f>0.25*C7*C9</f>
        <v>300</v>
      </c>
      <c r="D20" s="7">
        <f t="shared" ref="D20:I20" si="2">0.25*D7*D9</f>
        <v>375</v>
      </c>
      <c r="E20" s="7">
        <f t="shared" si="2"/>
        <v>250</v>
      </c>
      <c r="F20" s="7">
        <f t="shared" si="2"/>
        <v>500</v>
      </c>
      <c r="G20" s="7">
        <f t="shared" si="2"/>
        <v>400</v>
      </c>
      <c r="H20" s="7">
        <f t="shared" si="2"/>
        <v>0</v>
      </c>
      <c r="I20" s="7">
        <f t="shared" si="2"/>
        <v>0</v>
      </c>
    </row>
    <row r="22" spans="2:12" ht="16.2" thickBot="1" x14ac:dyDescent="0.35">
      <c r="C22" s="23" t="s">
        <v>12</v>
      </c>
      <c r="D22" s="23"/>
      <c r="E22" s="23"/>
      <c r="F22" s="23"/>
      <c r="G22" s="23"/>
      <c r="H22" s="23"/>
    </row>
    <row r="23" spans="2:12" ht="16.2" thickBot="1" x14ac:dyDescent="0.35">
      <c r="C23" s="25" t="s">
        <v>14</v>
      </c>
      <c r="D23" s="26"/>
      <c r="E23" s="25" t="s">
        <v>15</v>
      </c>
      <c r="F23" s="26"/>
      <c r="G23" s="25" t="s">
        <v>16</v>
      </c>
      <c r="H23" s="26"/>
      <c r="K23" s="24" t="s">
        <v>17</v>
      </c>
      <c r="L23" s="24"/>
    </row>
    <row r="24" spans="2:12" ht="31.2" x14ac:dyDescent="0.3">
      <c r="B24" s="8"/>
      <c r="C24" s="9" t="s">
        <v>3</v>
      </c>
      <c r="D24" s="10" t="s">
        <v>4</v>
      </c>
      <c r="E24" s="9" t="s">
        <v>3</v>
      </c>
      <c r="F24" s="10" t="s">
        <v>4</v>
      </c>
      <c r="G24" s="9" t="s">
        <v>3</v>
      </c>
      <c r="H24" s="9" t="s">
        <v>4</v>
      </c>
      <c r="K24" s="6" t="s">
        <v>11</v>
      </c>
      <c r="L24" s="6" t="s">
        <v>20</v>
      </c>
    </row>
    <row r="25" spans="2:12" x14ac:dyDescent="0.3">
      <c r="C25" s="11">
        <f>SUMPRODUCT(C3:I3,C13:I13)</f>
        <v>67000.000000000975</v>
      </c>
      <c r="D25" s="12">
        <f>SUMPRODUCT(C4:I4,C13:I13)</f>
        <v>70000.000000000611</v>
      </c>
      <c r="E25" s="11">
        <f>SUMPRODUCT(C3:I3,C14:I14)</f>
        <v>29999.999999999993</v>
      </c>
      <c r="F25" s="12">
        <f>SUMPRODUCT(C4:I4,C14:I14)</f>
        <v>79000.000000000306</v>
      </c>
      <c r="G25" s="11">
        <f>SUMPRODUCT(C3:I3,C15:I15)</f>
        <v>41999.999999999891</v>
      </c>
      <c r="H25" s="13">
        <f>SUMPRODUCT(C4:I4,C15:I15)</f>
        <v>71000.000000000247</v>
      </c>
      <c r="J25" s="1">
        <v>1</v>
      </c>
      <c r="K25" s="19">
        <v>10</v>
      </c>
      <c r="L25" s="19">
        <v>35</v>
      </c>
    </row>
    <row r="26" spans="2:12" x14ac:dyDescent="0.3">
      <c r="C26" s="3" t="s">
        <v>2</v>
      </c>
      <c r="D26" s="4" t="s">
        <v>2</v>
      </c>
      <c r="E26" s="3" t="s">
        <v>2</v>
      </c>
      <c r="F26" s="4" t="s">
        <v>2</v>
      </c>
      <c r="G26" s="3" t="s">
        <v>2</v>
      </c>
      <c r="H26" s="5" t="s">
        <v>2</v>
      </c>
      <c r="J26" s="1">
        <v>2</v>
      </c>
      <c r="K26" s="19">
        <v>15</v>
      </c>
      <c r="L26" s="19">
        <v>30</v>
      </c>
    </row>
    <row r="27" spans="2:12" ht="16.2" thickBot="1" x14ac:dyDescent="0.35">
      <c r="C27" s="14">
        <f>K25*J13</f>
        <v>20000.000000000175</v>
      </c>
      <c r="D27" s="15">
        <f>L25*J13</f>
        <v>70000.000000000611</v>
      </c>
      <c r="E27" s="14">
        <f>K26*J14</f>
        <v>29999.999999999993</v>
      </c>
      <c r="F27" s="15">
        <f>L26*J14</f>
        <v>59999.999999999985</v>
      </c>
      <c r="G27" s="14">
        <f>K27*J15</f>
        <v>37500.000000000015</v>
      </c>
      <c r="H27" s="16">
        <f>L27*J15</f>
        <v>62500.000000000022</v>
      </c>
      <c r="J27" s="1">
        <v>3</v>
      </c>
      <c r="K27" s="19">
        <v>15</v>
      </c>
      <c r="L27" s="19">
        <v>25</v>
      </c>
    </row>
  </sheetData>
  <mergeCells count="9">
    <mergeCell ref="C1:I1"/>
    <mergeCell ref="C11:I11"/>
    <mergeCell ref="A13:A15"/>
    <mergeCell ref="N8:O8"/>
    <mergeCell ref="C22:H22"/>
    <mergeCell ref="C23:D23"/>
    <mergeCell ref="E23:F23"/>
    <mergeCell ref="G23:H23"/>
    <mergeCell ref="K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q1.2</vt:lpstr>
      <vt:lpstr>q1.3</vt:lpstr>
      <vt:lpstr>q1.4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2020-03-04T22:44:09Z</dcterms:created>
  <dcterms:modified xsi:type="dcterms:W3CDTF">2020-03-09T17:38:57Z</dcterms:modified>
</cp:coreProperties>
</file>