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91809\Videos\"/>
    </mc:Choice>
  </mc:AlternateContent>
  <xr:revisionPtr revIDLastSave="0" documentId="8_{BBF4B460-8122-4114-A060-CEC9D4B40054}" xr6:coauthVersionLast="47" xr6:coauthVersionMax="47" xr10:uidLastSave="{00000000-0000-0000-0000-000000000000}"/>
  <bookViews>
    <workbookView xWindow="-110" yWindow="-110" windowWidth="19420" windowHeight="10300" xr2:uid="{A4EFFB18-8123-45A3-B0FA-0511E339001B}"/>
  </bookViews>
  <sheets>
    <sheet name="DASHBOARD" sheetId="1" r:id="rId1"/>
    <sheet name="Database (2)" sheetId="4" r:id="rId2"/>
    <sheet name="PIVOT TABLE" sheetId="3" r:id="rId3"/>
  </sheets>
  <definedNames>
    <definedName name="ExternalData_1" localSheetId="1" hidden="1">'Database (2)'!$A$1:$T$25</definedName>
    <definedName name="Slicer_Driver">#N/A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9" i="3" l="1"/>
  <c r="I28" i="3"/>
  <c r="N5" i="3"/>
  <c r="N6" i="3"/>
  <c r="N4" i="3"/>
  <c r="H5" i="3"/>
  <c r="X11" i="3"/>
  <c r="X13" i="3" s="1"/>
  <c r="AA12" i="3"/>
  <c r="AA11" i="3"/>
  <c r="AA13" i="3" s="1"/>
  <c r="X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B10B8A-06FE-40FD-9A36-75FFA52F485B}" keepAlive="1" name="Query - Database" description="Connection to the 'Database' query in the workbook." type="5" refreshedVersion="8" background="1" saveData="1">
    <dbPr connection="Provider=Microsoft.Mashup.OleDb.1;Data Source=$Workbook$;Location=Database;Extended Properties=&quot;&quot;" command="SELECT * FROM [Database]"/>
  </connection>
</connections>
</file>

<file path=xl/sharedStrings.xml><?xml version="1.0" encoding="utf-8"?>
<sst xmlns="http://schemas.openxmlformats.org/spreadsheetml/2006/main" count="415" uniqueCount="92">
  <si>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</si>
  <si>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</si>
  <si>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</si>
  <si>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</si>
  <si>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</si>
  <si>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</si>
  <si>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</si>
  <si>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</si>
  <si>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</si>
  <si>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</si>
  <si>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</si>
  <si>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</si>
  <si>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</si>
  <si>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</si>
  <si>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</si>
  <si>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</si>
  <si>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</si>
  <si>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</si>
  <si>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</si>
  <si>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</si>
  <si>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</si>
  <si>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</si>
  <si>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</si>
  <si>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</si>
  <si>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Close</t>
  </si>
  <si>
    <t>Return</t>
  </si>
  <si>
    <t>Xunthai</t>
  </si>
  <si>
    <t>Gidec</t>
  </si>
  <si>
    <t>Woodchip</t>
  </si>
  <si>
    <t>No</t>
  </si>
  <si>
    <t>Feb</t>
  </si>
  <si>
    <t>Jaison</t>
  </si>
  <si>
    <t>72-1001/1002</t>
  </si>
  <si>
    <t>Port Said</t>
  </si>
  <si>
    <t>Safeskin</t>
  </si>
  <si>
    <t>Woodpellet</t>
  </si>
  <si>
    <t>Mar</t>
  </si>
  <si>
    <t>Far</t>
  </si>
  <si>
    <t>Suies</t>
  </si>
  <si>
    <t>Apr</t>
  </si>
  <si>
    <t>Regular</t>
  </si>
  <si>
    <t>One-Way</t>
  </si>
  <si>
    <t>X1 Port</t>
  </si>
  <si>
    <t>May</t>
  </si>
  <si>
    <t>Lee</t>
  </si>
  <si>
    <t>Top glove</t>
  </si>
  <si>
    <t>Jun</t>
  </si>
  <si>
    <t>Alex</t>
  </si>
  <si>
    <t>Jul</t>
  </si>
  <si>
    <t>Giza</t>
  </si>
  <si>
    <t>Aug</t>
  </si>
  <si>
    <t>Yes</t>
  </si>
  <si>
    <t>Sep</t>
  </si>
  <si>
    <t>Mina</t>
  </si>
  <si>
    <t>Oct</t>
  </si>
  <si>
    <t>Air Port</t>
  </si>
  <si>
    <t>Nov</t>
  </si>
  <si>
    <t>Dec</t>
  </si>
  <si>
    <t>PT</t>
  </si>
  <si>
    <t>Count of N</t>
  </si>
  <si>
    <t>Row Labels</t>
  </si>
  <si>
    <t>Grand Total</t>
  </si>
  <si>
    <t>TOTAL TRIPS</t>
  </si>
  <si>
    <t>HIRED TRANSPORTATION</t>
  </si>
  <si>
    <t>Count of Hired Transportation</t>
  </si>
  <si>
    <t>YES</t>
  </si>
  <si>
    <t>CLASSIFY TRIPS</t>
  </si>
  <si>
    <t>Count of Trip Classify</t>
  </si>
  <si>
    <t>Sum of Driver wage/trip</t>
  </si>
  <si>
    <t>Sum of Buddy wage/trip</t>
  </si>
  <si>
    <t>CARGO TYPES</t>
  </si>
  <si>
    <t>Count of Goods</t>
  </si>
  <si>
    <t>TOTAL EXPENSES</t>
  </si>
  <si>
    <t>Sum of TOTAL EXPENSES</t>
  </si>
  <si>
    <t>Sum of TOTAL SALARIES</t>
  </si>
  <si>
    <t>TOTAL SALARIES</t>
  </si>
  <si>
    <t>TOTAL WAGES</t>
  </si>
  <si>
    <t>Sum of TOTAL WAGES</t>
  </si>
  <si>
    <t>WAGES</t>
  </si>
  <si>
    <t>SALARIES</t>
  </si>
  <si>
    <t>PERCENTAGE</t>
  </si>
  <si>
    <t>Sum of Driver Salary</t>
  </si>
  <si>
    <t>Sum of Buddy Salary</t>
  </si>
  <si>
    <t>MONTHLY EXPNENSES</t>
  </si>
  <si>
    <t>Sum of Distance (km)</t>
  </si>
  <si>
    <t>Sum of MONTHLY EXPENSES</t>
  </si>
  <si>
    <t>DRIVER WAGES</t>
  </si>
  <si>
    <t>BUDDY WAGES</t>
  </si>
  <si>
    <t>BUDDY SALARY</t>
  </si>
  <si>
    <t>DRIVER SALARY</t>
  </si>
  <si>
    <t>DISTANCE TRAVELED</t>
  </si>
  <si>
    <t>Count of Distance Traveled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</si>
</sst>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1E]* #,##0_-;\-[$฿-41E]* #,##0_-;_-[$฿-41E]*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E4E6ED"/>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2" borderId="0" xfId="0" applyFill="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9" fontId="0" fillId="0" borderId="0" xfId="1" applyFont="1"/>
  </cellXfs>
  <cellStyles count="2">
    <cellStyle name="Normal" xfId="0" builtinId="0"/>
    <cellStyle name="Percent" xfId="1" builtinId="5"/>
  </cellStyles>
  <dxfs count="23">
    <dxf>
      <numFmt numFmtId="164" formatCode="_-[$฿-41E]* #,##0_-;\-[$฿-41E]* #,##0_-;_-[$฿-41E]* &quot;-&quot;??_-;_-@_-"/>
    </dxf>
    <dxf>
      <numFmt numFmtId="164" formatCode="_-[$฿-41E]* #,##0_-;\-[$฿-41E]* #,##0_-;_-[$฿-41E]* &quot;-&quot;??_-;_-@_-"/>
    </dxf>
    <dxf>
      <numFmt numFmtId="164" formatCode="_-[$฿-41E]* #,##0_-;\-[$฿-41E]* #,##0_-;_-[$฿-41E]* &quot;-&quot;??_-;_-@_-"/>
    </dxf>
    <dxf>
      <numFmt numFmtId="164" formatCode="_-[$฿-41E]* #,##0_-;\-[$฿-41E]* #,##0_-;_-[$฿-41E]* &quot;-&quot;??_-;_-@_-"/>
    </dxf>
    <dxf>
      <numFmt numFmtId="164" formatCode="_-[$฿-41E]* #,##0_-;\-[$฿-41E]* #,##0_-;_-[$฿-41E]* &quot;-&quot;??_-;_-@_-"/>
    </dxf>
    <dxf>
      <numFmt numFmtId="164" formatCode="_-[$฿-41E]* #,##0_-;\-[$฿-41E]* #,##0_-;_-[$฿-41E]* &quot;-&quot;??_-;_-@_-"/>
    </dxf>
    <dxf>
      <numFmt numFmtId="164" formatCode="_-[$฿-41E]* #,##0_-;\-[$฿-41E]* #,##0_-;_-[$฿-41E]* &quot;-&quot;??_-;_-@_-"/>
    </dxf>
    <dxf>
      <numFmt numFmtId="164" formatCode="_-[$฿-41E]* #,##0_-;\-[$฿-41E]* #,##0_-;_-[$฿-41E]*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border>
        <vertical style="thin">
          <color auto="1"/>
        </vertical>
        <horizontal/>
      </border>
    </dxf>
    <dxf>
      <border>
        <vertical style="thin">
          <color auto="1"/>
        </vertical>
        <horizontal/>
      </border>
    </dxf>
    <dxf>
      <border diagonalUp="0" diagonalDown="0">
        <left/>
        <right/>
        <top/>
        <bottom/>
        <vertical style="thin">
          <color auto="1"/>
        </vertical>
        <horizontal style="thin">
          <color auto="1"/>
        </horizontal>
      </border>
    </dxf>
    <dxf>
      <border diagonalUp="0" diagonalDown="0">
        <left/>
        <right/>
        <top/>
        <bottom/>
        <vertical/>
        <horizontal/>
      </border>
    </dxf>
  </dxfs>
  <tableStyles count="4" defaultTableStyle="TableStyleMedium2" defaultPivotStyle="PivotStyleLight16">
    <tableStyle name="Slicer Style 1" pivot="0" table="0" count="1" xr9:uid="{0A4AC6AC-C207-44B3-8155-AA3EA447725A}">
      <tableStyleElement type="wholeTable" dxfId="22"/>
    </tableStyle>
    <tableStyle name="Slicer Style 2" pivot="0" table="0" count="1" xr9:uid="{24672346-1620-4EEF-BC0F-2709E1D2770E}">
      <tableStyleElement type="wholeTable" dxfId="21"/>
    </tableStyle>
    <tableStyle name="Slicer Style 3" pivot="0" table="0" count="1" xr9:uid="{E4A0FAEB-F9BE-4634-BFEE-72AE7D45D3A5}">
      <tableStyleElement type="wholeTable" dxfId="20"/>
    </tableStyle>
    <tableStyle name="Slicer Style 4" pivot="0" table="0" count="1" xr9:uid="{C93E1657-CA49-461B-8309-D683E4D7C417}">
      <tableStyleElement type="wholeTable" dxfId="19"/>
    </tableStyle>
  </tableStyles>
  <colors>
    <mruColors>
      <color rgb="FFFDFDFD"/>
      <color rgb="FFE8E9EC"/>
      <color rgb="FFEFEFF4"/>
      <color rgb="FFD6FEDF"/>
      <color rgb="FFFFFAF3"/>
      <color rgb="FFF6F9F9"/>
      <color rgb="FFF6F6F6"/>
      <color rgb="FFF9F9F9"/>
      <color rgb="FFE5D4FC"/>
      <color rgb="FFCDCDFF"/>
    </mruColors>
  </colors>
  <extLs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261C-4219-BFB1-8007EFA32007}"/>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261C-4219-BFB1-8007EFA32007}"/>
              </c:ext>
            </c:extLst>
          </c:dPt>
          <c:cat>
            <c:strRef>
              <c:f>'PIVOT TABLE'!$W$11:$W$12</c:f>
              <c:strCache>
                <c:ptCount val="2"/>
                <c:pt idx="0">
                  <c:v>SALARIES</c:v>
                </c:pt>
                <c:pt idx="1">
                  <c:v>WAGES</c:v>
                </c:pt>
              </c:strCache>
            </c:strRef>
          </c:cat>
          <c:val>
            <c:numRef>
              <c:f>'PIVOT TABLE'!$X$11:$X$12</c:f>
              <c:numCache>
                <c:formatCode>General</c:formatCode>
                <c:ptCount val="2"/>
                <c:pt idx="0">
                  <c:v>12100</c:v>
                </c:pt>
                <c:pt idx="1">
                  <c:v>15100</c:v>
                </c:pt>
              </c:numCache>
            </c:numRef>
          </c:val>
          <c:extLst>
            <c:ext xmlns:c16="http://schemas.microsoft.com/office/drawing/2014/chart" uri="{C3380CC4-5D6E-409C-BE32-E72D297353CC}">
              <c16:uniqueId val="{00000004-261C-4219-BFB1-8007EFA32007}"/>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TABLE!PivotTable6</c:name>
    <c:fmtId val="1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3.1197449817814527E-2"/>
          <c:y val="0"/>
          <c:w val="0.94721871791718537"/>
          <c:h val="0.70078026420405914"/>
        </c:manualLayout>
      </c:layout>
      <c:bar3DChart>
        <c:barDir val="col"/>
        <c:grouping val="clustered"/>
        <c:varyColors val="0"/>
        <c:ser>
          <c:idx val="0"/>
          <c:order val="0"/>
          <c:tx>
            <c:strRef>
              <c:f>'PIVOT TABLE'!$U$3</c:f>
              <c:strCache>
                <c:ptCount val="1"/>
                <c:pt idx="0">
                  <c:v>Total</c:v>
                </c:pt>
              </c:strCache>
            </c:strRef>
          </c:tx>
          <c:spPr>
            <a:solidFill>
              <a:schemeClr val="accent6">
                <a:lumMod val="75000"/>
              </a:schemeClr>
            </a:solidFill>
            <a:ln>
              <a:noFill/>
            </a:ln>
            <a:effectLst/>
            <a:sp3d/>
          </c:spPr>
          <c:invertIfNegative val="0"/>
          <c:dPt>
            <c:idx val="1"/>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1-8735-451C-AB40-F6F15BD4B0EF}"/>
              </c:ext>
            </c:extLst>
          </c:dPt>
          <c:cat>
            <c:strRef>
              <c:f>'PIVOT TABLE'!$T$4:$T$6</c:f>
              <c:strCache>
                <c:ptCount val="2"/>
                <c:pt idx="0">
                  <c:v>Woodchip</c:v>
                </c:pt>
                <c:pt idx="1">
                  <c:v>Woodpellet</c:v>
                </c:pt>
              </c:strCache>
            </c:strRef>
          </c:cat>
          <c:val>
            <c:numRef>
              <c:f>'PIVOT TABLE'!$U$4:$U$6</c:f>
              <c:numCache>
                <c:formatCode>General</c:formatCode>
                <c:ptCount val="2"/>
                <c:pt idx="0">
                  <c:v>12</c:v>
                </c:pt>
                <c:pt idx="1">
                  <c:v>12</c:v>
                </c:pt>
              </c:numCache>
            </c:numRef>
          </c:val>
          <c:extLst>
            <c:ext xmlns:c16="http://schemas.microsoft.com/office/drawing/2014/chart" uri="{C3380CC4-5D6E-409C-BE32-E72D297353CC}">
              <c16:uniqueId val="{00000000-8735-451C-AB40-F6F15BD4B0EF}"/>
            </c:ext>
          </c:extLst>
        </c:ser>
        <c:dLbls>
          <c:showLegendKey val="0"/>
          <c:showVal val="0"/>
          <c:showCatName val="0"/>
          <c:showSerName val="0"/>
          <c:showPercent val="0"/>
          <c:showBubbleSize val="0"/>
        </c:dLbls>
        <c:gapWidth val="150"/>
        <c:shape val="box"/>
        <c:axId val="824756096"/>
        <c:axId val="824738816"/>
        <c:axId val="0"/>
      </c:bar3DChart>
      <c:catAx>
        <c:axId val="8247560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4738816"/>
        <c:crosses val="autoZero"/>
        <c:auto val="1"/>
        <c:lblAlgn val="ctr"/>
        <c:lblOffset val="100"/>
        <c:noMultiLvlLbl val="0"/>
      </c:catAx>
      <c:valAx>
        <c:axId val="824738816"/>
        <c:scaling>
          <c:orientation val="minMax"/>
        </c:scaling>
        <c:delete val="1"/>
        <c:axPos val="l"/>
        <c:numFmt formatCode="General" sourceLinked="1"/>
        <c:majorTickMark val="out"/>
        <c:minorTickMark val="none"/>
        <c:tickLblPos val="nextTo"/>
        <c:crossAx val="82475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E9E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[fleet_managemnet_project.xlsx]PIVOT TABLE!PivotTable2</c:name>
    <c:fmtId val="5"/>
  </c:pivotSource>
  <c:chart>
    <c:autoTitleDeleted val="1"/>
    <c:pivotFmts>
      <c:pivotFmt>
        <c:idx val="0"/>
        <c:spPr>
          <a:solidFill>
            <a:schemeClr val="accent3"/>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hade val="65000"/>
            </a:schemeClr>
          </a:solidFill>
          <a:ln w="19050">
            <a:solidFill>
              <a:schemeClr val="lt1"/>
            </a:solidFill>
          </a:ln>
          <a:effectLst>
            <a:outerShdw blurRad="50800" dist="38100" algn="l" rotWithShape="0">
              <a:prstClr val="black">
                <a:alpha val="40000"/>
              </a:prstClr>
            </a:outerShdw>
          </a:effectLst>
        </c:spPr>
      </c:pivotFmt>
      <c:pivotFmt>
        <c:idx val="7"/>
        <c:spPr>
          <a:solidFill>
            <a:schemeClr val="accent3"/>
          </a:solidFill>
          <a:ln w="19050">
            <a:solidFill>
              <a:schemeClr val="lt1"/>
            </a:solidFill>
          </a:ln>
          <a:effectLst>
            <a:outerShdw blurRad="50800" dist="38100" algn="l" rotWithShape="0">
              <a:prstClr val="black">
                <a:alpha val="40000"/>
              </a:prstClr>
            </a:outerShdw>
          </a:effectLst>
        </c:spPr>
      </c:pivotFmt>
      <c:pivotFmt>
        <c:idx val="8"/>
        <c:spPr>
          <a:solidFill>
            <a:schemeClr val="accent3">
              <a:tint val="65000"/>
            </a:schemeClr>
          </a:solidFill>
          <a:ln w="19050">
            <a:solidFill>
              <a:schemeClr val="lt1"/>
            </a:solidFill>
          </a:ln>
          <a:effectLst>
            <a:outerShdw blurRad="50800" dist="38100" algn="l" rotWithShape="0">
              <a:prstClr val="black">
                <a:alpha val="40000"/>
              </a:prstClr>
            </a:outerShdw>
          </a:effectLst>
        </c:spPr>
      </c:pivotFmt>
    </c:pivotFmts>
    <c:plotArea>
      <c:layout>
        <c:manualLayout>
          <c:layoutTarget val="inner"/>
          <c:xMode val="edge"/>
          <c:yMode val="edge"/>
          <c:x val="0.21587292636274086"/>
          <c:y val="0.1939982962541123"/>
          <c:w val="0.59135646050732316"/>
          <c:h val="0.6120034074917754"/>
        </c:manualLayout>
      </c:layout>
      <c:pieChart>
        <c:varyColors val="1"/>
        <c:ser>
          <c:idx val="0"/>
          <c:order val="0"/>
          <c:tx>
            <c:strRef>
              <c:f>'PIVOT TABLE'!$K$3</c:f>
              <c:strCache>
                <c:ptCount val="1"/>
                <c:pt idx="0">
                  <c:v>Total</c:v>
                </c:pt>
              </c:strCache>
            </c:strRef>
          </c:tx>
          <c:spPr>
            <a:effectLst>
              <a:outerShdw blurRad="50800" dist="38100" algn="l" rotWithShape="0">
                <a:prstClr val="black">
                  <a:alpha val="40000"/>
                </a:prstClr>
              </a:outerShdw>
            </a:effectLst>
          </c:spPr>
          <c:dPt>
            <c:idx val="0"/>
            <c:bubble3D val="0"/>
            <c:spPr>
              <a:solidFill>
                <a:schemeClr val="accent3">
                  <a:shade val="65000"/>
                </a:schemeClr>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1-ED10-4264-B09C-F5E4A305A645}"/>
              </c:ext>
            </c:extLst>
          </c:dPt>
          <c:dPt>
            <c:idx val="1"/>
            <c:bubble3D val="0"/>
            <c:spPr>
              <a:solidFill>
                <a:schemeClr val="accent3"/>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3-ED10-4264-B09C-F5E4A305A645}"/>
              </c:ext>
            </c:extLst>
          </c:dPt>
          <c:dPt>
            <c:idx val="2"/>
            <c:bubble3D val="0"/>
            <c:spPr>
              <a:solidFill>
                <a:schemeClr val="accent3">
                  <a:tint val="65000"/>
                </a:schemeClr>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5-ED10-4264-B09C-F5E4A305A6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TABLE'!$J$4:$J$7</c:f>
              <c:strCache>
                <c:ptCount val="3"/>
                <c:pt idx="0">
                  <c:v>Close</c:v>
                </c:pt>
                <c:pt idx="1">
                  <c:v>Far</c:v>
                </c:pt>
                <c:pt idx="2">
                  <c:v>Regular</c:v>
                </c:pt>
              </c:strCache>
            </c:strRef>
          </c:cat>
          <c:val>
            <c:numRef>
              <c:f>'PIVOT TABLE'!$K$4:$K$7</c:f>
              <c:numCache>
                <c:formatCode>General</c:formatCode>
                <c:ptCount val="3"/>
                <c:pt idx="0">
                  <c:v>16</c:v>
                </c:pt>
                <c:pt idx="1">
                  <c:v>6</c:v>
                </c:pt>
                <c:pt idx="2">
                  <c:v>2</c:v>
                </c:pt>
              </c:numCache>
            </c:numRef>
          </c:val>
          <c:extLst>
            <c:ext xmlns:c16="http://schemas.microsoft.com/office/drawing/2014/chart" uri="{C3380CC4-5D6E-409C-BE32-E72D297353CC}">
              <c16:uniqueId val="{00000006-ED10-4264-B09C-F5E4A305A645}"/>
            </c:ext>
          </c:extLst>
        </c:ser>
        <c:dLbls>
          <c:dLblPos val="bestFit"/>
          <c:showLegendKey val="0"/>
          <c:showVal val="1"/>
          <c:showCatName val="0"/>
          <c:showSerName val="0"/>
          <c:showPercent val="0"/>
          <c:showBubbleSize val="0"/>
          <c:showLeaderLines val="1"/>
        </c:dLbls>
        <c:firstSliceAng val="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E9E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5D-47D0-8D02-40E30C62C5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5D-47D0-8D02-40E30C62C5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5D-47D0-8D02-40E30C62C5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TABLE'!$J$4:$J$7</c:f>
              <c:strCache>
                <c:ptCount val="3"/>
                <c:pt idx="0">
                  <c:v>Close</c:v>
                </c:pt>
                <c:pt idx="1">
                  <c:v>Far</c:v>
                </c:pt>
                <c:pt idx="2">
                  <c:v>Regular</c:v>
                </c:pt>
              </c:strCache>
            </c:strRef>
          </c:cat>
          <c:val>
            <c:numRef>
              <c:f>'PIVOT TABLE'!$K$4:$K$7</c:f>
              <c:numCache>
                <c:formatCode>General</c:formatCode>
                <c:ptCount val="3"/>
                <c:pt idx="0">
                  <c:v>16</c:v>
                </c:pt>
                <c:pt idx="1">
                  <c:v>6</c:v>
                </c:pt>
                <c:pt idx="2">
                  <c:v>2</c:v>
                </c:pt>
              </c:numCache>
            </c:numRef>
          </c:val>
          <c:extLst>
            <c:ext xmlns:c16="http://schemas.microsoft.com/office/drawing/2014/chart" uri="{C3380CC4-5D6E-409C-BE32-E72D297353CC}">
              <c16:uniqueId val="{00000000-64E0-4B1C-B7A6-9CC68D38CD1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TABLE!PivotTable5</c:name>
    <c:fmtId val="9"/>
  </c:pivotSource>
  <c:chart>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c:f>
              <c:strCache>
                <c:ptCount val="1"/>
                <c:pt idx="0">
                  <c:v>Sum of Driver wage/trip</c:v>
                </c:pt>
              </c:strCache>
            </c:strRef>
          </c:tx>
          <c:spPr>
            <a:solidFill>
              <a:schemeClr val="bg2">
                <a:lumMod val="75000"/>
              </a:schemeClr>
            </a:solidFill>
            <a:ln>
              <a:noFill/>
            </a:ln>
            <a:effectLst/>
          </c:spPr>
          <c:invertIfNegative val="0"/>
          <c:cat>
            <c:strRef>
              <c:f>'PIVOT TABLE'!$P$4:$P$7</c:f>
              <c:strCache>
                <c:ptCount val="3"/>
                <c:pt idx="0">
                  <c:v>Close</c:v>
                </c:pt>
                <c:pt idx="1">
                  <c:v>Far</c:v>
                </c:pt>
                <c:pt idx="2">
                  <c:v>Regular</c:v>
                </c:pt>
              </c:strCache>
            </c:strRef>
          </c:cat>
          <c:val>
            <c:numRef>
              <c:f>'PIVOT TABLE'!$Q$4:$Q$7</c:f>
              <c:numCache>
                <c:formatCode>General</c:formatCode>
                <c:ptCount val="3"/>
                <c:pt idx="0">
                  <c:v>6400</c:v>
                </c:pt>
                <c:pt idx="1">
                  <c:v>4000</c:v>
                </c:pt>
                <c:pt idx="2">
                  <c:v>800</c:v>
                </c:pt>
              </c:numCache>
            </c:numRef>
          </c:val>
          <c:extLst>
            <c:ext xmlns:c16="http://schemas.microsoft.com/office/drawing/2014/chart" uri="{C3380CC4-5D6E-409C-BE32-E72D297353CC}">
              <c16:uniqueId val="{00000000-0171-4197-BD20-34C1D4675B06}"/>
            </c:ext>
          </c:extLst>
        </c:ser>
        <c:ser>
          <c:idx val="1"/>
          <c:order val="1"/>
          <c:tx>
            <c:strRef>
              <c:f>'PIVOT TABLE'!$R$3</c:f>
              <c:strCache>
                <c:ptCount val="1"/>
                <c:pt idx="0">
                  <c:v>Sum of Buddy wage/trip</c:v>
                </c:pt>
              </c:strCache>
            </c:strRef>
          </c:tx>
          <c:spPr>
            <a:solidFill>
              <a:schemeClr val="tx1">
                <a:lumMod val="65000"/>
                <a:lumOff val="35000"/>
              </a:schemeClr>
            </a:solidFill>
            <a:ln>
              <a:noFill/>
            </a:ln>
            <a:effectLst/>
          </c:spPr>
          <c:invertIfNegative val="0"/>
          <c:cat>
            <c:strRef>
              <c:f>'PIVOT TABLE'!$P$4:$P$7</c:f>
              <c:strCache>
                <c:ptCount val="3"/>
                <c:pt idx="0">
                  <c:v>Close</c:v>
                </c:pt>
                <c:pt idx="1">
                  <c:v>Far</c:v>
                </c:pt>
                <c:pt idx="2">
                  <c:v>Regular</c:v>
                </c:pt>
              </c:strCache>
            </c:strRef>
          </c:cat>
          <c:val>
            <c:numRef>
              <c:f>'PIVOT TABLE'!$R$4:$R$7</c:f>
              <c:numCache>
                <c:formatCode>General</c:formatCode>
                <c:ptCount val="3"/>
                <c:pt idx="0">
                  <c:v>3100</c:v>
                </c:pt>
                <c:pt idx="1">
                  <c:v>600</c:v>
                </c:pt>
                <c:pt idx="2">
                  <c:v>200</c:v>
                </c:pt>
              </c:numCache>
            </c:numRef>
          </c:val>
          <c:extLst>
            <c:ext xmlns:c16="http://schemas.microsoft.com/office/drawing/2014/chart" uri="{C3380CC4-5D6E-409C-BE32-E72D297353CC}">
              <c16:uniqueId val="{00000001-0171-4197-BD20-34C1D4675B06}"/>
            </c:ext>
          </c:extLst>
        </c:ser>
        <c:dLbls>
          <c:showLegendKey val="0"/>
          <c:showVal val="0"/>
          <c:showCatName val="0"/>
          <c:showSerName val="0"/>
          <c:showPercent val="0"/>
          <c:showBubbleSize val="0"/>
        </c:dLbls>
        <c:gapWidth val="219"/>
        <c:overlap val="-27"/>
        <c:axId val="480831280"/>
        <c:axId val="480830800"/>
      </c:barChart>
      <c:catAx>
        <c:axId val="480831280"/>
        <c:scaling>
          <c:orientation val="minMax"/>
        </c:scaling>
        <c:delete val="1"/>
        <c:axPos val="b"/>
        <c:numFmt formatCode="General" sourceLinked="1"/>
        <c:majorTickMark val="none"/>
        <c:minorTickMark val="none"/>
        <c:tickLblPos val="nextTo"/>
        <c:crossAx val="480830800"/>
        <c:crosses val="autoZero"/>
        <c:auto val="1"/>
        <c:lblAlgn val="ctr"/>
        <c:lblOffset val="100"/>
        <c:noMultiLvlLbl val="0"/>
      </c:catAx>
      <c:valAx>
        <c:axId val="480830800"/>
        <c:scaling>
          <c:orientation val="minMax"/>
        </c:scaling>
        <c:delete val="1"/>
        <c:axPos val="l"/>
        <c:numFmt formatCode="General" sourceLinked="1"/>
        <c:majorTickMark val="none"/>
        <c:minorTickMark val="none"/>
        <c:tickLblPos val="nextTo"/>
        <c:crossAx val="48083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TABLE!PivotTable6</c:name>
    <c:fmtId val="1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929018789144051E-2"/>
          <c:y val="7.6388888888888895E-2"/>
          <c:w val="0.90814196242171186"/>
          <c:h val="0.84722222222222221"/>
        </c:manualLayout>
      </c:layout>
      <c:bar3DChart>
        <c:barDir val="col"/>
        <c:grouping val="clustered"/>
        <c:varyColors val="0"/>
        <c:ser>
          <c:idx val="0"/>
          <c:order val="0"/>
          <c:tx>
            <c:strRef>
              <c:f>'PIVOT TABLE'!$U$3</c:f>
              <c:strCache>
                <c:ptCount val="1"/>
                <c:pt idx="0">
                  <c:v>Total</c:v>
                </c:pt>
              </c:strCache>
            </c:strRef>
          </c:tx>
          <c:spPr>
            <a:solidFill>
              <a:schemeClr val="accent1"/>
            </a:solidFill>
            <a:ln>
              <a:noFill/>
            </a:ln>
            <a:effectLst/>
            <a:sp3d/>
          </c:spPr>
          <c:invertIfNegative val="0"/>
          <c:cat>
            <c:strRef>
              <c:f>'PIVOT TABLE'!$T$4:$T$6</c:f>
              <c:strCache>
                <c:ptCount val="2"/>
                <c:pt idx="0">
                  <c:v>Woodchip</c:v>
                </c:pt>
                <c:pt idx="1">
                  <c:v>Woodpellet</c:v>
                </c:pt>
              </c:strCache>
            </c:strRef>
          </c:cat>
          <c:val>
            <c:numRef>
              <c:f>'PIVOT TABLE'!$U$4:$U$6</c:f>
              <c:numCache>
                <c:formatCode>General</c:formatCode>
                <c:ptCount val="2"/>
                <c:pt idx="0">
                  <c:v>12</c:v>
                </c:pt>
                <c:pt idx="1">
                  <c:v>12</c:v>
                </c:pt>
              </c:numCache>
            </c:numRef>
          </c:val>
          <c:extLst>
            <c:ext xmlns:c16="http://schemas.microsoft.com/office/drawing/2014/chart" uri="{C3380CC4-5D6E-409C-BE32-E72D297353CC}">
              <c16:uniqueId val="{00000000-FBE2-4FBB-9F9E-8611A8BD343F}"/>
            </c:ext>
          </c:extLst>
        </c:ser>
        <c:dLbls>
          <c:showLegendKey val="0"/>
          <c:showVal val="0"/>
          <c:showCatName val="0"/>
          <c:showSerName val="0"/>
          <c:showPercent val="0"/>
          <c:showBubbleSize val="0"/>
        </c:dLbls>
        <c:gapWidth val="150"/>
        <c:shape val="box"/>
        <c:axId val="824756096"/>
        <c:axId val="824738816"/>
        <c:axId val="0"/>
      </c:bar3DChart>
      <c:catAx>
        <c:axId val="8247560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38816"/>
        <c:crosses val="autoZero"/>
        <c:auto val="1"/>
        <c:lblAlgn val="ctr"/>
        <c:lblOffset val="100"/>
        <c:noMultiLvlLbl val="0"/>
      </c:catAx>
      <c:valAx>
        <c:axId val="824738816"/>
        <c:scaling>
          <c:orientation val="minMax"/>
        </c:scaling>
        <c:delete val="1"/>
        <c:axPos val="l"/>
        <c:numFmt formatCode="General" sourceLinked="1"/>
        <c:majorTickMark val="out"/>
        <c:minorTickMark val="none"/>
        <c:tickLblPos val="nextTo"/>
        <c:crossAx val="82475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13-409E-BBA3-234B81CF78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13-409E-BBA3-234B81CF78C9}"/>
              </c:ext>
            </c:extLst>
          </c:dPt>
          <c:cat>
            <c:strRef>
              <c:f>'PIVOT TABLE'!$W$11:$W$12</c:f>
              <c:strCache>
                <c:ptCount val="2"/>
                <c:pt idx="0">
                  <c:v>SALARIES</c:v>
                </c:pt>
                <c:pt idx="1">
                  <c:v>WAGES</c:v>
                </c:pt>
              </c:strCache>
            </c:strRef>
          </c:cat>
          <c:val>
            <c:numRef>
              <c:f>'PIVOT TABLE'!$X$11:$X$12</c:f>
              <c:numCache>
                <c:formatCode>General</c:formatCode>
                <c:ptCount val="2"/>
                <c:pt idx="0">
                  <c:v>12100</c:v>
                </c:pt>
                <c:pt idx="1">
                  <c:v>15100</c:v>
                </c:pt>
              </c:numCache>
            </c:numRef>
          </c:val>
          <c:extLst>
            <c:ext xmlns:c16="http://schemas.microsoft.com/office/drawing/2014/chart" uri="{C3380CC4-5D6E-409C-BE32-E72D297353CC}">
              <c16:uniqueId val="{00000000-45D7-4364-A824-EFFE2E2DC5F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6A-4C9C-9025-963CA3F199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6A-4C9C-9025-963CA3F1991A}"/>
              </c:ext>
            </c:extLst>
          </c:dPt>
          <c:cat>
            <c:strRef>
              <c:f>'PIVOT TABLE'!$Z$11:$Z$12</c:f>
              <c:strCache>
                <c:ptCount val="2"/>
                <c:pt idx="0">
                  <c:v>WAGES</c:v>
                </c:pt>
                <c:pt idx="1">
                  <c:v>SALARIES</c:v>
                </c:pt>
              </c:strCache>
            </c:strRef>
          </c:cat>
          <c:val>
            <c:numRef>
              <c:f>'PIVOT TABLE'!$AA$11:$AA$12</c:f>
              <c:numCache>
                <c:formatCode>General</c:formatCode>
                <c:ptCount val="2"/>
                <c:pt idx="0">
                  <c:v>15100</c:v>
                </c:pt>
                <c:pt idx="1">
                  <c:v>12100</c:v>
                </c:pt>
              </c:numCache>
            </c:numRef>
          </c:val>
          <c:extLst>
            <c:ext xmlns:c16="http://schemas.microsoft.com/office/drawing/2014/chart" uri="{C3380CC4-5D6E-409C-BE32-E72D297353CC}">
              <c16:uniqueId val="{00000000-68E3-40AC-9097-DF37B818AA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TABLE!PivotTable11</c:name>
    <c:fmtId val="1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TABLE'!$AD$3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TABLE'!$AC$4:$AC$16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TABLE'!$AD$4:$AD$16</c:f>
              <c:numCache>
                <c:formatCode>_-[$฿-41E]* #,##0_-;\-[$฿-41E]* #,##0_-;_-[$฿-41E]* "-"??_-;_-@_-</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D294-40B3-AA1E-6BAABD168534}"/>
            </c:ext>
          </c:extLst>
        </c:ser>
        <c:dLbls>
          <c:showLegendKey val="0"/>
          <c:showVal val="1"/>
          <c:showCatName val="0"/>
          <c:showSerName val="0"/>
          <c:showPercent val="0"/>
          <c:showBubbleSize val="0"/>
        </c:dLbls>
        <c:gapWidth val="150"/>
        <c:shape val="box"/>
        <c:axId val="640121248"/>
        <c:axId val="640117888"/>
        <c:axId val="0"/>
      </c:bar3DChart>
      <c:catAx>
        <c:axId val="6401212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17888"/>
        <c:crosses val="autoZero"/>
        <c:auto val="1"/>
        <c:lblAlgn val="ctr"/>
        <c:lblOffset val="100"/>
        <c:noMultiLvlLbl val="0"/>
      </c:catAx>
      <c:valAx>
        <c:axId val="640117888"/>
        <c:scaling>
          <c:orientation val="minMax"/>
        </c:scaling>
        <c:delete val="1"/>
        <c:axPos val="l"/>
        <c:numFmt formatCode="_-[$฿-41E]* #,##0_-;\-[$฿-41E]* #,##0_-;_-[$฿-41E]* &quot;-&quot;??_-;_-@_-" sourceLinked="1"/>
        <c:majorTickMark val="none"/>
        <c:minorTickMark val="none"/>
        <c:tickLblPos val="nextTo"/>
        <c:crossAx val="64012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TABLE!PivotTable13</c:name>
    <c:fmtId val="19"/>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TABLE'!$AD$21</c:f>
              <c:strCache>
                <c:ptCount val="1"/>
                <c:pt idx="0">
                  <c:v>Total</c:v>
                </c:pt>
              </c:strCache>
            </c:strRef>
          </c:tx>
          <c:spPr>
            <a:ln w="28575" cap="rnd">
              <a:solidFill>
                <a:schemeClr val="accent1"/>
              </a:solidFill>
              <a:round/>
            </a:ln>
            <a:effectLst/>
          </c:spPr>
          <c:marker>
            <c:symbol val="none"/>
          </c:marker>
          <c:cat>
            <c:strRef>
              <c:f>'PIVOT TABLE'!$AC$22:$AC$34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TABLE'!$AD$22:$AD$34</c:f>
              <c:numCache>
                <c:formatCode>_-[$฿-41E]* #,##0_-;\-[$฿-41E]* #,##0_-;_-[$฿-41E]* "-"??_-;_-@_-</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0"/>
          <c:extLst>
            <c:ext xmlns:c16="http://schemas.microsoft.com/office/drawing/2014/chart" uri="{C3380CC4-5D6E-409C-BE32-E72D297353CC}">
              <c16:uniqueId val="{00000000-F4A7-4C67-A663-2701AA568847}"/>
            </c:ext>
          </c:extLst>
        </c:ser>
        <c:dLbls>
          <c:showLegendKey val="0"/>
          <c:showVal val="0"/>
          <c:showCatName val="0"/>
          <c:showSerName val="0"/>
          <c:showPercent val="0"/>
          <c:showBubbleSize val="0"/>
        </c:dLbls>
        <c:smooth val="0"/>
        <c:axId val="905245488"/>
        <c:axId val="905231088"/>
      </c:lineChart>
      <c:catAx>
        <c:axId val="90524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31088"/>
        <c:crosses val="autoZero"/>
        <c:auto val="1"/>
        <c:lblAlgn val="ctr"/>
        <c:lblOffset val="100"/>
        <c:noMultiLvlLbl val="0"/>
      </c:catAx>
      <c:valAx>
        <c:axId val="905231088"/>
        <c:scaling>
          <c:orientation val="minMax"/>
        </c:scaling>
        <c:delete val="1"/>
        <c:axPos val="l"/>
        <c:numFmt formatCode="_-[$฿-41E]* #,##0_-;\-[$฿-41E]* #,##0_-;_-[$฿-41E]* &quot;-&quot;??_-;_-@_-" sourceLinked="1"/>
        <c:majorTickMark val="none"/>
        <c:minorTickMark val="none"/>
        <c:tickLblPos val="nextTo"/>
        <c:crossAx val="9052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TABLE!PivotTable15</c:name>
    <c:fmtId val="19"/>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TABLE'!$AG$21</c:f>
              <c:strCache>
                <c:ptCount val="1"/>
                <c:pt idx="0">
                  <c:v>Total</c:v>
                </c:pt>
              </c:strCache>
            </c:strRef>
          </c:tx>
          <c:spPr>
            <a:ln w="28575" cap="rnd">
              <a:solidFill>
                <a:schemeClr val="accent1"/>
              </a:solidFill>
              <a:round/>
            </a:ln>
            <a:effectLst/>
          </c:spPr>
          <c:marker>
            <c:symbol val="none"/>
          </c:marker>
          <c:cat>
            <c:strRef>
              <c:f>'PIVOT TABLE'!$AF$22:$AF$34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TABLE'!$AG$22:$AG$34</c:f>
              <c:numCache>
                <c:formatCode>_-[$฿-41E]* #,##0_-;\-[$฿-41E]* #,##0_-;_-[$฿-41E]* "-"??_-;_-@_-</c:formatCode>
                <c:ptCount val="12"/>
                <c:pt idx="0">
                  <c:v>800</c:v>
                </c:pt>
                <c:pt idx="1">
                  <c:v>200</c:v>
                </c:pt>
                <c:pt idx="2">
                  <c:v>400</c:v>
                </c:pt>
                <c:pt idx="3">
                  <c:v>100</c:v>
                </c:pt>
                <c:pt idx="4">
                  <c:v>100</c:v>
                </c:pt>
                <c:pt idx="5">
                  <c:v>200</c:v>
                </c:pt>
                <c:pt idx="6">
                  <c:v>300</c:v>
                </c:pt>
                <c:pt idx="7">
                  <c:v>300</c:v>
                </c:pt>
                <c:pt idx="8">
                  <c:v>100</c:v>
                </c:pt>
                <c:pt idx="9">
                  <c:v>900</c:v>
                </c:pt>
                <c:pt idx="10">
                  <c:v>400</c:v>
                </c:pt>
                <c:pt idx="11">
                  <c:v>100</c:v>
                </c:pt>
              </c:numCache>
            </c:numRef>
          </c:val>
          <c:smooth val="0"/>
          <c:extLst>
            <c:ext xmlns:c16="http://schemas.microsoft.com/office/drawing/2014/chart" uri="{C3380CC4-5D6E-409C-BE32-E72D297353CC}">
              <c16:uniqueId val="{00000000-DABA-4D85-A6D4-16C39ACB42E7}"/>
            </c:ext>
          </c:extLst>
        </c:ser>
        <c:dLbls>
          <c:showLegendKey val="0"/>
          <c:showVal val="0"/>
          <c:showCatName val="0"/>
          <c:showSerName val="0"/>
          <c:showPercent val="0"/>
          <c:showBubbleSize val="0"/>
        </c:dLbls>
        <c:smooth val="0"/>
        <c:axId val="640106848"/>
        <c:axId val="640123648"/>
      </c:lineChart>
      <c:catAx>
        <c:axId val="64010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23648"/>
        <c:crosses val="autoZero"/>
        <c:auto val="1"/>
        <c:lblAlgn val="ctr"/>
        <c:lblOffset val="100"/>
        <c:noMultiLvlLbl val="0"/>
      </c:catAx>
      <c:valAx>
        <c:axId val="640123648"/>
        <c:scaling>
          <c:orientation val="minMax"/>
        </c:scaling>
        <c:delete val="1"/>
        <c:axPos val="l"/>
        <c:numFmt formatCode="_-[$฿-41E]* #,##0_-;\-[$฿-41E]* #,##0_-;_-[$฿-41E]* &quot;-&quot;??_-;_-@_-" sourceLinked="1"/>
        <c:majorTickMark val="none"/>
        <c:minorTickMark val="none"/>
        <c:tickLblPos val="nextTo"/>
        <c:crossAx val="6401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F737-4390-A379-32B0D599FA9F}"/>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F737-4390-A379-32B0D599FA9F}"/>
              </c:ext>
            </c:extLst>
          </c:dPt>
          <c:cat>
            <c:strRef>
              <c:f>'PIVOT TABLE'!$Z$11:$Z$12</c:f>
              <c:strCache>
                <c:ptCount val="2"/>
                <c:pt idx="0">
                  <c:v>WAGES</c:v>
                </c:pt>
                <c:pt idx="1">
                  <c:v>SALARIES</c:v>
                </c:pt>
              </c:strCache>
            </c:strRef>
          </c:cat>
          <c:val>
            <c:numRef>
              <c:f>'PIVOT TABLE'!$AA$11:$AA$12</c:f>
              <c:numCache>
                <c:formatCode>General</c:formatCode>
                <c:ptCount val="2"/>
                <c:pt idx="0">
                  <c:v>15100</c:v>
                </c:pt>
                <c:pt idx="1">
                  <c:v>12100</c:v>
                </c:pt>
              </c:numCache>
            </c:numRef>
          </c:val>
          <c:extLst>
            <c:ext xmlns:c16="http://schemas.microsoft.com/office/drawing/2014/chart" uri="{C3380CC4-5D6E-409C-BE32-E72D297353CC}">
              <c16:uniqueId val="{00000004-F737-4390-A379-32B0D599FA9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TABLE!PivotTable19</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24834874504623"/>
          <c:y val="0.1437908496732026"/>
          <c:w val="0.88375165125495381"/>
          <c:h val="0.85620915032679734"/>
        </c:manualLayout>
      </c:layout>
      <c:pie3DChart>
        <c:varyColors val="1"/>
        <c:ser>
          <c:idx val="0"/>
          <c:order val="0"/>
          <c:tx>
            <c:strRef>
              <c:f>'PIVOT TABLE'!$C$27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E38-4F03-A6B9-A31F8F05FD0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E38-4F03-A6B9-A31F8F05FD05}"/>
              </c:ext>
            </c:extLst>
          </c:dPt>
          <c:cat>
            <c:strRef>
              <c:f>'PIVOT TABLE'!$B$28:$B$30</c:f>
              <c:strCache>
                <c:ptCount val="2"/>
                <c:pt idx="0">
                  <c:v>One-Way</c:v>
                </c:pt>
                <c:pt idx="1">
                  <c:v>Return</c:v>
                </c:pt>
              </c:strCache>
            </c:strRef>
          </c:cat>
          <c:val>
            <c:numRef>
              <c:f>'PIVOT TABLE'!$C$28:$C$30</c:f>
              <c:numCache>
                <c:formatCode>General</c:formatCode>
                <c:ptCount val="2"/>
                <c:pt idx="0">
                  <c:v>608</c:v>
                </c:pt>
                <c:pt idx="1">
                  <c:v>260</c:v>
                </c:pt>
              </c:numCache>
            </c:numRef>
          </c:val>
          <c:extLst>
            <c:ext xmlns:c16="http://schemas.microsoft.com/office/drawing/2014/chart" uri="{C3380CC4-5D6E-409C-BE32-E72D297353CC}">
              <c16:uniqueId val="{00000000-BC2F-4F2C-BAD8-3F2B4F624EA0}"/>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TABLE!PivotTable20</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TABLE'!$F$27</c:f>
              <c:strCache>
                <c:ptCount val="1"/>
                <c:pt idx="0">
                  <c:v>Total</c:v>
                </c:pt>
              </c:strCache>
            </c:strRef>
          </c:tx>
          <c:spPr>
            <a:solidFill>
              <a:schemeClr val="accent1"/>
            </a:solidFill>
            <a:ln>
              <a:noFill/>
            </a:ln>
            <a:effectLst/>
            <a:sp3d/>
          </c:spPr>
          <c:invertIfNegative val="0"/>
          <c:cat>
            <c:strRef>
              <c:f>'PIVOT TABLE'!$E$28:$E$30</c:f>
              <c:strCache>
                <c:ptCount val="2"/>
                <c:pt idx="0">
                  <c:v>One-Way</c:v>
                </c:pt>
                <c:pt idx="1">
                  <c:v>Return</c:v>
                </c:pt>
              </c:strCache>
            </c:strRef>
          </c:cat>
          <c:val>
            <c:numRef>
              <c:f>'PIVOT TABLE'!$F$28:$F$30</c:f>
              <c:numCache>
                <c:formatCode>General</c:formatCode>
                <c:ptCount val="2"/>
                <c:pt idx="0">
                  <c:v>16</c:v>
                </c:pt>
                <c:pt idx="1">
                  <c:v>8</c:v>
                </c:pt>
              </c:numCache>
            </c:numRef>
          </c:val>
          <c:extLst>
            <c:ext xmlns:c16="http://schemas.microsoft.com/office/drawing/2014/chart" uri="{C3380CC4-5D6E-409C-BE32-E72D297353CC}">
              <c16:uniqueId val="{00000000-C51F-4BB9-98D0-7839F29D2E50}"/>
            </c:ext>
          </c:extLst>
        </c:ser>
        <c:dLbls>
          <c:showLegendKey val="0"/>
          <c:showVal val="0"/>
          <c:showCatName val="0"/>
          <c:showSerName val="0"/>
          <c:showPercent val="0"/>
          <c:showBubbleSize val="0"/>
        </c:dLbls>
        <c:gapWidth val="150"/>
        <c:shape val="box"/>
        <c:axId val="893296176"/>
        <c:axId val="893313936"/>
        <c:axId val="0"/>
      </c:bar3DChart>
      <c:catAx>
        <c:axId val="893296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13936"/>
        <c:crosses val="autoZero"/>
        <c:auto val="1"/>
        <c:lblAlgn val="ctr"/>
        <c:lblOffset val="100"/>
        <c:noMultiLvlLbl val="0"/>
      </c:catAx>
      <c:valAx>
        <c:axId val="893313936"/>
        <c:scaling>
          <c:orientation val="minMax"/>
        </c:scaling>
        <c:delete val="1"/>
        <c:axPos val="l"/>
        <c:numFmt formatCode="General" sourceLinked="1"/>
        <c:majorTickMark val="none"/>
        <c:minorTickMark val="none"/>
        <c:tickLblPos val="nextTo"/>
        <c:crossAx val="89329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TABLE!PivotTable21</c:name>
    <c:fmtId val="16"/>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TABLE'!$K$27:$K$39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TABLE'!$L$27:$L$39</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0"/>
          <c:extLst>
            <c:ext xmlns:c16="http://schemas.microsoft.com/office/drawing/2014/chart" uri="{C3380CC4-5D6E-409C-BE32-E72D297353CC}">
              <c16:uniqueId val="{00000000-20F1-42B9-A0FE-E0DB704AAEC7}"/>
            </c:ext>
          </c:extLst>
        </c:ser>
        <c:dLbls>
          <c:dLblPos val="t"/>
          <c:showLegendKey val="0"/>
          <c:showVal val="1"/>
          <c:showCatName val="0"/>
          <c:showSerName val="0"/>
          <c:showPercent val="0"/>
          <c:showBubbleSize val="0"/>
        </c:dLbls>
        <c:smooth val="0"/>
        <c:axId val="934485216"/>
        <c:axId val="934479936"/>
      </c:lineChart>
      <c:catAx>
        <c:axId val="93448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79936"/>
        <c:crosses val="autoZero"/>
        <c:auto val="1"/>
        <c:lblAlgn val="ctr"/>
        <c:lblOffset val="100"/>
        <c:noMultiLvlLbl val="0"/>
      </c:catAx>
      <c:valAx>
        <c:axId val="934479936"/>
        <c:scaling>
          <c:orientation val="minMax"/>
        </c:scaling>
        <c:delete val="1"/>
        <c:axPos val="l"/>
        <c:numFmt formatCode="General" sourceLinked="1"/>
        <c:majorTickMark val="none"/>
        <c:minorTickMark val="none"/>
        <c:tickLblPos val="nextTo"/>
        <c:crossAx val="93448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TABLE!PivotTable11</c:name>
    <c:fmtId val="2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TABLE'!$AD$3</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TABLE'!$AC$4:$AC$16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TABLE'!$AD$4:$AD$16</c:f>
              <c:numCache>
                <c:formatCode>_-[$฿-41E]* #,##0_-;\-[$฿-41E]* #,##0_-;_-[$฿-41E]* "-"??_-;_-@_-</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4CE5-4059-B41E-9053547069CC}"/>
            </c:ext>
          </c:extLst>
        </c:ser>
        <c:dLbls>
          <c:showLegendKey val="0"/>
          <c:showVal val="1"/>
          <c:showCatName val="0"/>
          <c:showSerName val="0"/>
          <c:showPercent val="0"/>
          <c:showBubbleSize val="0"/>
        </c:dLbls>
        <c:gapWidth val="150"/>
        <c:shape val="box"/>
        <c:axId val="640121248"/>
        <c:axId val="640117888"/>
        <c:axId val="0"/>
      </c:bar3DChart>
      <c:catAx>
        <c:axId val="6401212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17888"/>
        <c:crosses val="autoZero"/>
        <c:auto val="1"/>
        <c:lblAlgn val="ctr"/>
        <c:lblOffset val="100"/>
        <c:noMultiLvlLbl val="0"/>
      </c:catAx>
      <c:valAx>
        <c:axId val="640117888"/>
        <c:scaling>
          <c:orientation val="minMax"/>
        </c:scaling>
        <c:delete val="1"/>
        <c:axPos val="l"/>
        <c:numFmt formatCode="_-[$฿-41E]* #,##0_-;\-[$฿-41E]* #,##0_-;_-[$฿-41E]* &quot;-&quot;??_-;_-@_-" sourceLinked="1"/>
        <c:majorTickMark val="none"/>
        <c:minorTickMark val="none"/>
        <c:tickLblPos val="nextTo"/>
        <c:crossAx val="64012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TABLE!PivotTable13</c:name>
    <c:fmtId val="2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tri">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92006851853494E-2"/>
          <c:y val="0"/>
          <c:w val="0.68810424272136494"/>
          <c:h val="0.87694751644423419"/>
        </c:manualLayout>
      </c:layout>
      <c:lineChart>
        <c:grouping val="standard"/>
        <c:varyColors val="0"/>
        <c:ser>
          <c:idx val="0"/>
          <c:order val="0"/>
          <c:tx>
            <c:strRef>
              <c:f>'PIVOT TABLE'!$AD$21</c:f>
              <c:strCache>
                <c:ptCount val="1"/>
                <c:pt idx="0">
                  <c:v>Total</c:v>
                </c:pt>
              </c:strCache>
            </c:strRef>
          </c:tx>
          <c:spPr>
            <a:ln w="19050" cap="rnd" cmpd="tri">
              <a:solidFill>
                <a:schemeClr val="accent6">
                  <a:lumMod val="75000"/>
                </a:schemeClr>
              </a:solidFill>
              <a:round/>
            </a:ln>
            <a:effectLst/>
          </c:spPr>
          <c:marker>
            <c:symbol val="none"/>
          </c:marker>
          <c:cat>
            <c:strRef>
              <c:f>'PIVOT TABLE'!$AC$22:$AC$34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TABLE'!$AD$22:$AD$34</c:f>
              <c:numCache>
                <c:formatCode>_-[$฿-41E]* #,##0_-;\-[$฿-41E]* #,##0_-;_-[$฿-41E]* "-"??_-;_-@_-</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0"/>
          <c:extLst>
            <c:ext xmlns:c16="http://schemas.microsoft.com/office/drawing/2014/chart" uri="{C3380CC4-5D6E-409C-BE32-E72D297353CC}">
              <c16:uniqueId val="{00000000-0B6D-4B4B-AC2F-3FBE8AEFEBC9}"/>
            </c:ext>
          </c:extLst>
        </c:ser>
        <c:dLbls>
          <c:showLegendKey val="0"/>
          <c:showVal val="0"/>
          <c:showCatName val="0"/>
          <c:showSerName val="0"/>
          <c:showPercent val="0"/>
          <c:showBubbleSize val="0"/>
        </c:dLbls>
        <c:smooth val="0"/>
        <c:axId val="905245488"/>
        <c:axId val="905231088"/>
      </c:lineChart>
      <c:catAx>
        <c:axId val="905245488"/>
        <c:scaling>
          <c:orientation val="minMax"/>
        </c:scaling>
        <c:delete val="1"/>
        <c:axPos val="b"/>
        <c:numFmt formatCode="General" sourceLinked="1"/>
        <c:majorTickMark val="out"/>
        <c:minorTickMark val="none"/>
        <c:tickLblPos val="nextTo"/>
        <c:crossAx val="905231088"/>
        <c:crosses val="autoZero"/>
        <c:auto val="1"/>
        <c:lblAlgn val="ctr"/>
        <c:lblOffset val="100"/>
        <c:noMultiLvlLbl val="0"/>
      </c:catAx>
      <c:valAx>
        <c:axId val="905231088"/>
        <c:scaling>
          <c:orientation val="minMax"/>
        </c:scaling>
        <c:delete val="1"/>
        <c:axPos val="l"/>
        <c:numFmt formatCode="_-[$฿-41E]* #,##0_-;\-[$฿-41E]* #,##0_-;_-[$฿-41E]* &quot;-&quot;??_-;_-@_-" sourceLinked="1"/>
        <c:majorTickMark val="none"/>
        <c:minorTickMark val="none"/>
        <c:tickLblPos val="nextTo"/>
        <c:crossAx val="9052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TABLE!PivotTable15</c:name>
    <c:fmtId val="2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cmpd="tri">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66502196772325"/>
          <c:y val="0.2146920352635894"/>
          <c:w val="0.65459055722203774"/>
          <c:h val="0.60639793535008613"/>
        </c:manualLayout>
      </c:layout>
      <c:lineChart>
        <c:grouping val="standard"/>
        <c:varyColors val="0"/>
        <c:ser>
          <c:idx val="0"/>
          <c:order val="0"/>
          <c:tx>
            <c:strRef>
              <c:f>'PIVOT TABLE'!$AG$21</c:f>
              <c:strCache>
                <c:ptCount val="1"/>
                <c:pt idx="0">
                  <c:v>Total</c:v>
                </c:pt>
              </c:strCache>
            </c:strRef>
          </c:tx>
          <c:spPr>
            <a:ln w="15875" cap="rnd" cmpd="tri">
              <a:solidFill>
                <a:schemeClr val="accent6">
                  <a:lumMod val="75000"/>
                </a:schemeClr>
              </a:solidFill>
              <a:round/>
            </a:ln>
            <a:effectLst/>
          </c:spPr>
          <c:marker>
            <c:symbol val="none"/>
          </c:marker>
          <c:cat>
            <c:strRef>
              <c:f>'PIVOT TABLE'!$AF$22:$AF$34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TABLE'!$AG$22:$AG$34</c:f>
              <c:numCache>
                <c:formatCode>_-[$฿-41E]* #,##0_-;\-[$฿-41E]* #,##0_-;_-[$฿-41E]* "-"??_-;_-@_-</c:formatCode>
                <c:ptCount val="12"/>
                <c:pt idx="0">
                  <c:v>800</c:v>
                </c:pt>
                <c:pt idx="1">
                  <c:v>200</c:v>
                </c:pt>
                <c:pt idx="2">
                  <c:v>400</c:v>
                </c:pt>
                <c:pt idx="3">
                  <c:v>100</c:v>
                </c:pt>
                <c:pt idx="4">
                  <c:v>100</c:v>
                </c:pt>
                <c:pt idx="5">
                  <c:v>200</c:v>
                </c:pt>
                <c:pt idx="6">
                  <c:v>300</c:v>
                </c:pt>
                <c:pt idx="7">
                  <c:v>300</c:v>
                </c:pt>
                <c:pt idx="8">
                  <c:v>100</c:v>
                </c:pt>
                <c:pt idx="9">
                  <c:v>900</c:v>
                </c:pt>
                <c:pt idx="10">
                  <c:v>400</c:v>
                </c:pt>
                <c:pt idx="11">
                  <c:v>100</c:v>
                </c:pt>
              </c:numCache>
            </c:numRef>
          </c:val>
          <c:smooth val="0"/>
          <c:extLst>
            <c:ext xmlns:c16="http://schemas.microsoft.com/office/drawing/2014/chart" uri="{C3380CC4-5D6E-409C-BE32-E72D297353CC}">
              <c16:uniqueId val="{00000000-E11A-408B-9142-C03F20A1FA49}"/>
            </c:ext>
          </c:extLst>
        </c:ser>
        <c:dLbls>
          <c:showLegendKey val="0"/>
          <c:showVal val="0"/>
          <c:showCatName val="0"/>
          <c:showSerName val="0"/>
          <c:showPercent val="0"/>
          <c:showBubbleSize val="0"/>
        </c:dLbls>
        <c:smooth val="0"/>
        <c:axId val="640106848"/>
        <c:axId val="640123648"/>
      </c:lineChart>
      <c:catAx>
        <c:axId val="640106848"/>
        <c:scaling>
          <c:orientation val="minMax"/>
        </c:scaling>
        <c:delete val="1"/>
        <c:axPos val="b"/>
        <c:numFmt formatCode="General" sourceLinked="1"/>
        <c:majorTickMark val="none"/>
        <c:minorTickMark val="none"/>
        <c:tickLblPos val="nextTo"/>
        <c:crossAx val="640123648"/>
        <c:crosses val="autoZero"/>
        <c:auto val="1"/>
        <c:lblAlgn val="ctr"/>
        <c:lblOffset val="100"/>
        <c:noMultiLvlLbl val="0"/>
      </c:catAx>
      <c:valAx>
        <c:axId val="640123648"/>
        <c:scaling>
          <c:orientation val="minMax"/>
        </c:scaling>
        <c:delete val="1"/>
        <c:axPos val="l"/>
        <c:numFmt formatCode="_-[$฿-41E]* #,##0_-;\-[$฿-41E]* #,##0_-;_-[$฿-41E]* &quot;-&quot;??_-;_-@_-" sourceLinked="1"/>
        <c:majorTickMark val="none"/>
        <c:minorTickMark val="none"/>
        <c:tickLblPos val="nextTo"/>
        <c:crossAx val="6401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TABLE!PivotTable19</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6">
              <a:lumMod val="75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5400">
            <a:solidFill>
              <a:schemeClr val="lt1"/>
            </a:solidFill>
          </a:ln>
          <a:effectLst/>
          <a:sp3d contourW="25400">
            <a:contourClr>
              <a:schemeClr val="lt1"/>
            </a:contourClr>
          </a:sp3d>
        </c:spPr>
      </c:pivotFmt>
      <c:pivotFmt>
        <c:idx val="6"/>
        <c:spPr>
          <a:solidFill>
            <a:schemeClr val="accent6">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90387226797791"/>
          <c:y val="0.29425480314900504"/>
          <c:w val="0.73142927743810526"/>
          <c:h val="0.70574519685099502"/>
        </c:manualLayout>
      </c:layout>
      <c:pie3DChart>
        <c:varyColors val="1"/>
        <c:ser>
          <c:idx val="0"/>
          <c:order val="0"/>
          <c:tx>
            <c:strRef>
              <c:f>'PIVOT TABLE'!$C$27</c:f>
              <c:strCache>
                <c:ptCount val="1"/>
                <c:pt idx="0">
                  <c:v>Total</c:v>
                </c:pt>
              </c:strCache>
            </c:strRef>
          </c:tx>
          <c:spPr>
            <a:solidFill>
              <a:schemeClr val="accent6">
                <a:lumMod val="75000"/>
              </a:schemeClr>
            </a:solidFill>
          </c:spPr>
          <c:dPt>
            <c:idx val="0"/>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870E-4693-8150-1BD5C7A2D5B4}"/>
              </c:ext>
            </c:extLst>
          </c:dPt>
          <c:dPt>
            <c:idx val="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870E-4693-8150-1BD5C7A2D5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TABLE'!$B$28:$B$30</c:f>
              <c:strCache>
                <c:ptCount val="2"/>
                <c:pt idx="0">
                  <c:v>One-Way</c:v>
                </c:pt>
                <c:pt idx="1">
                  <c:v>Return</c:v>
                </c:pt>
              </c:strCache>
            </c:strRef>
          </c:cat>
          <c:val>
            <c:numRef>
              <c:f>'PIVOT TABLE'!$C$28:$C$30</c:f>
              <c:numCache>
                <c:formatCode>General</c:formatCode>
                <c:ptCount val="2"/>
                <c:pt idx="0">
                  <c:v>608</c:v>
                </c:pt>
                <c:pt idx="1">
                  <c:v>260</c:v>
                </c:pt>
              </c:numCache>
            </c:numRef>
          </c:val>
          <c:extLst>
            <c:ext xmlns:c16="http://schemas.microsoft.com/office/drawing/2014/chart" uri="{C3380CC4-5D6E-409C-BE32-E72D297353CC}">
              <c16:uniqueId val="{00000004-870E-4693-8150-1BD5C7A2D5B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TABLE!PivotTable20</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sp3d/>
        </c:spPr>
      </c:pivotFmt>
      <c:pivotFmt>
        <c:idx val="4"/>
        <c:spPr>
          <a:solidFill>
            <a:schemeClr val="accent6">
              <a:lumMod val="60000"/>
              <a:lumOff val="4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TABLE'!$F$27</c:f>
              <c:strCache>
                <c:ptCount val="1"/>
                <c:pt idx="0">
                  <c:v>Total</c:v>
                </c:pt>
              </c:strCache>
            </c:strRef>
          </c:tx>
          <c:spPr>
            <a:solidFill>
              <a:schemeClr val="accent1"/>
            </a:solidFill>
            <a:ln>
              <a:noFill/>
            </a:ln>
            <a:effectLst/>
            <a:sp3d/>
          </c:spPr>
          <c:invertIfNegative val="0"/>
          <c:dPt>
            <c:idx val="0"/>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1-CBC9-4C2F-8951-5BC0CA33245A}"/>
              </c:ext>
            </c:extLst>
          </c:dPt>
          <c:dPt>
            <c:idx val="1"/>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2-CBC9-4C2F-8951-5BC0CA33245A}"/>
              </c:ext>
            </c:extLst>
          </c:dPt>
          <c:cat>
            <c:strRef>
              <c:f>'PIVOT TABLE'!$E$28:$E$30</c:f>
              <c:strCache>
                <c:ptCount val="2"/>
                <c:pt idx="0">
                  <c:v>One-Way</c:v>
                </c:pt>
                <c:pt idx="1">
                  <c:v>Return</c:v>
                </c:pt>
              </c:strCache>
            </c:strRef>
          </c:cat>
          <c:val>
            <c:numRef>
              <c:f>'PIVOT TABLE'!$F$28:$F$30</c:f>
              <c:numCache>
                <c:formatCode>General</c:formatCode>
                <c:ptCount val="2"/>
                <c:pt idx="0">
                  <c:v>16</c:v>
                </c:pt>
                <c:pt idx="1">
                  <c:v>8</c:v>
                </c:pt>
              </c:numCache>
            </c:numRef>
          </c:val>
          <c:extLst>
            <c:ext xmlns:c16="http://schemas.microsoft.com/office/drawing/2014/chart" uri="{C3380CC4-5D6E-409C-BE32-E72D297353CC}">
              <c16:uniqueId val="{00000000-CBC9-4C2F-8951-5BC0CA33245A}"/>
            </c:ext>
          </c:extLst>
        </c:ser>
        <c:dLbls>
          <c:showLegendKey val="0"/>
          <c:showVal val="0"/>
          <c:showCatName val="0"/>
          <c:showSerName val="0"/>
          <c:showPercent val="0"/>
          <c:showBubbleSize val="0"/>
        </c:dLbls>
        <c:gapWidth val="150"/>
        <c:shape val="box"/>
        <c:axId val="893296176"/>
        <c:axId val="893313936"/>
        <c:axId val="0"/>
      </c:bar3DChart>
      <c:catAx>
        <c:axId val="893296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13936"/>
        <c:crosses val="autoZero"/>
        <c:auto val="1"/>
        <c:lblAlgn val="ctr"/>
        <c:lblOffset val="100"/>
        <c:noMultiLvlLbl val="0"/>
      </c:catAx>
      <c:valAx>
        <c:axId val="893313936"/>
        <c:scaling>
          <c:orientation val="minMax"/>
        </c:scaling>
        <c:delete val="1"/>
        <c:axPos val="l"/>
        <c:numFmt formatCode="General" sourceLinked="1"/>
        <c:majorTickMark val="none"/>
        <c:minorTickMark val="none"/>
        <c:tickLblPos val="nextTo"/>
        <c:crossAx val="89329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[fleet_managemnet_project.xlsx]PIVOT TABLE!PivotTable21</c:name>
    <c:fmtId val="1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chemeClr val="accent6">
                <a:lumMod val="7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'PIVOT TABLE'!$L$26</c:f>
              <c:strCache>
                <c:ptCount val="1"/>
                <c:pt idx="0">
                  <c:v>Total</c:v>
                </c:pt>
              </c:strCache>
            </c:strRef>
          </c:tx>
          <c:spPr>
            <a:ln w="38100" cap="rnd">
              <a:solidFill>
                <a:schemeClr val="accent6">
                  <a:lumMod val="75000"/>
                </a:schemeClr>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TABLE'!$K$27:$K$39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TABLE'!$L$27:$L$39</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8F57-4B85-911C-73E9CB550EAE}"/>
            </c:ext>
          </c:extLst>
        </c:ser>
        <c:dLbls>
          <c:dLblPos val="t"/>
          <c:showLegendKey val="0"/>
          <c:showVal val="1"/>
          <c:showCatName val="0"/>
          <c:showSerName val="0"/>
          <c:showPercent val="0"/>
          <c:showBubbleSize val="0"/>
        </c:dLbls>
        <c:smooth val="0"/>
        <c:axId val="934485216"/>
        <c:axId val="934479936"/>
      </c:lineChart>
      <c:catAx>
        <c:axId val="93448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79936"/>
        <c:crosses val="autoZero"/>
        <c:auto val="1"/>
        <c:lblAlgn val="ctr"/>
        <c:lblOffset val="100"/>
        <c:noMultiLvlLbl val="0"/>
      </c:catAx>
      <c:valAx>
        <c:axId val="934479936"/>
        <c:scaling>
          <c:orientation val="minMax"/>
        </c:scaling>
        <c:delete val="1"/>
        <c:axPos val="l"/>
        <c:numFmt formatCode="General" sourceLinked="1"/>
        <c:majorTickMark val="none"/>
        <c:minorTickMark val="none"/>
        <c:tickLblPos val="nextTo"/>
        <c:crossAx val="93448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[fleet_managemnet_project.xlsx]PIVOT TABLE!PivotTable5</c:name>
    <c:fmtId val="13"/>
  </c:pivotSource>
  <c:chart>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37180065396328E-2"/>
          <c:y val="0.1370611990042086"/>
          <c:w val="0.87114972470546448"/>
          <c:h val="0.79618814204515831"/>
        </c:manualLayout>
      </c:layout>
      <c:barChart>
        <c:barDir val="col"/>
        <c:grouping val="clustered"/>
        <c:varyColors val="0"/>
        <c:ser>
          <c:idx val="0"/>
          <c:order val="0"/>
          <c:tx>
            <c:strRef>
              <c:f>'PIVOT TABLE'!$Q$3</c:f>
              <c:strCache>
                <c:ptCount val="1"/>
                <c:pt idx="0">
                  <c:v>Sum of Driver wage/trip</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TABLE'!$P$4:$P$7</c:f>
              <c:strCache>
                <c:ptCount val="3"/>
                <c:pt idx="0">
                  <c:v>Close</c:v>
                </c:pt>
                <c:pt idx="1">
                  <c:v>Far</c:v>
                </c:pt>
                <c:pt idx="2">
                  <c:v>Regular</c:v>
                </c:pt>
              </c:strCache>
            </c:strRef>
          </c:cat>
          <c:val>
            <c:numRef>
              <c:f>'PIVOT TABLE'!$Q$4:$Q$7</c:f>
              <c:numCache>
                <c:formatCode>General</c:formatCode>
                <c:ptCount val="3"/>
                <c:pt idx="0">
                  <c:v>6400</c:v>
                </c:pt>
                <c:pt idx="1">
                  <c:v>4000</c:v>
                </c:pt>
                <c:pt idx="2">
                  <c:v>800</c:v>
                </c:pt>
              </c:numCache>
            </c:numRef>
          </c:val>
          <c:extLst>
            <c:ext xmlns:c16="http://schemas.microsoft.com/office/drawing/2014/chart" uri="{C3380CC4-5D6E-409C-BE32-E72D297353CC}">
              <c16:uniqueId val="{00000000-C36A-4F63-AF29-7BC005FF425F}"/>
            </c:ext>
          </c:extLst>
        </c:ser>
        <c:ser>
          <c:idx val="1"/>
          <c:order val="1"/>
          <c:tx>
            <c:strRef>
              <c:f>'PIVOT TABLE'!$R$3</c:f>
              <c:strCache>
                <c:ptCount val="1"/>
                <c:pt idx="0">
                  <c:v>Sum of Buddy wage/trip</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TABLE'!$P$4:$P$7</c:f>
              <c:strCache>
                <c:ptCount val="3"/>
                <c:pt idx="0">
                  <c:v>Close</c:v>
                </c:pt>
                <c:pt idx="1">
                  <c:v>Far</c:v>
                </c:pt>
                <c:pt idx="2">
                  <c:v>Regular</c:v>
                </c:pt>
              </c:strCache>
            </c:strRef>
          </c:cat>
          <c:val>
            <c:numRef>
              <c:f>'PIVOT TABLE'!$R$4:$R$7</c:f>
              <c:numCache>
                <c:formatCode>General</c:formatCode>
                <c:ptCount val="3"/>
                <c:pt idx="0">
                  <c:v>3100</c:v>
                </c:pt>
                <c:pt idx="1">
                  <c:v>600</c:v>
                </c:pt>
                <c:pt idx="2">
                  <c:v>200</c:v>
                </c:pt>
              </c:numCache>
            </c:numRef>
          </c:val>
          <c:extLst>
            <c:ext xmlns:c16="http://schemas.microsoft.com/office/drawing/2014/chart" uri="{C3380CC4-5D6E-409C-BE32-E72D297353CC}">
              <c16:uniqueId val="{00000001-C36A-4F63-AF29-7BC005FF425F}"/>
            </c:ext>
          </c:extLst>
        </c:ser>
        <c:dLbls>
          <c:dLblPos val="outEnd"/>
          <c:showLegendKey val="0"/>
          <c:showVal val="1"/>
          <c:showCatName val="0"/>
          <c:showSerName val="0"/>
          <c:showPercent val="0"/>
          <c:showBubbleSize val="0"/>
        </c:dLbls>
        <c:gapWidth val="219"/>
        <c:overlap val="-27"/>
        <c:axId val="480831280"/>
        <c:axId val="480830800"/>
      </c:barChart>
      <c:catAx>
        <c:axId val="480831280"/>
        <c:scaling>
          <c:orientation val="minMax"/>
        </c:scaling>
        <c:delete val="1"/>
        <c:axPos val="b"/>
        <c:numFmt formatCode="General" sourceLinked="1"/>
        <c:majorTickMark val="none"/>
        <c:minorTickMark val="none"/>
        <c:tickLblPos val="nextTo"/>
        <c:crossAx val="480830800"/>
        <c:crosses val="autoZero"/>
        <c:auto val="1"/>
        <c:lblAlgn val="ctr"/>
        <c:lblOffset val="100"/>
        <c:noMultiLvlLbl val="0"/>
      </c:catAx>
      <c:valAx>
        <c:axId val="480830800"/>
        <c:scaling>
          <c:orientation val="minMax"/>
        </c:scaling>
        <c:delete val="1"/>
        <c:axPos val="l"/>
        <c:numFmt formatCode="General" sourceLinked="1"/>
        <c:majorTickMark val="none"/>
        <c:minorTickMark val="none"/>
        <c:tickLblPos val="nextTo"/>
        <c:crossAx val="48083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E9E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hyperlink" Target="https://en.wikipedia.org/wiki/Flag_of_Thailand" TargetMode="External"/><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hyperlink" Target="https://www.pngall.com/thailand-png" TargetMode="External"/><Relationship Id="rId15" Type="http://schemas.openxmlformats.org/officeDocument/2006/relationships/chart" Target="../charts/chart10.xml"/><Relationship Id="rId10"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chart" Target="../charts/chart4.xml"/><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4</xdr:col>
      <xdr:colOff>215808</xdr:colOff>
      <xdr:row>11</xdr:row>
      <xdr:rowOff>153892</xdr:rowOff>
    </xdr:from>
    <xdr:to>
      <xdr:col>18</xdr:col>
      <xdr:colOff>40951</xdr:colOff>
      <xdr:row>46</xdr:row>
      <xdr:rowOff>19883</xdr:rowOff>
    </xdr:to>
    <xdr:sp macro="" textlink="">
      <xdr:nvSpPr>
        <xdr:cNvPr id="8" name="Rectangle 7">
          <a:extLst>
            <a:ext uri="{FF2B5EF4-FFF2-40B4-BE49-F238E27FC236}">
              <a16:creationId xmlns:a16="http://schemas.microsoft.com/office/drawing/2014/main" id="{4E8DA4FA-F0FD-4D54-AC22-7A2F3F3175A7}"/>
            </a:ext>
          </a:extLst>
        </xdr:cNvPr>
        <xdr:cNvSpPr/>
      </xdr:nvSpPr>
      <xdr:spPr>
        <a:xfrm>
          <a:off x="2659959" y="2130779"/>
          <a:ext cx="8379671" cy="615608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361231</xdr:colOff>
      <xdr:row>1</xdr:row>
      <xdr:rowOff>133885</xdr:rowOff>
    </xdr:from>
    <xdr:to>
      <xdr:col>4</xdr:col>
      <xdr:colOff>262102</xdr:colOff>
      <xdr:row>46</xdr:row>
      <xdr:rowOff>91723</xdr:rowOff>
    </xdr:to>
    <xdr:grpSp>
      <xdr:nvGrpSpPr>
        <xdr:cNvPr id="40" name="Group 39">
          <a:extLst>
            <a:ext uri="{FF2B5EF4-FFF2-40B4-BE49-F238E27FC236}">
              <a16:creationId xmlns:a16="http://schemas.microsoft.com/office/drawing/2014/main" id="{AF4A562D-5C4E-41C3-FFC5-301578AEF355}"/>
            </a:ext>
          </a:extLst>
        </xdr:cNvPr>
        <xdr:cNvGrpSpPr/>
      </xdr:nvGrpSpPr>
      <xdr:grpSpPr>
        <a:xfrm>
          <a:off x="361231" y="314088"/>
          <a:ext cx="2337898" cy="8066959"/>
          <a:chOff x="349250" y="317492"/>
          <a:chExt cx="2328866" cy="8212675"/>
        </a:xfrm>
      </xdr:grpSpPr>
      <xdr:sp macro="" textlink="">
        <xdr:nvSpPr>
          <xdr:cNvPr id="2" name="Rectangle: Top Corners Rounded 1">
            <a:extLst>
              <a:ext uri="{FF2B5EF4-FFF2-40B4-BE49-F238E27FC236}">
                <a16:creationId xmlns:a16="http://schemas.microsoft.com/office/drawing/2014/main" id="{1D609D3D-3457-F28D-073C-77A7FB4D8E4F}"/>
              </a:ext>
            </a:extLst>
          </xdr:cNvPr>
          <xdr:cNvSpPr/>
        </xdr:nvSpPr>
        <xdr:spPr>
          <a:xfrm rot="16200000">
            <a:off x="-2592655" y="3259397"/>
            <a:ext cx="8212675" cy="2328866"/>
          </a:xfrm>
          <a:prstGeom prst="round2SameRect">
            <a:avLst>
              <a:gd name="adj1" fmla="val 2581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t"/>
          <a:lstStyle/>
          <a:p>
            <a:pPr algn="ctr"/>
            <a:endParaRPr lang="en-IN" sz="1100" kern="1200"/>
          </a:p>
        </xdr:txBody>
      </xdr:sp>
      <xdr:sp macro="" textlink="">
        <xdr:nvSpPr>
          <xdr:cNvPr id="3" name="Rectangle: Top Corners Rounded 2">
            <a:extLst>
              <a:ext uri="{FF2B5EF4-FFF2-40B4-BE49-F238E27FC236}">
                <a16:creationId xmlns:a16="http://schemas.microsoft.com/office/drawing/2014/main" id="{892754D5-7D5D-47FB-95F9-9DC276E63FEE}"/>
              </a:ext>
            </a:extLst>
          </xdr:cNvPr>
          <xdr:cNvSpPr/>
        </xdr:nvSpPr>
        <xdr:spPr>
          <a:xfrm rot="16200000">
            <a:off x="-2433135" y="3383243"/>
            <a:ext cx="8059370" cy="2089094"/>
          </a:xfrm>
          <a:prstGeom prst="round2SameRect">
            <a:avLst>
              <a:gd name="adj1" fmla="val 25818"/>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grpSp>
    <xdr:clientData/>
  </xdr:twoCellAnchor>
  <xdr:twoCellAnchor>
    <xdr:from>
      <xdr:col>4</xdr:col>
      <xdr:colOff>223396</xdr:colOff>
      <xdr:row>2</xdr:row>
      <xdr:rowOff>10059</xdr:rowOff>
    </xdr:from>
    <xdr:to>
      <xdr:col>18</xdr:col>
      <xdr:colOff>94403</xdr:colOff>
      <xdr:row>11</xdr:row>
      <xdr:rowOff>176902</xdr:rowOff>
    </xdr:to>
    <xdr:sp macro="" textlink="">
      <xdr:nvSpPr>
        <xdr:cNvPr id="6" name="Rectangle 5">
          <a:extLst>
            <a:ext uri="{FF2B5EF4-FFF2-40B4-BE49-F238E27FC236}">
              <a16:creationId xmlns:a16="http://schemas.microsoft.com/office/drawing/2014/main" id="{638FFD97-8985-41BA-9F67-FD189ABDE7AD}"/>
            </a:ext>
          </a:extLst>
        </xdr:cNvPr>
        <xdr:cNvSpPr/>
      </xdr:nvSpPr>
      <xdr:spPr>
        <a:xfrm>
          <a:off x="2667547" y="369493"/>
          <a:ext cx="8425535" cy="1784296"/>
        </a:xfrm>
        <a:prstGeom prst="rect">
          <a:avLst/>
        </a:prstGeom>
        <a:gradFill flip="none" rotWithShape="1">
          <a:gsLst>
            <a:gs pos="52000">
              <a:srgbClr val="18263C"/>
            </a:gs>
            <a:gs pos="0">
              <a:srgbClr val="152031">
                <a:alpha val="96000"/>
              </a:srgbClr>
            </a:gs>
            <a:gs pos="99000">
              <a:srgbClr val="20375A">
                <a:alpha val="86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126368</xdr:colOff>
      <xdr:row>9</xdr:row>
      <xdr:rowOff>169753</xdr:rowOff>
    </xdr:from>
    <xdr:to>
      <xdr:col>8</xdr:col>
      <xdr:colOff>420385</xdr:colOff>
      <xdr:row>14</xdr:row>
      <xdr:rowOff>141321</xdr:rowOff>
    </xdr:to>
    <xdr:sp macro="" textlink="">
      <xdr:nvSpPr>
        <xdr:cNvPr id="30" name="Rectangle: Rounded Corners 29">
          <a:extLst>
            <a:ext uri="{FF2B5EF4-FFF2-40B4-BE49-F238E27FC236}">
              <a16:creationId xmlns:a16="http://schemas.microsoft.com/office/drawing/2014/main" id="{62FE8AD2-7D87-4C1C-C338-65A85EC2E92C}"/>
            </a:ext>
          </a:extLst>
        </xdr:cNvPr>
        <xdr:cNvSpPr/>
      </xdr:nvSpPr>
      <xdr:spPr>
        <a:xfrm>
          <a:off x="3160257" y="1820753"/>
          <a:ext cx="2114350" cy="888790"/>
        </a:xfrm>
        <a:prstGeom prst="roundRect">
          <a:avLst/>
        </a:pr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364199</xdr:colOff>
      <xdr:row>10</xdr:row>
      <xdr:rowOff>19165</xdr:rowOff>
    </xdr:from>
    <xdr:to>
      <xdr:col>13</xdr:col>
      <xdr:colOff>50919</xdr:colOff>
      <xdr:row>14</xdr:row>
      <xdr:rowOff>173437</xdr:rowOff>
    </xdr:to>
    <xdr:sp macro="" textlink="">
      <xdr:nvSpPr>
        <xdr:cNvPr id="31" name="Rectangle: Rounded Corners 30">
          <a:extLst>
            <a:ext uri="{FF2B5EF4-FFF2-40B4-BE49-F238E27FC236}">
              <a16:creationId xmlns:a16="http://schemas.microsoft.com/office/drawing/2014/main" id="{8C3E0ACF-4CF6-4DA3-F410-D5E4E01926AD}"/>
            </a:ext>
          </a:extLst>
        </xdr:cNvPr>
        <xdr:cNvSpPr/>
      </xdr:nvSpPr>
      <xdr:spPr>
        <a:xfrm>
          <a:off x="5825199" y="1853609"/>
          <a:ext cx="2113831" cy="888050"/>
        </a:xfrm>
        <a:prstGeom prst="roundRect">
          <a:avLst/>
        </a:pr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601512</xdr:colOff>
      <xdr:row>9</xdr:row>
      <xdr:rowOff>174386</xdr:rowOff>
    </xdr:from>
    <xdr:to>
      <xdr:col>17</xdr:col>
      <xdr:colOff>288443</xdr:colOff>
      <xdr:row>14</xdr:row>
      <xdr:rowOff>145214</xdr:rowOff>
    </xdr:to>
    <xdr:sp macro="" textlink="">
      <xdr:nvSpPr>
        <xdr:cNvPr id="32" name="Rectangle: Rounded Corners 31">
          <a:extLst>
            <a:ext uri="{FF2B5EF4-FFF2-40B4-BE49-F238E27FC236}">
              <a16:creationId xmlns:a16="http://schemas.microsoft.com/office/drawing/2014/main" id="{0B780E5C-2C42-6226-07D5-FCF161F9F25E}"/>
            </a:ext>
          </a:extLst>
        </xdr:cNvPr>
        <xdr:cNvSpPr/>
      </xdr:nvSpPr>
      <xdr:spPr>
        <a:xfrm>
          <a:off x="8489623" y="1825386"/>
          <a:ext cx="2114042" cy="888050"/>
        </a:xfrm>
        <a:prstGeom prst="roundRect">
          <a:avLst/>
        </a:pr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594729</xdr:colOff>
      <xdr:row>2</xdr:row>
      <xdr:rowOff>4300</xdr:rowOff>
    </xdr:from>
    <xdr:to>
      <xdr:col>3</xdr:col>
      <xdr:colOff>471695</xdr:colOff>
      <xdr:row>7</xdr:row>
      <xdr:rowOff>169920</xdr:rowOff>
    </xdr:to>
    <xdr:pic>
      <xdr:nvPicPr>
        <xdr:cNvPr id="16" name="Picture 15">
          <a:extLst>
            <a:ext uri="{FF2B5EF4-FFF2-40B4-BE49-F238E27FC236}">
              <a16:creationId xmlns:a16="http://schemas.microsoft.com/office/drawing/2014/main" id="{BAD21B64-877F-DC8D-DEE6-39DD6579C80B}"/>
            </a:ext>
          </a:extLst>
        </xdr:cNvPr>
        <xdr:cNvPicPr>
          <a:picLocks noChangeAspect="1"/>
        </xdr:cNvPicPr>
      </xdr:nvPicPr>
      <xdr:blipFill rotWithShape="1">
        <a:blip xmlns:r="http://schemas.openxmlformats.org/officeDocument/2006/relationships" r:embed="rId1" cstate="print">
          <a:alphaModFix/>
          <a:extLst>
            <a:ext uri="{28A0092B-C50C-407E-A947-70E740481C1C}">
              <a14:useLocalDpi xmlns:a14="http://schemas.microsoft.com/office/drawing/2010/main" val="0"/>
            </a:ext>
          </a:extLst>
        </a:blip>
        <a:srcRect t="23707" b="23276"/>
        <a:stretch/>
      </xdr:blipFill>
      <xdr:spPr>
        <a:xfrm>
          <a:off x="1201507" y="371189"/>
          <a:ext cx="1090521" cy="1082842"/>
        </a:xfrm>
        <a:prstGeom prst="ellipse">
          <a:avLst/>
        </a:prstGeom>
        <a:ln>
          <a:noFill/>
        </a:ln>
        <a:effectLst>
          <a:softEdge rad="112500"/>
        </a:effectLst>
      </xdr:spPr>
    </xdr:pic>
    <xdr:clientData/>
  </xdr:twoCellAnchor>
  <xdr:twoCellAnchor>
    <xdr:from>
      <xdr:col>1</xdr:col>
      <xdr:colOff>411447</xdr:colOff>
      <xdr:row>10</xdr:row>
      <xdr:rowOff>23168</xdr:rowOff>
    </xdr:from>
    <xdr:to>
      <xdr:col>3</xdr:col>
      <xdr:colOff>480858</xdr:colOff>
      <xdr:row>11</xdr:row>
      <xdr:rowOff>51009</xdr:rowOff>
    </xdr:to>
    <xdr:sp macro="" textlink="">
      <xdr:nvSpPr>
        <xdr:cNvPr id="20" name="TextBox 19">
          <a:extLst>
            <a:ext uri="{FF2B5EF4-FFF2-40B4-BE49-F238E27FC236}">
              <a16:creationId xmlns:a16="http://schemas.microsoft.com/office/drawing/2014/main" id="{6AA6D79E-730F-F8C1-7C0F-52825EF80A8A}"/>
            </a:ext>
          </a:extLst>
        </xdr:cNvPr>
        <xdr:cNvSpPr txBox="1"/>
      </xdr:nvSpPr>
      <xdr:spPr>
        <a:xfrm>
          <a:off x="1018225" y="1857612"/>
          <a:ext cx="1282966" cy="21128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bg1">
                  <a:lumMod val="65000"/>
                </a:schemeClr>
              </a:solidFill>
              <a:latin typeface="Arial" panose="020B0604020202020204" pitchFamily="34" charset="0"/>
              <a:cs typeface="Arial" panose="020B0604020202020204" pitchFamily="34" charset="0"/>
            </a:rPr>
            <a:t>SCHEDULE</a:t>
          </a:r>
        </a:p>
      </xdr:txBody>
    </xdr:sp>
    <xdr:clientData/>
  </xdr:twoCellAnchor>
  <xdr:twoCellAnchor>
    <xdr:from>
      <xdr:col>1</xdr:col>
      <xdr:colOff>411448</xdr:colOff>
      <xdr:row>7</xdr:row>
      <xdr:rowOff>94050</xdr:rowOff>
    </xdr:from>
    <xdr:to>
      <xdr:col>3</xdr:col>
      <xdr:colOff>526679</xdr:colOff>
      <xdr:row>9</xdr:row>
      <xdr:rowOff>114520</xdr:rowOff>
    </xdr:to>
    <xdr:grpSp>
      <xdr:nvGrpSpPr>
        <xdr:cNvPr id="4" name="Group 3">
          <a:extLst>
            <a:ext uri="{FF2B5EF4-FFF2-40B4-BE49-F238E27FC236}">
              <a16:creationId xmlns:a16="http://schemas.microsoft.com/office/drawing/2014/main" id="{31523AA6-17AC-FB20-ADCF-3B808DE25D24}"/>
            </a:ext>
          </a:extLst>
        </xdr:cNvPr>
        <xdr:cNvGrpSpPr/>
      </xdr:nvGrpSpPr>
      <xdr:grpSpPr>
        <a:xfrm>
          <a:off x="1020705" y="1355469"/>
          <a:ext cx="1333744" cy="380875"/>
          <a:chOff x="928688" y="1296845"/>
          <a:chExt cx="1150937" cy="349251"/>
        </a:xfrm>
      </xdr:grpSpPr>
      <xdr:sp macro="" textlink="">
        <xdr:nvSpPr>
          <xdr:cNvPr id="21" name="Rectangle: Rounded Corners 20">
            <a:extLst>
              <a:ext uri="{FF2B5EF4-FFF2-40B4-BE49-F238E27FC236}">
                <a16:creationId xmlns:a16="http://schemas.microsoft.com/office/drawing/2014/main" id="{2AA5A756-5262-DDC0-17AB-E2F683546EEE}"/>
              </a:ext>
            </a:extLst>
          </xdr:cNvPr>
          <xdr:cNvSpPr/>
        </xdr:nvSpPr>
        <xdr:spPr>
          <a:xfrm>
            <a:off x="928689" y="1296845"/>
            <a:ext cx="1150936" cy="349251"/>
          </a:xfrm>
          <a:prstGeom prst="roundRect">
            <a:avLst/>
          </a:prstGeom>
          <a:solidFill>
            <a:schemeClr val="bg1">
              <a:lumMod val="85000"/>
              <a:alpha val="5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sp macro="" textlink="">
        <xdr:nvSpPr>
          <xdr:cNvPr id="17" name="TextBox 16">
            <a:extLst>
              <a:ext uri="{FF2B5EF4-FFF2-40B4-BE49-F238E27FC236}">
                <a16:creationId xmlns:a16="http://schemas.microsoft.com/office/drawing/2014/main" id="{248DB909-F3B5-BB15-6193-ACE8FAF73AE3}"/>
              </a:ext>
            </a:extLst>
          </xdr:cNvPr>
          <xdr:cNvSpPr txBox="1"/>
        </xdr:nvSpPr>
        <xdr:spPr>
          <a:xfrm>
            <a:off x="928688" y="1375002"/>
            <a:ext cx="1095375"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kern="1200">
                <a:latin typeface="Arial" panose="020B0604020202020204" pitchFamily="34" charset="0"/>
                <a:cs typeface="Arial" panose="020B0604020202020204" pitchFamily="34" charset="0"/>
              </a:rPr>
              <a:t>DASHBOARD</a:t>
            </a:r>
          </a:p>
        </xdr:txBody>
      </xdr:sp>
    </xdr:grpSp>
    <xdr:clientData/>
  </xdr:twoCellAnchor>
  <xdr:twoCellAnchor>
    <xdr:from>
      <xdr:col>0</xdr:col>
      <xdr:colOff>558774</xdr:colOff>
      <xdr:row>7</xdr:row>
      <xdr:rowOff>138953</xdr:rowOff>
    </xdr:from>
    <xdr:to>
      <xdr:col>1</xdr:col>
      <xdr:colOff>94284</xdr:colOff>
      <xdr:row>9</xdr:row>
      <xdr:rowOff>41513</xdr:rowOff>
    </xdr:to>
    <xdr:sp macro="" textlink="">
      <xdr:nvSpPr>
        <xdr:cNvPr id="11" name="Rectangle: Top Corners Rounded 10">
          <a:extLst>
            <a:ext uri="{FF2B5EF4-FFF2-40B4-BE49-F238E27FC236}">
              <a16:creationId xmlns:a16="http://schemas.microsoft.com/office/drawing/2014/main" id="{74321ED1-117D-F5A3-83AC-281690B1DC9D}"/>
            </a:ext>
          </a:extLst>
        </xdr:cNvPr>
        <xdr:cNvSpPr/>
      </xdr:nvSpPr>
      <xdr:spPr>
        <a:xfrm rot="5400000">
          <a:off x="495193" y="1486645"/>
          <a:ext cx="269449" cy="142288"/>
        </a:xfrm>
        <a:prstGeom prst="round2SameRect">
          <a:avLst/>
        </a:prstGeom>
        <a:solidFill>
          <a:srgbClr val="CF5C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15</xdr:col>
      <xdr:colOff>56895</xdr:colOff>
      <xdr:row>6</xdr:row>
      <xdr:rowOff>182286</xdr:rowOff>
    </xdr:from>
    <xdr:to>
      <xdr:col>15</xdr:col>
      <xdr:colOff>316585</xdr:colOff>
      <xdr:row>7</xdr:row>
      <xdr:rowOff>171985</xdr:rowOff>
    </xdr:to>
    <xdr:pic>
      <xdr:nvPicPr>
        <xdr:cNvPr id="27" name="Picture 26">
          <a:extLst>
            <a:ext uri="{FF2B5EF4-FFF2-40B4-BE49-F238E27FC236}">
              <a16:creationId xmlns:a16="http://schemas.microsoft.com/office/drawing/2014/main" id="{63B6209B-235D-580C-AFCA-7FE8794E38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flipH="1">
          <a:off x="9158562" y="1282953"/>
          <a:ext cx="259690" cy="173143"/>
        </a:xfrm>
        <a:prstGeom prst="rect">
          <a:avLst/>
        </a:prstGeom>
      </xdr:spPr>
    </xdr:pic>
    <xdr:clientData/>
  </xdr:twoCellAnchor>
  <xdr:twoCellAnchor>
    <xdr:from>
      <xdr:col>4</xdr:col>
      <xdr:colOff>512459</xdr:colOff>
      <xdr:row>3</xdr:row>
      <xdr:rowOff>18322</xdr:rowOff>
    </xdr:from>
    <xdr:to>
      <xdr:col>10</xdr:col>
      <xdr:colOff>293947</xdr:colOff>
      <xdr:row>5</xdr:row>
      <xdr:rowOff>178249</xdr:rowOff>
    </xdr:to>
    <xdr:sp macro="" textlink="">
      <xdr:nvSpPr>
        <xdr:cNvPr id="15" name="TextBox 14">
          <a:extLst>
            <a:ext uri="{FF2B5EF4-FFF2-40B4-BE49-F238E27FC236}">
              <a16:creationId xmlns:a16="http://schemas.microsoft.com/office/drawing/2014/main" id="{60EF1E09-FD83-991A-C960-5BEBBBD508A7}"/>
            </a:ext>
          </a:extLst>
        </xdr:cNvPr>
        <xdr:cNvSpPr txBox="1"/>
      </xdr:nvSpPr>
      <xdr:spPr>
        <a:xfrm>
          <a:off x="2939570" y="568655"/>
          <a:ext cx="3422155" cy="526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solidFill>
                <a:schemeClr val="bg1"/>
              </a:solidFill>
              <a:latin typeface="Arial" panose="020B0604020202020204" pitchFamily="34" charset="0"/>
              <a:cs typeface="Arial" panose="020B0604020202020204" pitchFamily="34" charset="0"/>
            </a:rPr>
            <a:t>FLEET MANAGMENT AND LOGISTICS</a:t>
          </a:r>
        </a:p>
        <a:p>
          <a:r>
            <a:rPr lang="en-IN" sz="1400" kern="1200">
              <a:solidFill>
                <a:schemeClr val="bg1"/>
              </a:solidFill>
              <a:latin typeface="Arial" panose="020B0604020202020204" pitchFamily="34" charset="0"/>
              <a:cs typeface="Arial" panose="020B0604020202020204" pitchFamily="34" charset="0"/>
            </a:rPr>
            <a:t>DASHBOARD</a:t>
          </a:r>
          <a:r>
            <a:rPr lang="en-IN" sz="1400" kern="1200" baseline="0">
              <a:solidFill>
                <a:schemeClr val="bg1"/>
              </a:solidFill>
              <a:latin typeface="Arial" panose="020B0604020202020204" pitchFamily="34" charset="0"/>
              <a:cs typeface="Arial" panose="020B0604020202020204" pitchFamily="34" charset="0"/>
            </a:rPr>
            <a:t> </a:t>
          </a:r>
          <a:r>
            <a:rPr lang="en-IN" sz="900" kern="1200" baseline="0">
              <a:solidFill>
                <a:schemeClr val="bg1"/>
              </a:solidFill>
              <a:latin typeface="Arial" panose="020B0604020202020204" pitchFamily="34" charset="0"/>
              <a:cs typeface="Arial" panose="020B0604020202020204" pitchFamily="34" charset="0"/>
            </a:rPr>
            <a:t>2024</a:t>
          </a:r>
          <a:endParaRPr lang="en-IN" sz="900" kern="120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519374</xdr:colOff>
      <xdr:row>7</xdr:row>
      <xdr:rowOff>4491</xdr:rowOff>
    </xdr:from>
    <xdr:to>
      <xdr:col>6</xdr:col>
      <xdr:colOff>542893</xdr:colOff>
      <xdr:row>8</xdr:row>
      <xdr:rowOff>98566</xdr:rowOff>
    </xdr:to>
    <xdr:sp macro="" textlink="">
      <xdr:nvSpPr>
        <xdr:cNvPr id="18" name="TextBox 17">
          <a:extLst>
            <a:ext uri="{FF2B5EF4-FFF2-40B4-BE49-F238E27FC236}">
              <a16:creationId xmlns:a16="http://schemas.microsoft.com/office/drawing/2014/main" id="{8A58D55B-8D80-F086-73E1-2302545E1782}"/>
            </a:ext>
          </a:extLst>
        </xdr:cNvPr>
        <xdr:cNvSpPr txBox="1"/>
      </xdr:nvSpPr>
      <xdr:spPr>
        <a:xfrm>
          <a:off x="2946485" y="1288602"/>
          <a:ext cx="1237075" cy="277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solidFill>
                <a:schemeClr val="bg1"/>
              </a:solidFill>
              <a:latin typeface="Arial" panose="020B0604020202020204" pitchFamily="34" charset="0"/>
              <a:cs typeface="Arial" panose="020B0604020202020204" pitchFamily="34" charset="0"/>
            </a:rPr>
            <a:t>OVERVIEW</a:t>
          </a:r>
        </a:p>
      </xdr:txBody>
    </xdr:sp>
    <xdr:clientData/>
  </xdr:twoCellAnchor>
  <xdr:twoCellAnchor>
    <xdr:from>
      <xdr:col>15</xdr:col>
      <xdr:colOff>211563</xdr:colOff>
      <xdr:row>2</xdr:row>
      <xdr:rowOff>37022</xdr:rowOff>
    </xdr:from>
    <xdr:to>
      <xdr:col>18</xdr:col>
      <xdr:colOff>25662</xdr:colOff>
      <xdr:row>9</xdr:row>
      <xdr:rowOff>176389</xdr:rowOff>
    </xdr:to>
    <xdr:pic>
      <xdr:nvPicPr>
        <xdr:cNvPr id="22" name="Picture 21">
          <a:extLst>
            <a:ext uri="{FF2B5EF4-FFF2-40B4-BE49-F238E27FC236}">
              <a16:creationId xmlns:a16="http://schemas.microsoft.com/office/drawing/2014/main" id="{0318C560-F38B-2CE4-A550-F0C12FC8C0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9313230" y="403911"/>
          <a:ext cx="1634432" cy="1423478"/>
        </a:xfrm>
        <a:prstGeom prst="rect">
          <a:avLst/>
        </a:prstGeom>
      </xdr:spPr>
    </xdr:pic>
    <xdr:clientData/>
  </xdr:twoCellAnchor>
  <xdr:twoCellAnchor>
    <xdr:from>
      <xdr:col>14</xdr:col>
      <xdr:colOff>15752</xdr:colOff>
      <xdr:row>7</xdr:row>
      <xdr:rowOff>141208</xdr:rowOff>
    </xdr:from>
    <xdr:to>
      <xdr:col>15</xdr:col>
      <xdr:colOff>539492</xdr:colOff>
      <xdr:row>8</xdr:row>
      <xdr:rowOff>155628</xdr:rowOff>
    </xdr:to>
    <xdr:sp macro="" textlink="">
      <xdr:nvSpPr>
        <xdr:cNvPr id="25" name="TextBox 24">
          <a:extLst>
            <a:ext uri="{FF2B5EF4-FFF2-40B4-BE49-F238E27FC236}">
              <a16:creationId xmlns:a16="http://schemas.microsoft.com/office/drawing/2014/main" id="{194EBA77-08A1-9059-5379-3B2171E2B44B}"/>
            </a:ext>
          </a:extLst>
        </xdr:cNvPr>
        <xdr:cNvSpPr txBox="1"/>
      </xdr:nvSpPr>
      <xdr:spPr>
        <a:xfrm>
          <a:off x="8510641" y="1425319"/>
          <a:ext cx="1130518" cy="19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kern="1200">
              <a:solidFill>
                <a:schemeClr val="bg1"/>
              </a:solidFill>
            </a:rPr>
            <a:t>Sadao,</a:t>
          </a:r>
          <a:r>
            <a:rPr lang="en-IN" sz="900" kern="1200" baseline="0">
              <a:solidFill>
                <a:schemeClr val="bg1"/>
              </a:solidFill>
            </a:rPr>
            <a:t> Thailand</a:t>
          </a:r>
          <a:endParaRPr lang="en-IN" sz="900" kern="1200">
            <a:solidFill>
              <a:schemeClr val="bg1"/>
            </a:solidFill>
          </a:endParaRPr>
        </a:p>
      </xdr:txBody>
    </xdr:sp>
    <xdr:clientData/>
  </xdr:twoCellAnchor>
  <xdr:twoCellAnchor>
    <xdr:from>
      <xdr:col>5</xdr:col>
      <xdr:colOff>59972</xdr:colOff>
      <xdr:row>18</xdr:row>
      <xdr:rowOff>87752</xdr:rowOff>
    </xdr:from>
    <xdr:to>
      <xdr:col>10</xdr:col>
      <xdr:colOff>543277</xdr:colOff>
      <xdr:row>28</xdr:row>
      <xdr:rowOff>70556</xdr:rowOff>
    </xdr:to>
    <xdr:sp macro="" textlink="">
      <xdr:nvSpPr>
        <xdr:cNvPr id="33" name="Rectangle: Rounded Corners 32">
          <a:extLst>
            <a:ext uri="{FF2B5EF4-FFF2-40B4-BE49-F238E27FC236}">
              <a16:creationId xmlns:a16="http://schemas.microsoft.com/office/drawing/2014/main" id="{829A00B6-F032-99BC-63DA-BCBBBD45B087}"/>
            </a:ext>
          </a:extLst>
        </xdr:cNvPr>
        <xdr:cNvSpPr/>
      </xdr:nvSpPr>
      <xdr:spPr>
        <a:xfrm>
          <a:off x="3093861" y="3389752"/>
          <a:ext cx="3517194" cy="181724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409221</xdr:colOff>
      <xdr:row>18</xdr:row>
      <xdr:rowOff>87752</xdr:rowOff>
    </xdr:from>
    <xdr:to>
      <xdr:col>17</xdr:col>
      <xdr:colOff>285749</xdr:colOff>
      <xdr:row>28</xdr:row>
      <xdr:rowOff>70556</xdr:rowOff>
    </xdr:to>
    <xdr:sp macro="" textlink="">
      <xdr:nvSpPr>
        <xdr:cNvPr id="35" name="Rectangle: Rounded Corners 34">
          <a:extLst>
            <a:ext uri="{FF2B5EF4-FFF2-40B4-BE49-F238E27FC236}">
              <a16:creationId xmlns:a16="http://schemas.microsoft.com/office/drawing/2014/main" id="{388491A0-3120-401D-A5D1-5C71BB84F0F9}"/>
            </a:ext>
          </a:extLst>
        </xdr:cNvPr>
        <xdr:cNvSpPr/>
      </xdr:nvSpPr>
      <xdr:spPr>
        <a:xfrm>
          <a:off x="7083777" y="3389752"/>
          <a:ext cx="3517194" cy="181724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81139</xdr:colOff>
      <xdr:row>32</xdr:row>
      <xdr:rowOff>94808</xdr:rowOff>
    </xdr:from>
    <xdr:to>
      <xdr:col>10</xdr:col>
      <xdr:colOff>564444</xdr:colOff>
      <xdr:row>42</xdr:row>
      <xdr:rowOff>77611</xdr:rowOff>
    </xdr:to>
    <xdr:sp macro="" textlink="">
      <xdr:nvSpPr>
        <xdr:cNvPr id="37" name="Rectangle: Rounded Corners 36">
          <a:extLst>
            <a:ext uri="{FF2B5EF4-FFF2-40B4-BE49-F238E27FC236}">
              <a16:creationId xmlns:a16="http://schemas.microsoft.com/office/drawing/2014/main" id="{D9751738-8F35-E585-CDB8-EFF07F44B93C}"/>
            </a:ext>
          </a:extLst>
        </xdr:cNvPr>
        <xdr:cNvSpPr/>
      </xdr:nvSpPr>
      <xdr:spPr>
        <a:xfrm>
          <a:off x="3115028" y="5965030"/>
          <a:ext cx="3517194" cy="181724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430388</xdr:colOff>
      <xdr:row>32</xdr:row>
      <xdr:rowOff>80697</xdr:rowOff>
    </xdr:from>
    <xdr:to>
      <xdr:col>17</xdr:col>
      <xdr:colOff>306916</xdr:colOff>
      <xdr:row>42</xdr:row>
      <xdr:rowOff>63500</xdr:rowOff>
    </xdr:to>
    <xdr:sp macro="" textlink="">
      <xdr:nvSpPr>
        <xdr:cNvPr id="38" name="Rectangle: Rounded Corners 37">
          <a:extLst>
            <a:ext uri="{FF2B5EF4-FFF2-40B4-BE49-F238E27FC236}">
              <a16:creationId xmlns:a16="http://schemas.microsoft.com/office/drawing/2014/main" id="{D1B648DB-EEDF-A805-B967-0CF856C10FC1}"/>
            </a:ext>
          </a:extLst>
        </xdr:cNvPr>
        <xdr:cNvSpPr/>
      </xdr:nvSpPr>
      <xdr:spPr>
        <a:xfrm>
          <a:off x="7104944" y="5950919"/>
          <a:ext cx="3517194" cy="181724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18</xdr:col>
      <xdr:colOff>119343</xdr:colOff>
      <xdr:row>11</xdr:row>
      <xdr:rowOff>127327</xdr:rowOff>
    </xdr:from>
    <xdr:to>
      <xdr:col>21</xdr:col>
      <xdr:colOff>214592</xdr:colOff>
      <xdr:row>37</xdr:row>
      <xdr:rowOff>0</xdr:rowOff>
    </xdr:to>
    <xdr:sp macro="" textlink="">
      <xdr:nvSpPr>
        <xdr:cNvPr id="23" name="Rectangle: Rounded Corners 22">
          <a:extLst>
            <a:ext uri="{FF2B5EF4-FFF2-40B4-BE49-F238E27FC236}">
              <a16:creationId xmlns:a16="http://schemas.microsoft.com/office/drawing/2014/main" id="{E48AB029-4A27-1349-66F0-9B561C653236}"/>
            </a:ext>
          </a:extLst>
        </xdr:cNvPr>
        <xdr:cNvSpPr/>
      </xdr:nvSpPr>
      <xdr:spPr>
        <a:xfrm>
          <a:off x="11109728" y="2187006"/>
          <a:ext cx="1926979" cy="4741007"/>
        </a:xfrm>
        <a:prstGeom prst="roundRect">
          <a:avLst>
            <a:gd name="adj" fmla="val 2918"/>
          </a:avLst>
        </a:prstGeom>
        <a:solidFill>
          <a:srgbClr val="E8E9E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249153</xdr:colOff>
      <xdr:row>1</xdr:row>
      <xdr:rowOff>128049</xdr:rowOff>
    </xdr:from>
    <xdr:to>
      <xdr:col>18</xdr:col>
      <xdr:colOff>87021</xdr:colOff>
      <xdr:row>2</xdr:row>
      <xdr:rowOff>26769</xdr:rowOff>
    </xdr:to>
    <xdr:sp macro="" textlink="">
      <xdr:nvSpPr>
        <xdr:cNvPr id="5" name="Rectangle 4">
          <a:extLst>
            <a:ext uri="{FF2B5EF4-FFF2-40B4-BE49-F238E27FC236}">
              <a16:creationId xmlns:a16="http://schemas.microsoft.com/office/drawing/2014/main" id="{44F3D1A0-B8CB-BBDC-E8E8-67726996E168}"/>
            </a:ext>
          </a:extLst>
        </xdr:cNvPr>
        <xdr:cNvSpPr/>
      </xdr:nvSpPr>
      <xdr:spPr>
        <a:xfrm>
          <a:off x="2693304" y="307766"/>
          <a:ext cx="8392396" cy="78437"/>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t"/>
        <a:lstStyle/>
        <a:p>
          <a:pPr algn="l"/>
          <a:endParaRPr lang="en-IN" sz="1100" kern="1200"/>
        </a:p>
      </xdr:txBody>
    </xdr:sp>
    <xdr:clientData/>
  </xdr:twoCellAnchor>
  <xdr:twoCellAnchor>
    <xdr:from>
      <xdr:col>4</xdr:col>
      <xdr:colOff>236664</xdr:colOff>
      <xdr:row>46</xdr:row>
      <xdr:rowOff>20501</xdr:rowOff>
    </xdr:from>
    <xdr:to>
      <xdr:col>18</xdr:col>
      <xdr:colOff>42359</xdr:colOff>
      <xdr:row>46</xdr:row>
      <xdr:rowOff>89493</xdr:rowOff>
    </xdr:to>
    <xdr:sp macro="" textlink="">
      <xdr:nvSpPr>
        <xdr:cNvPr id="9" name="Rectangle 8">
          <a:extLst>
            <a:ext uri="{FF2B5EF4-FFF2-40B4-BE49-F238E27FC236}">
              <a16:creationId xmlns:a16="http://schemas.microsoft.com/office/drawing/2014/main" id="{962A2A00-EFFC-4D18-5449-0D23EDB97316}"/>
            </a:ext>
          </a:extLst>
        </xdr:cNvPr>
        <xdr:cNvSpPr/>
      </xdr:nvSpPr>
      <xdr:spPr>
        <a:xfrm>
          <a:off x="2680815" y="8287482"/>
          <a:ext cx="8360223" cy="68992"/>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18</xdr:col>
      <xdr:colOff>39636</xdr:colOff>
      <xdr:row>1</xdr:row>
      <xdr:rowOff>126116</xdr:rowOff>
    </xdr:from>
    <xdr:to>
      <xdr:col>21</xdr:col>
      <xdr:colOff>502316</xdr:colOff>
      <xdr:row>46</xdr:row>
      <xdr:rowOff>87767</xdr:rowOff>
    </xdr:to>
    <xdr:sp macro="" textlink="">
      <xdr:nvSpPr>
        <xdr:cNvPr id="12" name="Rectangle: Top Corners Rounded 11">
          <a:extLst>
            <a:ext uri="{FF2B5EF4-FFF2-40B4-BE49-F238E27FC236}">
              <a16:creationId xmlns:a16="http://schemas.microsoft.com/office/drawing/2014/main" id="{72BC9B6F-3BD2-D1D4-21D3-4210C138FD38}"/>
            </a:ext>
          </a:extLst>
        </xdr:cNvPr>
        <xdr:cNvSpPr/>
      </xdr:nvSpPr>
      <xdr:spPr>
        <a:xfrm rot="5400000">
          <a:off x="8161754" y="3182394"/>
          <a:ext cx="8048915" cy="2295793"/>
        </a:xfrm>
        <a:prstGeom prst="round2SameRect">
          <a:avLst>
            <a:gd name="adj1" fmla="val 2581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t"/>
        <a:lstStyle/>
        <a:p>
          <a:pPr algn="ctr"/>
          <a:endParaRPr lang="en-IN" sz="1100" kern="1200"/>
        </a:p>
      </xdr:txBody>
    </xdr:sp>
    <xdr:clientData/>
  </xdr:twoCellAnchor>
  <xdr:twoCellAnchor>
    <xdr:from>
      <xdr:col>18</xdr:col>
      <xdr:colOff>42455</xdr:colOff>
      <xdr:row>2</xdr:row>
      <xdr:rowOff>30154</xdr:rowOff>
    </xdr:from>
    <xdr:to>
      <xdr:col>21</xdr:col>
      <xdr:colOff>288919</xdr:colOff>
      <xdr:row>46</xdr:row>
      <xdr:rowOff>20504</xdr:rowOff>
    </xdr:to>
    <xdr:sp macro="" textlink="">
      <xdr:nvSpPr>
        <xdr:cNvPr id="13" name="Rectangle: Top Corners Rounded 12">
          <a:extLst>
            <a:ext uri="{FF2B5EF4-FFF2-40B4-BE49-F238E27FC236}">
              <a16:creationId xmlns:a16="http://schemas.microsoft.com/office/drawing/2014/main" id="{B747D8CF-9F48-4265-7BDA-66F838FA432B}"/>
            </a:ext>
          </a:extLst>
        </xdr:cNvPr>
        <xdr:cNvSpPr/>
      </xdr:nvSpPr>
      <xdr:spPr>
        <a:xfrm rot="5400000">
          <a:off x="8131974" y="3298748"/>
          <a:ext cx="7897897" cy="2079577"/>
        </a:xfrm>
        <a:prstGeom prst="round2SameRect">
          <a:avLst>
            <a:gd name="adj1" fmla="val 25818"/>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clientData/>
  </xdr:twoCellAnchor>
  <xdr:twoCellAnchor>
    <xdr:from>
      <xdr:col>18</xdr:col>
      <xdr:colOff>198603</xdr:colOff>
      <xdr:row>3</xdr:row>
      <xdr:rowOff>178205</xdr:rowOff>
    </xdr:from>
    <xdr:to>
      <xdr:col>21</xdr:col>
      <xdr:colOff>109888</xdr:colOff>
      <xdr:row>9</xdr:row>
      <xdr:rowOff>116314</xdr:rowOff>
    </xdr:to>
    <xdr:sp macro="" textlink="">
      <xdr:nvSpPr>
        <xdr:cNvPr id="42" name="Rectangle: Rounded Corners 41">
          <a:extLst>
            <a:ext uri="{FF2B5EF4-FFF2-40B4-BE49-F238E27FC236}">
              <a16:creationId xmlns:a16="http://schemas.microsoft.com/office/drawing/2014/main" id="{F002D07F-FFBA-34A8-DA33-7A6B934830C1}"/>
            </a:ext>
          </a:extLst>
        </xdr:cNvPr>
        <xdr:cNvSpPr/>
      </xdr:nvSpPr>
      <xdr:spPr>
        <a:xfrm>
          <a:off x="11084317" y="722491"/>
          <a:ext cx="1725571" cy="1026680"/>
        </a:xfrm>
        <a:prstGeom prst="roundRect">
          <a:avLst/>
        </a:prstGeom>
        <a:solidFill>
          <a:srgbClr val="EFEF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18</xdr:col>
      <xdr:colOff>207487</xdr:colOff>
      <xdr:row>5</xdr:row>
      <xdr:rowOff>10345</xdr:rowOff>
    </xdr:from>
    <xdr:to>
      <xdr:col>20</xdr:col>
      <xdr:colOff>136497</xdr:colOff>
      <xdr:row>6</xdr:row>
      <xdr:rowOff>63340</xdr:rowOff>
    </xdr:to>
    <xdr:sp macro="" textlink="">
      <xdr:nvSpPr>
        <xdr:cNvPr id="43" name="TextBox 42">
          <a:extLst>
            <a:ext uri="{FF2B5EF4-FFF2-40B4-BE49-F238E27FC236}">
              <a16:creationId xmlns:a16="http://schemas.microsoft.com/office/drawing/2014/main" id="{D61C9CC8-9D21-8AA8-A18E-12ED2060D152}"/>
            </a:ext>
          </a:extLst>
        </xdr:cNvPr>
        <xdr:cNvSpPr txBox="1"/>
      </xdr:nvSpPr>
      <xdr:spPr>
        <a:xfrm>
          <a:off x="11093201" y="917488"/>
          <a:ext cx="1138534" cy="234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t>TOTAL</a:t>
          </a:r>
          <a:r>
            <a:rPr lang="en-IN" sz="1000" kern="1200" baseline="0"/>
            <a:t> TRIPS</a:t>
          </a:r>
          <a:endParaRPr lang="en-IN" sz="1000" kern="1200"/>
        </a:p>
      </xdr:txBody>
    </xdr:sp>
    <xdr:clientData/>
  </xdr:twoCellAnchor>
  <xdr:twoCellAnchor>
    <xdr:from>
      <xdr:col>20</xdr:col>
      <xdr:colOff>180925</xdr:colOff>
      <xdr:row>5</xdr:row>
      <xdr:rowOff>19180</xdr:rowOff>
    </xdr:from>
    <xdr:to>
      <xdr:col>21</xdr:col>
      <xdr:colOff>349799</xdr:colOff>
      <xdr:row>6</xdr:row>
      <xdr:rowOff>116344</xdr:rowOff>
    </xdr:to>
    <xdr:sp macro="" textlink="DASHBOARD!$B$4">
      <xdr:nvSpPr>
        <xdr:cNvPr id="44" name="TextBox 43">
          <a:extLst>
            <a:ext uri="{FF2B5EF4-FFF2-40B4-BE49-F238E27FC236}">
              <a16:creationId xmlns:a16="http://schemas.microsoft.com/office/drawing/2014/main" id="{AF60F738-5B46-606A-4C56-DF73E571FAE2}"/>
            </a:ext>
          </a:extLst>
        </xdr:cNvPr>
        <xdr:cNvSpPr txBox="1"/>
      </xdr:nvSpPr>
      <xdr:spPr>
        <a:xfrm>
          <a:off x="12276163" y="926323"/>
          <a:ext cx="773636" cy="278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82244D-D7D5-4021-874B-AD892C67396E}" type="TxLink">
            <a:rPr lang="en-US" sz="1100" b="0" i="0" u="none" strike="noStrike" kern="1200">
              <a:solidFill>
                <a:srgbClr val="000000"/>
              </a:solidFill>
              <a:latin typeface="Calibri"/>
              <a:ea typeface="Calibri"/>
              <a:cs typeface="Calibri"/>
            </a:rPr>
            <a:pPr/>
            <a:t> </a:t>
          </a:fld>
          <a:r>
            <a:rPr lang="en-US" sz="1100" b="0" i="0" u="none" strike="noStrike" kern="1200">
              <a:solidFill>
                <a:srgbClr val="000000"/>
              </a:solidFill>
              <a:latin typeface="Calibri"/>
              <a:ea typeface="Calibri"/>
              <a:cs typeface="Calibri"/>
            </a:rPr>
            <a:t>24</a:t>
          </a:r>
          <a:endParaRPr lang="en-US" sz="1400" kern="1200"/>
        </a:p>
      </xdr:txBody>
    </xdr:sp>
    <xdr:clientData/>
  </xdr:twoCellAnchor>
  <xdr:twoCellAnchor>
    <xdr:from>
      <xdr:col>18</xdr:col>
      <xdr:colOff>216372</xdr:colOff>
      <xdr:row>6</xdr:row>
      <xdr:rowOff>180739</xdr:rowOff>
    </xdr:from>
    <xdr:to>
      <xdr:col>20</xdr:col>
      <xdr:colOff>145382</xdr:colOff>
      <xdr:row>9</xdr:row>
      <xdr:rowOff>89813</xdr:rowOff>
    </xdr:to>
    <xdr:sp macro="" textlink="">
      <xdr:nvSpPr>
        <xdr:cNvPr id="45" name="TextBox 44">
          <a:extLst>
            <a:ext uri="{FF2B5EF4-FFF2-40B4-BE49-F238E27FC236}">
              <a16:creationId xmlns:a16="http://schemas.microsoft.com/office/drawing/2014/main" id="{21FA0872-3701-B10B-BDD8-EB1F43494976}"/>
            </a:ext>
          </a:extLst>
        </xdr:cNvPr>
        <xdr:cNvSpPr txBox="1"/>
      </xdr:nvSpPr>
      <xdr:spPr>
        <a:xfrm>
          <a:off x="11102086" y="1269310"/>
          <a:ext cx="1138534" cy="45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t>HIRED TRANSPORTATION</a:t>
          </a:r>
        </a:p>
      </xdr:txBody>
    </xdr:sp>
    <xdr:clientData/>
  </xdr:twoCellAnchor>
  <xdr:twoCellAnchor>
    <xdr:from>
      <xdr:col>19</xdr:col>
      <xdr:colOff>491875</xdr:colOff>
      <xdr:row>7</xdr:row>
      <xdr:rowOff>98665</xdr:rowOff>
    </xdr:from>
    <xdr:to>
      <xdr:col>21</xdr:col>
      <xdr:colOff>287600</xdr:colOff>
      <xdr:row>9</xdr:row>
      <xdr:rowOff>10309</xdr:rowOff>
    </xdr:to>
    <xdr:sp macro="" textlink="'PIVOT TABLE'!H5">
      <xdr:nvSpPr>
        <xdr:cNvPr id="47" name="TextBox 46">
          <a:extLst>
            <a:ext uri="{FF2B5EF4-FFF2-40B4-BE49-F238E27FC236}">
              <a16:creationId xmlns:a16="http://schemas.microsoft.com/office/drawing/2014/main" id="{7515B2BA-92B7-C700-A532-E5FF39214AD9}"/>
            </a:ext>
          </a:extLst>
        </xdr:cNvPr>
        <xdr:cNvSpPr txBox="1"/>
      </xdr:nvSpPr>
      <xdr:spPr>
        <a:xfrm>
          <a:off x="11982351" y="1368665"/>
          <a:ext cx="1005249" cy="274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603224-D51A-4E49-94D2-544974D19708}" type="TxLink">
            <a:rPr lang="en-US" sz="1100" b="0" i="0" u="none" strike="noStrike" kern="1200">
              <a:solidFill>
                <a:srgbClr val="000000"/>
              </a:solidFill>
              <a:latin typeface="Calibri"/>
              <a:ea typeface="Calibri"/>
              <a:cs typeface="Calibri"/>
            </a:rPr>
            <a:pPr algn="ctr"/>
            <a:t>5</a:t>
          </a:fld>
          <a:endParaRPr lang="en-US" sz="1200" kern="1200"/>
        </a:p>
      </xdr:txBody>
    </xdr:sp>
    <xdr:clientData/>
  </xdr:twoCellAnchor>
  <xdr:twoCellAnchor>
    <xdr:from>
      <xdr:col>1</xdr:col>
      <xdr:colOff>120603</xdr:colOff>
      <xdr:row>15</xdr:row>
      <xdr:rowOff>73284</xdr:rowOff>
    </xdr:from>
    <xdr:to>
      <xdr:col>2</xdr:col>
      <xdr:colOff>468949</xdr:colOff>
      <xdr:row>17</xdr:row>
      <xdr:rowOff>7933</xdr:rowOff>
    </xdr:to>
    <xdr:sp macro="" textlink="">
      <xdr:nvSpPr>
        <xdr:cNvPr id="7" name="TextBox 6">
          <a:extLst>
            <a:ext uri="{FF2B5EF4-FFF2-40B4-BE49-F238E27FC236}">
              <a16:creationId xmlns:a16="http://schemas.microsoft.com/office/drawing/2014/main" id="{9FFAFC57-B701-2989-FD0B-052FEF707F62}"/>
            </a:ext>
          </a:extLst>
        </xdr:cNvPr>
        <xdr:cNvSpPr txBox="1"/>
      </xdr:nvSpPr>
      <xdr:spPr>
        <a:xfrm>
          <a:off x="725365" y="2794713"/>
          <a:ext cx="953108" cy="2975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accent2"/>
              </a:solidFill>
            </a:rPr>
            <a:t>DRIVERS</a:t>
          </a:r>
        </a:p>
      </xdr:txBody>
    </xdr:sp>
    <xdr:clientData/>
  </xdr:twoCellAnchor>
  <xdr:twoCellAnchor>
    <xdr:from>
      <xdr:col>1</xdr:col>
      <xdr:colOff>100888</xdr:colOff>
      <xdr:row>23</xdr:row>
      <xdr:rowOff>20943</xdr:rowOff>
    </xdr:from>
    <xdr:to>
      <xdr:col>3</xdr:col>
      <xdr:colOff>35267</xdr:colOff>
      <xdr:row>24</xdr:row>
      <xdr:rowOff>99331</xdr:rowOff>
    </xdr:to>
    <xdr:sp macro="" textlink="">
      <xdr:nvSpPr>
        <xdr:cNvPr id="10" name="TextBox 9">
          <a:extLst>
            <a:ext uri="{FF2B5EF4-FFF2-40B4-BE49-F238E27FC236}">
              <a16:creationId xmlns:a16="http://schemas.microsoft.com/office/drawing/2014/main" id="{6AF3ECCB-56AD-213A-6525-26DE08ADE412}"/>
            </a:ext>
          </a:extLst>
        </xdr:cNvPr>
        <xdr:cNvSpPr txBox="1"/>
      </xdr:nvSpPr>
      <xdr:spPr>
        <a:xfrm>
          <a:off x="705650" y="4193800"/>
          <a:ext cx="1143903" cy="2598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accent2"/>
              </a:solidFill>
            </a:rPr>
            <a:t>MONTHS</a:t>
          </a:r>
        </a:p>
      </xdr:txBody>
    </xdr:sp>
    <xdr:clientData/>
  </xdr:twoCellAnchor>
  <xdr:twoCellAnchor>
    <xdr:from>
      <xdr:col>0</xdr:col>
      <xdr:colOff>559543</xdr:colOff>
      <xdr:row>25</xdr:row>
      <xdr:rowOff>59774</xdr:rowOff>
    </xdr:from>
    <xdr:to>
      <xdr:col>4</xdr:col>
      <xdr:colOff>193032</xdr:colOff>
      <xdr:row>31</xdr:row>
      <xdr:rowOff>171080</xdr:rowOff>
    </xdr:to>
    <mc:AlternateContent xmlns:mc="http://schemas.openxmlformats.org/markup-compatibility/2006" xmlns:a14="http://schemas.microsoft.com/office/drawing/2010/main">
      <mc:Choice Requires="a14">
        <xdr:graphicFrame macro="">
          <xdr:nvGraphicFramePr>
            <xdr:cNvPr id="14" name="Month 1">
              <a:extLst>
                <a:ext uri="{FF2B5EF4-FFF2-40B4-BE49-F238E27FC236}">
                  <a16:creationId xmlns:a16="http://schemas.microsoft.com/office/drawing/2014/main" id="{C4B71412-A44A-4996-8B73-715A1D4790F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59543" y="4662585"/>
              <a:ext cx="2068282" cy="121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167658</xdr:colOff>
      <xdr:row>17</xdr:row>
      <xdr:rowOff>67168</xdr:rowOff>
    </xdr:from>
    <xdr:to>
      <xdr:col>3</xdr:col>
      <xdr:colOff>403281</xdr:colOff>
      <xdr:row>22</xdr:row>
      <xdr:rowOff>118952</xdr:rowOff>
    </xdr:to>
    <mc:AlternateContent xmlns:mc="http://schemas.openxmlformats.org/markup-compatibility/2006" xmlns:a14="http://schemas.microsoft.com/office/drawing/2010/main">
      <mc:Choice Requires="a14">
        <xdr:graphicFrame macro="">
          <xdr:nvGraphicFramePr>
            <xdr:cNvPr id="19" name="Driver 1">
              <a:extLst>
                <a:ext uri="{FF2B5EF4-FFF2-40B4-BE49-F238E27FC236}">
                  <a16:creationId xmlns:a16="http://schemas.microsoft.com/office/drawing/2014/main" id="{821771C8-677D-4206-B84D-9230143554A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river 1"/>
            </a:graphicData>
          </a:graphic>
        </xdr:graphicFrame>
      </mc:Choice>
      <mc:Fallback xmlns="">
        <xdr:sp macro="" textlink="">
          <xdr:nvSpPr>
            <xdr:cNvPr id="0" name=""/>
            <xdr:cNvSpPr>
              <a:spLocks noTextEdit="1"/>
            </xdr:cNvSpPr>
          </xdr:nvSpPr>
          <xdr:spPr>
            <a:xfrm>
              <a:off x="776356" y="3197079"/>
              <a:ext cx="1453020" cy="972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220528</xdr:colOff>
      <xdr:row>10</xdr:row>
      <xdr:rowOff>33749</xdr:rowOff>
    </xdr:from>
    <xdr:to>
      <xdr:col>7</xdr:col>
      <xdr:colOff>202067</xdr:colOff>
      <xdr:row>11</xdr:row>
      <xdr:rowOff>61411</xdr:rowOff>
    </xdr:to>
    <xdr:sp macro="" textlink="">
      <xdr:nvSpPr>
        <xdr:cNvPr id="57" name="TextBox 56">
          <a:extLst>
            <a:ext uri="{FF2B5EF4-FFF2-40B4-BE49-F238E27FC236}">
              <a16:creationId xmlns:a16="http://schemas.microsoft.com/office/drawing/2014/main" id="{7DDA3E61-2972-7B98-8F32-D8A7CC1F0899}"/>
            </a:ext>
          </a:extLst>
        </xdr:cNvPr>
        <xdr:cNvSpPr txBox="1"/>
      </xdr:nvSpPr>
      <xdr:spPr>
        <a:xfrm>
          <a:off x="3244338" y="1848035"/>
          <a:ext cx="1191062" cy="209090"/>
        </a:xfrm>
        <a:prstGeom prst="rect">
          <a:avLst/>
        </a:prstGeom>
        <a:solidFill>
          <a:srgbClr val="FDFDF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100" b="0" i="0" u="none" strike="noStrike" kern="1200" cap="none" spc="0" normalizeH="0" baseline="0" noProof="0">
              <a:ln>
                <a:noFill/>
              </a:ln>
              <a:solidFill>
                <a:prstClr val="black"/>
              </a:solidFill>
              <a:effectLst/>
              <a:uLnTx/>
              <a:uFillTx/>
              <a:latin typeface="+mn-lt"/>
              <a:ea typeface="+mn-ea"/>
              <a:cs typeface="+mn-cs"/>
            </a:rPr>
            <a:t>TOTAL EXPENSES</a:t>
          </a:r>
        </a:p>
      </xdr:txBody>
    </xdr:sp>
    <xdr:clientData/>
  </xdr:twoCellAnchor>
  <xdr:twoCellAnchor>
    <xdr:from>
      <xdr:col>5</xdr:col>
      <xdr:colOff>197333</xdr:colOff>
      <xdr:row>11</xdr:row>
      <xdr:rowOff>116750</xdr:rowOff>
    </xdr:from>
    <xdr:to>
      <xdr:col>6</xdr:col>
      <xdr:colOff>373655</xdr:colOff>
      <xdr:row>12</xdr:row>
      <xdr:rowOff>116739</xdr:rowOff>
    </xdr:to>
    <xdr:sp macro="" textlink="'PIVOT TABLE'!$W$4">
      <xdr:nvSpPr>
        <xdr:cNvPr id="58" name="TextBox 57">
          <a:extLst>
            <a:ext uri="{FF2B5EF4-FFF2-40B4-BE49-F238E27FC236}">
              <a16:creationId xmlns:a16="http://schemas.microsoft.com/office/drawing/2014/main" id="{D300D629-E010-F28A-F0EE-013D8883E104}"/>
            </a:ext>
          </a:extLst>
        </xdr:cNvPr>
        <xdr:cNvSpPr txBox="1"/>
      </xdr:nvSpPr>
      <xdr:spPr>
        <a:xfrm>
          <a:off x="3221143" y="2112464"/>
          <a:ext cx="781083" cy="181418"/>
        </a:xfrm>
        <a:prstGeom prst="rect">
          <a:avLst/>
        </a:prstGeom>
        <a:solidFill>
          <a:srgbClr val="FDFDF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C9FC947-51EF-4A4C-B311-40FA8D2A9EC7}" type="TxLink">
            <a:rPr lang="en-US" sz="1100" b="0" i="0" u="none" strike="noStrike" kern="1200">
              <a:solidFill>
                <a:srgbClr val="000000"/>
              </a:solidFill>
              <a:latin typeface="Calibri"/>
              <a:ea typeface="Calibri"/>
              <a:cs typeface="Calibri"/>
            </a:rPr>
            <a:pPr/>
            <a:t> ฿27,200 </a:t>
          </a:fld>
          <a:endParaRPr lang="en-US" sz="1100" kern="1200"/>
        </a:p>
      </xdr:txBody>
    </xdr:sp>
    <xdr:clientData/>
  </xdr:twoCellAnchor>
  <xdr:twoCellAnchor>
    <xdr:from>
      <xdr:col>5</xdr:col>
      <xdr:colOff>211249</xdr:colOff>
      <xdr:row>12</xdr:row>
      <xdr:rowOff>79846</xdr:rowOff>
    </xdr:from>
    <xdr:to>
      <xdr:col>6</xdr:col>
      <xdr:colOff>350462</xdr:colOff>
      <xdr:row>13</xdr:row>
      <xdr:rowOff>89061</xdr:rowOff>
    </xdr:to>
    <xdr:sp macro="" textlink="">
      <xdr:nvSpPr>
        <xdr:cNvPr id="59" name="TextBox 58">
          <a:extLst>
            <a:ext uri="{FF2B5EF4-FFF2-40B4-BE49-F238E27FC236}">
              <a16:creationId xmlns:a16="http://schemas.microsoft.com/office/drawing/2014/main" id="{D8097704-4155-A936-B29A-862503881ED4}"/>
            </a:ext>
          </a:extLst>
        </xdr:cNvPr>
        <xdr:cNvSpPr txBox="1"/>
      </xdr:nvSpPr>
      <xdr:spPr>
        <a:xfrm>
          <a:off x="3235059" y="2256989"/>
          <a:ext cx="743974" cy="190643"/>
        </a:xfrm>
        <a:prstGeom prst="rect">
          <a:avLst/>
        </a:prstGeom>
        <a:solidFill>
          <a:srgbClr val="FDFDF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kern="1200">
              <a:solidFill>
                <a:schemeClr val="bg2">
                  <a:lumMod val="75000"/>
                </a:schemeClr>
              </a:solidFill>
            </a:rPr>
            <a:t>THAI BAHT</a:t>
          </a:r>
        </a:p>
      </xdr:txBody>
    </xdr:sp>
    <xdr:clientData/>
  </xdr:twoCellAnchor>
  <xdr:twoCellAnchor>
    <xdr:from>
      <xdr:col>9</xdr:col>
      <xdr:colOff>456732</xdr:colOff>
      <xdr:row>10</xdr:row>
      <xdr:rowOff>52194</xdr:rowOff>
    </xdr:from>
    <xdr:to>
      <xdr:col>11</xdr:col>
      <xdr:colOff>498576</xdr:colOff>
      <xdr:row>11</xdr:row>
      <xdr:rowOff>75244</xdr:rowOff>
    </xdr:to>
    <xdr:sp macro="" textlink="">
      <xdr:nvSpPr>
        <xdr:cNvPr id="61" name="TextBox 60">
          <a:extLst>
            <a:ext uri="{FF2B5EF4-FFF2-40B4-BE49-F238E27FC236}">
              <a16:creationId xmlns:a16="http://schemas.microsoft.com/office/drawing/2014/main" id="{5687A0D5-7BAB-D998-35C4-54115B18A1AB}"/>
            </a:ext>
          </a:extLst>
        </xdr:cNvPr>
        <xdr:cNvSpPr txBox="1"/>
      </xdr:nvSpPr>
      <xdr:spPr>
        <a:xfrm>
          <a:off x="5899589" y="1866480"/>
          <a:ext cx="1251368" cy="204478"/>
        </a:xfrm>
        <a:prstGeom prst="rect">
          <a:avLst/>
        </a:prstGeom>
        <a:solidFill>
          <a:srgbClr val="FDFDF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kern="1200"/>
            <a:t>TOTAL SALARIES</a:t>
          </a:r>
        </a:p>
      </xdr:txBody>
    </xdr:sp>
    <xdr:clientData/>
  </xdr:twoCellAnchor>
  <xdr:twoCellAnchor>
    <xdr:from>
      <xdr:col>9</xdr:col>
      <xdr:colOff>437255</xdr:colOff>
      <xdr:row>11</xdr:row>
      <xdr:rowOff>145142</xdr:rowOff>
    </xdr:from>
    <xdr:to>
      <xdr:col>11</xdr:col>
      <xdr:colOff>81764</xdr:colOff>
      <xdr:row>12</xdr:row>
      <xdr:rowOff>122324</xdr:rowOff>
    </xdr:to>
    <xdr:sp macro="" textlink="'PIVOT TABLE'!$Y$4">
      <xdr:nvSpPr>
        <xdr:cNvPr id="62" name="TextBox 61">
          <a:extLst>
            <a:ext uri="{FF2B5EF4-FFF2-40B4-BE49-F238E27FC236}">
              <a16:creationId xmlns:a16="http://schemas.microsoft.com/office/drawing/2014/main" id="{D1856933-59AF-B63E-A530-815CA15BC173}"/>
            </a:ext>
          </a:extLst>
        </xdr:cNvPr>
        <xdr:cNvSpPr txBox="1"/>
      </xdr:nvSpPr>
      <xdr:spPr>
        <a:xfrm>
          <a:off x="5880112" y="2140856"/>
          <a:ext cx="854033" cy="158611"/>
        </a:xfrm>
        <a:prstGeom prst="rect">
          <a:avLst/>
        </a:prstGeom>
        <a:solidFill>
          <a:srgbClr val="FDFDF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634280C-46CF-4E4D-BBB5-531964A90713}" type="TxLink">
            <a:rPr lang="en-US" sz="1100" b="0" i="0" u="none" strike="noStrike" kern="1200">
              <a:solidFill>
                <a:srgbClr val="000000"/>
              </a:solidFill>
              <a:latin typeface="Calibri"/>
              <a:ea typeface="Calibri"/>
              <a:cs typeface="Calibri"/>
            </a:rPr>
            <a:pPr/>
            <a:t> ฿12,100 </a:t>
          </a:fld>
          <a:endParaRPr lang="en-IN" sz="1100" kern="1200"/>
        </a:p>
      </xdr:txBody>
    </xdr:sp>
    <xdr:clientData/>
  </xdr:twoCellAnchor>
  <xdr:twoCellAnchor>
    <xdr:from>
      <xdr:col>9</xdr:col>
      <xdr:colOff>493802</xdr:colOff>
      <xdr:row>12</xdr:row>
      <xdr:rowOff>145131</xdr:rowOff>
    </xdr:from>
    <xdr:to>
      <xdr:col>11</xdr:col>
      <xdr:colOff>51134</xdr:colOff>
      <xdr:row>13</xdr:row>
      <xdr:rowOff>115473</xdr:rowOff>
    </xdr:to>
    <xdr:sp macro="" textlink="">
      <xdr:nvSpPr>
        <xdr:cNvPr id="64" name="TextBox 63">
          <a:extLst>
            <a:ext uri="{FF2B5EF4-FFF2-40B4-BE49-F238E27FC236}">
              <a16:creationId xmlns:a16="http://schemas.microsoft.com/office/drawing/2014/main" id="{16157E7E-786D-9119-6B91-5CC76463F1F0}"/>
            </a:ext>
          </a:extLst>
        </xdr:cNvPr>
        <xdr:cNvSpPr txBox="1"/>
      </xdr:nvSpPr>
      <xdr:spPr>
        <a:xfrm>
          <a:off x="5936659" y="2322274"/>
          <a:ext cx="766856" cy="1517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800" kern="1200">
              <a:solidFill>
                <a:schemeClr val="bg2">
                  <a:lumMod val="75000"/>
                </a:schemeClr>
              </a:solidFill>
            </a:rPr>
            <a:t>THAI BAHT</a:t>
          </a:r>
        </a:p>
      </xdr:txBody>
    </xdr:sp>
    <xdr:clientData/>
  </xdr:twoCellAnchor>
  <xdr:twoCellAnchor>
    <xdr:from>
      <xdr:col>14</xdr:col>
      <xdr:colOff>148853</xdr:colOff>
      <xdr:row>10</xdr:row>
      <xdr:rowOff>39146</xdr:rowOff>
    </xdr:from>
    <xdr:to>
      <xdr:col>16</xdr:col>
      <xdr:colOff>190697</xdr:colOff>
      <xdr:row>11</xdr:row>
      <xdr:rowOff>62196</xdr:rowOff>
    </xdr:to>
    <xdr:sp macro="" textlink="">
      <xdr:nvSpPr>
        <xdr:cNvPr id="66" name="TextBox 65">
          <a:extLst>
            <a:ext uri="{FF2B5EF4-FFF2-40B4-BE49-F238E27FC236}">
              <a16:creationId xmlns:a16="http://schemas.microsoft.com/office/drawing/2014/main" id="{1E19BD7C-3BC2-4647-B8E7-FB80BFADF836}"/>
            </a:ext>
          </a:extLst>
        </xdr:cNvPr>
        <xdr:cNvSpPr txBox="1"/>
      </xdr:nvSpPr>
      <xdr:spPr>
        <a:xfrm>
          <a:off x="8615520" y="1853432"/>
          <a:ext cx="1251367" cy="204478"/>
        </a:xfrm>
        <a:prstGeom prst="rect">
          <a:avLst/>
        </a:prstGeom>
        <a:solidFill>
          <a:srgbClr val="FDFDF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kern="1200"/>
            <a:t>TOTAL WAGES</a:t>
          </a:r>
        </a:p>
      </xdr:txBody>
    </xdr:sp>
    <xdr:clientData/>
  </xdr:twoCellAnchor>
  <xdr:twoCellAnchor>
    <xdr:from>
      <xdr:col>14</xdr:col>
      <xdr:colOff>145364</xdr:colOff>
      <xdr:row>11</xdr:row>
      <xdr:rowOff>136893</xdr:rowOff>
    </xdr:from>
    <xdr:to>
      <xdr:col>15</xdr:col>
      <xdr:colOff>394259</xdr:colOff>
      <xdr:row>12</xdr:row>
      <xdr:rowOff>114075</xdr:rowOff>
    </xdr:to>
    <xdr:sp macro="" textlink="'PIVOT TABLE'!$Y$9">
      <xdr:nvSpPr>
        <xdr:cNvPr id="68" name="TextBox 67">
          <a:extLst>
            <a:ext uri="{FF2B5EF4-FFF2-40B4-BE49-F238E27FC236}">
              <a16:creationId xmlns:a16="http://schemas.microsoft.com/office/drawing/2014/main" id="{B17D150B-517D-41EB-AA09-17EB413FBFE1}"/>
            </a:ext>
          </a:extLst>
        </xdr:cNvPr>
        <xdr:cNvSpPr txBox="1"/>
      </xdr:nvSpPr>
      <xdr:spPr>
        <a:xfrm>
          <a:off x="8612031" y="2132607"/>
          <a:ext cx="853657" cy="158611"/>
        </a:xfrm>
        <a:prstGeom prst="rect">
          <a:avLst/>
        </a:prstGeom>
        <a:solidFill>
          <a:srgbClr val="FDFDF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B79FE17-22A4-4AB9-A24D-36793EA11653}" type="TxLink">
            <a:rPr lang="en-US" sz="1100" b="0" i="0" u="none" strike="noStrike" kern="1200">
              <a:solidFill>
                <a:srgbClr val="000000"/>
              </a:solidFill>
              <a:latin typeface="Calibri"/>
              <a:ea typeface="Calibri"/>
              <a:cs typeface="Calibri"/>
            </a:rPr>
            <a:pPr/>
            <a:t> ฿15,100 </a:t>
          </a:fld>
          <a:endParaRPr lang="en-IN" sz="1100" kern="1200"/>
        </a:p>
      </xdr:txBody>
    </xdr:sp>
    <xdr:clientData/>
  </xdr:twoCellAnchor>
  <xdr:twoCellAnchor>
    <xdr:from>
      <xdr:col>14</xdr:col>
      <xdr:colOff>194475</xdr:colOff>
      <xdr:row>12</xdr:row>
      <xdr:rowOff>121860</xdr:rowOff>
    </xdr:from>
    <xdr:to>
      <xdr:col>15</xdr:col>
      <xdr:colOff>356194</xdr:colOff>
      <xdr:row>13</xdr:row>
      <xdr:rowOff>92202</xdr:rowOff>
    </xdr:to>
    <xdr:sp macro="" textlink="">
      <xdr:nvSpPr>
        <xdr:cNvPr id="71" name="TextBox 70">
          <a:extLst>
            <a:ext uri="{FF2B5EF4-FFF2-40B4-BE49-F238E27FC236}">
              <a16:creationId xmlns:a16="http://schemas.microsoft.com/office/drawing/2014/main" id="{A72F25BB-94C5-4BC1-AB46-11618F523C56}"/>
            </a:ext>
          </a:extLst>
        </xdr:cNvPr>
        <xdr:cNvSpPr txBox="1"/>
      </xdr:nvSpPr>
      <xdr:spPr>
        <a:xfrm>
          <a:off x="8661142" y="2299003"/>
          <a:ext cx="766481" cy="1517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800" kern="1200">
              <a:solidFill>
                <a:schemeClr val="bg2">
                  <a:lumMod val="75000"/>
                </a:schemeClr>
              </a:solidFill>
            </a:rPr>
            <a:t>THAI BAHT</a:t>
          </a:r>
        </a:p>
      </xdr:txBody>
    </xdr:sp>
    <xdr:clientData/>
  </xdr:twoCellAnchor>
  <xdr:twoCellAnchor>
    <xdr:from>
      <xdr:col>11</xdr:col>
      <xdr:colOff>36880</xdr:colOff>
      <xdr:row>9</xdr:row>
      <xdr:rowOff>120933</xdr:rowOff>
    </xdr:from>
    <xdr:to>
      <xdr:col>13</xdr:col>
      <xdr:colOff>10050</xdr:colOff>
      <xdr:row>15</xdr:row>
      <xdr:rowOff>79817</xdr:rowOff>
    </xdr:to>
    <xdr:graphicFrame macro="">
      <xdr:nvGraphicFramePr>
        <xdr:cNvPr id="72" name="Chart 71">
          <a:extLst>
            <a:ext uri="{FF2B5EF4-FFF2-40B4-BE49-F238E27FC236}">
              <a16:creationId xmlns:a16="http://schemas.microsoft.com/office/drawing/2014/main" id="{F27374C4-58BD-4B46-803C-AA5957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222987</xdr:colOff>
      <xdr:row>9</xdr:row>
      <xdr:rowOff>106680</xdr:rowOff>
    </xdr:from>
    <xdr:to>
      <xdr:col>17</xdr:col>
      <xdr:colOff>354357</xdr:colOff>
      <xdr:row>15</xdr:row>
      <xdr:rowOff>22800</xdr:rowOff>
    </xdr:to>
    <xdr:graphicFrame macro="">
      <xdr:nvGraphicFramePr>
        <xdr:cNvPr id="73" name="Chart 72">
          <a:extLst>
            <a:ext uri="{FF2B5EF4-FFF2-40B4-BE49-F238E27FC236}">
              <a16:creationId xmlns:a16="http://schemas.microsoft.com/office/drawing/2014/main" id="{BEC9F88B-7EF2-4BCA-8964-D19719839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452472</xdr:colOff>
      <xdr:row>12</xdr:row>
      <xdr:rowOff>9326</xdr:rowOff>
    </xdr:from>
    <xdr:to>
      <xdr:col>12</xdr:col>
      <xdr:colOff>248583</xdr:colOff>
      <xdr:row>12</xdr:row>
      <xdr:rowOff>168841</xdr:rowOff>
    </xdr:to>
    <xdr:sp macro="" textlink="'PIVOT TABLE'!$X$13">
      <xdr:nvSpPr>
        <xdr:cNvPr id="74" name="TextBox 73">
          <a:extLst>
            <a:ext uri="{FF2B5EF4-FFF2-40B4-BE49-F238E27FC236}">
              <a16:creationId xmlns:a16="http://schemas.microsoft.com/office/drawing/2014/main" id="{E853183F-18FC-4F30-BED4-0FC22B9C3BAA}"/>
            </a:ext>
          </a:extLst>
        </xdr:cNvPr>
        <xdr:cNvSpPr txBox="1"/>
      </xdr:nvSpPr>
      <xdr:spPr>
        <a:xfrm>
          <a:off x="7104853" y="2186469"/>
          <a:ext cx="400873" cy="15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0B541A-C4F3-4F8A-B01A-66A5663BF778}" type="TxLink">
            <a:rPr lang="en-US" sz="1000" b="0" i="0" u="none" strike="noStrike" kern="1200">
              <a:solidFill>
                <a:srgbClr val="000000"/>
              </a:solidFill>
              <a:latin typeface="Calibri"/>
              <a:ea typeface="Calibri"/>
              <a:cs typeface="Calibri"/>
            </a:rPr>
            <a:pPr algn="ctr"/>
            <a:t>44%</a:t>
          </a:fld>
          <a:endParaRPr lang="en-IN" sz="1000" kern="1200"/>
        </a:p>
      </xdr:txBody>
    </xdr:sp>
    <xdr:clientData/>
  </xdr:twoCellAnchor>
  <xdr:twoCellAnchor>
    <xdr:from>
      <xdr:col>16</xdr:col>
      <xdr:colOff>93824</xdr:colOff>
      <xdr:row>11</xdr:row>
      <xdr:rowOff>162518</xdr:rowOff>
    </xdr:from>
    <xdr:to>
      <xdr:col>16</xdr:col>
      <xdr:colOff>495280</xdr:colOff>
      <xdr:row>12</xdr:row>
      <xdr:rowOff>139700</xdr:rowOff>
    </xdr:to>
    <xdr:sp macro="" textlink="'PIVOT TABLE'!$AA$13">
      <xdr:nvSpPr>
        <xdr:cNvPr id="75" name="TextBox 74">
          <a:extLst>
            <a:ext uri="{FF2B5EF4-FFF2-40B4-BE49-F238E27FC236}">
              <a16:creationId xmlns:a16="http://schemas.microsoft.com/office/drawing/2014/main" id="{5E357406-5985-4DCB-89B1-1948D49AC04D}"/>
            </a:ext>
          </a:extLst>
        </xdr:cNvPr>
        <xdr:cNvSpPr txBox="1"/>
      </xdr:nvSpPr>
      <xdr:spPr>
        <a:xfrm>
          <a:off x="9770014" y="2158232"/>
          <a:ext cx="401456" cy="158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2F86AA-A109-4ED8-B372-2BE3EA1065D7}" type="TxLink">
            <a:rPr lang="en-US" sz="900" b="0" i="0" u="none" strike="noStrike" kern="1200">
              <a:solidFill>
                <a:srgbClr val="000000"/>
              </a:solidFill>
              <a:latin typeface="Calibri"/>
              <a:ea typeface="Calibri"/>
              <a:cs typeface="Calibri"/>
            </a:rPr>
            <a:pPr algn="ctr"/>
            <a:t>56%</a:t>
          </a:fld>
          <a:endParaRPr lang="en-IN" sz="900" kern="1200"/>
        </a:p>
      </xdr:txBody>
    </xdr:sp>
    <xdr:clientData/>
  </xdr:twoCellAnchor>
  <xdr:twoCellAnchor>
    <xdr:from>
      <xdr:col>5</xdr:col>
      <xdr:colOff>90826</xdr:colOff>
      <xdr:row>20</xdr:row>
      <xdr:rowOff>170714</xdr:rowOff>
    </xdr:from>
    <xdr:to>
      <xdr:col>10</xdr:col>
      <xdr:colOff>450663</xdr:colOff>
      <xdr:row>28</xdr:row>
      <xdr:rowOff>145550</xdr:rowOff>
    </xdr:to>
    <xdr:graphicFrame macro="">
      <xdr:nvGraphicFramePr>
        <xdr:cNvPr id="76" name="Chart 75">
          <a:extLst>
            <a:ext uri="{FF2B5EF4-FFF2-40B4-BE49-F238E27FC236}">
              <a16:creationId xmlns:a16="http://schemas.microsoft.com/office/drawing/2014/main" id="{A70A1BCD-F61C-45B5-914A-9C53E8528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331461</xdr:colOff>
      <xdr:row>18</xdr:row>
      <xdr:rowOff>179717</xdr:rowOff>
    </xdr:from>
    <xdr:to>
      <xdr:col>8</xdr:col>
      <xdr:colOff>48252</xdr:colOff>
      <xdr:row>20</xdr:row>
      <xdr:rowOff>28171</xdr:rowOff>
    </xdr:to>
    <xdr:sp macro="" textlink="">
      <xdr:nvSpPr>
        <xdr:cNvPr id="80" name="TextBox 79">
          <a:extLst>
            <a:ext uri="{FF2B5EF4-FFF2-40B4-BE49-F238E27FC236}">
              <a16:creationId xmlns:a16="http://schemas.microsoft.com/office/drawing/2014/main" id="{1564F01D-475F-4FE4-8DCB-A8EB3675908D}"/>
            </a:ext>
          </a:extLst>
        </xdr:cNvPr>
        <xdr:cNvSpPr txBox="1"/>
      </xdr:nvSpPr>
      <xdr:spPr>
        <a:xfrm>
          <a:off x="3355271" y="3445431"/>
          <a:ext cx="1531076" cy="211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100" b="0" i="0" u="none" strike="noStrike" kern="1200" cap="none" spc="0" normalizeH="0" baseline="0" noProof="0">
              <a:ln>
                <a:noFill/>
              </a:ln>
              <a:solidFill>
                <a:schemeClr val="bg2">
                  <a:lumMod val="50000"/>
                </a:schemeClr>
              </a:solidFill>
              <a:effectLst/>
              <a:uLnTx/>
              <a:uFillTx/>
              <a:latin typeface="+mn-lt"/>
              <a:ea typeface="+mn-ea"/>
              <a:cs typeface="+mn-cs"/>
            </a:rPr>
            <a:t>MONTHLY EXPENSES</a:t>
          </a:r>
        </a:p>
      </xdr:txBody>
    </xdr:sp>
    <xdr:clientData/>
  </xdr:twoCellAnchor>
  <xdr:twoCellAnchor>
    <xdr:from>
      <xdr:col>13</xdr:col>
      <xdr:colOff>344666</xdr:colOff>
      <xdr:row>18</xdr:row>
      <xdr:rowOff>161596</xdr:rowOff>
    </xdr:from>
    <xdr:to>
      <xdr:col>16</xdr:col>
      <xdr:colOff>61457</xdr:colOff>
      <xdr:row>20</xdr:row>
      <xdr:rowOff>10050</xdr:rowOff>
    </xdr:to>
    <xdr:sp macro="" textlink="">
      <xdr:nvSpPr>
        <xdr:cNvPr id="81" name="TextBox 80">
          <a:extLst>
            <a:ext uri="{FF2B5EF4-FFF2-40B4-BE49-F238E27FC236}">
              <a16:creationId xmlns:a16="http://schemas.microsoft.com/office/drawing/2014/main" id="{0257E555-4167-494D-B948-D5709470A889}"/>
            </a:ext>
          </a:extLst>
        </xdr:cNvPr>
        <xdr:cNvSpPr txBox="1"/>
      </xdr:nvSpPr>
      <xdr:spPr>
        <a:xfrm>
          <a:off x="8206571" y="3427310"/>
          <a:ext cx="1531076" cy="211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100" b="0" i="0" u="none" strike="noStrike" kern="1200" cap="none" spc="0" normalizeH="0" baseline="0" noProof="0">
              <a:ln>
                <a:noFill/>
              </a:ln>
              <a:solidFill>
                <a:schemeClr val="bg2">
                  <a:lumMod val="50000"/>
                </a:schemeClr>
              </a:solidFill>
              <a:effectLst/>
              <a:uLnTx/>
              <a:uFillTx/>
              <a:latin typeface="+mn-lt"/>
              <a:ea typeface="+mn-ea"/>
              <a:cs typeface="+mn-cs"/>
            </a:rPr>
            <a:t>WAGE AND SALARY</a:t>
          </a:r>
        </a:p>
      </xdr:txBody>
    </xdr:sp>
    <xdr:clientData/>
  </xdr:twoCellAnchor>
  <xdr:twoCellAnchor>
    <xdr:from>
      <xdr:col>11</xdr:col>
      <xdr:colOff>594508</xdr:colOff>
      <xdr:row>20</xdr:row>
      <xdr:rowOff>100858</xdr:rowOff>
    </xdr:from>
    <xdr:to>
      <xdr:col>15</xdr:col>
      <xdr:colOff>416311</xdr:colOff>
      <xdr:row>23</xdr:row>
      <xdr:rowOff>113806</xdr:rowOff>
    </xdr:to>
    <xdr:sp macro="" textlink="">
      <xdr:nvSpPr>
        <xdr:cNvPr id="82" name="Rectangle: Rounded Corners 81">
          <a:extLst>
            <a:ext uri="{FF2B5EF4-FFF2-40B4-BE49-F238E27FC236}">
              <a16:creationId xmlns:a16="http://schemas.microsoft.com/office/drawing/2014/main" id="{0D594F39-61F9-5B8A-2990-6F9274406732}"/>
            </a:ext>
          </a:extLst>
        </xdr:cNvPr>
        <xdr:cNvSpPr/>
      </xdr:nvSpPr>
      <xdr:spPr>
        <a:xfrm>
          <a:off x="7246889" y="3729429"/>
          <a:ext cx="2240851" cy="557234"/>
        </a:xfrm>
        <a:prstGeom prst="roundRect">
          <a:avLst/>
        </a:prstGeom>
        <a:solidFill>
          <a:srgbClr val="D6FED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2834</xdr:colOff>
      <xdr:row>24</xdr:row>
      <xdr:rowOff>1334</xdr:rowOff>
    </xdr:from>
    <xdr:to>
      <xdr:col>15</xdr:col>
      <xdr:colOff>429363</xdr:colOff>
      <xdr:row>27</xdr:row>
      <xdr:rowOff>14284</xdr:rowOff>
    </xdr:to>
    <xdr:sp macro="" textlink="">
      <xdr:nvSpPr>
        <xdr:cNvPr id="83" name="Rectangle: Rounded Corners 82">
          <a:extLst>
            <a:ext uri="{FF2B5EF4-FFF2-40B4-BE49-F238E27FC236}">
              <a16:creationId xmlns:a16="http://schemas.microsoft.com/office/drawing/2014/main" id="{8CAE1EDD-4831-4DE6-893C-C498E1375744}"/>
            </a:ext>
          </a:extLst>
        </xdr:cNvPr>
        <xdr:cNvSpPr/>
      </xdr:nvSpPr>
      <xdr:spPr>
        <a:xfrm>
          <a:off x="7259977" y="4355620"/>
          <a:ext cx="2240815" cy="557235"/>
        </a:xfrm>
        <a:prstGeom prst="roundRect">
          <a:avLst/>
        </a:prstGeom>
        <a:solidFill>
          <a:srgbClr val="D6FED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603209</xdr:colOff>
      <xdr:row>20</xdr:row>
      <xdr:rowOff>148438</xdr:rowOff>
    </xdr:from>
    <xdr:to>
      <xdr:col>13</xdr:col>
      <xdr:colOff>172566</xdr:colOff>
      <xdr:row>21</xdr:row>
      <xdr:rowOff>135451</xdr:rowOff>
    </xdr:to>
    <xdr:sp macro="" textlink="">
      <xdr:nvSpPr>
        <xdr:cNvPr id="84" name="TextBox 83">
          <a:extLst>
            <a:ext uri="{FF2B5EF4-FFF2-40B4-BE49-F238E27FC236}">
              <a16:creationId xmlns:a16="http://schemas.microsoft.com/office/drawing/2014/main" id="{98DF20A1-F9CF-BCA8-B52D-7901855959F2}"/>
            </a:ext>
          </a:extLst>
        </xdr:cNvPr>
        <xdr:cNvSpPr txBox="1"/>
      </xdr:nvSpPr>
      <xdr:spPr>
        <a:xfrm>
          <a:off x="7255590" y="3777009"/>
          <a:ext cx="778881" cy="168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kern="1200"/>
            <a:t>DRIVER WAGE</a:t>
          </a:r>
        </a:p>
      </xdr:txBody>
    </xdr:sp>
    <xdr:clientData/>
  </xdr:twoCellAnchor>
  <xdr:twoCellAnchor>
    <xdr:from>
      <xdr:col>11</xdr:col>
      <xdr:colOff>572755</xdr:colOff>
      <xdr:row>21</xdr:row>
      <xdr:rowOff>165729</xdr:rowOff>
    </xdr:from>
    <xdr:to>
      <xdr:col>13</xdr:col>
      <xdr:colOff>142112</xdr:colOff>
      <xdr:row>22</xdr:row>
      <xdr:rowOff>152743</xdr:rowOff>
    </xdr:to>
    <xdr:sp macro="" textlink="'PIVOT TABLE'!$AD$34">
      <xdr:nvSpPr>
        <xdr:cNvPr id="86" name="TextBox 85">
          <a:extLst>
            <a:ext uri="{FF2B5EF4-FFF2-40B4-BE49-F238E27FC236}">
              <a16:creationId xmlns:a16="http://schemas.microsoft.com/office/drawing/2014/main" id="{C404A4C7-1BDD-4FBD-989E-1B109E9FDC7E}"/>
            </a:ext>
          </a:extLst>
        </xdr:cNvPr>
        <xdr:cNvSpPr txBox="1"/>
      </xdr:nvSpPr>
      <xdr:spPr>
        <a:xfrm>
          <a:off x="7225136" y="3975729"/>
          <a:ext cx="778881" cy="168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E04D234-FAD0-4719-AE7D-8E11502CF44F}" type="TxLink">
            <a:rPr lang="en-US" sz="1100" b="0" i="0" u="none" strike="noStrike" kern="1200">
              <a:solidFill>
                <a:srgbClr val="000000"/>
              </a:solidFill>
              <a:latin typeface="Calibri"/>
              <a:ea typeface="Calibri"/>
              <a:cs typeface="Calibri"/>
            </a:rPr>
            <a:pPr algn="l"/>
            <a:t> ฿11,200 </a:t>
          </a:fld>
          <a:endParaRPr lang="en-IN" sz="800" kern="1200"/>
        </a:p>
      </xdr:txBody>
    </xdr:sp>
    <xdr:clientData/>
  </xdr:twoCellAnchor>
  <xdr:twoCellAnchor>
    <xdr:from>
      <xdr:col>11</xdr:col>
      <xdr:colOff>601275</xdr:colOff>
      <xdr:row>24</xdr:row>
      <xdr:rowOff>49077</xdr:rowOff>
    </xdr:from>
    <xdr:to>
      <xdr:col>13</xdr:col>
      <xdr:colOff>170632</xdr:colOff>
      <xdr:row>25</xdr:row>
      <xdr:rowOff>36092</xdr:rowOff>
    </xdr:to>
    <xdr:sp macro="" textlink="">
      <xdr:nvSpPr>
        <xdr:cNvPr id="87" name="TextBox 86">
          <a:extLst>
            <a:ext uri="{FF2B5EF4-FFF2-40B4-BE49-F238E27FC236}">
              <a16:creationId xmlns:a16="http://schemas.microsoft.com/office/drawing/2014/main" id="{441757A6-B25B-4DC6-9AEA-FD2BD3919312}"/>
            </a:ext>
          </a:extLst>
        </xdr:cNvPr>
        <xdr:cNvSpPr txBox="1"/>
      </xdr:nvSpPr>
      <xdr:spPr>
        <a:xfrm>
          <a:off x="7253656" y="4403363"/>
          <a:ext cx="778881" cy="168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kern="1200"/>
            <a:t>BUDDY WAGE</a:t>
          </a:r>
        </a:p>
      </xdr:txBody>
    </xdr:sp>
    <xdr:clientData/>
  </xdr:twoCellAnchor>
  <xdr:twoCellAnchor>
    <xdr:from>
      <xdr:col>11</xdr:col>
      <xdr:colOff>601275</xdr:colOff>
      <xdr:row>25</xdr:row>
      <xdr:rowOff>87997</xdr:rowOff>
    </xdr:from>
    <xdr:to>
      <xdr:col>13</xdr:col>
      <xdr:colOff>170632</xdr:colOff>
      <xdr:row>26</xdr:row>
      <xdr:rowOff>75011</xdr:rowOff>
    </xdr:to>
    <xdr:sp macro="" textlink="'PIVOT TABLE'!$AG$34">
      <xdr:nvSpPr>
        <xdr:cNvPr id="88" name="TextBox 87">
          <a:extLst>
            <a:ext uri="{FF2B5EF4-FFF2-40B4-BE49-F238E27FC236}">
              <a16:creationId xmlns:a16="http://schemas.microsoft.com/office/drawing/2014/main" id="{B655F693-D5FA-4BD2-88B4-2DCC30CF647A}"/>
            </a:ext>
          </a:extLst>
        </xdr:cNvPr>
        <xdr:cNvSpPr txBox="1"/>
      </xdr:nvSpPr>
      <xdr:spPr>
        <a:xfrm>
          <a:off x="7253656" y="4623711"/>
          <a:ext cx="778881" cy="168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A570E9D-416E-4C0B-B626-C072B28F1822}" type="TxLink">
            <a:rPr lang="en-US" sz="1100" b="0" i="0" u="none" strike="noStrike" kern="1200">
              <a:solidFill>
                <a:srgbClr val="000000"/>
              </a:solidFill>
              <a:latin typeface="Calibri"/>
              <a:ea typeface="Calibri"/>
              <a:cs typeface="Calibri"/>
            </a:rPr>
            <a:pPr algn="l"/>
            <a:t> ฿3,900 </a:t>
          </a:fld>
          <a:endParaRPr lang="en-IN" sz="800" kern="1200"/>
        </a:p>
      </xdr:txBody>
    </xdr:sp>
    <xdr:clientData/>
  </xdr:twoCellAnchor>
  <xdr:twoCellAnchor>
    <xdr:from>
      <xdr:col>15</xdr:col>
      <xdr:colOff>523148</xdr:colOff>
      <xdr:row>20</xdr:row>
      <xdr:rowOff>83720</xdr:rowOff>
    </xdr:from>
    <xdr:to>
      <xdr:col>17</xdr:col>
      <xdr:colOff>151003</xdr:colOff>
      <xdr:row>21</xdr:row>
      <xdr:rowOff>66243</xdr:rowOff>
    </xdr:to>
    <xdr:sp macro="" textlink="">
      <xdr:nvSpPr>
        <xdr:cNvPr id="89" name="TextBox 88">
          <a:extLst>
            <a:ext uri="{FF2B5EF4-FFF2-40B4-BE49-F238E27FC236}">
              <a16:creationId xmlns:a16="http://schemas.microsoft.com/office/drawing/2014/main" id="{26EB940C-9F97-4FDF-B205-D274520693A0}"/>
            </a:ext>
          </a:extLst>
        </xdr:cNvPr>
        <xdr:cNvSpPr txBox="1"/>
      </xdr:nvSpPr>
      <xdr:spPr>
        <a:xfrm>
          <a:off x="9594577" y="3712291"/>
          <a:ext cx="837378" cy="16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kern="1200"/>
            <a:t>DRIVER</a:t>
          </a:r>
          <a:r>
            <a:rPr lang="en-IN" sz="800" kern="1200" baseline="0"/>
            <a:t> SALARY</a:t>
          </a:r>
          <a:endParaRPr lang="en-IN" sz="800" kern="1200"/>
        </a:p>
      </xdr:txBody>
    </xdr:sp>
    <xdr:clientData/>
  </xdr:twoCellAnchor>
  <xdr:twoCellAnchor>
    <xdr:from>
      <xdr:col>15</xdr:col>
      <xdr:colOff>501394</xdr:colOff>
      <xdr:row>21</xdr:row>
      <xdr:rowOff>118313</xdr:rowOff>
    </xdr:from>
    <xdr:to>
      <xdr:col>17</xdr:col>
      <xdr:colOff>70753</xdr:colOff>
      <xdr:row>22</xdr:row>
      <xdr:rowOff>105327</xdr:rowOff>
    </xdr:to>
    <xdr:sp macro="" textlink="'PIVOT TABLE'!$AI$17">
      <xdr:nvSpPr>
        <xdr:cNvPr id="90" name="TextBox 89">
          <a:extLst>
            <a:ext uri="{FF2B5EF4-FFF2-40B4-BE49-F238E27FC236}">
              <a16:creationId xmlns:a16="http://schemas.microsoft.com/office/drawing/2014/main" id="{9846549C-BFD1-4B60-9EA4-9B0B4C8EF72A}"/>
            </a:ext>
          </a:extLst>
        </xdr:cNvPr>
        <xdr:cNvSpPr txBox="1"/>
      </xdr:nvSpPr>
      <xdr:spPr>
        <a:xfrm>
          <a:off x="9572823" y="3928313"/>
          <a:ext cx="778882" cy="168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B02B1F2-7FE4-4D00-8766-85015A292B9E}" type="TxLink">
            <a:rPr lang="en-US" sz="1100" b="0" i="0" u="none" strike="noStrike" kern="1200">
              <a:solidFill>
                <a:srgbClr val="000000"/>
              </a:solidFill>
              <a:latin typeface="Calibri"/>
              <a:ea typeface="Calibri"/>
              <a:cs typeface="Calibri"/>
            </a:rPr>
            <a:pPr algn="l"/>
            <a:t> ฿9,000 </a:t>
          </a:fld>
          <a:endParaRPr lang="en-IN" sz="800" kern="1200"/>
        </a:p>
      </xdr:txBody>
    </xdr:sp>
    <xdr:clientData/>
  </xdr:twoCellAnchor>
  <xdr:twoCellAnchor>
    <xdr:from>
      <xdr:col>15</xdr:col>
      <xdr:colOff>527498</xdr:colOff>
      <xdr:row>24</xdr:row>
      <xdr:rowOff>31776</xdr:rowOff>
    </xdr:from>
    <xdr:to>
      <xdr:col>17</xdr:col>
      <xdr:colOff>164055</xdr:colOff>
      <xdr:row>25</xdr:row>
      <xdr:rowOff>35929</xdr:rowOff>
    </xdr:to>
    <xdr:sp macro="" textlink="">
      <xdr:nvSpPr>
        <xdr:cNvPr id="91" name="TextBox 90">
          <a:extLst>
            <a:ext uri="{FF2B5EF4-FFF2-40B4-BE49-F238E27FC236}">
              <a16:creationId xmlns:a16="http://schemas.microsoft.com/office/drawing/2014/main" id="{A176BE25-FED8-48EB-BE8D-30645999B133}"/>
            </a:ext>
          </a:extLst>
        </xdr:cNvPr>
        <xdr:cNvSpPr txBox="1"/>
      </xdr:nvSpPr>
      <xdr:spPr>
        <a:xfrm>
          <a:off x="9598927" y="4386062"/>
          <a:ext cx="846080" cy="185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kern="1200"/>
            <a:t>BUDDY</a:t>
          </a:r>
          <a:r>
            <a:rPr lang="en-IN" sz="800" kern="1200" baseline="0"/>
            <a:t> SALARY</a:t>
          </a:r>
          <a:endParaRPr lang="en-IN" sz="800" kern="1200"/>
        </a:p>
      </xdr:txBody>
    </xdr:sp>
    <xdr:clientData/>
  </xdr:twoCellAnchor>
  <xdr:twoCellAnchor>
    <xdr:from>
      <xdr:col>15</xdr:col>
      <xdr:colOff>501393</xdr:colOff>
      <xdr:row>25</xdr:row>
      <xdr:rowOff>75022</xdr:rowOff>
    </xdr:from>
    <xdr:to>
      <xdr:col>17</xdr:col>
      <xdr:colOff>70752</xdr:colOff>
      <xdr:row>26</xdr:row>
      <xdr:rowOff>62036</xdr:rowOff>
    </xdr:to>
    <xdr:sp macro="" textlink="'PIVOT TABLE'!$AL$17">
      <xdr:nvSpPr>
        <xdr:cNvPr id="92" name="TextBox 91">
          <a:extLst>
            <a:ext uri="{FF2B5EF4-FFF2-40B4-BE49-F238E27FC236}">
              <a16:creationId xmlns:a16="http://schemas.microsoft.com/office/drawing/2014/main" id="{7AD95D4C-B492-4F85-BA1A-AFC35B57EA1C}"/>
            </a:ext>
          </a:extLst>
        </xdr:cNvPr>
        <xdr:cNvSpPr txBox="1"/>
      </xdr:nvSpPr>
      <xdr:spPr>
        <a:xfrm>
          <a:off x="9572822" y="4610736"/>
          <a:ext cx="778882" cy="168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4E5156-F3DE-45CE-9BC1-E22A3C413D7A}" type="TxLink">
            <a:rPr lang="en-US" sz="1100" b="0" i="0" u="none" strike="noStrike" kern="1200">
              <a:solidFill>
                <a:srgbClr val="000000"/>
              </a:solidFill>
              <a:latin typeface="Calibri"/>
              <a:ea typeface="Calibri"/>
              <a:cs typeface="Calibri"/>
            </a:rPr>
            <a:pPr algn="l"/>
            <a:t> ฿3,100 </a:t>
          </a:fld>
          <a:endParaRPr lang="en-IN" sz="800" kern="1200"/>
        </a:p>
      </xdr:txBody>
    </xdr:sp>
    <xdr:clientData/>
  </xdr:twoCellAnchor>
  <xdr:twoCellAnchor>
    <xdr:from>
      <xdr:col>13</xdr:col>
      <xdr:colOff>150811</xdr:colOff>
      <xdr:row>19</xdr:row>
      <xdr:rowOff>148447</xdr:rowOff>
    </xdr:from>
    <xdr:to>
      <xdr:col>16</xdr:col>
      <xdr:colOff>3024</xdr:colOff>
      <xdr:row>23</xdr:row>
      <xdr:rowOff>22971</xdr:rowOff>
    </xdr:to>
    <xdr:graphicFrame macro="">
      <xdr:nvGraphicFramePr>
        <xdr:cNvPr id="93" name="Chart 92">
          <a:extLst>
            <a:ext uri="{FF2B5EF4-FFF2-40B4-BE49-F238E27FC236}">
              <a16:creationId xmlns:a16="http://schemas.microsoft.com/office/drawing/2014/main" id="{F9A60423-8B12-41CF-90C6-FF495C6C5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564099</xdr:colOff>
      <xdr:row>23</xdr:row>
      <xdr:rowOff>35547</xdr:rowOff>
    </xdr:from>
    <xdr:to>
      <xdr:col>15</xdr:col>
      <xdr:colOff>503329</xdr:colOff>
      <xdr:row>27</xdr:row>
      <xdr:rowOff>9958</xdr:rowOff>
    </xdr:to>
    <xdr:graphicFrame macro="">
      <xdr:nvGraphicFramePr>
        <xdr:cNvPr id="94" name="Chart 93">
          <a:extLst>
            <a:ext uri="{FF2B5EF4-FFF2-40B4-BE49-F238E27FC236}">
              <a16:creationId xmlns:a16="http://schemas.microsoft.com/office/drawing/2014/main" id="{0DA83DA8-314C-4997-B7E7-A5896A7DB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67438</xdr:colOff>
      <xdr:row>32</xdr:row>
      <xdr:rowOff>83165</xdr:rowOff>
    </xdr:from>
    <xdr:to>
      <xdr:col>8</xdr:col>
      <xdr:colOff>2646</xdr:colOff>
      <xdr:row>41</xdr:row>
      <xdr:rowOff>1310</xdr:rowOff>
    </xdr:to>
    <xdr:graphicFrame macro="">
      <xdr:nvGraphicFramePr>
        <xdr:cNvPr id="95" name="Chart 94">
          <a:extLst>
            <a:ext uri="{FF2B5EF4-FFF2-40B4-BE49-F238E27FC236}">
              <a16:creationId xmlns:a16="http://schemas.microsoft.com/office/drawing/2014/main" id="{CD070CCB-DA38-4BE5-8DC5-78E634721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405103</xdr:colOff>
      <xdr:row>32</xdr:row>
      <xdr:rowOff>152787</xdr:rowOff>
    </xdr:from>
    <xdr:to>
      <xdr:col>8</xdr:col>
      <xdr:colOff>121894</xdr:colOff>
      <xdr:row>34</xdr:row>
      <xdr:rowOff>1240</xdr:rowOff>
    </xdr:to>
    <xdr:sp macro="" textlink="">
      <xdr:nvSpPr>
        <xdr:cNvPr id="96" name="TextBox 79">
          <a:extLst>
            <a:ext uri="{FF2B5EF4-FFF2-40B4-BE49-F238E27FC236}">
              <a16:creationId xmlns:a16="http://schemas.microsoft.com/office/drawing/2014/main" id="{A818BDAF-A639-287E-5FA9-932EED886608}"/>
            </a:ext>
          </a:extLst>
        </xdr:cNvPr>
        <xdr:cNvSpPr txBox="1"/>
      </xdr:nvSpPr>
      <xdr:spPr>
        <a:xfrm>
          <a:off x="3428913" y="5958501"/>
          <a:ext cx="1531076" cy="211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b"/>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100" b="0" i="0" u="none" strike="noStrike" kern="1200" cap="none" spc="0" normalizeH="0" baseline="0">
              <a:ln>
                <a:noFill/>
              </a:ln>
              <a:solidFill>
                <a:schemeClr val="bg2">
                  <a:lumMod val="50000"/>
                </a:schemeClr>
              </a:solidFill>
              <a:effectLst/>
              <a:uLnTx/>
              <a:uFillTx/>
              <a:latin typeface="+mn-lt"/>
              <a:ea typeface="+mn-ea"/>
              <a:cs typeface="+mn-cs"/>
            </a:rPr>
            <a:t>TOTAL DISTANCE</a:t>
          </a:r>
        </a:p>
      </xdr:txBody>
    </xdr:sp>
    <xdr:clientData/>
  </xdr:twoCellAnchor>
  <xdr:twoCellAnchor>
    <xdr:from>
      <xdr:col>6</xdr:col>
      <xdr:colOff>2551</xdr:colOff>
      <xdr:row>34</xdr:row>
      <xdr:rowOff>1240</xdr:rowOff>
    </xdr:from>
    <xdr:to>
      <xdr:col>7</xdr:col>
      <xdr:colOff>3764</xdr:colOff>
      <xdr:row>35</xdr:row>
      <xdr:rowOff>1230</xdr:rowOff>
    </xdr:to>
    <xdr:sp macro="" textlink="'PIVOT TABLE'!$C$30">
      <xdr:nvSpPr>
        <xdr:cNvPr id="97" name="TextBox 96">
          <a:extLst>
            <a:ext uri="{FF2B5EF4-FFF2-40B4-BE49-F238E27FC236}">
              <a16:creationId xmlns:a16="http://schemas.microsoft.com/office/drawing/2014/main" id="{BBF298E1-D9C7-A00E-AC84-F577509B47B4}"/>
            </a:ext>
          </a:extLst>
        </xdr:cNvPr>
        <xdr:cNvSpPr txBox="1"/>
      </xdr:nvSpPr>
      <xdr:spPr>
        <a:xfrm>
          <a:off x="3631122" y="6169811"/>
          <a:ext cx="605975" cy="181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658B691-9D36-4086-93EB-D34DB49590EC}" type="TxLink">
            <a:rPr lang="en-US" sz="1100" b="0" i="0" u="none" strike="noStrike" kern="1200">
              <a:solidFill>
                <a:schemeClr val="bg2">
                  <a:lumMod val="50000"/>
                </a:schemeClr>
              </a:solidFill>
              <a:latin typeface="Calibri"/>
              <a:ea typeface="Calibri"/>
              <a:cs typeface="Calibri"/>
            </a:rPr>
            <a:pPr/>
            <a:t>868</a:t>
          </a:fld>
          <a:endParaRPr lang="en-IN" sz="1100" kern="1200">
            <a:solidFill>
              <a:schemeClr val="bg2">
                <a:lumMod val="50000"/>
              </a:schemeClr>
            </a:solidFill>
          </a:endParaRPr>
        </a:p>
      </xdr:txBody>
    </xdr:sp>
    <xdr:clientData/>
  </xdr:twoCellAnchor>
  <xdr:twoCellAnchor>
    <xdr:from>
      <xdr:col>8</xdr:col>
      <xdr:colOff>2646</xdr:colOff>
      <xdr:row>33</xdr:row>
      <xdr:rowOff>107912</xdr:rowOff>
    </xdr:from>
    <xdr:to>
      <xdr:col>11</xdr:col>
      <xdr:colOff>2788</xdr:colOff>
      <xdr:row>41</xdr:row>
      <xdr:rowOff>1310</xdr:rowOff>
    </xdr:to>
    <xdr:graphicFrame macro="">
      <xdr:nvGraphicFramePr>
        <xdr:cNvPr id="101" name="Chart 100">
          <a:extLst>
            <a:ext uri="{FF2B5EF4-FFF2-40B4-BE49-F238E27FC236}">
              <a16:creationId xmlns:a16="http://schemas.microsoft.com/office/drawing/2014/main" id="{D4E23598-C09A-4054-AEEA-C4FC8C3F8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35850</xdr:colOff>
      <xdr:row>32</xdr:row>
      <xdr:rowOff>116795</xdr:rowOff>
    </xdr:from>
    <xdr:to>
      <xdr:col>9</xdr:col>
      <xdr:colOff>269632</xdr:colOff>
      <xdr:row>33</xdr:row>
      <xdr:rowOff>99319</xdr:rowOff>
    </xdr:to>
    <xdr:sp macro="" textlink="">
      <xdr:nvSpPr>
        <xdr:cNvPr id="102" name="TextBox 101">
          <a:extLst>
            <a:ext uri="{FF2B5EF4-FFF2-40B4-BE49-F238E27FC236}">
              <a16:creationId xmlns:a16="http://schemas.microsoft.com/office/drawing/2014/main" id="{0257762B-10CF-4049-9622-95DE80207D56}"/>
            </a:ext>
          </a:extLst>
        </xdr:cNvPr>
        <xdr:cNvSpPr txBox="1"/>
      </xdr:nvSpPr>
      <xdr:spPr>
        <a:xfrm>
          <a:off x="4873945" y="5922509"/>
          <a:ext cx="838544" cy="16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kern="1200">
              <a:solidFill>
                <a:schemeClr val="bg2">
                  <a:lumMod val="50000"/>
                </a:schemeClr>
              </a:solidFill>
            </a:rPr>
            <a:t>ONE</a:t>
          </a:r>
          <a:r>
            <a:rPr lang="en-IN" sz="800" kern="1200" baseline="0">
              <a:solidFill>
                <a:schemeClr val="bg2">
                  <a:lumMod val="50000"/>
                </a:schemeClr>
              </a:solidFill>
            </a:rPr>
            <a:t> WAY</a:t>
          </a:r>
          <a:endParaRPr lang="en-IN" sz="800" kern="1200">
            <a:solidFill>
              <a:schemeClr val="bg2">
                <a:lumMod val="50000"/>
              </a:schemeClr>
            </a:solidFill>
          </a:endParaRPr>
        </a:p>
      </xdr:txBody>
    </xdr:sp>
    <xdr:clientData/>
  </xdr:twoCellAnchor>
  <xdr:twoCellAnchor>
    <xdr:from>
      <xdr:col>8</xdr:col>
      <xdr:colOff>31699</xdr:colOff>
      <xdr:row>33</xdr:row>
      <xdr:rowOff>121873</xdr:rowOff>
    </xdr:from>
    <xdr:to>
      <xdr:col>9</xdr:col>
      <xdr:colOff>265481</xdr:colOff>
      <xdr:row>34</xdr:row>
      <xdr:rowOff>104397</xdr:rowOff>
    </xdr:to>
    <xdr:sp macro="" textlink="">
      <xdr:nvSpPr>
        <xdr:cNvPr id="103" name="TextBox 102">
          <a:extLst>
            <a:ext uri="{FF2B5EF4-FFF2-40B4-BE49-F238E27FC236}">
              <a16:creationId xmlns:a16="http://schemas.microsoft.com/office/drawing/2014/main" id="{4A0DE82E-4919-4ECB-A508-01BA55762FE4}"/>
            </a:ext>
          </a:extLst>
        </xdr:cNvPr>
        <xdr:cNvSpPr txBox="1"/>
      </xdr:nvSpPr>
      <xdr:spPr>
        <a:xfrm>
          <a:off x="4869794" y="6109016"/>
          <a:ext cx="838544" cy="16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kern="1200">
              <a:solidFill>
                <a:schemeClr val="bg2">
                  <a:lumMod val="50000"/>
                </a:schemeClr>
              </a:solidFill>
            </a:rPr>
            <a:t>16</a:t>
          </a:r>
        </a:p>
      </xdr:txBody>
    </xdr:sp>
    <xdr:clientData/>
  </xdr:twoCellAnchor>
  <xdr:twoCellAnchor>
    <xdr:from>
      <xdr:col>9</xdr:col>
      <xdr:colOff>225514</xdr:colOff>
      <xdr:row>32</xdr:row>
      <xdr:rowOff>126008</xdr:rowOff>
    </xdr:from>
    <xdr:to>
      <xdr:col>10</xdr:col>
      <xdr:colOff>459296</xdr:colOff>
      <xdr:row>33</xdr:row>
      <xdr:rowOff>108532</xdr:rowOff>
    </xdr:to>
    <xdr:sp macro="" textlink="">
      <xdr:nvSpPr>
        <xdr:cNvPr id="115" name="TextBox 114">
          <a:extLst>
            <a:ext uri="{FF2B5EF4-FFF2-40B4-BE49-F238E27FC236}">
              <a16:creationId xmlns:a16="http://schemas.microsoft.com/office/drawing/2014/main" id="{71BC0A22-A173-435A-8E35-43B20C052D7E}"/>
            </a:ext>
          </a:extLst>
        </xdr:cNvPr>
        <xdr:cNvSpPr txBox="1"/>
      </xdr:nvSpPr>
      <xdr:spPr>
        <a:xfrm>
          <a:off x="5668371" y="5931722"/>
          <a:ext cx="838544" cy="16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kern="1200">
              <a:solidFill>
                <a:schemeClr val="bg2">
                  <a:lumMod val="50000"/>
                </a:schemeClr>
              </a:solidFill>
            </a:rPr>
            <a:t>RETURN</a:t>
          </a:r>
          <a:endParaRPr lang="en-IN" sz="800" kern="1200"/>
        </a:p>
      </xdr:txBody>
    </xdr:sp>
    <xdr:clientData/>
  </xdr:twoCellAnchor>
  <xdr:twoCellAnchor>
    <xdr:from>
      <xdr:col>9</xdr:col>
      <xdr:colOff>179858</xdr:colOff>
      <xdr:row>33</xdr:row>
      <xdr:rowOff>113620</xdr:rowOff>
    </xdr:from>
    <xdr:to>
      <xdr:col>10</xdr:col>
      <xdr:colOff>413640</xdr:colOff>
      <xdr:row>34</xdr:row>
      <xdr:rowOff>96144</xdr:rowOff>
    </xdr:to>
    <xdr:sp macro="" textlink="'PIVOT TABLE'!$I$29">
      <xdr:nvSpPr>
        <xdr:cNvPr id="116" name="TextBox 115">
          <a:extLst>
            <a:ext uri="{FF2B5EF4-FFF2-40B4-BE49-F238E27FC236}">
              <a16:creationId xmlns:a16="http://schemas.microsoft.com/office/drawing/2014/main" id="{5DB6FC27-16A4-4661-84D1-F9C60C29B2DB}"/>
            </a:ext>
          </a:extLst>
        </xdr:cNvPr>
        <xdr:cNvSpPr txBox="1"/>
      </xdr:nvSpPr>
      <xdr:spPr>
        <a:xfrm>
          <a:off x="5622715" y="6100763"/>
          <a:ext cx="838544" cy="16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69DCB92-855B-43D9-991F-B56BD57B5E92}" type="TxLink">
            <a:rPr lang="en-US" sz="1100" b="0" i="0" u="none" strike="noStrike" kern="1200">
              <a:solidFill>
                <a:schemeClr val="bg2">
                  <a:lumMod val="50000"/>
                </a:schemeClr>
              </a:solidFill>
              <a:latin typeface="Calibri"/>
              <a:ea typeface="Calibri"/>
              <a:cs typeface="Calibri"/>
            </a:rPr>
            <a:pPr algn="l"/>
            <a:t>8</a:t>
          </a:fld>
          <a:endParaRPr lang="en-IN" sz="800" kern="1200">
            <a:solidFill>
              <a:schemeClr val="bg2">
                <a:lumMod val="50000"/>
              </a:schemeClr>
            </a:solidFill>
          </a:endParaRPr>
        </a:p>
      </xdr:txBody>
    </xdr:sp>
    <xdr:clientData/>
  </xdr:twoCellAnchor>
  <xdr:twoCellAnchor>
    <xdr:from>
      <xdr:col>11</xdr:col>
      <xdr:colOff>592162</xdr:colOff>
      <xdr:row>32</xdr:row>
      <xdr:rowOff>152787</xdr:rowOff>
    </xdr:from>
    <xdr:to>
      <xdr:col>14</xdr:col>
      <xdr:colOff>308952</xdr:colOff>
      <xdr:row>34</xdr:row>
      <xdr:rowOff>1240</xdr:rowOff>
    </xdr:to>
    <xdr:sp macro="" textlink="">
      <xdr:nvSpPr>
        <xdr:cNvPr id="117" name="TextBox 79">
          <a:extLst>
            <a:ext uri="{FF2B5EF4-FFF2-40B4-BE49-F238E27FC236}">
              <a16:creationId xmlns:a16="http://schemas.microsoft.com/office/drawing/2014/main" id="{2212796E-FEAF-43F0-A956-AA5FDEABBA84}"/>
            </a:ext>
          </a:extLst>
        </xdr:cNvPr>
        <xdr:cNvSpPr txBox="1"/>
      </xdr:nvSpPr>
      <xdr:spPr>
        <a:xfrm>
          <a:off x="7244543" y="5958501"/>
          <a:ext cx="1531076" cy="211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b"/>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100" b="0" i="0" u="none" strike="noStrike" kern="1200" cap="none" spc="0" normalizeH="0" baseline="0">
              <a:ln>
                <a:noFill/>
              </a:ln>
              <a:solidFill>
                <a:schemeClr val="bg2">
                  <a:lumMod val="50000"/>
                </a:schemeClr>
              </a:solidFill>
              <a:effectLst/>
              <a:uLnTx/>
              <a:uFillTx/>
              <a:latin typeface="+mn-lt"/>
              <a:ea typeface="+mn-ea"/>
              <a:cs typeface="+mn-cs"/>
            </a:rPr>
            <a:t>TRIPS BY MONTH</a:t>
          </a:r>
        </a:p>
      </xdr:txBody>
    </xdr:sp>
    <xdr:clientData/>
  </xdr:twoCellAnchor>
  <xdr:twoCellAnchor>
    <xdr:from>
      <xdr:col>12</xdr:col>
      <xdr:colOff>2834</xdr:colOff>
      <xdr:row>34</xdr:row>
      <xdr:rowOff>1240</xdr:rowOff>
    </xdr:from>
    <xdr:to>
      <xdr:col>17</xdr:col>
      <xdr:colOff>3071</xdr:colOff>
      <xdr:row>42</xdr:row>
      <xdr:rowOff>1165</xdr:rowOff>
    </xdr:to>
    <xdr:graphicFrame macro="">
      <xdr:nvGraphicFramePr>
        <xdr:cNvPr id="118" name="Chart 117">
          <a:extLst>
            <a:ext uri="{FF2B5EF4-FFF2-40B4-BE49-F238E27FC236}">
              <a16:creationId xmlns:a16="http://schemas.microsoft.com/office/drawing/2014/main" id="{7EEB5C5E-2427-4B07-9AD7-A22176020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116417</xdr:colOff>
      <xdr:row>11</xdr:row>
      <xdr:rowOff>10584</xdr:rowOff>
    </xdr:from>
    <xdr:to>
      <xdr:col>21</xdr:col>
      <xdr:colOff>232833</xdr:colOff>
      <xdr:row>37</xdr:row>
      <xdr:rowOff>0</xdr:rowOff>
    </xdr:to>
    <xdr:sp macro="" textlink="">
      <xdr:nvSpPr>
        <xdr:cNvPr id="34" name="Rectangle: Rounded Corners 33">
          <a:extLst>
            <a:ext uri="{FF2B5EF4-FFF2-40B4-BE49-F238E27FC236}">
              <a16:creationId xmlns:a16="http://schemas.microsoft.com/office/drawing/2014/main" id="{F9489E6B-40B0-B5D3-1667-04122D9AB901}"/>
            </a:ext>
          </a:extLst>
        </xdr:cNvPr>
        <xdr:cNvSpPr/>
      </xdr:nvSpPr>
      <xdr:spPr>
        <a:xfrm>
          <a:off x="11165417" y="1989667"/>
          <a:ext cx="1957916" cy="4667250"/>
        </a:xfrm>
        <a:prstGeom prst="roundRect">
          <a:avLst>
            <a:gd name="adj" fmla="val 5303"/>
          </a:avLst>
        </a:prstGeom>
        <a:solidFill>
          <a:srgbClr val="E8E9E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18</xdr:col>
      <xdr:colOff>116677</xdr:colOff>
      <xdr:row>11</xdr:row>
      <xdr:rowOff>131276</xdr:rowOff>
    </xdr:from>
    <xdr:to>
      <xdr:col>21</xdr:col>
      <xdr:colOff>181034</xdr:colOff>
      <xdr:row>36</xdr:row>
      <xdr:rowOff>111646</xdr:rowOff>
    </xdr:to>
    <xdr:grpSp>
      <xdr:nvGrpSpPr>
        <xdr:cNvPr id="36" name="Group 35">
          <a:extLst>
            <a:ext uri="{FF2B5EF4-FFF2-40B4-BE49-F238E27FC236}">
              <a16:creationId xmlns:a16="http://schemas.microsoft.com/office/drawing/2014/main" id="{F5001663-893B-951E-5028-C773ABB7358F}"/>
            </a:ext>
          </a:extLst>
        </xdr:cNvPr>
        <xdr:cNvGrpSpPr/>
      </xdr:nvGrpSpPr>
      <xdr:grpSpPr>
        <a:xfrm>
          <a:off x="11083299" y="2113506"/>
          <a:ext cx="1892127" cy="4485437"/>
          <a:chOff x="11165677" y="2110359"/>
          <a:chExt cx="1905857" cy="4478287"/>
        </a:xfrm>
      </xdr:grpSpPr>
      <xdr:graphicFrame macro="">
        <xdr:nvGraphicFramePr>
          <xdr:cNvPr id="50" name="Chart 49">
            <a:extLst>
              <a:ext uri="{FF2B5EF4-FFF2-40B4-BE49-F238E27FC236}">
                <a16:creationId xmlns:a16="http://schemas.microsoft.com/office/drawing/2014/main" id="{851E0A05-0233-4ACA-9C14-E9E45E6F1DB6}"/>
              </a:ext>
            </a:extLst>
          </xdr:cNvPr>
          <xdr:cNvGraphicFramePr>
            <a:graphicFrameLocks/>
          </xdr:cNvGraphicFramePr>
        </xdr:nvGraphicFramePr>
        <xdr:xfrm>
          <a:off x="11190912" y="3700637"/>
          <a:ext cx="1702848" cy="986552"/>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51" name="TextBox 50">
            <a:extLst>
              <a:ext uri="{FF2B5EF4-FFF2-40B4-BE49-F238E27FC236}">
                <a16:creationId xmlns:a16="http://schemas.microsoft.com/office/drawing/2014/main" id="{4C30D9E5-1456-3178-D7A6-38FE9799445E}"/>
              </a:ext>
            </a:extLst>
          </xdr:cNvPr>
          <xdr:cNvSpPr txBox="1"/>
        </xdr:nvSpPr>
        <xdr:spPr>
          <a:xfrm>
            <a:off x="11165677" y="3239891"/>
            <a:ext cx="1728083" cy="384903"/>
          </a:xfrm>
          <a:prstGeom prst="rect">
            <a:avLst/>
          </a:prstGeom>
          <a:solidFill>
            <a:srgbClr val="E8E9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t>DRIVER AND BUDDY WAGE</a:t>
            </a:r>
          </a:p>
          <a:p>
            <a:r>
              <a:rPr lang="en-IN" sz="800" kern="1200"/>
              <a:t>PER TRIP CLASSIFY</a:t>
            </a:r>
          </a:p>
        </xdr:txBody>
      </xdr:sp>
      <xdr:graphicFrame macro="">
        <xdr:nvGraphicFramePr>
          <xdr:cNvPr id="52" name="Chart 51">
            <a:extLst>
              <a:ext uri="{FF2B5EF4-FFF2-40B4-BE49-F238E27FC236}">
                <a16:creationId xmlns:a16="http://schemas.microsoft.com/office/drawing/2014/main" id="{6B087EFE-6024-4FB1-9C68-9989598508E1}"/>
              </a:ext>
            </a:extLst>
          </xdr:cNvPr>
          <xdr:cNvGraphicFramePr>
            <a:graphicFrameLocks/>
          </xdr:cNvGraphicFramePr>
        </xdr:nvGraphicFramePr>
        <xdr:xfrm>
          <a:off x="11416087" y="5183700"/>
          <a:ext cx="1450424" cy="1404946"/>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56" name="TextBox 55">
            <a:extLst>
              <a:ext uri="{FF2B5EF4-FFF2-40B4-BE49-F238E27FC236}">
                <a16:creationId xmlns:a16="http://schemas.microsoft.com/office/drawing/2014/main" id="{2670BA3C-E97A-16AA-DCE3-70EE52512E54}"/>
              </a:ext>
            </a:extLst>
          </xdr:cNvPr>
          <xdr:cNvSpPr txBox="1"/>
        </xdr:nvSpPr>
        <xdr:spPr>
          <a:xfrm>
            <a:off x="11665998" y="4892047"/>
            <a:ext cx="946806" cy="267529"/>
          </a:xfrm>
          <a:prstGeom prst="rect">
            <a:avLst/>
          </a:prstGeom>
          <a:solidFill>
            <a:srgbClr val="E8E9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kern="1200"/>
              <a:t>CARGO TYPES</a:t>
            </a:r>
          </a:p>
        </xdr:txBody>
      </xdr:sp>
      <xdr:grpSp>
        <xdr:nvGrpSpPr>
          <xdr:cNvPr id="49" name="Group 48">
            <a:extLst>
              <a:ext uri="{FF2B5EF4-FFF2-40B4-BE49-F238E27FC236}">
                <a16:creationId xmlns:a16="http://schemas.microsoft.com/office/drawing/2014/main" id="{DD75D556-F916-51BF-6168-17F320627F36}"/>
              </a:ext>
            </a:extLst>
          </xdr:cNvPr>
          <xdr:cNvGrpSpPr/>
        </xdr:nvGrpSpPr>
        <xdr:grpSpPr>
          <a:xfrm>
            <a:off x="11221555" y="2110359"/>
            <a:ext cx="1849979" cy="987255"/>
            <a:chOff x="11143343" y="2157085"/>
            <a:chExt cx="1837192" cy="1062365"/>
          </a:xfrm>
        </xdr:grpSpPr>
        <xdr:graphicFrame macro="">
          <xdr:nvGraphicFramePr>
            <xdr:cNvPr id="24" name="Chart 23">
              <a:extLst>
                <a:ext uri="{FF2B5EF4-FFF2-40B4-BE49-F238E27FC236}">
                  <a16:creationId xmlns:a16="http://schemas.microsoft.com/office/drawing/2014/main" id="{E7AF3CEA-C71D-4A2C-A2F8-E1C826517B97}"/>
                </a:ext>
              </a:extLst>
            </xdr:cNvPr>
            <xdr:cNvGraphicFramePr>
              <a:graphicFrameLocks/>
            </xdr:cNvGraphicFramePr>
          </xdr:nvGraphicFramePr>
          <xdr:xfrm>
            <a:off x="11143343" y="2157085"/>
            <a:ext cx="1099457" cy="1062365"/>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26" name="TextBox 25">
              <a:extLst>
                <a:ext uri="{FF2B5EF4-FFF2-40B4-BE49-F238E27FC236}">
                  <a16:creationId xmlns:a16="http://schemas.microsoft.com/office/drawing/2014/main" id="{CCF34109-3C78-25AF-23C0-16945A4D992A}"/>
                </a:ext>
              </a:extLst>
            </xdr:cNvPr>
            <xdr:cNvSpPr txBox="1"/>
          </xdr:nvSpPr>
          <xdr:spPr>
            <a:xfrm>
              <a:off x="12166600" y="2343150"/>
              <a:ext cx="463550" cy="177800"/>
            </a:xfrm>
            <a:prstGeom prst="rect">
              <a:avLst/>
            </a:prstGeom>
            <a:solidFill>
              <a:srgbClr val="E8E9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kern="1200"/>
                <a:t>CLOSE</a:t>
              </a:r>
            </a:p>
          </xdr:txBody>
        </xdr:sp>
        <xdr:sp macro="" textlink="">
          <xdr:nvSpPr>
            <xdr:cNvPr id="28" name="TextBox 27">
              <a:extLst>
                <a:ext uri="{FF2B5EF4-FFF2-40B4-BE49-F238E27FC236}">
                  <a16:creationId xmlns:a16="http://schemas.microsoft.com/office/drawing/2014/main" id="{6E48C8EE-779F-C0B3-7862-D37E6AF47C1E}"/>
                </a:ext>
              </a:extLst>
            </xdr:cNvPr>
            <xdr:cNvSpPr txBox="1"/>
          </xdr:nvSpPr>
          <xdr:spPr>
            <a:xfrm>
              <a:off x="12153900" y="2533650"/>
              <a:ext cx="590550" cy="203200"/>
            </a:xfrm>
            <a:prstGeom prst="rect">
              <a:avLst/>
            </a:prstGeom>
            <a:solidFill>
              <a:srgbClr val="E8E9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kern="1200"/>
                <a:t>REGULAR</a:t>
              </a:r>
            </a:p>
          </xdr:txBody>
        </xdr:sp>
        <xdr:sp macro="" textlink="">
          <xdr:nvSpPr>
            <xdr:cNvPr id="29" name="TextBox 28">
              <a:extLst>
                <a:ext uri="{FF2B5EF4-FFF2-40B4-BE49-F238E27FC236}">
                  <a16:creationId xmlns:a16="http://schemas.microsoft.com/office/drawing/2014/main" id="{C5F424B2-9D67-277B-D1BF-A96B9EC3C807}"/>
                </a:ext>
              </a:extLst>
            </xdr:cNvPr>
            <xdr:cNvSpPr txBox="1"/>
          </xdr:nvSpPr>
          <xdr:spPr>
            <a:xfrm>
              <a:off x="12172950" y="2749550"/>
              <a:ext cx="463550" cy="171450"/>
            </a:xfrm>
            <a:prstGeom prst="rect">
              <a:avLst/>
            </a:prstGeom>
            <a:solidFill>
              <a:srgbClr val="E8E9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kern="1200"/>
                <a:t>FAR</a:t>
              </a:r>
            </a:p>
          </xdr:txBody>
        </xdr:sp>
        <xdr:sp macro="" textlink="">
          <xdr:nvSpPr>
            <xdr:cNvPr id="39" name="TextBox 38">
              <a:extLst>
                <a:ext uri="{FF2B5EF4-FFF2-40B4-BE49-F238E27FC236}">
                  <a16:creationId xmlns:a16="http://schemas.microsoft.com/office/drawing/2014/main" id="{6EDEAE7C-A112-86CC-0EB1-3CDC5FD3C7FF}"/>
                </a:ext>
              </a:extLst>
            </xdr:cNvPr>
            <xdr:cNvSpPr txBox="1"/>
          </xdr:nvSpPr>
          <xdr:spPr>
            <a:xfrm>
              <a:off x="12586965" y="2338546"/>
              <a:ext cx="382659" cy="164511"/>
            </a:xfrm>
            <a:prstGeom prst="rect">
              <a:avLst/>
            </a:prstGeom>
            <a:solidFill>
              <a:srgbClr val="E8E9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kern="1200"/>
                <a:t>16</a:t>
              </a:r>
            </a:p>
          </xdr:txBody>
        </xdr:sp>
        <xdr:sp macro="" textlink="DASHBOARD!$N$6">
          <xdr:nvSpPr>
            <xdr:cNvPr id="46" name="TextBox 45">
              <a:extLst>
                <a:ext uri="{FF2B5EF4-FFF2-40B4-BE49-F238E27FC236}">
                  <a16:creationId xmlns:a16="http://schemas.microsoft.com/office/drawing/2014/main" id="{39B9C90D-3D86-9A0D-4E1A-AEC7BEAB4142}"/>
                </a:ext>
              </a:extLst>
            </xdr:cNvPr>
            <xdr:cNvSpPr txBox="1"/>
          </xdr:nvSpPr>
          <xdr:spPr>
            <a:xfrm>
              <a:off x="12687344" y="2494328"/>
              <a:ext cx="293191" cy="190696"/>
            </a:xfrm>
            <a:prstGeom prst="rect">
              <a:avLst/>
            </a:prstGeom>
            <a:solidFill>
              <a:srgbClr val="E8E9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kern="1200">
                  <a:solidFill>
                    <a:srgbClr val="000000"/>
                  </a:solidFill>
                  <a:latin typeface="Calibri"/>
                  <a:ea typeface="Calibri"/>
                  <a:cs typeface="Calibri"/>
                </a:rPr>
                <a:t>2</a:t>
              </a:r>
              <a:fld id="{A631D6D4-BB7F-49E8-85CF-462B522C0A6B}" type="TxLink">
                <a:rPr lang="en-US" sz="1100" b="0" i="0" u="none" strike="noStrike" kern="1200">
                  <a:solidFill>
                    <a:srgbClr val="000000"/>
                  </a:solidFill>
                  <a:latin typeface="Calibri"/>
                  <a:ea typeface="Calibri"/>
                  <a:cs typeface="Calibri"/>
                </a:rPr>
                <a:pPr/>
                <a:t> </a:t>
              </a:fld>
              <a:endParaRPr lang="en-IN" sz="1100" kern="1200"/>
            </a:p>
          </xdr:txBody>
        </xdr:sp>
        <xdr:sp macro="" textlink="">
          <xdr:nvSpPr>
            <xdr:cNvPr id="48" name="TextBox 47">
              <a:extLst>
                <a:ext uri="{FF2B5EF4-FFF2-40B4-BE49-F238E27FC236}">
                  <a16:creationId xmlns:a16="http://schemas.microsoft.com/office/drawing/2014/main" id="{9BC50AF1-E198-70B1-DC78-9860F5176998}"/>
                </a:ext>
              </a:extLst>
            </xdr:cNvPr>
            <xdr:cNvSpPr txBox="1"/>
          </xdr:nvSpPr>
          <xdr:spPr>
            <a:xfrm>
              <a:off x="12687343" y="2750488"/>
              <a:ext cx="253913" cy="198094"/>
            </a:xfrm>
            <a:prstGeom prst="rect">
              <a:avLst/>
            </a:prstGeom>
            <a:solidFill>
              <a:srgbClr val="E8E9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kern="1200"/>
                <a:t>6</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158750</xdr:colOff>
      <xdr:row>8</xdr:row>
      <xdr:rowOff>133350</xdr:rowOff>
    </xdr:from>
    <xdr:to>
      <xdr:col>3</xdr:col>
      <xdr:colOff>676374</xdr:colOff>
      <xdr:row>22</xdr:row>
      <xdr:rowOff>79375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529D0C8E-8C19-A818-018E-42D21FAABC0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31950" y="1606550"/>
              <a:ext cx="183207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806450</xdr:colOff>
      <xdr:row>8</xdr:row>
      <xdr:rowOff>114301</xdr:rowOff>
    </xdr:from>
    <xdr:to>
      <xdr:col>6</xdr:col>
      <xdr:colOff>120651</xdr:colOff>
      <xdr:row>14</xdr:row>
      <xdr:rowOff>50801</xdr:rowOff>
    </xdr:to>
    <mc:AlternateContent xmlns:mc="http://schemas.openxmlformats.org/markup-compatibility/2006" xmlns:a14="http://schemas.microsoft.com/office/drawing/2010/main">
      <mc:Choice Requires="a14">
        <xdr:graphicFrame macro="">
          <xdr:nvGraphicFramePr>
            <xdr:cNvPr id="3" name="Driver">
              <a:extLst>
                <a:ext uri="{FF2B5EF4-FFF2-40B4-BE49-F238E27FC236}">
                  <a16:creationId xmlns:a16="http://schemas.microsoft.com/office/drawing/2014/main" id="{AF165CA0-7D0F-CE60-4E3F-49C49D6A1BD9}"/>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5245100" y="1587501"/>
              <a:ext cx="1828801" cy="104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69850</xdr:colOff>
      <xdr:row>8</xdr:row>
      <xdr:rowOff>25400</xdr:rowOff>
    </xdr:from>
    <xdr:to>
      <xdr:col>10</xdr:col>
      <xdr:colOff>781050</xdr:colOff>
      <xdr:row>15</xdr:row>
      <xdr:rowOff>76200</xdr:rowOff>
    </xdr:to>
    <xdr:graphicFrame macro="">
      <xdr:nvGraphicFramePr>
        <xdr:cNvPr id="4" name="Chart 3">
          <a:extLst>
            <a:ext uri="{FF2B5EF4-FFF2-40B4-BE49-F238E27FC236}">
              <a16:creationId xmlns:a16="http://schemas.microsoft.com/office/drawing/2014/main" id="{CA057FE3-6E55-E895-FBF9-2F2C38BED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590550</xdr:colOff>
      <xdr:row>8</xdr:row>
      <xdr:rowOff>6350</xdr:rowOff>
    </xdr:from>
    <xdr:to>
      <xdr:col>18</xdr:col>
      <xdr:colOff>38100</xdr:colOff>
      <xdr:row>18</xdr:row>
      <xdr:rowOff>127000</xdr:rowOff>
    </xdr:to>
    <xdr:graphicFrame macro="">
      <xdr:nvGraphicFramePr>
        <xdr:cNvPr id="5" name="Chart 4">
          <a:extLst>
            <a:ext uri="{FF2B5EF4-FFF2-40B4-BE49-F238E27FC236}">
              <a16:creationId xmlns:a16="http://schemas.microsoft.com/office/drawing/2014/main" id="{4314B502-2C10-54B2-5CDB-545EA82C7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603250</xdr:colOff>
      <xdr:row>8</xdr:row>
      <xdr:rowOff>6350</xdr:rowOff>
    </xdr:from>
    <xdr:to>
      <xdr:col>21</xdr:col>
      <xdr:colOff>38100</xdr:colOff>
      <xdr:row>17</xdr:row>
      <xdr:rowOff>38100</xdr:rowOff>
    </xdr:to>
    <xdr:graphicFrame macro="">
      <xdr:nvGraphicFramePr>
        <xdr:cNvPr id="6" name="Chart 5">
          <a:extLst>
            <a:ext uri="{FF2B5EF4-FFF2-40B4-BE49-F238E27FC236}">
              <a16:creationId xmlns:a16="http://schemas.microsoft.com/office/drawing/2014/main" id="{93841317-5E89-67E9-0EFF-CBA6082DB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466725</xdr:colOff>
      <xdr:row>14</xdr:row>
      <xdr:rowOff>63500</xdr:rowOff>
    </xdr:from>
    <xdr:to>
      <xdr:col>24</xdr:col>
      <xdr:colOff>279400</xdr:colOff>
      <xdr:row>25</xdr:row>
      <xdr:rowOff>50800</xdr:rowOff>
    </xdr:to>
    <xdr:graphicFrame macro="">
      <xdr:nvGraphicFramePr>
        <xdr:cNvPr id="7" name="Chart 6">
          <a:extLst>
            <a:ext uri="{FF2B5EF4-FFF2-40B4-BE49-F238E27FC236}">
              <a16:creationId xmlns:a16="http://schemas.microsoft.com/office/drawing/2014/main" id="{15D501F3-C12B-565D-8C1C-EB1F76C29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1292225</xdr:colOff>
      <xdr:row>14</xdr:row>
      <xdr:rowOff>57150</xdr:rowOff>
    </xdr:from>
    <xdr:to>
      <xdr:col>27</xdr:col>
      <xdr:colOff>190500</xdr:colOff>
      <xdr:row>26</xdr:row>
      <xdr:rowOff>38100</xdr:rowOff>
    </xdr:to>
    <xdr:graphicFrame macro="">
      <xdr:nvGraphicFramePr>
        <xdr:cNvPr id="8" name="Chart 7">
          <a:extLst>
            <a:ext uri="{FF2B5EF4-FFF2-40B4-BE49-F238E27FC236}">
              <a16:creationId xmlns:a16="http://schemas.microsoft.com/office/drawing/2014/main" id="{8B906CEA-8643-B116-02E7-28597DA95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212132</xdr:colOff>
      <xdr:row>1</xdr:row>
      <xdr:rowOff>160075</xdr:rowOff>
    </xdr:from>
    <xdr:to>
      <xdr:col>32</xdr:col>
      <xdr:colOff>1323033</xdr:colOff>
      <xdr:row>17</xdr:row>
      <xdr:rowOff>418</xdr:rowOff>
    </xdr:to>
    <xdr:graphicFrame macro="">
      <xdr:nvGraphicFramePr>
        <xdr:cNvPr id="9" name="Chart 8">
          <a:extLst>
            <a:ext uri="{FF2B5EF4-FFF2-40B4-BE49-F238E27FC236}">
              <a16:creationId xmlns:a16="http://schemas.microsoft.com/office/drawing/2014/main" id="{CD226C6E-ED2F-D9B5-F1D2-C9F384A4E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344715</xdr:colOff>
      <xdr:row>34</xdr:row>
      <xdr:rowOff>174451</xdr:rowOff>
    </xdr:from>
    <xdr:to>
      <xdr:col>30</xdr:col>
      <xdr:colOff>341923</xdr:colOff>
      <xdr:row>42</xdr:row>
      <xdr:rowOff>62802</xdr:rowOff>
    </xdr:to>
    <xdr:graphicFrame macro="">
      <xdr:nvGraphicFramePr>
        <xdr:cNvPr id="10" name="Chart 9">
          <a:extLst>
            <a:ext uri="{FF2B5EF4-FFF2-40B4-BE49-F238E27FC236}">
              <a16:creationId xmlns:a16="http://schemas.microsoft.com/office/drawing/2014/main" id="{BA99D10B-766A-B34F-D51D-1E2BC97F1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1433286</xdr:colOff>
      <xdr:row>34</xdr:row>
      <xdr:rowOff>139561</xdr:rowOff>
    </xdr:from>
    <xdr:to>
      <xdr:col>33</xdr:col>
      <xdr:colOff>411703</xdr:colOff>
      <xdr:row>42</xdr:row>
      <xdr:rowOff>111648</xdr:rowOff>
    </xdr:to>
    <xdr:graphicFrame macro="">
      <xdr:nvGraphicFramePr>
        <xdr:cNvPr id="11" name="Chart 10">
          <a:extLst>
            <a:ext uri="{FF2B5EF4-FFF2-40B4-BE49-F238E27FC236}">
              <a16:creationId xmlns:a16="http://schemas.microsoft.com/office/drawing/2014/main" id="{999BCD2A-6E39-01E4-1C5B-CFF8CD397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30</xdr:row>
      <xdr:rowOff>114300</xdr:rowOff>
    </xdr:from>
    <xdr:to>
      <xdr:col>3</xdr:col>
      <xdr:colOff>225425</xdr:colOff>
      <xdr:row>41</xdr:row>
      <xdr:rowOff>31750</xdr:rowOff>
    </xdr:to>
    <xdr:graphicFrame macro="">
      <xdr:nvGraphicFramePr>
        <xdr:cNvPr id="13" name="Chart 12">
          <a:extLst>
            <a:ext uri="{FF2B5EF4-FFF2-40B4-BE49-F238E27FC236}">
              <a16:creationId xmlns:a16="http://schemas.microsoft.com/office/drawing/2014/main" id="{79A7C744-25BA-D453-1ECD-171C10DAF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1244600</xdr:colOff>
      <xdr:row>31</xdr:row>
      <xdr:rowOff>0</xdr:rowOff>
    </xdr:from>
    <xdr:to>
      <xdr:col>6</xdr:col>
      <xdr:colOff>0</xdr:colOff>
      <xdr:row>40</xdr:row>
      <xdr:rowOff>0</xdr:rowOff>
    </xdr:to>
    <xdr:graphicFrame macro="">
      <xdr:nvGraphicFramePr>
        <xdr:cNvPr id="14" name="Chart 13">
          <a:extLst>
            <a:ext uri="{FF2B5EF4-FFF2-40B4-BE49-F238E27FC236}">
              <a16:creationId xmlns:a16="http://schemas.microsoft.com/office/drawing/2014/main" id="{AF413F22-EF6F-F818-F6AE-BDBEE4064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165101</xdr:colOff>
      <xdr:row>25</xdr:row>
      <xdr:rowOff>19050</xdr:rowOff>
    </xdr:from>
    <xdr:to>
      <xdr:col>17</xdr:col>
      <xdr:colOff>0</xdr:colOff>
      <xdr:row>37</xdr:row>
      <xdr:rowOff>0</xdr:rowOff>
    </xdr:to>
    <xdr:graphicFrame macro="">
      <xdr:nvGraphicFramePr>
        <xdr:cNvPr id="16" name="Chart 15">
          <a:extLst>
            <a:ext uri="{FF2B5EF4-FFF2-40B4-BE49-F238E27FC236}">
              <a16:creationId xmlns:a16="http://schemas.microsoft.com/office/drawing/2014/main" id="{468EABCA-8A5F-6AD7-416D-12FD9A375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Sharma" refreshedDate="45654.707060763889" createdVersion="8" refreshedVersion="8" minRefreshableVersion="3" recordCount="24" xr:uid="{CF37AE56-3C20-4915-8A98-3D2796C18C5C}">
  <cacheSource type="worksheet">
    <worksheetSource name="_xlnm.Database"/>
  </cacheSource>
  <cacheFields count="26">
    <cacheField name="N" numFmtId="0">
      <sharedItems containsSemiMixedTypes="0" containsString="0" containsNumber="1" containsInteger="1" minValue="1" maxValue="24"/>
    </cacheField>
    <cacheField name="Date" numFmtId="14">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0">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ount="5">
        <n v="25"/>
        <n v="15"/>
        <n v="65"/>
        <n v="44"/>
        <n v="80"/>
      </sharedItems>
    </cacheField>
    <cacheField name="Trip Classify" numFmtId="0">
      <sharedItems count="3">
        <s v="Close"/>
        <s v="Far"/>
        <s v="Regular"/>
      </sharedItems>
    </cacheField>
    <cacheField name="Distance Traveled" numFmtId="0">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0">
      <sharedItems containsSemiMixedTypes="0" containsString="0" containsNumber="1" containsInteger="1" minValue="400" maxValue="800"/>
    </cacheField>
    <cacheField name="Buddy wage/trip" numFmtId="0">
      <sharedItems containsSemiMixedTypes="0" containsString="0" containsNumber="1" containsInteger="1" minValue="100" maxValue="400"/>
    </cacheField>
    <cacheField name="Driver Salary" numFmtId="0">
      <sharedItems containsString="0" containsBlank="1" containsNumber="1" containsInteger="1" minValue="400" maxValue="800"/>
    </cacheField>
    <cacheField name="Buddy Salary" numFmtId="0">
      <sharedItems containsString="0" containsBlank="1" containsNumber="1" containsInteger="1" minValue="100" maxValue="400"/>
    </cacheField>
    <cacheField name="Weight (Tons)" numFmtId="0">
      <sharedItems containsSemiMixedTypes="0" containsString="0" containsNumber="1" containsInteger="1" minValue="9" maxValue="18"/>
    </cacheField>
    <cacheField name="Hired Transportation" numFmtId="0">
      <sharedItems count="2">
        <s v="No"/>
        <s v="Yes"/>
      </sharedItems>
    </cacheField>
    <cacheField name="TOTAL EXPENSES" numFmtId="0" formula="'Driver wage/trip'+'Buddy wage/trip'+'Driver Salary'+'Buddy Salary'" databaseField="0"/>
    <cacheField name="TOTAL SALARIES" numFmtId="0" formula="'Driver Salary'+'Buddy Salary'" databaseField="0"/>
    <cacheField name="TOTAL WAGES" numFmtId="0" formula="'Driver wage/trip'+'Buddy wage/trip'" databaseField="0"/>
    <cacheField name="MONTH EXPENSES" numFmtId="0" formula="'Driver Salary'+'Buddy Salary'+'Buddy wage/trip'+'Driver wage/trip'" databaseField="0"/>
    <cacheField name="MONTHLY EXPENSES" numFmtId="0" formula="'Driver wage/trip'+'Buddy wage/trip'+'Driver Salary'+'Buddy Salary'" databaseField="0"/>
    <cacheField name="TOTAL DISTANCE TRAVELED" numFmtId="0" formula="'Distance (km)'" databaseField="0"/>
  </cacheFields>
  <extLst>
    <ext xmlns:x14="http://schemas.microsoft.com/office/spreadsheetml/2009/9/main" uri="{725AE2AE-9491-48be-B2B4-4EB974FC3084}">
      <x14:pivotCacheDefinition pivotCacheId="1057904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d v="2022-01-01T00:00:00"/>
    <n v="2022"/>
    <x v="0"/>
    <n v="1"/>
    <x v="0"/>
    <s v="Mike"/>
    <s v="72-0466/0467"/>
    <x v="0"/>
    <x v="0"/>
    <x v="0"/>
    <s v="Xunthai"/>
    <s v="Gidec"/>
    <x v="0"/>
    <n v="400"/>
    <n v="400"/>
    <n v="400"/>
    <n v="400"/>
    <n v="14"/>
    <x v="0"/>
  </r>
  <r>
    <n v="2"/>
    <d v="2022-02-01T00:00:00"/>
    <n v="2022"/>
    <x v="1"/>
    <n v="1"/>
    <x v="1"/>
    <s v="Mike"/>
    <s v="72-1001/1002"/>
    <x v="1"/>
    <x v="0"/>
    <x v="0"/>
    <s v="Port Said"/>
    <s v="Safeskin"/>
    <x v="1"/>
    <n v="400"/>
    <n v="100"/>
    <n v="400"/>
    <n v="100"/>
    <n v="11"/>
    <x v="0"/>
  </r>
  <r>
    <n v="3"/>
    <d v="2022-03-01T00:00:00"/>
    <n v="2022"/>
    <x v="2"/>
    <n v="1"/>
    <x v="0"/>
    <s v="Mike"/>
    <s v="72-0466/0467"/>
    <x v="2"/>
    <x v="1"/>
    <x v="0"/>
    <s v="Gidec"/>
    <s v="Suies"/>
    <x v="0"/>
    <n v="600"/>
    <n v="100"/>
    <n v="600"/>
    <n v="100"/>
    <n v="15"/>
    <x v="0"/>
  </r>
  <r>
    <n v="4"/>
    <d v="2022-04-01T00:00:00"/>
    <n v="2022"/>
    <x v="3"/>
    <n v="1"/>
    <x v="1"/>
    <s v="Mike"/>
    <s v="72-1001/1002"/>
    <x v="3"/>
    <x v="2"/>
    <x v="1"/>
    <s v="Safeskin"/>
    <s v="X1 Port"/>
    <x v="1"/>
    <n v="400"/>
    <n v="100"/>
    <n v="400"/>
    <n v="100"/>
    <n v="13"/>
    <x v="0"/>
  </r>
  <r>
    <n v="5"/>
    <d v="2022-05-01T00:00:00"/>
    <n v="2022"/>
    <x v="4"/>
    <n v="1"/>
    <x v="0"/>
    <s v="Lee"/>
    <s v="72-0466/0467"/>
    <x v="2"/>
    <x v="1"/>
    <x v="1"/>
    <s v="Top glove"/>
    <s v="X1 Port"/>
    <x v="0"/>
    <n v="600"/>
    <n v="100"/>
    <n v="600"/>
    <n v="100"/>
    <n v="12"/>
    <x v="0"/>
  </r>
  <r>
    <n v="6"/>
    <d v="2022-06-01T00:00:00"/>
    <n v="2022"/>
    <x v="5"/>
    <n v="1"/>
    <x v="1"/>
    <s v="Mike"/>
    <s v="72-1001/1002"/>
    <x v="4"/>
    <x v="1"/>
    <x v="1"/>
    <s v="Alex"/>
    <s v="Top glove"/>
    <x v="1"/>
    <n v="800"/>
    <n v="100"/>
    <n v="800"/>
    <n v="100"/>
    <n v="11"/>
    <x v="0"/>
  </r>
  <r>
    <n v="7"/>
    <d v="2022-07-01T00:00:00"/>
    <n v="2022"/>
    <x v="6"/>
    <n v="1"/>
    <x v="0"/>
    <s v="Lee"/>
    <s v="72-0466/0467"/>
    <x v="0"/>
    <x v="0"/>
    <x v="1"/>
    <s v="Giza"/>
    <s v="X1 Port"/>
    <x v="0"/>
    <n v="400"/>
    <n v="150"/>
    <n v="400"/>
    <n v="150"/>
    <n v="18"/>
    <x v="0"/>
  </r>
  <r>
    <n v="8"/>
    <d v="2022-08-01T00:00:00"/>
    <n v="2022"/>
    <x v="7"/>
    <n v="1"/>
    <x v="1"/>
    <s v="Lee"/>
    <s v="72-1001/1002"/>
    <x v="0"/>
    <x v="0"/>
    <x v="0"/>
    <s v="Gidec"/>
    <s v="Safeskin"/>
    <x v="1"/>
    <n v="400"/>
    <n v="100"/>
    <n v="400"/>
    <n v="100"/>
    <n v="13"/>
    <x v="1"/>
  </r>
  <r>
    <n v="9"/>
    <d v="2022-09-01T00:00:00"/>
    <n v="2022"/>
    <x v="8"/>
    <n v="1"/>
    <x v="0"/>
    <s v="Lee"/>
    <s v="72-0466/0467"/>
    <x v="0"/>
    <x v="0"/>
    <x v="1"/>
    <s v="Safeskin"/>
    <s v="Mina"/>
    <x v="0"/>
    <n v="400"/>
    <n v="100"/>
    <n v="400"/>
    <n v="100"/>
    <n v="15"/>
    <x v="1"/>
  </r>
  <r>
    <n v="10"/>
    <d v="2022-10-01T00:00:00"/>
    <n v="2022"/>
    <x v="9"/>
    <n v="1"/>
    <x v="1"/>
    <s v="Mike"/>
    <s v="72-1001/1002"/>
    <x v="0"/>
    <x v="0"/>
    <x v="1"/>
    <s v="Air Port"/>
    <s v="X1 Port"/>
    <x v="1"/>
    <n v="400"/>
    <n v="200"/>
    <n v="400"/>
    <n v="200"/>
    <n v="14"/>
    <x v="0"/>
  </r>
  <r>
    <n v="11"/>
    <d v="2022-11-01T00:00:00"/>
    <n v="2022"/>
    <x v="10"/>
    <n v="1"/>
    <x v="0"/>
    <s v="Mike"/>
    <s v="72-0466/0467"/>
    <x v="0"/>
    <x v="0"/>
    <x v="1"/>
    <s v="Xunthai"/>
    <s v="Gidec"/>
    <x v="0"/>
    <n v="400"/>
    <n v="400"/>
    <n v="400"/>
    <n v="400"/>
    <n v="12"/>
    <x v="0"/>
  </r>
  <r>
    <n v="12"/>
    <d v="2022-12-01T00:00:00"/>
    <n v="2022"/>
    <x v="11"/>
    <n v="1"/>
    <x v="1"/>
    <s v="Mike"/>
    <s v="72-1001/1002"/>
    <x v="1"/>
    <x v="0"/>
    <x v="1"/>
    <s v="PT"/>
    <s v="Safeskin"/>
    <x v="1"/>
    <n v="400"/>
    <n v="100"/>
    <n v="400"/>
    <n v="100"/>
    <n v="9"/>
    <x v="0"/>
  </r>
  <r>
    <n v="13"/>
    <d v="2022-01-01T00:00:00"/>
    <n v="2022"/>
    <x v="0"/>
    <n v="1"/>
    <x v="0"/>
    <s v="Mike"/>
    <s v="72-0466/0467"/>
    <x v="0"/>
    <x v="0"/>
    <x v="0"/>
    <s v="Xunthai"/>
    <s v="Gidec"/>
    <x v="0"/>
    <n v="400"/>
    <n v="400"/>
    <n v="400"/>
    <n v="400"/>
    <n v="14"/>
    <x v="0"/>
  </r>
  <r>
    <n v="14"/>
    <d v="2022-02-01T00:00:00"/>
    <n v="2022"/>
    <x v="1"/>
    <n v="1"/>
    <x v="1"/>
    <s v="Mike"/>
    <s v="72-1001/1002"/>
    <x v="1"/>
    <x v="0"/>
    <x v="0"/>
    <s v="Port Said"/>
    <s v="Safeskin"/>
    <x v="1"/>
    <n v="400"/>
    <n v="100"/>
    <n v="400"/>
    <n v="100"/>
    <n v="11"/>
    <x v="1"/>
  </r>
  <r>
    <n v="15"/>
    <d v="2022-03-01T00:00:00"/>
    <n v="2022"/>
    <x v="2"/>
    <n v="1"/>
    <x v="0"/>
    <s v="Mike"/>
    <s v="72-0466/0467"/>
    <x v="2"/>
    <x v="1"/>
    <x v="0"/>
    <s v="Gidec"/>
    <s v="Suies"/>
    <x v="0"/>
    <n v="600"/>
    <n v="100"/>
    <n v="600"/>
    <n v="100"/>
    <n v="15"/>
    <x v="0"/>
  </r>
  <r>
    <n v="16"/>
    <d v="2022-03-01T00:00:00"/>
    <n v="2022"/>
    <x v="2"/>
    <n v="1"/>
    <x v="1"/>
    <s v="Mike"/>
    <s v="72-1001/1002"/>
    <x v="3"/>
    <x v="2"/>
    <x v="1"/>
    <s v="Safeskin"/>
    <s v="X1 Port"/>
    <x v="1"/>
    <n v="400"/>
    <n v="100"/>
    <m/>
    <m/>
    <n v="13"/>
    <x v="0"/>
  </r>
  <r>
    <n v="17"/>
    <d v="2022-03-01T00:00:00"/>
    <n v="2022"/>
    <x v="2"/>
    <n v="1"/>
    <x v="0"/>
    <s v="Lee"/>
    <s v="72-0466/0467"/>
    <x v="2"/>
    <x v="1"/>
    <x v="1"/>
    <s v="Top glove"/>
    <s v="X1 Port"/>
    <x v="0"/>
    <n v="600"/>
    <n v="100"/>
    <m/>
    <m/>
    <n v="12"/>
    <x v="0"/>
  </r>
  <r>
    <n v="18"/>
    <d v="2022-06-01T00:00:00"/>
    <n v="2022"/>
    <x v="5"/>
    <n v="1"/>
    <x v="1"/>
    <s v="Lee"/>
    <s v="72-1001/1002"/>
    <x v="4"/>
    <x v="1"/>
    <x v="1"/>
    <s v="Alex"/>
    <s v="Top glove"/>
    <x v="1"/>
    <n v="800"/>
    <n v="100"/>
    <n v="800"/>
    <n v="100"/>
    <n v="11"/>
    <x v="0"/>
  </r>
  <r>
    <n v="19"/>
    <d v="2022-07-01T00:00:00"/>
    <n v="2022"/>
    <x v="6"/>
    <n v="1"/>
    <x v="0"/>
    <s v="Lee"/>
    <s v="72-0466/0467"/>
    <x v="0"/>
    <x v="0"/>
    <x v="1"/>
    <s v="Giza"/>
    <s v="X1 Port"/>
    <x v="0"/>
    <n v="400"/>
    <n v="150"/>
    <n v="400"/>
    <n v="150"/>
    <n v="18"/>
    <x v="0"/>
  </r>
  <r>
    <n v="20"/>
    <d v="2022-08-01T00:00:00"/>
    <n v="2022"/>
    <x v="7"/>
    <n v="1"/>
    <x v="1"/>
    <s v="Lee"/>
    <s v="72-1001/1002"/>
    <x v="0"/>
    <x v="0"/>
    <x v="0"/>
    <s v="Gidec"/>
    <s v="Safeskin"/>
    <x v="1"/>
    <n v="400"/>
    <n v="100"/>
    <n v="400"/>
    <n v="100"/>
    <n v="13"/>
    <x v="1"/>
  </r>
  <r>
    <n v="21"/>
    <d v="2022-08-01T00:00:00"/>
    <n v="2022"/>
    <x v="7"/>
    <n v="1"/>
    <x v="0"/>
    <s v="Lee"/>
    <s v="72-0466/0467"/>
    <x v="0"/>
    <x v="0"/>
    <x v="1"/>
    <s v="Safeskin"/>
    <s v="Mina"/>
    <x v="0"/>
    <n v="400"/>
    <n v="100"/>
    <m/>
    <m/>
    <n v="15"/>
    <x v="1"/>
  </r>
  <r>
    <n v="22"/>
    <d v="2022-10-01T00:00:00"/>
    <n v="2022"/>
    <x v="9"/>
    <n v="1"/>
    <x v="1"/>
    <s v="Mike"/>
    <s v="72-1001/1002"/>
    <x v="0"/>
    <x v="0"/>
    <x v="1"/>
    <s v="Air Port"/>
    <s v="X1 Port"/>
    <x v="1"/>
    <n v="400"/>
    <n v="200"/>
    <n v="400"/>
    <n v="200"/>
    <n v="14"/>
    <x v="0"/>
  </r>
  <r>
    <n v="23"/>
    <d v="2022-10-01T00:00:00"/>
    <n v="2022"/>
    <x v="9"/>
    <n v="1"/>
    <x v="0"/>
    <s v="Mike"/>
    <s v="72-0466/0467"/>
    <x v="0"/>
    <x v="0"/>
    <x v="1"/>
    <s v="Xunthai"/>
    <s v="Gidec"/>
    <x v="0"/>
    <n v="400"/>
    <n v="400"/>
    <m/>
    <m/>
    <n v="12"/>
    <x v="0"/>
  </r>
  <r>
    <n v="24"/>
    <d v="2022-10-01T00:00:00"/>
    <n v="2022"/>
    <x v="9"/>
    <n v="1"/>
    <x v="1"/>
    <s v="Mike"/>
    <s v="72-1001/1002"/>
    <x v="1"/>
    <x v="0"/>
    <x v="1"/>
    <s v="PT"/>
    <s v="Safeskin"/>
    <x v="1"/>
    <n v="400"/>
    <n v="100"/>
    <m/>
    <m/>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A7D15E-7B1A-49CF-B40C-7FF9550E9F6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W3:W4" firstHeaderRow="1" firstDataRow="1" firstDataCol="0"/>
  <pivotFields count="26">
    <pivotField showAll="0"/>
    <pivotField numFmtId="14"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3">
        <item x="0"/>
        <item x="1"/>
        <item t="default"/>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fld="20"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CB2740-CD7E-47DF-88B9-FD5BB545C84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C3:AD16" firstHeaderRow="1" firstDataRow="1" firstDataCol="1"/>
  <pivotFields count="26">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MONTHLY EXPENSES" fld="24" baseField="0" baseItem="0"/>
  </dataFields>
  <formats count="1">
    <format dxfId="5">
      <pivotArea outline="0" collapsedLevelsAreSubtotals="1" fieldPosition="0"/>
    </format>
  </format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D06C19-CB1D-48A0-894F-C9FD7C622C8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P3:R7" firstHeaderRow="0" firstDataRow="1" firstDataCol="1"/>
  <pivotFields count="26">
    <pivotField showAll="0"/>
    <pivotField numFmtId="14"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dataField="1" showAll="0"/>
    <pivotField dataField="1"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Fields count="1">
    <field x="-2"/>
  </colFields>
  <colItems count="2">
    <i>
      <x/>
    </i>
    <i i="1">
      <x v="1"/>
    </i>
  </colItems>
  <dataFields count="2">
    <dataField name="Sum of Driver wage/trip" fld="14" baseField="0" baseItem="0"/>
    <dataField name="Sum of Buddy wage/trip" fld="15"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D95970-77BD-4429-944F-9756694DDD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7" firstHeaderRow="1" firstDataRow="1" firstDataCol="1"/>
  <pivotFields count="26">
    <pivotField showAll="0"/>
    <pivotField numFmtId="14"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Items count="1">
    <i/>
  </colItems>
  <dataFields count="1">
    <dataField name="Count of Trip Classify" fld="9" subtotal="count" baseField="0" baseItem="0"/>
  </dataFields>
  <chartFormats count="8">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5" format="8">
      <pivotArea type="data" outline="0" fieldPosition="0">
        <references count="2">
          <reference field="4294967294" count="1" selected="0">
            <x v="0"/>
          </reference>
          <reference field="9" count="1" selected="0">
            <x v="2"/>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48F3AAF-2DC1-4A26-A8F5-91BEF2C0436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7:F30" firstHeaderRow="1" firstDataRow="1" firstDataCol="1"/>
  <pivotFields count="26">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items count="6">
        <item x="1"/>
        <item x="0"/>
        <item x="3"/>
        <item x="2"/>
        <item x="4"/>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3">
    <i>
      <x/>
    </i>
    <i>
      <x v="1"/>
    </i>
    <i t="grand">
      <x/>
    </i>
  </rowItems>
  <colItems count="1">
    <i/>
  </colItems>
  <dataFields count="1">
    <dataField name="Count of Distance Traveled" fld="10" subtotal="count" baseField="0" baseItem="0"/>
  </dataFields>
  <chartFormats count="4">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0" count="1" selected="0">
            <x v="0"/>
          </reference>
        </references>
      </pivotArea>
    </chartFormat>
    <chartFormat chart="6"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A3CCCC5-67E7-4B10-BF51-11DEF8C7009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H4:AI17" firstHeaderRow="1" firstDataRow="1" firstDataCol="1"/>
  <pivotFields count="26">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showAll="0"/>
    <pivotField showAll="0"/>
    <pivotField dataField="1"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Driver Salary" fld="16"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683D624-D63B-4202-9682-96D7A8BFC39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Y8:Y9" firstHeaderRow="1" firstDataRow="1" firstDataCol="0"/>
  <pivotFields count="26">
    <pivotField showAll="0"/>
    <pivotField numFmtId="14"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WAGES" fld="22"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A8E6C89-F7B7-45BE-8B1D-D3DB3FC173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T3:U6" firstHeaderRow="1" firstDataRow="1" firstDataCol="1"/>
  <pivotFields count="26">
    <pivotField showAll="0"/>
    <pivotField numFmtId="14"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i>
    <i>
      <x v="1"/>
    </i>
    <i t="grand">
      <x/>
    </i>
  </rowItems>
  <colItems count="1">
    <i/>
  </colItems>
  <dataFields count="1">
    <dataField name="Count of Goods" fld="13" subtotal="count" baseField="0" baseItem="0"/>
  </dataFields>
  <chartFormats count="3">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C353F-8D4F-4757-802B-35B2A4F1D5F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C21:AD34" firstHeaderRow="1" firstDataRow="1" firstDataCol="1"/>
  <pivotFields count="26">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dataField="1"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Driver wage/trip" fld="14" baseField="0" baseItem="0"/>
  </dataFields>
  <formats count="1">
    <format dxfId="1">
      <pivotArea outline="0" collapsedLevelsAreSubtotals="1" fieldPosition="0"/>
    </format>
  </format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C23B71-DD53-4FA4-BCB7-B6FC9E1CBD8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F21:AG34" firstHeaderRow="1" firstDataRow="1" firstDataCol="1"/>
  <pivotFields count="26">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showAll="0"/>
    <pivotField dataField="1"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Buddy wage/trip" fld="15" baseField="0" baseItem="0"/>
  </dataFields>
  <formats count="1">
    <format dxfId="2">
      <pivotArea outline="0" collapsedLevelsAreSubtotals="1" fieldPosition="0"/>
    </format>
  </format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14D8C9-0E65-48E7-AC2E-F63ABDE26AC2}"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K4:AL17" firstHeaderRow="1" firstDataRow="1" firstDataCol="1"/>
  <pivotFields count="26">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showAll="0"/>
    <pivotField showAll="0"/>
    <pivotField showAll="0"/>
    <pivotField dataField="1"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Buddy Salary" fld="17"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1F7D75-A1B5-44CE-AA88-E1B631A037A3}"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K26:L39" firstHeaderRow="1" firstDataRow="1" firstDataCol="1"/>
  <pivotFields count="26">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items count="6">
        <item x="1"/>
        <item x="0"/>
        <item x="3"/>
        <item x="2"/>
        <item x="4"/>
        <item t="default"/>
      </items>
    </pivotField>
    <pivotField dataField="1"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Count of Trip Classify" fld="9" subtotal="count" baseField="0" baseItem="0"/>
  </dataFields>
  <chartFormats count="3">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844DB6-DDAF-47B1-A510-ABD51D6F9D2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7:C30" firstHeaderRow="1" firstDataRow="1" firstDataCol="1"/>
  <pivotFields count="26">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items count="6">
        <item x="1"/>
        <item x="0"/>
        <item x="3"/>
        <item x="2"/>
        <item x="4"/>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3">
    <i>
      <x/>
    </i>
    <i>
      <x v="1"/>
    </i>
    <i t="grand">
      <x/>
    </i>
  </rowItems>
  <colItems count="1">
    <i/>
  </colItems>
  <dataFields count="1">
    <dataField name="Sum of Distance (km)" fld="8" baseField="0" baseItem="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99D79C-EA0C-42CD-A47B-D7512CAE4B4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Y3:Y4" firstHeaderRow="1" firstDataRow="1" firstDataCol="0"/>
  <pivotFields count="26">
    <pivotField showAll="0"/>
    <pivotField numFmtId="14"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3">
        <item x="0"/>
        <item x="1"/>
        <item t="default"/>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SALARIES" fld="21"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BA5AC5-81B4-443C-A6BB-E3E31AE203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6">
    <pivotField dataField="1"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0FB953-913D-422F-BA75-19D8E89F62F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26">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9"/>
  </rowFields>
  <rowItems count="3">
    <i>
      <x/>
    </i>
    <i>
      <x v="1"/>
    </i>
    <i t="grand">
      <x/>
    </i>
  </rowItems>
  <colItems count="1">
    <i/>
  </colItems>
  <dataFields count="1">
    <dataField name="Count of Hired Transportatio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307099-8184-4F2A-99C5-DDC03BE719D8}" autoFormatId="16" applyNumberFormats="0" applyBorderFormats="0" applyFontFormats="0" applyPatternFormats="0" applyAlignmentFormats="0" applyWidthHeightFormats="0">
  <queryTableRefresh nextId="21">
    <queryTableFields count="20">
      <queryTableField id="1" name="N" tableColumnId="1"/>
      <queryTableField id="2" name="Date" tableColumnId="2"/>
      <queryTableField id="3" name="Year" tableColumnId="3"/>
      <queryTableField id="4" name="Month" tableColumnId="4"/>
      <queryTableField id="5" name="Day" tableColumnId="5"/>
      <queryTableField id="6" name="Driver" tableColumnId="6"/>
      <queryTableField id="7" name="Buddy" tableColumnId="7"/>
      <queryTableField id="8" name="Vehicle" tableColumnId="8"/>
      <queryTableField id="9" name="Distance (km)" tableColumnId="9"/>
      <queryTableField id="10" name="Trip Classify" tableColumnId="10"/>
      <queryTableField id="11" name="Distance Traveled" tableColumnId="11"/>
      <queryTableField id="12" name="From" tableColumnId="12"/>
      <queryTableField id="13" name="To" tableColumnId="13"/>
      <queryTableField id="14" name="Goods" tableColumnId="14"/>
      <queryTableField id="15" name="Driver wage/trip" tableColumnId="15"/>
      <queryTableField id="16" name="Buddy wage/trip" tableColumnId="16"/>
      <queryTableField id="17" name="Driver Salary" tableColumnId="17"/>
      <queryTableField id="18" name="Buddy Salary" tableColumnId="18"/>
      <queryTableField id="19" name="Weight (Tons)" tableColumnId="19"/>
      <queryTableField id="20" name="Hired Transportation"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C4F0F99-801B-4D70-828C-7F4E58D8E42E}" sourceName="Month">
  <pivotTables>
    <pivotTable tabId="3" name="PivotTable1"/>
    <pivotTable tabId="3" name="PivotTable19"/>
    <pivotTable tabId="3" name="PivotTable20"/>
    <pivotTable tabId="3" name="PivotTable21"/>
  </pivotTables>
  <data>
    <tabular pivotCacheId="1057904539">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D5B9CF05-33E3-4090-BCEE-58F2F1891EEB}" sourceName="Driver">
  <pivotTables>
    <pivotTable tabId="3" name="PivotTable1"/>
    <pivotTable tabId="3" name="PivotTable19"/>
    <pivotTable tabId="3" name="PivotTable20"/>
    <pivotTable tabId="3" name="PivotTable21"/>
  </pivotTables>
  <data>
    <tabular pivotCacheId="1057904539">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A5789C1-3072-4511-B073-8A1A2BB30BEB}" cache="Slicer_Month" caption="Month" columnCount="4" style="SlicerStyleOther1" lockedPosition="1" rowHeight="324000"/>
  <slicer name="Driver 1" xr10:uid="{FBCEED3D-10E7-43A9-8904-F0C0652088F3}" cache="Slicer_Driver" caption="Driver" style="SlicerStyleLight3" lockedPosition="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7F0CD0F-C3FD-46CB-A464-620A7D87B7A8}" cache="Slicer_Month" caption="Month" style="SlicerStyleOther2" rowHeight="241300"/>
  <slicer name="Driver" xr10:uid="{BC414614-A752-4C2A-8506-2083B1FEFE98}" cache="Slicer_Driver" caption="Driver"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2A7AC-1555-4CA8-91A6-E56869B51098}" name="Database" displayName="Database" ref="A1:T25" tableType="queryTable" totalsRowShown="0">
  <autoFilter ref="A1:T25" xr:uid="{A142A7AC-1555-4CA8-91A6-E56869B51098}"/>
  <tableColumns count="20">
    <tableColumn id="1" xr3:uid="{541259D0-238B-40D5-8B4A-FF96387B6FA8}" uniqueName="1" name="N" queryTableFieldId="1"/>
    <tableColumn id="2" xr3:uid="{0125F6EF-DD63-400B-AE6C-4368893EEAEA}" uniqueName="2" name="Date" queryTableFieldId="2" dataDxfId="18"/>
    <tableColumn id="3" xr3:uid="{9C492ECC-469C-4AE8-B309-E19B3C7127BA}" uniqueName="3" name="Year" queryTableFieldId="3"/>
    <tableColumn id="4" xr3:uid="{F680E747-239A-4E78-9DC8-5E76811527DB}" uniqueName="4" name="Month" queryTableFieldId="4" dataDxfId="17"/>
    <tableColumn id="5" xr3:uid="{329F839E-240E-48AD-AB07-339D35A3DD4E}" uniqueName="5" name="Day" queryTableFieldId="5"/>
    <tableColumn id="6" xr3:uid="{0A02A4D6-B45C-449B-8CCF-0C691F3079C7}" uniqueName="6" name="Driver" queryTableFieldId="6" dataDxfId="16"/>
    <tableColumn id="7" xr3:uid="{912A0FB6-B30D-4990-ACD1-001AF2528A32}" uniqueName="7" name="Buddy" queryTableFieldId="7" dataDxfId="15"/>
    <tableColumn id="8" xr3:uid="{392CD567-607D-401F-82B0-B09114D145FC}" uniqueName="8" name="Vehicle" queryTableFieldId="8" dataDxfId="14"/>
    <tableColumn id="9" xr3:uid="{3BFB0201-4C15-408E-8BD6-D6D24B55B1AA}" uniqueName="9" name="Distance (km)" queryTableFieldId="9"/>
    <tableColumn id="10" xr3:uid="{7FB246DC-6D7A-4B06-856B-558832D2CDAA}" uniqueName="10" name="Trip Classify" queryTableFieldId="10" dataDxfId="13"/>
    <tableColumn id="11" xr3:uid="{CFBF9647-40F7-4A3E-9DFC-519B533DCEC3}" uniqueName="11" name="Distance Traveled" queryTableFieldId="11" dataDxfId="12"/>
    <tableColumn id="12" xr3:uid="{36ABFFC2-16DB-4A22-8554-BF436EA490D3}" uniqueName="12" name="From" queryTableFieldId="12" dataDxfId="11"/>
    <tableColumn id="13" xr3:uid="{C2CECE07-61D9-40E5-9D4B-A1D2523866F3}" uniqueName="13" name="To" queryTableFieldId="13" dataDxfId="10"/>
    <tableColumn id="14" xr3:uid="{51491EE0-ECAF-4854-B794-78E4F3CBA044}" uniqueName="14" name="Goods" queryTableFieldId="14" dataDxfId="9"/>
    <tableColumn id="15" xr3:uid="{C72D083D-6150-467D-A035-EC8625929F77}" uniqueName="15" name="Driver wage/trip" queryTableFieldId="15"/>
    <tableColumn id="16" xr3:uid="{3F5442F9-06CD-4828-AB5D-DFA2BEB86DF1}" uniqueName="16" name="Buddy wage/trip" queryTableFieldId="16"/>
    <tableColumn id="17" xr3:uid="{2D8BB6D1-66A1-446C-AC19-200443C00139}" uniqueName="17" name="Driver Salary" queryTableFieldId="17"/>
    <tableColumn id="18" xr3:uid="{8D1C9DF1-E0D4-4C20-B321-B265EE50EAFB}" uniqueName="18" name="Buddy Salary" queryTableFieldId="18"/>
    <tableColumn id="19" xr3:uid="{E01A3E93-AD55-43ED-8FDA-6210C630ED46}" uniqueName="19" name="Weight (Tons)" queryTableFieldId="19"/>
    <tableColumn id="20" xr3:uid="{7528E71D-ACEB-41EB-AFFA-6AF0AE2C059F}" uniqueName="20" name="Hired Transportation" queryTableFieldId="20"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887E-91C0-482B-86BB-A80F282A1F79}">
  <dimension ref="A1"/>
  <sheetViews>
    <sheetView showGridLines="0" tabSelected="1" zoomScale="74" zoomScaleNormal="100" workbookViewId="0">
      <selection activeCell="X25" sqref="X25"/>
    </sheetView>
  </sheetViews>
  <sheetFormatPr defaultRowHeight="14.5" x14ac:dyDescent="0.35"/>
  <cols>
    <col min="1"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F5AF5-5A12-4552-82D1-D1537DA83B6A}">
  <dimension ref="A1:T25"/>
  <sheetViews>
    <sheetView topLeftCell="A9" zoomScale="88" workbookViewId="0">
      <selection activeCell="B1" sqref="B1"/>
    </sheetView>
  </sheetViews>
  <sheetFormatPr defaultRowHeight="14.5" x14ac:dyDescent="0.35"/>
  <cols>
    <col min="1" max="1" width="4.36328125" bestFit="1" customWidth="1"/>
    <col min="2" max="2" width="10.08984375" bestFit="1" customWidth="1"/>
    <col min="3" max="3" width="6.81640625" bestFit="1" customWidth="1"/>
    <col min="4" max="4" width="8.81640625" bestFit="1" customWidth="1"/>
    <col min="5" max="5" width="6.26953125" bestFit="1" customWidth="1"/>
    <col min="6" max="6" width="8.1796875" bestFit="1" customWidth="1"/>
    <col min="7" max="7" width="8.36328125" bestFit="1" customWidth="1"/>
    <col min="8" max="8" width="12.26953125" bestFit="1" customWidth="1"/>
    <col min="9" max="9" width="14.6328125" bestFit="1" customWidth="1"/>
    <col min="10" max="10" width="13" bestFit="1" customWidth="1"/>
    <col min="11" max="11" width="18" bestFit="1" customWidth="1"/>
    <col min="12" max="13" width="8.81640625" bestFit="1" customWidth="1"/>
    <col min="14" max="14" width="10.54296875" bestFit="1" customWidth="1"/>
    <col min="15" max="15" width="16.90625" bestFit="1" customWidth="1"/>
    <col min="16" max="16" width="17.08984375" bestFit="1" customWidth="1"/>
    <col min="17" max="17" width="13.6328125" bestFit="1" customWidth="1"/>
    <col min="18" max="18" width="13.81640625" bestFit="1" customWidth="1"/>
    <col min="19" max="19" width="14.81640625" bestFit="1" customWidth="1"/>
    <col min="20" max="20" width="20.90625" bestFit="1"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v>1</v>
      </c>
      <c r="B2" s="2">
        <v>44562</v>
      </c>
      <c r="C2">
        <v>2022</v>
      </c>
      <c r="D2" t="s">
        <v>20</v>
      </c>
      <c r="E2">
        <v>1</v>
      </c>
      <c r="F2" t="s">
        <v>21</v>
      </c>
      <c r="G2" t="s">
        <v>22</v>
      </c>
      <c r="H2" t="s">
        <v>23</v>
      </c>
      <c r="I2">
        <v>25</v>
      </c>
      <c r="J2" t="s">
        <v>24</v>
      </c>
      <c r="K2" t="s">
        <v>25</v>
      </c>
      <c r="L2" t="s">
        <v>26</v>
      </c>
      <c r="M2" t="s">
        <v>27</v>
      </c>
      <c r="N2" t="s">
        <v>28</v>
      </c>
      <c r="O2">
        <v>400</v>
      </c>
      <c r="P2">
        <v>400</v>
      </c>
      <c r="Q2">
        <v>400</v>
      </c>
      <c r="R2">
        <v>400</v>
      </c>
      <c r="S2">
        <v>14</v>
      </c>
      <c r="T2" t="s">
        <v>29</v>
      </c>
    </row>
    <row r="3" spans="1:20" x14ac:dyDescent="0.35">
      <c r="A3">
        <v>2</v>
      </c>
      <c r="B3" s="2">
        <v>44593</v>
      </c>
      <c r="C3">
        <v>2022</v>
      </c>
      <c r="D3" t="s">
        <v>30</v>
      </c>
      <c r="E3">
        <v>1</v>
      </c>
      <c r="F3" t="s">
        <v>31</v>
      </c>
      <c r="G3" t="s">
        <v>22</v>
      </c>
      <c r="H3" t="s">
        <v>32</v>
      </c>
      <c r="I3">
        <v>15</v>
      </c>
      <c r="J3" t="s">
        <v>24</v>
      </c>
      <c r="K3" t="s">
        <v>25</v>
      </c>
      <c r="L3" t="s">
        <v>33</v>
      </c>
      <c r="M3" t="s">
        <v>34</v>
      </c>
      <c r="N3" t="s">
        <v>35</v>
      </c>
      <c r="O3">
        <v>400</v>
      </c>
      <c r="P3">
        <v>100</v>
      </c>
      <c r="Q3">
        <v>400</v>
      </c>
      <c r="R3">
        <v>100</v>
      </c>
      <c r="S3">
        <v>11</v>
      </c>
      <c r="T3" t="s">
        <v>29</v>
      </c>
    </row>
    <row r="4" spans="1:20" x14ac:dyDescent="0.35">
      <c r="A4">
        <v>3</v>
      </c>
      <c r="B4" s="2">
        <v>44621</v>
      </c>
      <c r="C4">
        <v>2022</v>
      </c>
      <c r="D4" t="s">
        <v>36</v>
      </c>
      <c r="E4">
        <v>1</v>
      </c>
      <c r="F4" t="s">
        <v>21</v>
      </c>
      <c r="G4" t="s">
        <v>22</v>
      </c>
      <c r="H4" t="s">
        <v>23</v>
      </c>
      <c r="I4">
        <v>65</v>
      </c>
      <c r="J4" t="s">
        <v>37</v>
      </c>
      <c r="K4" t="s">
        <v>25</v>
      </c>
      <c r="L4" t="s">
        <v>27</v>
      </c>
      <c r="M4" t="s">
        <v>38</v>
      </c>
      <c r="N4" t="s">
        <v>28</v>
      </c>
      <c r="O4">
        <v>600</v>
      </c>
      <c r="P4">
        <v>100</v>
      </c>
      <c r="Q4">
        <v>600</v>
      </c>
      <c r="R4">
        <v>100</v>
      </c>
      <c r="S4">
        <v>15</v>
      </c>
      <c r="T4" t="s">
        <v>29</v>
      </c>
    </row>
    <row r="5" spans="1:20" x14ac:dyDescent="0.35">
      <c r="A5">
        <v>4</v>
      </c>
      <c r="B5" s="2">
        <v>44652</v>
      </c>
      <c r="C5">
        <v>2022</v>
      </c>
      <c r="D5" t="s">
        <v>39</v>
      </c>
      <c r="E5">
        <v>1</v>
      </c>
      <c r="F5" t="s">
        <v>31</v>
      </c>
      <c r="G5" t="s">
        <v>22</v>
      </c>
      <c r="H5" t="s">
        <v>32</v>
      </c>
      <c r="I5">
        <v>44</v>
      </c>
      <c r="J5" t="s">
        <v>40</v>
      </c>
      <c r="K5" t="s">
        <v>41</v>
      </c>
      <c r="L5" t="s">
        <v>34</v>
      </c>
      <c r="M5" t="s">
        <v>42</v>
      </c>
      <c r="N5" t="s">
        <v>35</v>
      </c>
      <c r="O5">
        <v>400</v>
      </c>
      <c r="P5">
        <v>100</v>
      </c>
      <c r="Q5">
        <v>400</v>
      </c>
      <c r="R5">
        <v>100</v>
      </c>
      <c r="S5">
        <v>13</v>
      </c>
      <c r="T5" t="s">
        <v>29</v>
      </c>
    </row>
    <row r="6" spans="1:20" x14ac:dyDescent="0.35">
      <c r="A6">
        <v>5</v>
      </c>
      <c r="B6" s="2">
        <v>44682</v>
      </c>
      <c r="C6">
        <v>2022</v>
      </c>
      <c r="D6" t="s">
        <v>43</v>
      </c>
      <c r="E6">
        <v>1</v>
      </c>
      <c r="F6" t="s">
        <v>21</v>
      </c>
      <c r="G6" t="s">
        <v>44</v>
      </c>
      <c r="H6" t="s">
        <v>23</v>
      </c>
      <c r="I6">
        <v>65</v>
      </c>
      <c r="J6" t="s">
        <v>37</v>
      </c>
      <c r="K6" t="s">
        <v>41</v>
      </c>
      <c r="L6" t="s">
        <v>45</v>
      </c>
      <c r="M6" t="s">
        <v>42</v>
      </c>
      <c r="N6" t="s">
        <v>28</v>
      </c>
      <c r="O6">
        <v>600</v>
      </c>
      <c r="P6">
        <v>100</v>
      </c>
      <c r="Q6">
        <v>600</v>
      </c>
      <c r="R6">
        <v>100</v>
      </c>
      <c r="S6">
        <v>12</v>
      </c>
      <c r="T6" t="s">
        <v>29</v>
      </c>
    </row>
    <row r="7" spans="1:20" x14ac:dyDescent="0.35">
      <c r="A7">
        <v>6</v>
      </c>
      <c r="B7" s="2">
        <v>44713</v>
      </c>
      <c r="C7">
        <v>2022</v>
      </c>
      <c r="D7" t="s">
        <v>46</v>
      </c>
      <c r="E7">
        <v>1</v>
      </c>
      <c r="F7" t="s">
        <v>31</v>
      </c>
      <c r="G7" t="s">
        <v>22</v>
      </c>
      <c r="H7" t="s">
        <v>32</v>
      </c>
      <c r="I7">
        <v>80</v>
      </c>
      <c r="J7" t="s">
        <v>37</v>
      </c>
      <c r="K7" t="s">
        <v>41</v>
      </c>
      <c r="L7" t="s">
        <v>47</v>
      </c>
      <c r="M7" t="s">
        <v>45</v>
      </c>
      <c r="N7" t="s">
        <v>35</v>
      </c>
      <c r="O7">
        <v>800</v>
      </c>
      <c r="P7">
        <v>100</v>
      </c>
      <c r="Q7">
        <v>800</v>
      </c>
      <c r="R7">
        <v>100</v>
      </c>
      <c r="S7">
        <v>11</v>
      </c>
      <c r="T7" t="s">
        <v>29</v>
      </c>
    </row>
    <row r="8" spans="1:20" x14ac:dyDescent="0.35">
      <c r="A8">
        <v>7</v>
      </c>
      <c r="B8" s="2">
        <v>44743</v>
      </c>
      <c r="C8">
        <v>2022</v>
      </c>
      <c r="D8" t="s">
        <v>48</v>
      </c>
      <c r="E8">
        <v>1</v>
      </c>
      <c r="F8" t="s">
        <v>21</v>
      </c>
      <c r="G8" t="s">
        <v>44</v>
      </c>
      <c r="H8" t="s">
        <v>23</v>
      </c>
      <c r="I8">
        <v>25</v>
      </c>
      <c r="J8" t="s">
        <v>24</v>
      </c>
      <c r="K8" t="s">
        <v>41</v>
      </c>
      <c r="L8" t="s">
        <v>49</v>
      </c>
      <c r="M8" t="s">
        <v>42</v>
      </c>
      <c r="N8" t="s">
        <v>28</v>
      </c>
      <c r="O8">
        <v>400</v>
      </c>
      <c r="P8">
        <v>150</v>
      </c>
      <c r="Q8">
        <v>400</v>
      </c>
      <c r="R8">
        <v>150</v>
      </c>
      <c r="S8">
        <v>18</v>
      </c>
      <c r="T8" t="s">
        <v>29</v>
      </c>
    </row>
    <row r="9" spans="1:20" x14ac:dyDescent="0.35">
      <c r="A9">
        <v>8</v>
      </c>
      <c r="B9" s="2">
        <v>44774</v>
      </c>
      <c r="C9">
        <v>2022</v>
      </c>
      <c r="D9" t="s">
        <v>50</v>
      </c>
      <c r="E9">
        <v>1</v>
      </c>
      <c r="F9" t="s">
        <v>31</v>
      </c>
      <c r="G9" t="s">
        <v>44</v>
      </c>
      <c r="H9" t="s">
        <v>32</v>
      </c>
      <c r="I9">
        <v>25</v>
      </c>
      <c r="J9" t="s">
        <v>24</v>
      </c>
      <c r="K9" t="s">
        <v>25</v>
      </c>
      <c r="L9" t="s">
        <v>27</v>
      </c>
      <c r="M9" t="s">
        <v>34</v>
      </c>
      <c r="N9" t="s">
        <v>35</v>
      </c>
      <c r="O9">
        <v>400</v>
      </c>
      <c r="P9">
        <v>100</v>
      </c>
      <c r="Q9">
        <v>400</v>
      </c>
      <c r="R9">
        <v>100</v>
      </c>
      <c r="S9">
        <v>13</v>
      </c>
      <c r="T9" t="s">
        <v>51</v>
      </c>
    </row>
    <row r="10" spans="1:20" x14ac:dyDescent="0.35">
      <c r="A10">
        <v>9</v>
      </c>
      <c r="B10" s="2">
        <v>44805</v>
      </c>
      <c r="C10">
        <v>2022</v>
      </c>
      <c r="D10" t="s">
        <v>52</v>
      </c>
      <c r="E10">
        <v>1</v>
      </c>
      <c r="F10" t="s">
        <v>21</v>
      </c>
      <c r="G10" t="s">
        <v>44</v>
      </c>
      <c r="H10" t="s">
        <v>23</v>
      </c>
      <c r="I10">
        <v>25</v>
      </c>
      <c r="J10" t="s">
        <v>24</v>
      </c>
      <c r="K10" t="s">
        <v>41</v>
      </c>
      <c r="L10" t="s">
        <v>34</v>
      </c>
      <c r="M10" t="s">
        <v>53</v>
      </c>
      <c r="N10" t="s">
        <v>28</v>
      </c>
      <c r="O10">
        <v>400</v>
      </c>
      <c r="P10">
        <v>100</v>
      </c>
      <c r="Q10">
        <v>400</v>
      </c>
      <c r="R10">
        <v>100</v>
      </c>
      <c r="S10">
        <v>15</v>
      </c>
      <c r="T10" t="s">
        <v>51</v>
      </c>
    </row>
    <row r="11" spans="1:20" x14ac:dyDescent="0.35">
      <c r="A11">
        <v>10</v>
      </c>
      <c r="B11" s="2">
        <v>44835</v>
      </c>
      <c r="C11">
        <v>2022</v>
      </c>
      <c r="D11" t="s">
        <v>54</v>
      </c>
      <c r="E11">
        <v>1</v>
      </c>
      <c r="F11" t="s">
        <v>31</v>
      </c>
      <c r="G11" t="s">
        <v>22</v>
      </c>
      <c r="H11" t="s">
        <v>32</v>
      </c>
      <c r="I11">
        <v>25</v>
      </c>
      <c r="J11" t="s">
        <v>24</v>
      </c>
      <c r="K11" t="s">
        <v>41</v>
      </c>
      <c r="L11" t="s">
        <v>55</v>
      </c>
      <c r="M11" t="s">
        <v>42</v>
      </c>
      <c r="N11" t="s">
        <v>35</v>
      </c>
      <c r="O11">
        <v>400</v>
      </c>
      <c r="P11">
        <v>200</v>
      </c>
      <c r="Q11">
        <v>400</v>
      </c>
      <c r="R11">
        <v>200</v>
      </c>
      <c r="S11">
        <v>14</v>
      </c>
      <c r="T11" t="s">
        <v>29</v>
      </c>
    </row>
    <row r="12" spans="1:20" x14ac:dyDescent="0.35">
      <c r="A12">
        <v>11</v>
      </c>
      <c r="B12" s="2">
        <v>44866</v>
      </c>
      <c r="C12">
        <v>2022</v>
      </c>
      <c r="D12" t="s">
        <v>56</v>
      </c>
      <c r="E12">
        <v>1</v>
      </c>
      <c r="F12" t="s">
        <v>21</v>
      </c>
      <c r="G12" t="s">
        <v>22</v>
      </c>
      <c r="H12" t="s">
        <v>23</v>
      </c>
      <c r="I12">
        <v>25</v>
      </c>
      <c r="J12" t="s">
        <v>24</v>
      </c>
      <c r="K12" t="s">
        <v>41</v>
      </c>
      <c r="L12" t="s">
        <v>26</v>
      </c>
      <c r="M12" t="s">
        <v>27</v>
      </c>
      <c r="N12" t="s">
        <v>28</v>
      </c>
      <c r="O12">
        <v>400</v>
      </c>
      <c r="P12">
        <v>400</v>
      </c>
      <c r="Q12">
        <v>400</v>
      </c>
      <c r="R12">
        <v>400</v>
      </c>
      <c r="S12">
        <v>12</v>
      </c>
      <c r="T12" t="s">
        <v>29</v>
      </c>
    </row>
    <row r="13" spans="1:20" x14ac:dyDescent="0.35">
      <c r="A13">
        <v>12</v>
      </c>
      <c r="B13" s="2">
        <v>44896</v>
      </c>
      <c r="C13">
        <v>2022</v>
      </c>
      <c r="D13" t="s">
        <v>57</v>
      </c>
      <c r="E13">
        <v>1</v>
      </c>
      <c r="F13" t="s">
        <v>31</v>
      </c>
      <c r="G13" t="s">
        <v>22</v>
      </c>
      <c r="H13" t="s">
        <v>32</v>
      </c>
      <c r="I13">
        <v>15</v>
      </c>
      <c r="J13" t="s">
        <v>24</v>
      </c>
      <c r="K13" t="s">
        <v>41</v>
      </c>
      <c r="L13" t="s">
        <v>58</v>
      </c>
      <c r="M13" t="s">
        <v>34</v>
      </c>
      <c r="N13" t="s">
        <v>35</v>
      </c>
      <c r="O13">
        <v>400</v>
      </c>
      <c r="P13">
        <v>100</v>
      </c>
      <c r="Q13">
        <v>400</v>
      </c>
      <c r="R13">
        <v>100</v>
      </c>
      <c r="S13">
        <v>9</v>
      </c>
      <c r="T13" t="s">
        <v>29</v>
      </c>
    </row>
    <row r="14" spans="1:20" x14ac:dyDescent="0.35">
      <c r="A14">
        <v>13</v>
      </c>
      <c r="B14" s="2">
        <v>44562</v>
      </c>
      <c r="C14">
        <v>2022</v>
      </c>
      <c r="D14" t="s">
        <v>20</v>
      </c>
      <c r="E14">
        <v>1</v>
      </c>
      <c r="F14" t="s">
        <v>21</v>
      </c>
      <c r="G14" t="s">
        <v>22</v>
      </c>
      <c r="H14" t="s">
        <v>23</v>
      </c>
      <c r="I14">
        <v>25</v>
      </c>
      <c r="J14" t="s">
        <v>24</v>
      </c>
      <c r="K14" t="s">
        <v>25</v>
      </c>
      <c r="L14" t="s">
        <v>26</v>
      </c>
      <c r="M14" t="s">
        <v>27</v>
      </c>
      <c r="N14" t="s">
        <v>28</v>
      </c>
      <c r="O14">
        <v>400</v>
      </c>
      <c r="P14">
        <v>400</v>
      </c>
      <c r="Q14">
        <v>400</v>
      </c>
      <c r="R14">
        <v>400</v>
      </c>
      <c r="S14">
        <v>14</v>
      </c>
      <c r="T14" t="s">
        <v>29</v>
      </c>
    </row>
    <row r="15" spans="1:20" x14ac:dyDescent="0.35">
      <c r="A15">
        <v>14</v>
      </c>
      <c r="B15" s="2">
        <v>44593</v>
      </c>
      <c r="C15">
        <v>2022</v>
      </c>
      <c r="D15" t="s">
        <v>30</v>
      </c>
      <c r="E15">
        <v>1</v>
      </c>
      <c r="F15" t="s">
        <v>31</v>
      </c>
      <c r="G15" t="s">
        <v>22</v>
      </c>
      <c r="H15" t="s">
        <v>32</v>
      </c>
      <c r="I15">
        <v>15</v>
      </c>
      <c r="J15" t="s">
        <v>24</v>
      </c>
      <c r="K15" t="s">
        <v>25</v>
      </c>
      <c r="L15" t="s">
        <v>33</v>
      </c>
      <c r="M15" t="s">
        <v>34</v>
      </c>
      <c r="N15" t="s">
        <v>35</v>
      </c>
      <c r="O15">
        <v>400</v>
      </c>
      <c r="P15">
        <v>100</v>
      </c>
      <c r="Q15">
        <v>400</v>
      </c>
      <c r="R15">
        <v>100</v>
      </c>
      <c r="S15">
        <v>11</v>
      </c>
      <c r="T15" t="s">
        <v>51</v>
      </c>
    </row>
    <row r="16" spans="1:20" x14ac:dyDescent="0.35">
      <c r="A16">
        <v>15</v>
      </c>
      <c r="B16" s="2">
        <v>44621</v>
      </c>
      <c r="C16">
        <v>2022</v>
      </c>
      <c r="D16" t="s">
        <v>36</v>
      </c>
      <c r="E16">
        <v>1</v>
      </c>
      <c r="F16" t="s">
        <v>21</v>
      </c>
      <c r="G16" t="s">
        <v>22</v>
      </c>
      <c r="H16" t="s">
        <v>23</v>
      </c>
      <c r="I16">
        <v>65</v>
      </c>
      <c r="J16" t="s">
        <v>37</v>
      </c>
      <c r="K16" t="s">
        <v>25</v>
      </c>
      <c r="L16" t="s">
        <v>27</v>
      </c>
      <c r="M16" t="s">
        <v>38</v>
      </c>
      <c r="N16" t="s">
        <v>28</v>
      </c>
      <c r="O16">
        <v>600</v>
      </c>
      <c r="P16">
        <v>100</v>
      </c>
      <c r="Q16">
        <v>600</v>
      </c>
      <c r="R16">
        <v>100</v>
      </c>
      <c r="S16">
        <v>15</v>
      </c>
      <c r="T16" t="s">
        <v>29</v>
      </c>
    </row>
    <row r="17" spans="1:20" x14ac:dyDescent="0.35">
      <c r="A17">
        <v>16</v>
      </c>
      <c r="B17" s="2">
        <v>44621</v>
      </c>
      <c r="C17">
        <v>2022</v>
      </c>
      <c r="D17" t="s">
        <v>36</v>
      </c>
      <c r="E17">
        <v>1</v>
      </c>
      <c r="F17" t="s">
        <v>31</v>
      </c>
      <c r="G17" t="s">
        <v>22</v>
      </c>
      <c r="H17" t="s">
        <v>32</v>
      </c>
      <c r="I17">
        <v>44</v>
      </c>
      <c r="J17" t="s">
        <v>40</v>
      </c>
      <c r="K17" t="s">
        <v>41</v>
      </c>
      <c r="L17" t="s">
        <v>34</v>
      </c>
      <c r="M17" t="s">
        <v>42</v>
      </c>
      <c r="N17" t="s">
        <v>35</v>
      </c>
      <c r="O17">
        <v>400</v>
      </c>
      <c r="P17">
        <v>100</v>
      </c>
      <c r="S17">
        <v>13</v>
      </c>
      <c r="T17" t="s">
        <v>29</v>
      </c>
    </row>
    <row r="18" spans="1:20" x14ac:dyDescent="0.35">
      <c r="A18">
        <v>17</v>
      </c>
      <c r="B18" s="2">
        <v>44621</v>
      </c>
      <c r="C18">
        <v>2022</v>
      </c>
      <c r="D18" t="s">
        <v>36</v>
      </c>
      <c r="E18">
        <v>1</v>
      </c>
      <c r="F18" t="s">
        <v>21</v>
      </c>
      <c r="G18" t="s">
        <v>44</v>
      </c>
      <c r="H18" t="s">
        <v>23</v>
      </c>
      <c r="I18">
        <v>65</v>
      </c>
      <c r="J18" t="s">
        <v>37</v>
      </c>
      <c r="K18" t="s">
        <v>41</v>
      </c>
      <c r="L18" t="s">
        <v>45</v>
      </c>
      <c r="M18" t="s">
        <v>42</v>
      </c>
      <c r="N18" t="s">
        <v>28</v>
      </c>
      <c r="O18">
        <v>600</v>
      </c>
      <c r="P18">
        <v>100</v>
      </c>
      <c r="S18">
        <v>12</v>
      </c>
      <c r="T18" t="s">
        <v>29</v>
      </c>
    </row>
    <row r="19" spans="1:20" x14ac:dyDescent="0.35">
      <c r="A19">
        <v>18</v>
      </c>
      <c r="B19" s="2">
        <v>44713</v>
      </c>
      <c r="C19">
        <v>2022</v>
      </c>
      <c r="D19" t="s">
        <v>46</v>
      </c>
      <c r="E19">
        <v>1</v>
      </c>
      <c r="F19" t="s">
        <v>31</v>
      </c>
      <c r="G19" t="s">
        <v>44</v>
      </c>
      <c r="H19" t="s">
        <v>32</v>
      </c>
      <c r="I19">
        <v>80</v>
      </c>
      <c r="J19" t="s">
        <v>37</v>
      </c>
      <c r="K19" t="s">
        <v>41</v>
      </c>
      <c r="L19" t="s">
        <v>47</v>
      </c>
      <c r="M19" t="s">
        <v>45</v>
      </c>
      <c r="N19" t="s">
        <v>35</v>
      </c>
      <c r="O19">
        <v>800</v>
      </c>
      <c r="P19">
        <v>100</v>
      </c>
      <c r="Q19">
        <v>800</v>
      </c>
      <c r="R19">
        <v>100</v>
      </c>
      <c r="S19">
        <v>11</v>
      </c>
      <c r="T19" t="s">
        <v>29</v>
      </c>
    </row>
    <row r="20" spans="1:20" x14ac:dyDescent="0.35">
      <c r="A20">
        <v>19</v>
      </c>
      <c r="B20" s="2">
        <v>44743</v>
      </c>
      <c r="C20">
        <v>2022</v>
      </c>
      <c r="D20" t="s">
        <v>48</v>
      </c>
      <c r="E20">
        <v>1</v>
      </c>
      <c r="F20" t="s">
        <v>21</v>
      </c>
      <c r="G20" t="s">
        <v>44</v>
      </c>
      <c r="H20" t="s">
        <v>23</v>
      </c>
      <c r="I20">
        <v>25</v>
      </c>
      <c r="J20" t="s">
        <v>24</v>
      </c>
      <c r="K20" t="s">
        <v>41</v>
      </c>
      <c r="L20" t="s">
        <v>49</v>
      </c>
      <c r="M20" t="s">
        <v>42</v>
      </c>
      <c r="N20" t="s">
        <v>28</v>
      </c>
      <c r="O20">
        <v>400</v>
      </c>
      <c r="P20">
        <v>150</v>
      </c>
      <c r="Q20">
        <v>400</v>
      </c>
      <c r="R20">
        <v>150</v>
      </c>
      <c r="S20">
        <v>18</v>
      </c>
      <c r="T20" t="s">
        <v>29</v>
      </c>
    </row>
    <row r="21" spans="1:20" x14ac:dyDescent="0.35">
      <c r="A21">
        <v>20</v>
      </c>
      <c r="B21" s="2">
        <v>44774</v>
      </c>
      <c r="C21">
        <v>2022</v>
      </c>
      <c r="D21" t="s">
        <v>50</v>
      </c>
      <c r="E21">
        <v>1</v>
      </c>
      <c r="F21" t="s">
        <v>31</v>
      </c>
      <c r="G21" t="s">
        <v>44</v>
      </c>
      <c r="H21" t="s">
        <v>32</v>
      </c>
      <c r="I21">
        <v>25</v>
      </c>
      <c r="J21" t="s">
        <v>24</v>
      </c>
      <c r="K21" t="s">
        <v>25</v>
      </c>
      <c r="L21" t="s">
        <v>27</v>
      </c>
      <c r="M21" t="s">
        <v>34</v>
      </c>
      <c r="N21" t="s">
        <v>35</v>
      </c>
      <c r="O21">
        <v>400</v>
      </c>
      <c r="P21">
        <v>100</v>
      </c>
      <c r="Q21">
        <v>400</v>
      </c>
      <c r="R21">
        <v>100</v>
      </c>
      <c r="S21">
        <v>13</v>
      </c>
      <c r="T21" t="s">
        <v>51</v>
      </c>
    </row>
    <row r="22" spans="1:20" x14ac:dyDescent="0.35">
      <c r="A22">
        <v>21</v>
      </c>
      <c r="B22" s="2">
        <v>44774</v>
      </c>
      <c r="C22">
        <v>2022</v>
      </c>
      <c r="D22" t="s">
        <v>50</v>
      </c>
      <c r="E22">
        <v>1</v>
      </c>
      <c r="F22" t="s">
        <v>21</v>
      </c>
      <c r="G22" t="s">
        <v>44</v>
      </c>
      <c r="H22" t="s">
        <v>23</v>
      </c>
      <c r="I22">
        <v>25</v>
      </c>
      <c r="J22" t="s">
        <v>24</v>
      </c>
      <c r="K22" t="s">
        <v>41</v>
      </c>
      <c r="L22" t="s">
        <v>34</v>
      </c>
      <c r="M22" t="s">
        <v>53</v>
      </c>
      <c r="N22" t="s">
        <v>28</v>
      </c>
      <c r="O22">
        <v>400</v>
      </c>
      <c r="P22">
        <v>100</v>
      </c>
      <c r="S22">
        <v>15</v>
      </c>
      <c r="T22" t="s">
        <v>51</v>
      </c>
    </row>
    <row r="23" spans="1:20" x14ac:dyDescent="0.35">
      <c r="A23">
        <v>22</v>
      </c>
      <c r="B23" s="2">
        <v>44835</v>
      </c>
      <c r="C23">
        <v>2022</v>
      </c>
      <c r="D23" t="s">
        <v>54</v>
      </c>
      <c r="E23">
        <v>1</v>
      </c>
      <c r="F23" t="s">
        <v>31</v>
      </c>
      <c r="G23" t="s">
        <v>22</v>
      </c>
      <c r="H23" t="s">
        <v>32</v>
      </c>
      <c r="I23">
        <v>25</v>
      </c>
      <c r="J23" t="s">
        <v>24</v>
      </c>
      <c r="K23" t="s">
        <v>41</v>
      </c>
      <c r="L23" t="s">
        <v>55</v>
      </c>
      <c r="M23" t="s">
        <v>42</v>
      </c>
      <c r="N23" t="s">
        <v>35</v>
      </c>
      <c r="O23">
        <v>400</v>
      </c>
      <c r="P23">
        <v>200</v>
      </c>
      <c r="Q23">
        <v>400</v>
      </c>
      <c r="R23">
        <v>200</v>
      </c>
      <c r="S23">
        <v>14</v>
      </c>
      <c r="T23" t="s">
        <v>29</v>
      </c>
    </row>
    <row r="24" spans="1:20" x14ac:dyDescent="0.35">
      <c r="A24">
        <v>23</v>
      </c>
      <c r="B24" s="2">
        <v>44835</v>
      </c>
      <c r="C24">
        <v>2022</v>
      </c>
      <c r="D24" t="s">
        <v>54</v>
      </c>
      <c r="E24">
        <v>1</v>
      </c>
      <c r="F24" t="s">
        <v>21</v>
      </c>
      <c r="G24" t="s">
        <v>22</v>
      </c>
      <c r="H24" t="s">
        <v>23</v>
      </c>
      <c r="I24">
        <v>25</v>
      </c>
      <c r="J24" t="s">
        <v>24</v>
      </c>
      <c r="K24" t="s">
        <v>41</v>
      </c>
      <c r="L24" t="s">
        <v>26</v>
      </c>
      <c r="M24" t="s">
        <v>27</v>
      </c>
      <c r="N24" t="s">
        <v>28</v>
      </c>
      <c r="O24">
        <v>400</v>
      </c>
      <c r="P24">
        <v>400</v>
      </c>
      <c r="S24">
        <v>12</v>
      </c>
      <c r="T24" t="s">
        <v>29</v>
      </c>
    </row>
    <row r="25" spans="1:20" x14ac:dyDescent="0.35">
      <c r="A25">
        <v>24</v>
      </c>
      <c r="B25" s="2">
        <v>44835</v>
      </c>
      <c r="C25">
        <v>2022</v>
      </c>
      <c r="D25" t="s">
        <v>54</v>
      </c>
      <c r="E25">
        <v>1</v>
      </c>
      <c r="F25" t="s">
        <v>31</v>
      </c>
      <c r="G25" t="s">
        <v>22</v>
      </c>
      <c r="H25" t="s">
        <v>32</v>
      </c>
      <c r="I25">
        <v>15</v>
      </c>
      <c r="J25" t="s">
        <v>24</v>
      </c>
      <c r="K25" t="s">
        <v>41</v>
      </c>
      <c r="L25" t="s">
        <v>58</v>
      </c>
      <c r="M25" t="s">
        <v>34</v>
      </c>
      <c r="N25" t="s">
        <v>35</v>
      </c>
      <c r="O25">
        <v>400</v>
      </c>
      <c r="P25">
        <v>100</v>
      </c>
      <c r="S25">
        <v>9</v>
      </c>
      <c r="T25"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2B66-6811-46DE-87FF-2B6509181820}">
  <dimension ref="B2:AL39"/>
  <sheetViews>
    <sheetView showGridLines="0" topLeftCell="C3" zoomScaleNormal="100" workbookViewId="0">
      <selection activeCell="O34" sqref="O34"/>
    </sheetView>
  </sheetViews>
  <sheetFormatPr defaultRowHeight="14.5" x14ac:dyDescent="0.35"/>
  <cols>
    <col min="2" max="2" width="12.36328125" bestFit="1" customWidth="1"/>
    <col min="3" max="3" width="18.81640625" bestFit="1" customWidth="1"/>
    <col min="4" max="4" width="23.6328125" bestFit="1" customWidth="1"/>
    <col min="5" max="5" width="12.36328125" bestFit="1" customWidth="1"/>
    <col min="6" max="6" width="23.6328125" bestFit="1" customWidth="1"/>
    <col min="10" max="11" width="12.36328125" bestFit="1" customWidth="1"/>
    <col min="12" max="12" width="18.6328125" bestFit="1" customWidth="1"/>
    <col min="16" max="16" width="12.36328125" bestFit="1" customWidth="1"/>
    <col min="17" max="17" width="21.08984375" bestFit="1" customWidth="1"/>
    <col min="18" max="18" width="21.26953125" bestFit="1" customWidth="1"/>
    <col min="20" max="20" width="12.36328125" bestFit="1" customWidth="1"/>
    <col min="21" max="21" width="14" bestFit="1" customWidth="1"/>
    <col min="23" max="23" width="21.453125" bestFit="1" customWidth="1"/>
    <col min="25" max="25" width="20.7265625" bestFit="1" customWidth="1"/>
    <col min="26" max="26" width="15.36328125" customWidth="1"/>
    <col min="27" max="27" width="11.453125" customWidth="1"/>
    <col min="29" max="29" width="12.36328125" bestFit="1" customWidth="1"/>
    <col min="30" max="30" width="24.54296875" bestFit="1" customWidth="1"/>
    <col min="31" max="31" width="24.7265625" bestFit="1" customWidth="1"/>
    <col min="32" max="32" width="12.36328125" bestFit="1" customWidth="1"/>
    <col min="33" max="33" width="21.26953125" bestFit="1" customWidth="1"/>
    <col min="34" max="34" width="12.36328125" bestFit="1" customWidth="1"/>
    <col min="35" max="35" width="17.81640625" bestFit="1" customWidth="1"/>
    <col min="37" max="37" width="12.36328125" bestFit="1" customWidth="1"/>
    <col min="38" max="38" width="18" bestFit="1" customWidth="1"/>
  </cols>
  <sheetData>
    <row r="2" spans="2:38" x14ac:dyDescent="0.35">
      <c r="B2" t="s">
        <v>62</v>
      </c>
      <c r="D2" t="s">
        <v>63</v>
      </c>
      <c r="J2" t="s">
        <v>66</v>
      </c>
      <c r="P2" t="s">
        <v>66</v>
      </c>
      <c r="T2" t="s">
        <v>70</v>
      </c>
      <c r="W2" t="s">
        <v>72</v>
      </c>
      <c r="Y2" t="s">
        <v>75</v>
      </c>
      <c r="AC2" t="s">
        <v>83</v>
      </c>
    </row>
    <row r="3" spans="2:38" x14ac:dyDescent="0.35">
      <c r="B3" t="s">
        <v>59</v>
      </c>
      <c r="D3" s="3" t="s">
        <v>60</v>
      </c>
      <c r="E3" t="s">
        <v>64</v>
      </c>
      <c r="J3" s="3" t="s">
        <v>60</v>
      </c>
      <c r="K3" t="s">
        <v>67</v>
      </c>
      <c r="P3" s="3" t="s">
        <v>60</v>
      </c>
      <c r="Q3" t="s">
        <v>68</v>
      </c>
      <c r="R3" t="s">
        <v>69</v>
      </c>
      <c r="T3" s="3" t="s">
        <v>60</v>
      </c>
      <c r="U3" t="s">
        <v>71</v>
      </c>
      <c r="W3" t="s">
        <v>73</v>
      </c>
      <c r="Y3" t="s">
        <v>74</v>
      </c>
      <c r="AC3" s="3" t="s">
        <v>60</v>
      </c>
      <c r="AD3" t="s">
        <v>85</v>
      </c>
      <c r="AH3" t="s">
        <v>89</v>
      </c>
      <c r="AK3" t="s">
        <v>88</v>
      </c>
    </row>
    <row r="4" spans="2:38" x14ac:dyDescent="0.35">
      <c r="B4">
        <v>24</v>
      </c>
      <c r="D4" s="4" t="s">
        <v>29</v>
      </c>
      <c r="E4">
        <v>19</v>
      </c>
      <c r="J4" s="4" t="s">
        <v>24</v>
      </c>
      <c r="K4">
        <v>16</v>
      </c>
      <c r="M4" s="4" t="s">
        <v>24</v>
      </c>
      <c r="N4">
        <f>VLOOKUP(M4,J3:K6,2,0)</f>
        <v>16</v>
      </c>
      <c r="P4" s="4" t="s">
        <v>24</v>
      </c>
      <c r="Q4">
        <v>6400</v>
      </c>
      <c r="R4">
        <v>3100</v>
      </c>
      <c r="T4" s="4" t="s">
        <v>28</v>
      </c>
      <c r="U4">
        <v>12</v>
      </c>
      <c r="W4" s="5">
        <v>27200</v>
      </c>
      <c r="Y4" s="5">
        <v>12100</v>
      </c>
      <c r="AC4" s="4" t="s">
        <v>20</v>
      </c>
      <c r="AD4" s="5">
        <v>3200</v>
      </c>
      <c r="AH4" s="3" t="s">
        <v>60</v>
      </c>
      <c r="AI4" t="s">
        <v>81</v>
      </c>
      <c r="AK4" s="3" t="s">
        <v>60</v>
      </c>
      <c r="AL4" t="s">
        <v>82</v>
      </c>
    </row>
    <row r="5" spans="2:38" x14ac:dyDescent="0.35">
      <c r="D5" s="4" t="s">
        <v>51</v>
      </c>
      <c r="E5">
        <v>5</v>
      </c>
      <c r="G5" t="s">
        <v>65</v>
      </c>
      <c r="H5">
        <f>IFERROR(VLOOKUP(G5,D3:E6,2,0),"")</f>
        <v>5</v>
      </c>
      <c r="J5" s="4" t="s">
        <v>37</v>
      </c>
      <c r="K5">
        <v>6</v>
      </c>
      <c r="M5" s="4" t="s">
        <v>37</v>
      </c>
      <c r="N5">
        <f t="shared" ref="N5:N6" si="0">VLOOKUP(M5,J4:K7,2,0)</f>
        <v>6</v>
      </c>
      <c r="P5" s="4" t="s">
        <v>37</v>
      </c>
      <c r="Q5">
        <v>4000</v>
      </c>
      <c r="R5">
        <v>600</v>
      </c>
      <c r="T5" s="4" t="s">
        <v>35</v>
      </c>
      <c r="U5">
        <v>12</v>
      </c>
      <c r="AC5" s="4" t="s">
        <v>30</v>
      </c>
      <c r="AD5" s="5">
        <v>2000</v>
      </c>
      <c r="AH5" s="4" t="s">
        <v>20</v>
      </c>
      <c r="AI5" s="5">
        <v>800</v>
      </c>
      <c r="AK5" s="4" t="s">
        <v>20</v>
      </c>
      <c r="AL5" s="5">
        <v>800</v>
      </c>
    </row>
    <row r="6" spans="2:38" x14ac:dyDescent="0.35">
      <c r="D6" s="4" t="s">
        <v>61</v>
      </c>
      <c r="E6">
        <v>24</v>
      </c>
      <c r="J6" s="4" t="s">
        <v>40</v>
      </c>
      <c r="K6">
        <v>2</v>
      </c>
      <c r="M6" s="4" t="s">
        <v>40</v>
      </c>
      <c r="N6">
        <f t="shared" si="0"/>
        <v>2</v>
      </c>
      <c r="P6" s="4" t="s">
        <v>40</v>
      </c>
      <c r="Q6">
        <v>800</v>
      </c>
      <c r="R6">
        <v>200</v>
      </c>
      <c r="T6" s="4" t="s">
        <v>61</v>
      </c>
      <c r="U6">
        <v>24</v>
      </c>
      <c r="AC6" s="4" t="s">
        <v>36</v>
      </c>
      <c r="AD6" s="5">
        <v>4000</v>
      </c>
      <c r="AH6" s="4" t="s">
        <v>30</v>
      </c>
      <c r="AI6" s="5">
        <v>800</v>
      </c>
      <c r="AK6" s="4" t="s">
        <v>30</v>
      </c>
      <c r="AL6" s="5">
        <v>200</v>
      </c>
    </row>
    <row r="7" spans="2:38" x14ac:dyDescent="0.35">
      <c r="J7" s="4" t="s">
        <v>61</v>
      </c>
      <c r="K7">
        <v>24</v>
      </c>
      <c r="P7" s="4" t="s">
        <v>61</v>
      </c>
      <c r="Q7">
        <v>11200</v>
      </c>
      <c r="R7">
        <v>3900</v>
      </c>
      <c r="Y7" t="s">
        <v>76</v>
      </c>
      <c r="AC7" s="4" t="s">
        <v>39</v>
      </c>
      <c r="AD7" s="5">
        <v>1000</v>
      </c>
      <c r="AH7" s="4" t="s">
        <v>36</v>
      </c>
      <c r="AI7" s="5">
        <v>1200</v>
      </c>
      <c r="AK7" s="4" t="s">
        <v>36</v>
      </c>
      <c r="AL7" s="5">
        <v>200</v>
      </c>
    </row>
    <row r="8" spans="2:38" x14ac:dyDescent="0.35">
      <c r="Y8" t="s">
        <v>77</v>
      </c>
      <c r="AC8" s="4" t="s">
        <v>43</v>
      </c>
      <c r="AD8" s="5">
        <v>1400</v>
      </c>
      <c r="AH8" s="4" t="s">
        <v>39</v>
      </c>
      <c r="AI8" s="5">
        <v>400</v>
      </c>
      <c r="AK8" s="4" t="s">
        <v>39</v>
      </c>
      <c r="AL8" s="5">
        <v>100</v>
      </c>
    </row>
    <row r="9" spans="2:38" x14ac:dyDescent="0.35">
      <c r="Y9" s="5">
        <v>15100</v>
      </c>
      <c r="AC9" s="4" t="s">
        <v>46</v>
      </c>
      <c r="AD9" s="5">
        <v>3600</v>
      </c>
      <c r="AH9" s="4" t="s">
        <v>43</v>
      </c>
      <c r="AI9" s="5">
        <v>600</v>
      </c>
      <c r="AK9" s="4" t="s">
        <v>43</v>
      </c>
      <c r="AL9" s="5">
        <v>100</v>
      </c>
    </row>
    <row r="10" spans="2:38" x14ac:dyDescent="0.35">
      <c r="AC10" s="4" t="s">
        <v>48</v>
      </c>
      <c r="AD10" s="5">
        <v>2200</v>
      </c>
      <c r="AH10" s="4" t="s">
        <v>46</v>
      </c>
      <c r="AI10" s="5">
        <v>1600</v>
      </c>
      <c r="AK10" s="4" t="s">
        <v>46</v>
      </c>
      <c r="AL10" s="5">
        <v>200</v>
      </c>
    </row>
    <row r="11" spans="2:38" x14ac:dyDescent="0.35">
      <c r="W11" t="s">
        <v>79</v>
      </c>
      <c r="X11">
        <f>GETPIVOTDATA("TOTAL SALARIES",$Y$3)</f>
        <v>12100</v>
      </c>
      <c r="Z11" t="s">
        <v>78</v>
      </c>
      <c r="AA11">
        <f>GETPIVOTDATA("TOTAL WAGES",$Y$8)</f>
        <v>15100</v>
      </c>
      <c r="AC11" s="4" t="s">
        <v>50</v>
      </c>
      <c r="AD11" s="5">
        <v>2500</v>
      </c>
      <c r="AH11" s="4" t="s">
        <v>48</v>
      </c>
      <c r="AI11" s="5">
        <v>800</v>
      </c>
      <c r="AK11" s="4" t="s">
        <v>48</v>
      </c>
      <c r="AL11" s="5">
        <v>300</v>
      </c>
    </row>
    <row r="12" spans="2:38" x14ac:dyDescent="0.35">
      <c r="W12" t="s">
        <v>78</v>
      </c>
      <c r="X12">
        <f>GETPIVOTDATA("TOTAL WAGES",$Y$8)</f>
        <v>15100</v>
      </c>
      <c r="Z12" t="s">
        <v>79</v>
      </c>
      <c r="AA12">
        <f>GETPIVOTDATA("TOTAL SALARIES",$Y$3)</f>
        <v>12100</v>
      </c>
      <c r="AC12" s="4" t="s">
        <v>52</v>
      </c>
      <c r="AD12" s="5">
        <v>1000</v>
      </c>
      <c r="AH12" s="4" t="s">
        <v>50</v>
      </c>
      <c r="AI12" s="5">
        <v>800</v>
      </c>
      <c r="AK12" s="4" t="s">
        <v>50</v>
      </c>
      <c r="AL12" s="5">
        <v>200</v>
      </c>
    </row>
    <row r="13" spans="2:38" x14ac:dyDescent="0.35">
      <c r="W13" t="s">
        <v>80</v>
      </c>
      <c r="X13" s="6">
        <f>X11/GETPIVOTDATA("TOTAL EXPENSES",$W$3)</f>
        <v>0.44485294117647056</v>
      </c>
      <c r="Z13" t="s">
        <v>80</v>
      </c>
      <c r="AA13" s="6">
        <f>AA11/GETPIVOTDATA("TOTAL EXPENSES",$W$3)</f>
        <v>0.55514705882352944</v>
      </c>
      <c r="AC13" s="4" t="s">
        <v>54</v>
      </c>
      <c r="AD13" s="5">
        <v>3700</v>
      </c>
      <c r="AH13" s="4" t="s">
        <v>52</v>
      </c>
      <c r="AI13" s="5">
        <v>400</v>
      </c>
      <c r="AK13" s="4" t="s">
        <v>52</v>
      </c>
      <c r="AL13" s="5">
        <v>100</v>
      </c>
    </row>
    <row r="14" spans="2:38" x14ac:dyDescent="0.35">
      <c r="AC14" s="4" t="s">
        <v>56</v>
      </c>
      <c r="AD14" s="5">
        <v>1600</v>
      </c>
      <c r="AH14" s="4" t="s">
        <v>54</v>
      </c>
      <c r="AI14" s="5">
        <v>800</v>
      </c>
      <c r="AK14" s="4" t="s">
        <v>54</v>
      </c>
      <c r="AL14" s="5">
        <v>400</v>
      </c>
    </row>
    <row r="15" spans="2:38" x14ac:dyDescent="0.35">
      <c r="AC15" s="4" t="s">
        <v>57</v>
      </c>
      <c r="AD15" s="5">
        <v>1000</v>
      </c>
      <c r="AH15" s="4" t="s">
        <v>56</v>
      </c>
      <c r="AI15" s="5">
        <v>400</v>
      </c>
      <c r="AK15" s="4" t="s">
        <v>56</v>
      </c>
      <c r="AL15" s="5">
        <v>400</v>
      </c>
    </row>
    <row r="16" spans="2:38" x14ac:dyDescent="0.35">
      <c r="AC16" s="4" t="s">
        <v>61</v>
      </c>
      <c r="AD16" s="5">
        <v>27200</v>
      </c>
      <c r="AH16" s="4" t="s">
        <v>57</v>
      </c>
      <c r="AI16" s="5">
        <v>400</v>
      </c>
      <c r="AK16" s="4" t="s">
        <v>57</v>
      </c>
      <c r="AL16" s="5">
        <v>100</v>
      </c>
    </row>
    <row r="17" spans="2:38" x14ac:dyDescent="0.35">
      <c r="AH17" s="4" t="s">
        <v>61</v>
      </c>
      <c r="AI17" s="5">
        <v>9000</v>
      </c>
      <c r="AK17" s="4" t="s">
        <v>61</v>
      </c>
      <c r="AL17" s="5">
        <v>3100</v>
      </c>
    </row>
    <row r="20" spans="2:38" x14ac:dyDescent="0.35">
      <c r="AC20" t="s">
        <v>86</v>
      </c>
      <c r="AF20" t="s">
        <v>87</v>
      </c>
    </row>
    <row r="21" spans="2:38" x14ac:dyDescent="0.35">
      <c r="AC21" s="3" t="s">
        <v>60</v>
      </c>
      <c r="AD21" t="s">
        <v>68</v>
      </c>
      <c r="AF21" s="3" t="s">
        <v>60</v>
      </c>
      <c r="AG21" t="s">
        <v>69</v>
      </c>
    </row>
    <row r="22" spans="2:38" x14ac:dyDescent="0.35">
      <c r="AC22" s="4" t="s">
        <v>20</v>
      </c>
      <c r="AD22" s="5">
        <v>800</v>
      </c>
      <c r="AF22" s="4" t="s">
        <v>20</v>
      </c>
      <c r="AG22" s="5">
        <v>800</v>
      </c>
    </row>
    <row r="23" spans="2:38" x14ac:dyDescent="0.35">
      <c r="AC23" s="4" t="s">
        <v>30</v>
      </c>
      <c r="AD23" s="5">
        <v>800</v>
      </c>
      <c r="AF23" s="4" t="s">
        <v>30</v>
      </c>
      <c r="AG23" s="5">
        <v>200</v>
      </c>
    </row>
    <row r="24" spans="2:38" x14ac:dyDescent="0.35">
      <c r="AC24" s="4" t="s">
        <v>36</v>
      </c>
      <c r="AD24" s="5">
        <v>2200</v>
      </c>
      <c r="AF24" s="4" t="s">
        <v>36</v>
      </c>
      <c r="AG24" s="5">
        <v>400</v>
      </c>
    </row>
    <row r="25" spans="2:38" x14ac:dyDescent="0.35">
      <c r="K25" t="s">
        <v>90</v>
      </c>
      <c r="AC25" s="4" t="s">
        <v>39</v>
      </c>
      <c r="AD25" s="5">
        <v>400</v>
      </c>
      <c r="AF25" s="4" t="s">
        <v>39</v>
      </c>
      <c r="AG25" s="5">
        <v>100</v>
      </c>
    </row>
    <row r="26" spans="2:38" x14ac:dyDescent="0.35">
      <c r="B26" t="s">
        <v>90</v>
      </c>
      <c r="E26" t="s">
        <v>90</v>
      </c>
      <c r="K26" s="3" t="s">
        <v>60</v>
      </c>
      <c r="L26" t="s">
        <v>67</v>
      </c>
      <c r="AC26" s="4" t="s">
        <v>43</v>
      </c>
      <c r="AD26" s="5">
        <v>600</v>
      </c>
      <c r="AF26" s="4" t="s">
        <v>43</v>
      </c>
      <c r="AG26" s="5">
        <v>100</v>
      </c>
    </row>
    <row r="27" spans="2:38" x14ac:dyDescent="0.35">
      <c r="B27" s="3" t="s">
        <v>60</v>
      </c>
      <c r="C27" t="s">
        <v>84</v>
      </c>
      <c r="E27" s="3" t="s">
        <v>60</v>
      </c>
      <c r="F27" t="s">
        <v>91</v>
      </c>
      <c r="K27" s="4" t="s">
        <v>20</v>
      </c>
      <c r="L27">
        <v>2</v>
      </c>
      <c r="AC27" s="4" t="s">
        <v>46</v>
      </c>
      <c r="AD27" s="5">
        <v>1600</v>
      </c>
      <c r="AF27" s="4" t="s">
        <v>46</v>
      </c>
      <c r="AG27" s="5">
        <v>200</v>
      </c>
    </row>
    <row r="28" spans="2:38" x14ac:dyDescent="0.35">
      <c r="B28" s="4" t="s">
        <v>41</v>
      </c>
      <c r="C28">
        <v>608</v>
      </c>
      <c r="E28" s="4" t="s">
        <v>41</v>
      </c>
      <c r="F28">
        <v>16</v>
      </c>
      <c r="H28" t="s">
        <v>41</v>
      </c>
      <c r="I28">
        <f>VLOOKUP(H28,E27:F29,2,0)</f>
        <v>16</v>
      </c>
      <c r="K28" s="4" t="s">
        <v>30</v>
      </c>
      <c r="L28">
        <v>2</v>
      </c>
      <c r="AC28" s="4" t="s">
        <v>48</v>
      </c>
      <c r="AD28" s="5">
        <v>800</v>
      </c>
      <c r="AF28" s="4" t="s">
        <v>48</v>
      </c>
      <c r="AG28" s="5">
        <v>300</v>
      </c>
    </row>
    <row r="29" spans="2:38" x14ac:dyDescent="0.35">
      <c r="B29" s="4" t="s">
        <v>25</v>
      </c>
      <c r="C29">
        <v>260</v>
      </c>
      <c r="E29" s="4" t="s">
        <v>25</v>
      </c>
      <c r="F29">
        <v>8</v>
      </c>
      <c r="H29" t="s">
        <v>25</v>
      </c>
      <c r="I29">
        <f>VLOOKUP(H29,E28:F30,2,0)</f>
        <v>8</v>
      </c>
      <c r="K29" s="4" t="s">
        <v>36</v>
      </c>
      <c r="L29">
        <v>4</v>
      </c>
      <c r="AC29" s="4" t="s">
        <v>50</v>
      </c>
      <c r="AD29" s="5">
        <v>1200</v>
      </c>
      <c r="AF29" s="4" t="s">
        <v>50</v>
      </c>
      <c r="AG29" s="5">
        <v>300</v>
      </c>
    </row>
    <row r="30" spans="2:38" x14ac:dyDescent="0.35">
      <c r="B30" s="4" t="s">
        <v>61</v>
      </c>
      <c r="C30">
        <v>868</v>
      </c>
      <c r="E30" s="4" t="s">
        <v>61</v>
      </c>
      <c r="F30">
        <v>24</v>
      </c>
      <c r="K30" s="4" t="s">
        <v>39</v>
      </c>
      <c r="L30">
        <v>1</v>
      </c>
      <c r="AC30" s="4" t="s">
        <v>52</v>
      </c>
      <c r="AD30" s="5">
        <v>400</v>
      </c>
      <c r="AF30" s="4" t="s">
        <v>52</v>
      </c>
      <c r="AG30" s="5">
        <v>100</v>
      </c>
    </row>
    <row r="31" spans="2:38" x14ac:dyDescent="0.35">
      <c r="K31" s="4" t="s">
        <v>43</v>
      </c>
      <c r="L31">
        <v>1</v>
      </c>
      <c r="AC31" s="4" t="s">
        <v>54</v>
      </c>
      <c r="AD31" s="5">
        <v>1600</v>
      </c>
      <c r="AF31" s="4" t="s">
        <v>54</v>
      </c>
      <c r="AG31" s="5">
        <v>900</v>
      </c>
    </row>
    <row r="32" spans="2:38" x14ac:dyDescent="0.35">
      <c r="K32" s="4" t="s">
        <v>46</v>
      </c>
      <c r="L32">
        <v>2</v>
      </c>
      <c r="AC32" s="4" t="s">
        <v>56</v>
      </c>
      <c r="AD32" s="5">
        <v>400</v>
      </c>
      <c r="AF32" s="4" t="s">
        <v>56</v>
      </c>
      <c r="AG32" s="5">
        <v>400</v>
      </c>
    </row>
    <row r="33" spans="11:33" x14ac:dyDescent="0.35">
      <c r="K33" s="4" t="s">
        <v>48</v>
      </c>
      <c r="L33">
        <v>2</v>
      </c>
      <c r="AC33" s="4" t="s">
        <v>57</v>
      </c>
      <c r="AD33" s="5">
        <v>400</v>
      </c>
      <c r="AF33" s="4" t="s">
        <v>57</v>
      </c>
      <c r="AG33" s="5">
        <v>100</v>
      </c>
    </row>
    <row r="34" spans="11:33" x14ac:dyDescent="0.35">
      <c r="K34" s="4" t="s">
        <v>50</v>
      </c>
      <c r="L34">
        <v>3</v>
      </c>
      <c r="AC34" s="4" t="s">
        <v>61</v>
      </c>
      <c r="AD34" s="5">
        <v>11200</v>
      </c>
      <c r="AF34" s="4" t="s">
        <v>61</v>
      </c>
      <c r="AG34" s="5">
        <v>3900</v>
      </c>
    </row>
    <row r="35" spans="11:33" x14ac:dyDescent="0.35">
      <c r="K35" s="4" t="s">
        <v>52</v>
      </c>
      <c r="L35">
        <v>1</v>
      </c>
    </row>
    <row r="36" spans="11:33" x14ac:dyDescent="0.35">
      <c r="K36" s="4" t="s">
        <v>54</v>
      </c>
      <c r="L36">
        <v>4</v>
      </c>
    </row>
    <row r="37" spans="11:33" x14ac:dyDescent="0.35">
      <c r="K37" s="4" t="s">
        <v>56</v>
      </c>
      <c r="L37">
        <v>1</v>
      </c>
    </row>
    <row r="38" spans="11:33" x14ac:dyDescent="0.35">
      <c r="K38" s="4" t="s">
        <v>57</v>
      </c>
      <c r="L38">
        <v>1</v>
      </c>
    </row>
    <row r="39" spans="11:33" x14ac:dyDescent="0.35">
      <c r="K39" s="4" t="s">
        <v>61</v>
      </c>
      <c r="L39">
        <v>24</v>
      </c>
    </row>
  </sheetData>
  <pageMargins left="0.7" right="0.7" top="0.75" bottom="0.75" header="0.3" footer="0.3"/>
  <drawing r:id="rId17"/>
  <extLst>
    <ext xmlns:x14="http://schemas.microsoft.com/office/spreadsheetml/2009/9/main" uri="{A8765BA9-456A-4dab-B4F3-ACF838C121DE}">
      <x14:slicerList>
        <x14:slicer r:id="rId1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E A A B Q S w M E F A A C A A g A o 4 W 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o 4 W 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O F n F n T P w Z 8 v Q E A A M 4 D A A A T A B w A R m 9 y b X V s Y X M v U 2 V j d G l v b j E u b S C i G A A o o B Q A A A A A A A A A A A A A A A A A A A A A A A A A A A B 9 U 2 F r 2 z A Q / R 7 I f z h U G D a Y b I V t t C v 5 s L n L W t a O g b 2 V k Y S h W N d Y R N Y F S W 4 T Q v 7 7 Z M f p C P L m L 7 b f P T 2 9 d y d Z L J w k D d n h f X 4 1 H A w H t u Q G B V x z x x f c I o x B o R s O w D 8 Z 1 a Z o k M + b A t X o g c x q Q b S K J l L h K C X t U D s b s f T D 7 I d F Y 2 e X 5 x d v L m f X 9 K w V c W F n F + / O Y K I Q H d x z z Z d Y e T 7 k h m u 7 J u N 4 6 + U V 3 N F S W i c L 6 z 3 Y c k H c i N F G 2 Q 2 L E 9 C 1 U g k 4 U 2 O c H D w d f f 7 O y k Z 4 3 J n c T W 8 d V m N 2 L L P k q 9 R i z F o W m + + n T W H e a Z y x 7 4 Y q c j 7 2 D X L h r T M v l P O F j 9 V V O j w 6 3 S 6 B a V f / q F R W c M W N H T f u 5 v G L d F p y v f T K + X a N f 2 X b 1 I 9 k q p R U X e m m a K M e H 8 l u x 7 6 x B G 6 1 e / 9 2 1 N D 2 C e y a W D 4 S O P 8 P w n + 3 4 C / k J q T e + 7 m U R 6 7 D j e s E t j 2 q R j 6 h C b i f a i G 2 A f o T S 1 k o D J X 9 8 L j 2 x y R a V X G 4 R 2 7 k G l L F r Z W P o e j L Y t + f J 1 Q o A s b E d y g A c w q g L 0 T C h v p t Q n j 2 h + + 1 8 0 5 C f 2 3 Y / x E 6 i a w Z d k 8 P D + v / V X 1 A u S w d R D l p 2 9 O c G 9 l c v d M b c Z J h H w 8 H U v c e r a s / U E s B A i 0 A F A A C A A g A o 4 W c W Q G / u i 2 k A A A A 9 g A A A B I A A A A A A A A A A A A A A A A A A A A A A E N v b m Z p Z y 9 Q Y W N r Y W d l L n h t b F B L A Q I t A B Q A A g A I A K O F n F k P y u m r p A A A A O k A A A A T A A A A A A A A A A A A A A A A A P A A A A B b Q 2 9 u d G V u d F 9 U e X B l c 1 0 u e G 1 s U E s B A i 0 A F A A C A A g A o 4 W c W d M / B n y 9 A Q A A z g M A A B M A A A A A A A A A A A A A A A A A 4 Q 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x Q A A A A A A A C J 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W J h c 2 U 8 L 0 l 0 Z W 1 Q Y X R o P j w v S X R l b U x v Y 2 F 0 a W 9 u P j x T d G F i b G V F b n R y a W V z P j x F b n R y e S B U e X B l P S J J c 1 B y a X Z h d G U i I F Z h b H V l P S J s M C I g L z 4 8 R W 5 0 c n k g V H l w Z T 0 i U X V l c n l J R C I g V m F s d W U 9 I n M w Y z Q y M 2 E x N i 1 h Y j R m L T R i O W I t Y m U 0 M y 0 z N G Q w M m Q 3 N m N k N 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G F 0 Y W J h c 2 U 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Q t M T I t M j h U M T E 6 M T U 6 M D Y u N D A 2 M j M 2 N l o i I C 8 + P E V u d H J 5 I F R 5 c G U 9 I k Z p b G x D b 2 x 1 b W 5 U e X B l c y I g V m F s d W U 9 I n N B d 2 t E Q m d N R 0 J n W U R C Z 1 l H Q m d Z R E F 3 T U R B d 1 k 9 I i A v P j x F b n R y e S B U e X B l P S J G a W x s Q 2 9 s d W 1 u T m F t Z X M i I F Z h b H V l P S J z W y Z x d W 9 0 O 0 4 m c X V v d D s s J n F 1 b 3 Q 7 R G F 0 Z S Z x d W 9 0 O y w m c X V v d D t Z Z W F y J n F 1 b 3 Q 7 L C Z x d W 9 0 O 0 1 v b n R o J n F 1 b 3 Q 7 L C Z x d W 9 0 O 0 R h e S Z x d W 9 0 O y w m c X V v d D t E c m l 2 Z X I m c X V v d D s s J n F 1 b 3 Q 7 Q n V k Z H k m c X V v d D s s J n F 1 b 3 Q 7 V m V o a W N s Z S Z x d W 9 0 O y w m c X V v d D t E a X N 0 Y W 5 j Z S A o a 2 0 p J n F 1 b 3 Q 7 L C Z x d W 9 0 O 1 R y a X A g Q 2 x h c 3 N p Z n k m c X V v d D s s J n F 1 b 3 Q 7 R G l z d G F u Y 2 U g V H J h d m V s Z W Q m c X V v d D s s J n F 1 b 3 Q 7 R n J v b S Z x d W 9 0 O y w m c X V v d D t U b y Z x d W 9 0 O y w m c X V v d D t H b 2 9 k c y Z x d W 9 0 O y w m c X V v d D t E c m l 2 Z X I g d 2 F n Z S 9 0 c m l w J n F 1 b 3 Q 7 L C Z x d W 9 0 O 0 J 1 Z G R 5 I H d h Z 2 U v d H J p c C Z x d W 9 0 O y w m c X V v d D t E c m l 2 Z X I g U 2 F s Y X J 5 J n F 1 b 3 Q 7 L C Z x d W 9 0 O 0 J 1 Z G R 5 I F N h b G F y e S Z x d W 9 0 O y w m c X V v d D t X Z W l n a H Q g K F R v b n M p J n F 1 b 3 Q 7 L C Z x d W 9 0 O 0 h p c m V k I F R y Y W 5 z c G 9 y d G F 0 a W 9 u 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R h d G F i Y X N l L 0 F 1 d G 9 S Z W 1 v d m V k Q 2 9 s d W 1 u c z E u e 0 4 s M H 0 m c X V v d D s s J n F 1 b 3 Q 7 U 2 V j d G l v b j E v R G F 0 Y W J h c 2 U v Q X V 0 b 1 J l b W 9 2 Z W R D b 2 x 1 b W 5 z M S 5 7 R G F 0 Z S w x f S Z x d W 9 0 O y w m c X V v d D t T Z W N 0 a W 9 u M S 9 E Y X R h Y m F z Z S 9 B d X R v U m V t b 3 Z l Z E N v b H V t b n M x L n t Z Z W F y L D J 9 J n F 1 b 3 Q 7 L C Z x d W 9 0 O 1 N l Y 3 R p b 2 4 x L 0 R h d G F i Y X N l L 0 F 1 d G 9 S Z W 1 v d m V k Q 2 9 s d W 1 u c z E u e 0 1 v b n R o L D N 9 J n F 1 b 3 Q 7 L C Z x d W 9 0 O 1 N l Y 3 R p b 2 4 x L 0 R h d G F i Y X N l L 0 F 1 d G 9 S Z W 1 v d m V k Q 2 9 s d W 1 u c z E u e 0 R h e S w 0 f S Z x d W 9 0 O y w m c X V v d D t T Z W N 0 a W 9 u M S 9 E Y X R h Y m F z Z S 9 B d X R v U m V t b 3 Z l Z E N v b H V t b n M x L n t E c m l 2 Z X I s N X 0 m c X V v d D s s J n F 1 b 3 Q 7 U 2 V j d G l v b j E v R G F 0 Y W J h c 2 U v Q X V 0 b 1 J l b W 9 2 Z W R D b 2 x 1 b W 5 z M S 5 7 Q n V k Z H k s N n 0 m c X V v d D s s J n F 1 b 3 Q 7 U 2 V j d G l v b j E v R G F 0 Y W J h c 2 U v Q X V 0 b 1 J l b W 9 2 Z W R D b 2 x 1 b W 5 z M S 5 7 V m V o a W N s Z S w 3 f S Z x d W 9 0 O y w m c X V v d D t T Z W N 0 a W 9 u M S 9 E Y X R h Y m F z Z S 9 B d X R v U m V t b 3 Z l Z E N v b H V t b n M x L n t E a X N 0 Y W 5 j Z S A o a 2 0 p L D h 9 J n F 1 b 3 Q 7 L C Z x d W 9 0 O 1 N l Y 3 R p b 2 4 x L 0 R h d G F i Y X N l L 0 F 1 d G 9 S Z W 1 v d m V k Q 2 9 s d W 1 u c z E u e 1 R y a X A g Q 2 x h c 3 N p Z n k s O X 0 m c X V v d D s s J n F 1 b 3 Q 7 U 2 V j d G l v b j E v R G F 0 Y W J h c 2 U v Q X V 0 b 1 J l b W 9 2 Z W R D b 2 x 1 b W 5 z M S 5 7 R G l z d G F u Y 2 U g V H J h d m V s Z W Q s M T B 9 J n F 1 b 3 Q 7 L C Z x d W 9 0 O 1 N l Y 3 R p b 2 4 x L 0 R h d G F i Y X N l L 0 F 1 d G 9 S Z W 1 v d m V k Q 2 9 s d W 1 u c z E u e 0 Z y b 2 0 s M T F 9 J n F 1 b 3 Q 7 L C Z x d W 9 0 O 1 N l Y 3 R p b 2 4 x L 0 R h d G F i Y X N l L 0 F 1 d G 9 S Z W 1 v d m V k Q 2 9 s d W 1 u c z E u e 1 R v L D E y f S Z x d W 9 0 O y w m c X V v d D t T Z W N 0 a W 9 u M S 9 E Y X R h Y m F z Z S 9 B d X R v U m V t b 3 Z l Z E N v b H V t b n M x L n t H b 2 9 k c y w x M 3 0 m c X V v d D s s J n F 1 b 3 Q 7 U 2 V j d G l v b j E v R G F 0 Y W J h c 2 U v Q X V 0 b 1 J l b W 9 2 Z W R D b 2 x 1 b W 5 z M S 5 7 R H J p d m V y I H d h Z 2 U v d H J p c C w x N H 0 m c X V v d D s s J n F 1 b 3 Q 7 U 2 V j d G l v b j E v R G F 0 Y W J h c 2 U v Q X V 0 b 1 J l b W 9 2 Z W R D b 2 x 1 b W 5 z M S 5 7 Q n V k Z H k g d 2 F n Z S 9 0 c m l w L D E 1 f S Z x d W 9 0 O y w m c X V v d D t T Z W N 0 a W 9 u M S 9 E Y X R h Y m F z Z S 9 B d X R v U m V t b 3 Z l Z E N v b H V t b n M x L n t E c m l 2 Z X I g U 2 F s Y X J 5 L D E 2 f S Z x d W 9 0 O y w m c X V v d D t T Z W N 0 a W 9 u M S 9 E Y X R h Y m F z Z S 9 B d X R v U m V t b 3 Z l Z E N v b H V t b n M x L n t C d W R k e S B T Y W x h c n k s M T d 9 J n F 1 b 3 Q 7 L C Z x d W 9 0 O 1 N l Y 3 R p b 2 4 x L 0 R h d G F i Y X N l L 0 F 1 d G 9 S Z W 1 v d m V k Q 2 9 s d W 1 u c z E u e 1 d l a W d o d C A o V G 9 u c y k s M T h 9 J n F 1 b 3 Q 7 L C Z x d W 9 0 O 1 N l Y 3 R p b 2 4 x L 0 R h d G F i Y X N l L 0 F 1 d G 9 S Z W 1 v d m V k Q 2 9 s d W 1 u c z E u e 0 h p c m V k I F R y Y W 5 z c G 9 y d G F 0 a W 9 u L D E 5 f S Z x d W 9 0 O 1 0 s J n F 1 b 3 Q 7 Q 2 9 s d W 1 u Q 2 9 1 b n Q m c X V v d D s 6 M j A s J n F 1 b 3 Q 7 S 2 V 5 Q 2 9 s d W 1 u T m F t Z X M m c X V v d D s 6 W 1 0 s J n F 1 b 3 Q 7 Q 2 9 s d W 1 u S W R l b n R p d G l l c y Z x d W 9 0 O z p b J n F 1 b 3 Q 7 U 2 V j d G l v b j E v R G F 0 Y W J h c 2 U v Q X V 0 b 1 J l b W 9 2 Z W R D b 2 x 1 b W 5 z M S 5 7 T i w w f S Z x d W 9 0 O y w m c X V v d D t T Z W N 0 a W 9 u M S 9 E Y X R h Y m F z Z S 9 B d X R v U m V t b 3 Z l Z E N v b H V t b n M x L n t E Y X R l L D F 9 J n F 1 b 3 Q 7 L C Z x d W 9 0 O 1 N l Y 3 R p b 2 4 x L 0 R h d G F i Y X N l L 0 F 1 d G 9 S Z W 1 v d m V k Q 2 9 s d W 1 u c z E u e 1 l l Y X I s M n 0 m c X V v d D s s J n F 1 b 3 Q 7 U 2 V j d G l v b j E v R G F 0 Y W J h c 2 U v Q X V 0 b 1 J l b W 9 2 Z W R D b 2 x 1 b W 5 z M S 5 7 T W 9 u d G g s M 3 0 m c X V v d D s s J n F 1 b 3 Q 7 U 2 V j d G l v b j E v R G F 0 Y W J h c 2 U v Q X V 0 b 1 J l b W 9 2 Z W R D b 2 x 1 b W 5 z M S 5 7 R G F 5 L D R 9 J n F 1 b 3 Q 7 L C Z x d W 9 0 O 1 N l Y 3 R p b 2 4 x L 0 R h d G F i Y X N l L 0 F 1 d G 9 S Z W 1 v d m V k Q 2 9 s d W 1 u c z E u e 0 R y a X Z l c i w 1 f S Z x d W 9 0 O y w m c X V v d D t T Z W N 0 a W 9 u M S 9 E Y X R h Y m F z Z S 9 B d X R v U m V t b 3 Z l Z E N v b H V t b n M x L n t C d W R k e S w 2 f S Z x d W 9 0 O y w m c X V v d D t T Z W N 0 a W 9 u M S 9 E Y X R h Y m F z Z S 9 B d X R v U m V t b 3 Z l Z E N v b H V t b n M x L n t W Z W h p Y 2 x l L D d 9 J n F 1 b 3 Q 7 L C Z x d W 9 0 O 1 N l Y 3 R p b 2 4 x L 0 R h d G F i Y X N l L 0 F 1 d G 9 S Z W 1 v d m V k Q 2 9 s d W 1 u c z E u e 0 R p c 3 R h b m N l I C h r b S k s O H 0 m c X V v d D s s J n F 1 b 3 Q 7 U 2 V j d G l v b j E v R G F 0 Y W J h c 2 U v Q X V 0 b 1 J l b W 9 2 Z W R D b 2 x 1 b W 5 z M S 5 7 V H J p c C B D b G F z c 2 l m e S w 5 f S Z x d W 9 0 O y w m c X V v d D t T Z W N 0 a W 9 u M S 9 E Y X R h Y m F z Z S 9 B d X R v U m V t b 3 Z l Z E N v b H V t b n M x L n t E a X N 0 Y W 5 j Z S B U c m F 2 Z W x l Z C w x M H 0 m c X V v d D s s J n F 1 b 3 Q 7 U 2 V j d G l v b j E v R G F 0 Y W J h c 2 U v Q X V 0 b 1 J l b W 9 2 Z W R D b 2 x 1 b W 5 z M S 5 7 R n J v b S w x M X 0 m c X V v d D s s J n F 1 b 3 Q 7 U 2 V j d G l v b j E v R G F 0 Y W J h c 2 U v Q X V 0 b 1 J l b W 9 2 Z W R D b 2 x 1 b W 5 z M S 5 7 V G 8 s M T J 9 J n F 1 b 3 Q 7 L C Z x d W 9 0 O 1 N l Y 3 R p b 2 4 x L 0 R h d G F i Y X N l L 0 F 1 d G 9 S Z W 1 v d m V k Q 2 9 s d W 1 u c z E u e 0 d v b 2 R z L D E z f S Z x d W 9 0 O y w m c X V v d D t T Z W N 0 a W 9 u M S 9 E Y X R h Y m F z Z S 9 B d X R v U m V t b 3 Z l Z E N v b H V t b n M x L n t E c m l 2 Z X I g d 2 F n Z S 9 0 c m l w L D E 0 f S Z x d W 9 0 O y w m c X V v d D t T Z W N 0 a W 9 u M S 9 E Y X R h Y m F z Z S 9 B d X R v U m V t b 3 Z l Z E N v b H V t b n M x L n t C d W R k e S B 3 Y W d l L 3 R y a X A s M T V 9 J n F 1 b 3 Q 7 L C Z x d W 9 0 O 1 N l Y 3 R p b 2 4 x L 0 R h d G F i Y X N l L 0 F 1 d G 9 S Z W 1 v d m V k Q 2 9 s d W 1 u c z E u e 0 R y a X Z l c i B T Y W x h c n k s M T Z 9 J n F 1 b 3 Q 7 L C Z x d W 9 0 O 1 N l Y 3 R p b 2 4 x L 0 R h d G F i Y X N l L 0 F 1 d G 9 S Z W 1 v d m V k Q 2 9 s d W 1 u c z E u e 0 J 1 Z G R 5 I F N h b G F y e S w x N 3 0 m c X V v d D s s J n F 1 b 3 Q 7 U 2 V j d G l v b j E v R G F 0 Y W J h c 2 U v Q X V 0 b 1 J l b W 9 2 Z W R D b 2 x 1 b W 5 z M S 5 7 V 2 V p Z 2 h 0 I C h U b 2 5 z K S w x O H 0 m c X V v d D s s J n F 1 b 3 Q 7 U 2 V j d G l v b j E v R G F 0 Y W J h c 2 U v Q X V 0 b 1 J l b W 9 2 Z W R D b 2 x 1 b W 5 z M S 5 7 S G l y Z W Q g V H J h b n N w b 3 J 0 Y X R p b 2 4 s M T l 9 J n F 1 b 3 Q 7 X S w m c X V v d D t S Z W x h d G l v b n N o a X B J b m Z v J n F 1 b 3 Q 7 O l t d f S I g L z 4 8 L 1 N 0 Y W J s Z U V u d H J p Z X M + P C 9 J d G V t P j x J d G V t P j x J d G V t T G 9 j Y X R p b 2 4 + P E l 0 Z W 1 U e X B l P k Z v c m 1 1 b G E 8 L 0 l 0 Z W 1 U e X B l P j x J d G V t U G F 0 a D 5 T Z W N 0 a W 9 u M S 9 E Y X R h Y m F z Z S 9 T b 3 V y Y 2 U 8 L 0 l 0 Z W 1 Q Y X R o P j w v S X R l b U x v Y 2 F 0 a W 9 u P j x T d G F i b G V F b n R y a W V z I C 8 + P C 9 J d G V t P j x J d G V t P j x J d G V t T G 9 j Y X R p b 2 4 + P E l 0 Z W 1 U e X B l P k Z v c m 1 1 b G E 8 L 0 l 0 Z W 1 U e X B l P j x J d G V t U G F 0 a D 5 T Z W N 0 a W 9 u M S 9 E Y X R h Y m F z Z S 9 E Y X R h Y m F z Z V 9 T a G V l d D w v S X R l b V B h d G g + P C 9 J d G V t T G 9 j Y X R p b 2 4 + P F N 0 Y W J s Z U V u d H J p Z X M g L z 4 8 L 0 l 0 Z W 0 + P E l 0 Z W 0 + P E l 0 Z W 1 M b 2 N h d G l v b j 4 8 S X R l b V R 5 c G U + R m 9 y b X V s Y T w v S X R l b V R 5 c G U + P E l 0 Z W 1 Q Y X R o P l N l Y 3 R p b 2 4 x L 0 R h d G F i Y X N l L 1 B y b 2 1 v d G V k J T I w S G V h Z G V y c z w v S X R l b V B h d G g + P C 9 J d G V t T G 9 j Y X R p b 2 4 + P F N 0 Y W J s Z U V u d H J p Z X M g L z 4 8 L 0 l 0 Z W 0 + P E l 0 Z W 0 + P E l 0 Z W 1 M b 2 N h d G l v b j 4 8 S X R l b V R 5 c G U + R m 9 y b X V s Y T w v S X R l b V R 5 c G U + P E l 0 Z W 1 Q Y X R o P l N l Y 3 R p b 2 4 x L 0 R h d G F i Y X N l L 0 N o Y W 5 n Z W Q l M j B U e X B l P C 9 J d G V t U G F 0 a D 4 8 L 0 l 0 Z W 1 M b 2 N h d G l v b j 4 8 U 3 R h Y m x l R W 5 0 c m l l c y A v P j w v S X R l b T 4 8 L 0 l 0 Z W 1 z P j w v T G 9 j Y W x Q Y W N r Y W d l T W V 0 Y W R h d G F G a W x l P h Y A A A B Q S w U G A A A A A A A A A A A A A A A A A A A A A A A A J g E A A A E A A A D Q j J 3 f A R X R E Y x 6 A M B P w p f r A Q A A A I h J e G 6 V 5 Y p I u g 4 2 b f 2 Z j L 0 A A A A A A g A A A A A A E G Y A A A A B A A A g A A A A M p X i k 9 2 e k W j 0 Z c C h g u K Z L S 0 N p f d t g 0 7 f G o s r p X H Q w I c A A A A A D o A A A A A C A A A g A A A A E S n m O 3 o E D a 5 o e / S H N 8 L B G a X 6 9 M p V R u 1 r h i Y b X q l 8 h k 9 Q A A A A 5 8 D V 3 H p a 8 2 m j g + + X u h x 0 D / r V f J 3 Q T 2 o P H f U m r n D c W Z 2 K r f f A c A 4 W T + s Y w s F L h n k 2 n P 9 U x t y 1 P T D 2 M G 3 V N H m t M C A t 8 / I / Y h n / L y r j h W L t 4 T t A A A A A v o A V S P M X O L m h e Q k 3 p G v J E Z v 7 7 c A r D r L Q 3 C C s O K 1 T D w s g y F M e F W C N X 5 B M g k G 1 9 i w J J R e l F D + N N Y w O b k L E h 4 l 2 o A = = < / D a t a M a s h u p > 
</file>

<file path=customXml/itemProps1.xml><?xml version="1.0" encoding="utf-8"?>
<ds:datastoreItem xmlns:ds="http://schemas.openxmlformats.org/officeDocument/2006/customXml" ds:itemID="{2C81194F-B4E1-440B-9607-FCFC13EDD0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Database (2)</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 Sharma</dc:creator>
  <cp:lastModifiedBy>Akanksha Sharma</cp:lastModifiedBy>
  <dcterms:created xsi:type="dcterms:W3CDTF">2024-12-28T07:20:38Z</dcterms:created>
  <dcterms:modified xsi:type="dcterms:W3CDTF">2024-12-31T12:07:52Z</dcterms:modified>
</cp:coreProperties>
</file>