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kansharajput/Desktop/Assignements/"/>
    </mc:Choice>
  </mc:AlternateContent>
  <xr:revisionPtr revIDLastSave="0" documentId="13_ncr:1_{F2D490E2-6471-B245-9236-0FEA8079960F}" xr6:coauthVersionLast="47" xr6:coauthVersionMax="47" xr10:uidLastSave="{00000000-0000-0000-0000-000000000000}"/>
  <bookViews>
    <workbookView xWindow="0" yWindow="0" windowWidth="28800" windowHeight="18000" activeTab="9" xr2:uid="{2635395F-4295-4B5B-B72B-A3F4AD361D20}"/>
  </bookViews>
  <sheets>
    <sheet name="Data (Section 2)" sheetId="1" r:id="rId1"/>
    <sheet name="Section 3" sheetId="5" r:id="rId2"/>
    <sheet name="section 4 (Answer Report 1)" sheetId="7" r:id="rId3"/>
    <sheet name="Section 4(Sensitivity Report 1)" sheetId="8" r:id="rId4"/>
    <sheet name="Section 4 (Limits Report 1)" sheetId="9" r:id="rId5"/>
    <sheet name="Section 4" sheetId="6" r:id="rId6"/>
    <sheet name="Section 2 Pivot" sheetId="4" r:id="rId7"/>
    <sheet name="Section 2" sheetId="2" r:id="rId8"/>
    <sheet name="Section 5" sheetId="13" r:id="rId9"/>
    <sheet name="Section 6" sheetId="16" r:id="rId10"/>
  </sheets>
  <externalReferences>
    <externalReference r:id="rId11"/>
  </externalReferences>
  <definedNames>
    <definedName name="_xlchart.v1.0" hidden="1">'Section 3'!$A$3:$A$50</definedName>
    <definedName name="_xlchart.v1.1" hidden="1">'Section 3'!$B$2</definedName>
    <definedName name="_xlchart.v1.10" hidden="1">'Section 3'!$H$3:$H$50</definedName>
    <definedName name="_xlchart.v1.2" hidden="1">'Section 3'!$B$3:$B$50</definedName>
    <definedName name="_xlchart.v1.3" hidden="1">'Section 3'!$C$2</definedName>
    <definedName name="_xlchart.v1.4" hidden="1">'Section 3'!$C$3</definedName>
    <definedName name="_xlchart.v1.5" hidden="1">'Section 3'!$C$3:$C$50</definedName>
    <definedName name="_xlchart.v1.6" hidden="1">'Section 3'!$C$4:$C$22</definedName>
    <definedName name="_xlchart.v1.7" hidden="1">'Section 3'!$F$2</definedName>
    <definedName name="_xlchart.v1.8" hidden="1">'Section 3'!$F$3:$F$50</definedName>
    <definedName name="_xlchart.v1.9" hidden="1">'Section 3'!$H$2</definedName>
    <definedName name="solver_adj" localSheetId="5" hidden="1">'Section 4'!$B$8:$D$9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ng" localSheetId="4" hidden="1">1</definedName>
    <definedName name="solver_itr" localSheetId="5" hidden="1">2147483647</definedName>
    <definedName name="solver_lhs1" localSheetId="5" hidden="1">'Section 4'!$B$3</definedName>
    <definedName name="solver_lhs2" localSheetId="5" hidden="1">'Section 4'!$C$3</definedName>
    <definedName name="solver_lhs3" localSheetId="5" hidden="1">'Section 4'!$D$3</definedName>
    <definedName name="solver_lhs4" localSheetId="5" hidden="1">'Section 4'!$F$5</definedName>
    <definedName name="solver_lhs5" localSheetId="5" hidden="1">'Section 4'!$F$6</definedName>
    <definedName name="solver_lin" localSheetId="5" hidden="1">1</definedName>
    <definedName name="solver_lin" localSheetId="4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eg" localSheetId="4" hidden="1">1</definedName>
    <definedName name="solver_nod" localSheetId="5" hidden="1">2147483647</definedName>
    <definedName name="solver_num" localSheetId="5" hidden="1">5</definedName>
    <definedName name="solver_num" localSheetId="4" hidden="1">0</definedName>
    <definedName name="solver_opt" localSheetId="5" hidden="1">'Section 4'!$F$8</definedName>
    <definedName name="solver_opt" localSheetId="4" hidden="1">'Section 4 (Limits Report 1)'!$G$15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2" localSheetId="5" hidden="1">3</definedName>
    <definedName name="solver_rel3" localSheetId="5" hidden="1">3</definedName>
    <definedName name="solver_rel4" localSheetId="5" hidden="1">1</definedName>
    <definedName name="solver_rel5" localSheetId="5" hidden="1">1</definedName>
    <definedName name="solver_rhs1" localSheetId="5" hidden="1">'Section 4'!$B$2</definedName>
    <definedName name="solver_rhs2" localSheetId="5" hidden="1">930</definedName>
    <definedName name="solver_rhs3" localSheetId="5" hidden="1">2200</definedName>
    <definedName name="solver_rhs4" localSheetId="5" hidden="1">2500</definedName>
    <definedName name="solver_rhs5" localSheetId="5" hidden="1">3000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typ" localSheetId="4" hidden="1">1</definedName>
    <definedName name="solver_val" localSheetId="5" hidden="1">0</definedName>
    <definedName name="solver_val" localSheetId="4" hidden="1">0</definedName>
    <definedName name="solver_ver" localSheetId="5" hidden="1">2</definedName>
    <definedName name="solver_ver" localSheetId="4" hidden="1">2</definedName>
  </definedNames>
  <calcPr calcId="191029"/>
  <pivotCaches>
    <pivotCache cacheId="1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6" l="1"/>
  <c r="H96" i="16"/>
  <c r="H146" i="16"/>
  <c r="H170" i="16"/>
  <c r="H200" i="16"/>
  <c r="H258" i="16"/>
  <c r="H352" i="16"/>
  <c r="H402" i="16"/>
  <c r="H426" i="16"/>
  <c r="H456" i="16"/>
  <c r="H514" i="16"/>
  <c r="H608" i="16"/>
  <c r="H658" i="16"/>
  <c r="H699" i="16"/>
  <c r="H810" i="16"/>
  <c r="H816" i="16"/>
  <c r="H955" i="16"/>
  <c r="G6" i="16"/>
  <c r="I6" i="16" s="1"/>
  <c r="J6" i="16" s="1"/>
  <c r="G22" i="16"/>
  <c r="I22" i="16" s="1"/>
  <c r="J22" i="16" s="1"/>
  <c r="G23" i="16"/>
  <c r="I23" i="16" s="1"/>
  <c r="J23" i="16" s="1"/>
  <c r="G46" i="16"/>
  <c r="I46" i="16" s="1"/>
  <c r="J46" i="16" s="1"/>
  <c r="G49" i="16"/>
  <c r="I49" i="16" s="1"/>
  <c r="J49" i="16" s="1"/>
  <c r="G61" i="16"/>
  <c r="I61" i="16" s="1"/>
  <c r="J61" i="16" s="1"/>
  <c r="G62" i="16"/>
  <c r="I62" i="16" s="1"/>
  <c r="J62" i="16" s="1"/>
  <c r="G85" i="16"/>
  <c r="I85" i="16" s="1"/>
  <c r="J85" i="16" s="1"/>
  <c r="G86" i="16"/>
  <c r="I86" i="16" s="1"/>
  <c r="J86" i="16" s="1"/>
  <c r="G87" i="16"/>
  <c r="I87" i="16" s="1"/>
  <c r="J87" i="16" s="1"/>
  <c r="G111" i="16"/>
  <c r="I111" i="16" s="1"/>
  <c r="J111" i="16" s="1"/>
  <c r="G121" i="16"/>
  <c r="G152" i="16"/>
  <c r="I152" i="16" s="1"/>
  <c r="J152" i="16" s="1"/>
  <c r="G165" i="16"/>
  <c r="I165" i="16" s="1"/>
  <c r="J165" i="16" s="1"/>
  <c r="G213" i="16"/>
  <c r="I213" i="16" s="1"/>
  <c r="J213" i="16" s="1"/>
  <c r="G224" i="16"/>
  <c r="G305" i="16"/>
  <c r="I305" i="16" s="1"/>
  <c r="J305" i="16" s="1"/>
  <c r="G403" i="16"/>
  <c r="G512" i="16"/>
  <c r="I512" i="16" s="1"/>
  <c r="J512" i="16" s="1"/>
  <c r="G584" i="16"/>
  <c r="G657" i="16"/>
  <c r="G729" i="16"/>
  <c r="I729" i="16" s="1"/>
  <c r="J729" i="16" s="1"/>
  <c r="G802" i="16"/>
  <c r="I802" i="16" s="1"/>
  <c r="J802" i="16" s="1"/>
  <c r="G849" i="16"/>
  <c r="I849" i="16" s="1"/>
  <c r="J849" i="16" s="1"/>
  <c r="G850" i="16"/>
  <c r="I850" i="16" s="1"/>
  <c r="J850" i="16" s="1"/>
  <c r="G866" i="16"/>
  <c r="I866" i="16" s="1"/>
  <c r="J866" i="16" s="1"/>
  <c r="G882" i="16"/>
  <c r="G883" i="16"/>
  <c r="G930" i="16"/>
  <c r="I930" i="16" s="1"/>
  <c r="J930" i="16" s="1"/>
  <c r="G977" i="16"/>
  <c r="I977" i="16" s="1"/>
  <c r="J977" i="16" s="1"/>
  <c r="G978" i="16"/>
  <c r="I978" i="16" s="1"/>
  <c r="J978" i="16" s="1"/>
  <c r="G994" i="16"/>
  <c r="I994" i="16" s="1"/>
  <c r="J994" i="16" s="1"/>
  <c r="B3" i="16"/>
  <c r="B4" i="16"/>
  <c r="B5" i="16"/>
  <c r="H5" i="16" s="1"/>
  <c r="B6" i="16"/>
  <c r="H6" i="16" s="1"/>
  <c r="B7" i="16"/>
  <c r="H7" i="16" s="1"/>
  <c r="B8" i="16"/>
  <c r="H8" i="16" s="1"/>
  <c r="B9" i="16"/>
  <c r="B10" i="16"/>
  <c r="B11" i="16"/>
  <c r="G11" i="16" s="1"/>
  <c r="B12" i="16"/>
  <c r="B13" i="16"/>
  <c r="H13" i="16" s="1"/>
  <c r="B14" i="16"/>
  <c r="H14" i="16" s="1"/>
  <c r="B15" i="16"/>
  <c r="H15" i="16" s="1"/>
  <c r="B16" i="16"/>
  <c r="B17" i="16"/>
  <c r="B18" i="16"/>
  <c r="B19" i="16"/>
  <c r="B20" i="16"/>
  <c r="B21" i="16"/>
  <c r="H21" i="16" s="1"/>
  <c r="B22" i="16"/>
  <c r="H22" i="16" s="1"/>
  <c r="B23" i="16"/>
  <c r="H23" i="16" s="1"/>
  <c r="B24" i="16"/>
  <c r="H24" i="16" s="1"/>
  <c r="B25" i="16"/>
  <c r="B26" i="16"/>
  <c r="B27" i="16"/>
  <c r="B28" i="16"/>
  <c r="G28" i="16" s="1"/>
  <c r="B29" i="16"/>
  <c r="H29" i="16" s="1"/>
  <c r="B30" i="16"/>
  <c r="H30" i="16" s="1"/>
  <c r="B31" i="16"/>
  <c r="H31" i="16" s="1"/>
  <c r="B32" i="16"/>
  <c r="H32" i="16" s="1"/>
  <c r="B33" i="16"/>
  <c r="G33" i="16" s="1"/>
  <c r="B34" i="16"/>
  <c r="G34" i="16" s="1"/>
  <c r="B35" i="16"/>
  <c r="B36" i="16"/>
  <c r="B37" i="16"/>
  <c r="H37" i="16" s="1"/>
  <c r="B38" i="16"/>
  <c r="H38" i="16" s="1"/>
  <c r="B39" i="16"/>
  <c r="H39" i="16" s="1"/>
  <c r="B40" i="16"/>
  <c r="B41" i="16"/>
  <c r="B42" i="16"/>
  <c r="B43" i="16"/>
  <c r="B44" i="16"/>
  <c r="G44" i="16" s="1"/>
  <c r="B45" i="16"/>
  <c r="H45" i="16" s="1"/>
  <c r="B46" i="16"/>
  <c r="H46" i="16" s="1"/>
  <c r="B47" i="16"/>
  <c r="H47" i="16" s="1"/>
  <c r="B48" i="16"/>
  <c r="H48" i="16" s="1"/>
  <c r="B49" i="16"/>
  <c r="H49" i="16" s="1"/>
  <c r="B50" i="16"/>
  <c r="B51" i="16"/>
  <c r="B52" i="16"/>
  <c r="B53" i="16"/>
  <c r="H53" i="16" s="1"/>
  <c r="B54" i="16"/>
  <c r="H54" i="16" s="1"/>
  <c r="B55" i="16"/>
  <c r="H55" i="16" s="1"/>
  <c r="B56" i="16"/>
  <c r="B57" i="16"/>
  <c r="H57" i="16" s="1"/>
  <c r="B58" i="16"/>
  <c r="B59" i="16"/>
  <c r="B60" i="16"/>
  <c r="G60" i="16" s="1"/>
  <c r="B61" i="16"/>
  <c r="H61" i="16" s="1"/>
  <c r="B62" i="16"/>
  <c r="H62" i="16" s="1"/>
  <c r="B63" i="16"/>
  <c r="H63" i="16" s="1"/>
  <c r="B64" i="16"/>
  <c r="G64" i="16" s="1"/>
  <c r="B65" i="16"/>
  <c r="G65" i="16" s="1"/>
  <c r="B66" i="16"/>
  <c r="G66" i="16" s="1"/>
  <c r="B67" i="16"/>
  <c r="B68" i="16"/>
  <c r="B69" i="16"/>
  <c r="H69" i="16" s="1"/>
  <c r="B70" i="16"/>
  <c r="H70" i="16" s="1"/>
  <c r="B71" i="16"/>
  <c r="H71" i="16" s="1"/>
  <c r="B72" i="16"/>
  <c r="H72" i="16" s="1"/>
  <c r="B73" i="16"/>
  <c r="H73" i="16" s="1"/>
  <c r="B74" i="16"/>
  <c r="B75" i="16"/>
  <c r="B76" i="16"/>
  <c r="G76" i="16" s="1"/>
  <c r="B77" i="16"/>
  <c r="H77" i="16" s="1"/>
  <c r="B78" i="16"/>
  <c r="H78" i="16" s="1"/>
  <c r="B79" i="16"/>
  <c r="H79" i="16" s="1"/>
  <c r="B80" i="16"/>
  <c r="B81" i="16"/>
  <c r="B82" i="16"/>
  <c r="B83" i="16"/>
  <c r="B84" i="16"/>
  <c r="B85" i="16"/>
  <c r="H85" i="16" s="1"/>
  <c r="B86" i="16"/>
  <c r="H86" i="16" s="1"/>
  <c r="B87" i="16"/>
  <c r="H87" i="16" s="1"/>
  <c r="B88" i="16"/>
  <c r="H88" i="16" s="1"/>
  <c r="B89" i="16"/>
  <c r="B90" i="16"/>
  <c r="B91" i="16"/>
  <c r="B92" i="16"/>
  <c r="G92" i="16" s="1"/>
  <c r="B93" i="16"/>
  <c r="H93" i="16" s="1"/>
  <c r="B94" i="16"/>
  <c r="H94" i="16" s="1"/>
  <c r="B95" i="16"/>
  <c r="H95" i="16" s="1"/>
  <c r="B96" i="16"/>
  <c r="G96" i="16" s="1"/>
  <c r="I96" i="16" s="1"/>
  <c r="J96" i="16" s="1"/>
  <c r="B97" i="16"/>
  <c r="H97" i="16" s="1"/>
  <c r="B98" i="16"/>
  <c r="B99" i="16"/>
  <c r="B100" i="16"/>
  <c r="B101" i="16"/>
  <c r="H101" i="16" s="1"/>
  <c r="B102" i="16"/>
  <c r="H102" i="16" s="1"/>
  <c r="B103" i="16"/>
  <c r="H103" i="16" s="1"/>
  <c r="B104" i="16"/>
  <c r="B105" i="16"/>
  <c r="G105" i="16" s="1"/>
  <c r="B106" i="16"/>
  <c r="B107" i="16"/>
  <c r="B108" i="16"/>
  <c r="G108" i="16" s="1"/>
  <c r="B109" i="16"/>
  <c r="H109" i="16" s="1"/>
  <c r="B110" i="16"/>
  <c r="H110" i="16" s="1"/>
  <c r="B111" i="16"/>
  <c r="H111" i="16" s="1"/>
  <c r="B112" i="16"/>
  <c r="H112" i="16" s="1"/>
  <c r="B113" i="16"/>
  <c r="H113" i="16" s="1"/>
  <c r="B114" i="16"/>
  <c r="B115" i="16"/>
  <c r="B116" i="16"/>
  <c r="G116" i="16" s="1"/>
  <c r="B117" i="16"/>
  <c r="H117" i="16" s="1"/>
  <c r="B118" i="16"/>
  <c r="H118" i="16" s="1"/>
  <c r="B119" i="16"/>
  <c r="H119" i="16" s="1"/>
  <c r="B120" i="16"/>
  <c r="G120" i="16" s="1"/>
  <c r="B121" i="16"/>
  <c r="H121" i="16" s="1"/>
  <c r="B122" i="16"/>
  <c r="G122" i="16" s="1"/>
  <c r="B123" i="16"/>
  <c r="B124" i="16"/>
  <c r="B125" i="16"/>
  <c r="H125" i="16" s="1"/>
  <c r="B126" i="16"/>
  <c r="H126" i="16" s="1"/>
  <c r="B127" i="16"/>
  <c r="H127" i="16" s="1"/>
  <c r="B128" i="16"/>
  <c r="B129" i="16"/>
  <c r="B130" i="16"/>
  <c r="G130" i="16" s="1"/>
  <c r="B131" i="16"/>
  <c r="B132" i="16"/>
  <c r="G132" i="16" s="1"/>
  <c r="B133" i="16"/>
  <c r="H133" i="16" s="1"/>
  <c r="B134" i="16"/>
  <c r="H134" i="16" s="1"/>
  <c r="B135" i="16"/>
  <c r="H135" i="16" s="1"/>
  <c r="B136" i="16"/>
  <c r="H136" i="16" s="1"/>
  <c r="B137" i="16"/>
  <c r="H137" i="16" s="1"/>
  <c r="B138" i="16"/>
  <c r="B139" i="16"/>
  <c r="B140" i="16"/>
  <c r="B141" i="16"/>
  <c r="H141" i="16" s="1"/>
  <c r="B142" i="16"/>
  <c r="H142" i="16" s="1"/>
  <c r="B143" i="16"/>
  <c r="B144" i="16"/>
  <c r="B145" i="16"/>
  <c r="G145" i="16" s="1"/>
  <c r="B146" i="16"/>
  <c r="G146" i="16" s="1"/>
  <c r="B147" i="16"/>
  <c r="G147" i="16" s="1"/>
  <c r="B148" i="16"/>
  <c r="B149" i="16"/>
  <c r="H149" i="16" s="1"/>
  <c r="B150" i="16"/>
  <c r="H150" i="16" s="1"/>
  <c r="B151" i="16"/>
  <c r="H151" i="16" s="1"/>
  <c r="B152" i="16"/>
  <c r="H152" i="16" s="1"/>
  <c r="B153" i="16"/>
  <c r="B154" i="16"/>
  <c r="B155" i="16"/>
  <c r="G155" i="16" s="1"/>
  <c r="B156" i="16"/>
  <c r="B157" i="16"/>
  <c r="H157" i="16" s="1"/>
  <c r="B158" i="16"/>
  <c r="B159" i="16"/>
  <c r="B160" i="16"/>
  <c r="H160" i="16" s="1"/>
  <c r="B161" i="16"/>
  <c r="H161" i="16" s="1"/>
  <c r="B162" i="16"/>
  <c r="B163" i="16"/>
  <c r="B164" i="16"/>
  <c r="B165" i="16"/>
  <c r="H165" i="16" s="1"/>
  <c r="B166" i="16"/>
  <c r="H166" i="16" s="1"/>
  <c r="B167" i="16"/>
  <c r="B168" i="16"/>
  <c r="B169" i="16"/>
  <c r="B170" i="16"/>
  <c r="G170" i="16" s="1"/>
  <c r="B171" i="16"/>
  <c r="G171" i="16" s="1"/>
  <c r="B172" i="16"/>
  <c r="G172" i="16" s="1"/>
  <c r="B173" i="16"/>
  <c r="H173" i="16" s="1"/>
  <c r="B174" i="16"/>
  <c r="H174" i="16" s="1"/>
  <c r="B175" i="16"/>
  <c r="H175" i="16" s="1"/>
  <c r="B176" i="16"/>
  <c r="H176" i="16" s="1"/>
  <c r="B177" i="16"/>
  <c r="H177" i="16" s="1"/>
  <c r="B178" i="16"/>
  <c r="B179" i="16"/>
  <c r="B180" i="16"/>
  <c r="G180" i="16" s="1"/>
  <c r="B181" i="16"/>
  <c r="H181" i="16" s="1"/>
  <c r="B182" i="16"/>
  <c r="B183" i="16"/>
  <c r="B184" i="16"/>
  <c r="B185" i="16"/>
  <c r="H185" i="16" s="1"/>
  <c r="B186" i="16"/>
  <c r="B187" i="16"/>
  <c r="B188" i="16"/>
  <c r="B189" i="16"/>
  <c r="H189" i="16" s="1"/>
  <c r="B190" i="16"/>
  <c r="H190" i="16" s="1"/>
  <c r="B191" i="16"/>
  <c r="H191" i="16" s="1"/>
  <c r="B192" i="16"/>
  <c r="B193" i="16"/>
  <c r="B194" i="16"/>
  <c r="B195" i="16"/>
  <c r="G195" i="16" s="1"/>
  <c r="B196" i="16"/>
  <c r="G196" i="16" s="1"/>
  <c r="B197" i="16"/>
  <c r="H197" i="16" s="1"/>
  <c r="B198" i="16"/>
  <c r="B199" i="16"/>
  <c r="H199" i="16" s="1"/>
  <c r="B200" i="16"/>
  <c r="G200" i="16" s="1"/>
  <c r="I200" i="16" s="1"/>
  <c r="J200" i="16" s="1"/>
  <c r="B201" i="16"/>
  <c r="H201" i="16" s="1"/>
  <c r="B202" i="16"/>
  <c r="B203" i="16"/>
  <c r="B204" i="16"/>
  <c r="B205" i="16"/>
  <c r="H205" i="16" s="1"/>
  <c r="B206" i="16"/>
  <c r="B207" i="16"/>
  <c r="B208" i="16"/>
  <c r="G208" i="16" s="1"/>
  <c r="B209" i="16"/>
  <c r="B210" i="16"/>
  <c r="B211" i="16"/>
  <c r="B212" i="16"/>
  <c r="B213" i="16"/>
  <c r="H213" i="16" s="1"/>
  <c r="B214" i="16"/>
  <c r="H214" i="16" s="1"/>
  <c r="B215" i="16"/>
  <c r="H215" i="16" s="1"/>
  <c r="B216" i="16"/>
  <c r="H216" i="16" s="1"/>
  <c r="B217" i="16"/>
  <c r="B218" i="16"/>
  <c r="B219" i="16"/>
  <c r="B220" i="16"/>
  <c r="G220" i="16" s="1"/>
  <c r="B221" i="16"/>
  <c r="H221" i="16" s="1"/>
  <c r="B222" i="16"/>
  <c r="B223" i="16"/>
  <c r="B224" i="16"/>
  <c r="H224" i="16" s="1"/>
  <c r="B225" i="16"/>
  <c r="H225" i="16" s="1"/>
  <c r="B226" i="16"/>
  <c r="B227" i="16"/>
  <c r="B228" i="16"/>
  <c r="B229" i="16"/>
  <c r="H229" i="16" s="1"/>
  <c r="B230" i="16"/>
  <c r="H230" i="16" s="1"/>
  <c r="B231" i="16"/>
  <c r="B232" i="16"/>
  <c r="B233" i="16"/>
  <c r="G233" i="16" s="1"/>
  <c r="B234" i="16"/>
  <c r="B235" i="16"/>
  <c r="B236" i="16"/>
  <c r="B237" i="16"/>
  <c r="H237" i="16" s="1"/>
  <c r="B238" i="16"/>
  <c r="H238" i="16" s="1"/>
  <c r="B239" i="16"/>
  <c r="H239" i="16" s="1"/>
  <c r="B240" i="16"/>
  <c r="H240" i="16" s="1"/>
  <c r="B241" i="16"/>
  <c r="H241" i="16" s="1"/>
  <c r="B242" i="16"/>
  <c r="B243" i="16"/>
  <c r="B244" i="16"/>
  <c r="B245" i="16"/>
  <c r="H245" i="16" s="1"/>
  <c r="B246" i="16"/>
  <c r="B247" i="16"/>
  <c r="B248" i="16"/>
  <c r="G248" i="16" s="1"/>
  <c r="B249" i="16"/>
  <c r="H249" i="16" s="1"/>
  <c r="B250" i="16"/>
  <c r="G250" i="16" s="1"/>
  <c r="B251" i="16"/>
  <c r="B252" i="16"/>
  <c r="B253" i="16"/>
  <c r="H253" i="16" s="1"/>
  <c r="B254" i="16"/>
  <c r="H254" i="16" s="1"/>
  <c r="B255" i="16"/>
  <c r="H255" i="16" s="1"/>
  <c r="B256" i="16"/>
  <c r="B257" i="16"/>
  <c r="B258" i="16"/>
  <c r="G258" i="16" s="1"/>
  <c r="B259" i="16"/>
  <c r="B260" i="16"/>
  <c r="B261" i="16"/>
  <c r="H261" i="16" s="1"/>
  <c r="B262" i="16"/>
  <c r="B263" i="16"/>
  <c r="H263" i="16" s="1"/>
  <c r="B264" i="16"/>
  <c r="H264" i="16" s="1"/>
  <c r="B265" i="16"/>
  <c r="H265" i="16" s="1"/>
  <c r="B266" i="16"/>
  <c r="B267" i="16"/>
  <c r="B268" i="16"/>
  <c r="B269" i="16"/>
  <c r="H269" i="16" s="1"/>
  <c r="B270" i="16"/>
  <c r="B271" i="16"/>
  <c r="B272" i="16"/>
  <c r="B273" i="16"/>
  <c r="G273" i="16" s="1"/>
  <c r="B274" i="16"/>
  <c r="G274" i="16" s="1"/>
  <c r="B275" i="16"/>
  <c r="G275" i="16" s="1"/>
  <c r="B276" i="16"/>
  <c r="B277" i="16"/>
  <c r="H277" i="16" s="1"/>
  <c r="B278" i="16"/>
  <c r="H278" i="16" s="1"/>
  <c r="B279" i="16"/>
  <c r="H279" i="16" s="1"/>
  <c r="B280" i="16"/>
  <c r="H280" i="16" s="1"/>
  <c r="B281" i="16"/>
  <c r="B282" i="16"/>
  <c r="B283" i="16"/>
  <c r="G283" i="16" s="1"/>
  <c r="B284" i="16"/>
  <c r="B285" i="16"/>
  <c r="B286" i="16"/>
  <c r="B287" i="16"/>
  <c r="B288" i="16"/>
  <c r="H288" i="16" s="1"/>
  <c r="B289" i="16"/>
  <c r="H289" i="16" s="1"/>
  <c r="B290" i="16"/>
  <c r="B291" i="16"/>
  <c r="B292" i="16"/>
  <c r="B293" i="16"/>
  <c r="H293" i="16" s="1"/>
  <c r="B294" i="16"/>
  <c r="H294" i="16" s="1"/>
  <c r="B295" i="16"/>
  <c r="B296" i="16"/>
  <c r="B297" i="16"/>
  <c r="B298" i="16"/>
  <c r="G298" i="16" s="1"/>
  <c r="B299" i="16"/>
  <c r="G299" i="16" s="1"/>
  <c r="B300" i="16"/>
  <c r="G300" i="16" s="1"/>
  <c r="B301" i="16"/>
  <c r="B302" i="16"/>
  <c r="H302" i="16" s="1"/>
  <c r="B303" i="16"/>
  <c r="H303" i="16" s="1"/>
  <c r="B304" i="16"/>
  <c r="H304" i="16" s="1"/>
  <c r="B305" i="16"/>
  <c r="H305" i="16" s="1"/>
  <c r="B306" i="16"/>
  <c r="B307" i="16"/>
  <c r="B308" i="16"/>
  <c r="G308" i="16" s="1"/>
  <c r="B309" i="16"/>
  <c r="B310" i="16"/>
  <c r="B311" i="16"/>
  <c r="B312" i="16"/>
  <c r="B313" i="16"/>
  <c r="H313" i="16" s="1"/>
  <c r="B314" i="16"/>
  <c r="B315" i="16"/>
  <c r="B316" i="16"/>
  <c r="B317" i="16"/>
  <c r="H317" i="16" s="1"/>
  <c r="B318" i="16"/>
  <c r="H318" i="16" s="1"/>
  <c r="B319" i="16"/>
  <c r="H319" i="16" s="1"/>
  <c r="B320" i="16"/>
  <c r="B321" i="16"/>
  <c r="B322" i="16"/>
  <c r="B323" i="16"/>
  <c r="G323" i="16" s="1"/>
  <c r="B324" i="16"/>
  <c r="G324" i="16" s="1"/>
  <c r="B325" i="16"/>
  <c r="B326" i="16"/>
  <c r="B327" i="16"/>
  <c r="H327" i="16" s="1"/>
  <c r="B328" i="16"/>
  <c r="H328" i="16" s="1"/>
  <c r="B329" i="16"/>
  <c r="H329" i="16" s="1"/>
  <c r="B330" i="16"/>
  <c r="B331" i="16"/>
  <c r="B332" i="16"/>
  <c r="B333" i="16"/>
  <c r="H333" i="16" s="1"/>
  <c r="B334" i="16"/>
  <c r="B335" i="16"/>
  <c r="B336" i="16"/>
  <c r="G336" i="16" s="1"/>
  <c r="B337" i="16"/>
  <c r="B338" i="16"/>
  <c r="B339" i="16"/>
  <c r="B340" i="16"/>
  <c r="B341" i="16"/>
  <c r="H341" i="16" s="1"/>
  <c r="B342" i="16"/>
  <c r="H342" i="16" s="1"/>
  <c r="B343" i="16"/>
  <c r="H343" i="16" s="1"/>
  <c r="B344" i="16"/>
  <c r="H344" i="16" s="1"/>
  <c r="B345" i="16"/>
  <c r="B346" i="16"/>
  <c r="B347" i="16"/>
  <c r="B348" i="16"/>
  <c r="G348" i="16" s="1"/>
  <c r="B349" i="16"/>
  <c r="B350" i="16"/>
  <c r="B351" i="16"/>
  <c r="B352" i="16"/>
  <c r="G352" i="16" s="1"/>
  <c r="I352" i="16" s="1"/>
  <c r="J352" i="16" s="1"/>
  <c r="B353" i="16"/>
  <c r="H353" i="16" s="1"/>
  <c r="B354" i="16"/>
  <c r="B355" i="16"/>
  <c r="B356" i="16"/>
  <c r="B357" i="16"/>
  <c r="H357" i="16" s="1"/>
  <c r="B358" i="16"/>
  <c r="H358" i="16" s="1"/>
  <c r="B359" i="16"/>
  <c r="B360" i="16"/>
  <c r="B361" i="16"/>
  <c r="G361" i="16" s="1"/>
  <c r="B362" i="16"/>
  <c r="B363" i="16"/>
  <c r="B364" i="16"/>
  <c r="B365" i="16"/>
  <c r="B366" i="16"/>
  <c r="H366" i="16" s="1"/>
  <c r="B367" i="16"/>
  <c r="H367" i="16" s="1"/>
  <c r="B368" i="16"/>
  <c r="H368" i="16" s="1"/>
  <c r="B369" i="16"/>
  <c r="H369" i="16" s="1"/>
  <c r="B370" i="16"/>
  <c r="B371" i="16"/>
  <c r="B372" i="16"/>
  <c r="B373" i="16"/>
  <c r="B374" i="16"/>
  <c r="B375" i="16"/>
  <c r="B376" i="16"/>
  <c r="G376" i="16" s="1"/>
  <c r="B377" i="16"/>
  <c r="H377" i="16" s="1"/>
  <c r="B378" i="16"/>
  <c r="G378" i="16" s="1"/>
  <c r="B379" i="16"/>
  <c r="B380" i="16"/>
  <c r="B381" i="16"/>
  <c r="H381" i="16" s="1"/>
  <c r="B382" i="16"/>
  <c r="H382" i="16" s="1"/>
  <c r="B383" i="16"/>
  <c r="H383" i="16" s="1"/>
  <c r="B384" i="16"/>
  <c r="B385" i="16"/>
  <c r="B386" i="16"/>
  <c r="G386" i="16" s="1"/>
  <c r="B387" i="16"/>
  <c r="B388" i="16"/>
  <c r="B389" i="16"/>
  <c r="B390" i="16"/>
  <c r="H390" i="16" s="1"/>
  <c r="B391" i="16"/>
  <c r="H391" i="16" s="1"/>
  <c r="B392" i="16"/>
  <c r="H392" i="16" s="1"/>
  <c r="B393" i="16"/>
  <c r="H393" i="16" s="1"/>
  <c r="B394" i="16"/>
  <c r="B395" i="16"/>
  <c r="B396" i="16"/>
  <c r="B397" i="16"/>
  <c r="B398" i="16"/>
  <c r="B399" i="16"/>
  <c r="B400" i="16"/>
  <c r="H400" i="16" s="1"/>
  <c r="B401" i="16"/>
  <c r="H401" i="16" s="1"/>
  <c r="B402" i="16"/>
  <c r="G402" i="16" s="1"/>
  <c r="B403" i="16"/>
  <c r="H403" i="16" s="1"/>
  <c r="B404" i="16"/>
  <c r="H404" i="16" s="1"/>
  <c r="B405" i="16"/>
  <c r="B406" i="16"/>
  <c r="B407" i="16"/>
  <c r="B408" i="16"/>
  <c r="B409" i="16"/>
  <c r="H409" i="16" s="1"/>
  <c r="B410" i="16"/>
  <c r="B411" i="16"/>
  <c r="G411" i="16" s="1"/>
  <c r="B412" i="16"/>
  <c r="H412" i="16" s="1"/>
  <c r="B413" i="16"/>
  <c r="H413" i="16" s="1"/>
  <c r="B414" i="16"/>
  <c r="B415" i="16"/>
  <c r="B416" i="16"/>
  <c r="B417" i="16"/>
  <c r="B418" i="16"/>
  <c r="B419" i="16"/>
  <c r="H419" i="16" s="1"/>
  <c r="B420" i="16"/>
  <c r="H420" i="16" s="1"/>
  <c r="B421" i="16"/>
  <c r="H421" i="16" s="1"/>
  <c r="B422" i="16"/>
  <c r="H422" i="16" s="1"/>
  <c r="B423" i="16"/>
  <c r="B424" i="16"/>
  <c r="B425" i="16"/>
  <c r="B426" i="16"/>
  <c r="G426" i="16" s="1"/>
  <c r="B427" i="16"/>
  <c r="G427" i="16" s="1"/>
  <c r="B428" i="16"/>
  <c r="H428" i="16" s="1"/>
  <c r="B429" i="16"/>
  <c r="H429" i="16" s="1"/>
  <c r="B430" i="16"/>
  <c r="H430" i="16" s="1"/>
  <c r="B431" i="16"/>
  <c r="H431" i="16" s="1"/>
  <c r="B432" i="16"/>
  <c r="B433" i="16"/>
  <c r="B434" i="16"/>
  <c r="B435" i="16"/>
  <c r="B436" i="16"/>
  <c r="G436" i="16" s="1"/>
  <c r="B437" i="16"/>
  <c r="H437" i="16" s="1"/>
  <c r="B438" i="16"/>
  <c r="H438" i="16" s="1"/>
  <c r="B439" i="16"/>
  <c r="H439" i="16" s="1"/>
  <c r="B440" i="16"/>
  <c r="H440" i="16" s="1"/>
  <c r="B441" i="16"/>
  <c r="B442" i="16"/>
  <c r="B443" i="16"/>
  <c r="B444" i="16"/>
  <c r="B445" i="16"/>
  <c r="B446" i="16"/>
  <c r="H446" i="16" s="1"/>
  <c r="B447" i="16"/>
  <c r="H447" i="16" s="1"/>
  <c r="B448" i="16"/>
  <c r="H448" i="16" s="1"/>
  <c r="B449" i="16"/>
  <c r="H449" i="16" s="1"/>
  <c r="B450" i="16"/>
  <c r="B451" i="16"/>
  <c r="G451" i="16" s="1"/>
  <c r="B452" i="16"/>
  <c r="G452" i="16" s="1"/>
  <c r="B453" i="16"/>
  <c r="B454" i="16"/>
  <c r="B455" i="16"/>
  <c r="H455" i="16" s="1"/>
  <c r="B456" i="16"/>
  <c r="G456" i="16" s="1"/>
  <c r="I456" i="16" s="1"/>
  <c r="J456" i="16" s="1"/>
  <c r="B457" i="16"/>
  <c r="H457" i="16" s="1"/>
  <c r="B458" i="16"/>
  <c r="B459" i="16"/>
  <c r="H459" i="16" s="1"/>
  <c r="B460" i="16"/>
  <c r="B461" i="16"/>
  <c r="B462" i="16"/>
  <c r="B463" i="16"/>
  <c r="B464" i="16"/>
  <c r="G464" i="16" s="1"/>
  <c r="B465" i="16"/>
  <c r="H465" i="16" s="1"/>
  <c r="B466" i="16"/>
  <c r="B467" i="16"/>
  <c r="H467" i="16" s="1"/>
  <c r="B468" i="16"/>
  <c r="H468" i="16" s="1"/>
  <c r="B469" i="16"/>
  <c r="B470" i="16"/>
  <c r="B471" i="16"/>
  <c r="B472" i="16"/>
  <c r="B473" i="16"/>
  <c r="H473" i="16" s="1"/>
  <c r="B474" i="16"/>
  <c r="B475" i="16"/>
  <c r="H475" i="16" s="1"/>
  <c r="B476" i="16"/>
  <c r="G476" i="16" s="1"/>
  <c r="B477" i="16"/>
  <c r="H477" i="16" s="1"/>
  <c r="B478" i="16"/>
  <c r="B479" i="16"/>
  <c r="B480" i="16"/>
  <c r="G480" i="16" s="1"/>
  <c r="B481" i="16"/>
  <c r="G481" i="16" s="1"/>
  <c r="B482" i="16"/>
  <c r="B483" i="16"/>
  <c r="H483" i="16" s="1"/>
  <c r="B484" i="16"/>
  <c r="H484" i="16" s="1"/>
  <c r="B485" i="16"/>
  <c r="H485" i="16" s="1"/>
  <c r="B486" i="16"/>
  <c r="H486" i="16" s="1"/>
  <c r="B487" i="16"/>
  <c r="B488" i="16"/>
  <c r="B489" i="16"/>
  <c r="G489" i="16" s="1"/>
  <c r="B490" i="16"/>
  <c r="B491" i="16"/>
  <c r="B492" i="16"/>
  <c r="H492" i="16" s="1"/>
  <c r="B493" i="16"/>
  <c r="H493" i="16" s="1"/>
  <c r="B494" i="16"/>
  <c r="H494" i="16" s="1"/>
  <c r="B495" i="16"/>
  <c r="H495" i="16" s="1"/>
  <c r="B496" i="16"/>
  <c r="B497" i="16"/>
  <c r="B498" i="16"/>
  <c r="B499" i="16"/>
  <c r="B500" i="16"/>
  <c r="B501" i="16"/>
  <c r="H501" i="16" s="1"/>
  <c r="B502" i="16"/>
  <c r="H502" i="16" s="1"/>
  <c r="B503" i="16"/>
  <c r="H503" i="16" s="1"/>
  <c r="B504" i="16"/>
  <c r="H504" i="16" s="1"/>
  <c r="B505" i="16"/>
  <c r="G505" i="16" s="1"/>
  <c r="B506" i="16"/>
  <c r="G506" i="16" s="1"/>
  <c r="B507" i="16"/>
  <c r="B508" i="16"/>
  <c r="B509" i="16"/>
  <c r="B510" i="16"/>
  <c r="H510" i="16" s="1"/>
  <c r="B511" i="16"/>
  <c r="H511" i="16" s="1"/>
  <c r="B512" i="16"/>
  <c r="H512" i="16" s="1"/>
  <c r="B513" i="16"/>
  <c r="H513" i="16" s="1"/>
  <c r="B514" i="16"/>
  <c r="G514" i="16" s="1"/>
  <c r="B515" i="16"/>
  <c r="B516" i="16"/>
  <c r="B517" i="16"/>
  <c r="B518" i="16"/>
  <c r="B519" i="16"/>
  <c r="H519" i="16" s="1"/>
  <c r="B520" i="16"/>
  <c r="H520" i="16" s="1"/>
  <c r="B521" i="16"/>
  <c r="H521" i="16" s="1"/>
  <c r="B522" i="16"/>
  <c r="B523" i="16"/>
  <c r="H523" i="16" s="1"/>
  <c r="B524" i="16"/>
  <c r="B525" i="16"/>
  <c r="B526" i="16"/>
  <c r="B527" i="16"/>
  <c r="B528" i="16"/>
  <c r="H528" i="16" s="1"/>
  <c r="B529" i="16"/>
  <c r="G529" i="16" s="1"/>
  <c r="B530" i="16"/>
  <c r="G530" i="16" s="1"/>
  <c r="B531" i="16"/>
  <c r="H531" i="16" s="1"/>
  <c r="B532" i="16"/>
  <c r="H532" i="16" s="1"/>
  <c r="B533" i="16"/>
  <c r="B534" i="16"/>
  <c r="B535" i="16"/>
  <c r="B536" i="16"/>
  <c r="B537" i="16"/>
  <c r="H537" i="16" s="1"/>
  <c r="B538" i="16"/>
  <c r="B539" i="16"/>
  <c r="G539" i="16" s="1"/>
  <c r="B540" i="16"/>
  <c r="H540" i="16" s="1"/>
  <c r="B541" i="16"/>
  <c r="H541" i="16" s="1"/>
  <c r="B542" i="16"/>
  <c r="B543" i="16"/>
  <c r="B544" i="16"/>
  <c r="B545" i="16"/>
  <c r="B546" i="16"/>
  <c r="B547" i="16"/>
  <c r="H547" i="16" s="1"/>
  <c r="B548" i="16"/>
  <c r="H548" i="16" s="1"/>
  <c r="B549" i="16"/>
  <c r="H549" i="16" s="1"/>
  <c r="B550" i="16"/>
  <c r="H550" i="16" s="1"/>
  <c r="B551" i="16"/>
  <c r="B552" i="16"/>
  <c r="B553" i="16"/>
  <c r="B554" i="16"/>
  <c r="G554" i="16" s="1"/>
  <c r="B555" i="16"/>
  <c r="G555" i="16" s="1"/>
  <c r="B556" i="16"/>
  <c r="H556" i="16" s="1"/>
  <c r="B557" i="16"/>
  <c r="H557" i="16" s="1"/>
  <c r="B558" i="16"/>
  <c r="H558" i="16" s="1"/>
  <c r="B559" i="16"/>
  <c r="H559" i="16" s="1"/>
  <c r="B560" i="16"/>
  <c r="B561" i="16"/>
  <c r="B562" i="16"/>
  <c r="B563" i="16"/>
  <c r="B564" i="16"/>
  <c r="G564" i="16" s="1"/>
  <c r="B565" i="16"/>
  <c r="H565" i="16" s="1"/>
  <c r="B566" i="16"/>
  <c r="H566" i="16" s="1"/>
  <c r="B567" i="16"/>
  <c r="H567" i="16" s="1"/>
  <c r="B568" i="16"/>
  <c r="H568" i="16" s="1"/>
  <c r="B569" i="16"/>
  <c r="B570" i="16"/>
  <c r="B571" i="16"/>
  <c r="B572" i="16"/>
  <c r="B573" i="16"/>
  <c r="B574" i="16"/>
  <c r="H574" i="16" s="1"/>
  <c r="B575" i="16"/>
  <c r="H575" i="16" s="1"/>
  <c r="B576" i="16"/>
  <c r="H576" i="16" s="1"/>
  <c r="B577" i="16"/>
  <c r="H577" i="16" s="1"/>
  <c r="B578" i="16"/>
  <c r="B579" i="16"/>
  <c r="G579" i="16" s="1"/>
  <c r="B580" i="16"/>
  <c r="G580" i="16" s="1"/>
  <c r="B581" i="16"/>
  <c r="B582" i="16"/>
  <c r="B583" i="16"/>
  <c r="H583" i="16" s="1"/>
  <c r="B584" i="16"/>
  <c r="H584" i="16" s="1"/>
  <c r="B585" i="16"/>
  <c r="H585" i="16" s="1"/>
  <c r="B586" i="16"/>
  <c r="B587" i="16"/>
  <c r="H587" i="16" s="1"/>
  <c r="B588" i="16"/>
  <c r="B589" i="16"/>
  <c r="B590" i="16"/>
  <c r="B591" i="16"/>
  <c r="B592" i="16"/>
  <c r="H592" i="16" s="1"/>
  <c r="B593" i="16"/>
  <c r="H593" i="16" s="1"/>
  <c r="B594" i="16"/>
  <c r="B595" i="16"/>
  <c r="H595" i="16" s="1"/>
  <c r="B596" i="16"/>
  <c r="H596" i="16" s="1"/>
  <c r="B597" i="16"/>
  <c r="B598" i="16"/>
  <c r="B599" i="16"/>
  <c r="B600" i="16"/>
  <c r="B601" i="16"/>
  <c r="H601" i="16" s="1"/>
  <c r="B602" i="16"/>
  <c r="B603" i="16"/>
  <c r="H603" i="16" s="1"/>
  <c r="B604" i="16"/>
  <c r="H604" i="16" s="1"/>
  <c r="B605" i="16"/>
  <c r="H605" i="16" s="1"/>
  <c r="B606" i="16"/>
  <c r="B607" i="16"/>
  <c r="B608" i="16"/>
  <c r="G608" i="16" s="1"/>
  <c r="B609" i="16"/>
  <c r="G609" i="16" s="1"/>
  <c r="B610" i="16"/>
  <c r="B611" i="16"/>
  <c r="H611" i="16" s="1"/>
  <c r="B612" i="16"/>
  <c r="H612" i="16" s="1"/>
  <c r="B613" i="16"/>
  <c r="H613" i="16" s="1"/>
  <c r="B614" i="16"/>
  <c r="H614" i="16" s="1"/>
  <c r="B615" i="16"/>
  <c r="B616" i="16"/>
  <c r="B617" i="16"/>
  <c r="G617" i="16" s="1"/>
  <c r="B618" i="16"/>
  <c r="B619" i="16"/>
  <c r="B620" i="16"/>
  <c r="H620" i="16" s="1"/>
  <c r="B621" i="16"/>
  <c r="H621" i="16" s="1"/>
  <c r="B622" i="16"/>
  <c r="H622" i="16" s="1"/>
  <c r="B623" i="16"/>
  <c r="H623" i="16" s="1"/>
  <c r="B624" i="16"/>
  <c r="B625" i="16"/>
  <c r="B626" i="16"/>
  <c r="B627" i="16"/>
  <c r="B628" i="16"/>
  <c r="B629" i="16"/>
  <c r="H629" i="16" s="1"/>
  <c r="B630" i="16"/>
  <c r="H630" i="16" s="1"/>
  <c r="B631" i="16"/>
  <c r="H631" i="16" s="1"/>
  <c r="B632" i="16"/>
  <c r="G632" i="16" s="1"/>
  <c r="B633" i="16"/>
  <c r="G633" i="16" s="1"/>
  <c r="B634" i="16"/>
  <c r="G634" i="16" s="1"/>
  <c r="B635" i="16"/>
  <c r="B636" i="16"/>
  <c r="B637" i="16"/>
  <c r="B638" i="16"/>
  <c r="H638" i="16" s="1"/>
  <c r="B639" i="16"/>
  <c r="H639" i="16" s="1"/>
  <c r="B640" i="16"/>
  <c r="H640" i="16" s="1"/>
  <c r="B641" i="16"/>
  <c r="H641" i="16" s="1"/>
  <c r="B642" i="16"/>
  <c r="G642" i="16" s="1"/>
  <c r="B643" i="16"/>
  <c r="B644" i="16"/>
  <c r="B645" i="16"/>
  <c r="B646" i="16"/>
  <c r="B647" i="16"/>
  <c r="H647" i="16" s="1"/>
  <c r="B648" i="16"/>
  <c r="H648" i="16" s="1"/>
  <c r="B649" i="16"/>
  <c r="H649" i="16" s="1"/>
  <c r="B650" i="16"/>
  <c r="B651" i="16"/>
  <c r="H651" i="16" s="1"/>
  <c r="B652" i="16"/>
  <c r="B653" i="16"/>
  <c r="B654" i="16"/>
  <c r="B655" i="16"/>
  <c r="B656" i="16"/>
  <c r="H656" i="16" s="1"/>
  <c r="B657" i="16"/>
  <c r="H657" i="16" s="1"/>
  <c r="B658" i="16"/>
  <c r="G658" i="16" s="1"/>
  <c r="B659" i="16"/>
  <c r="G659" i="16" s="1"/>
  <c r="B660" i="16"/>
  <c r="H660" i="16" s="1"/>
  <c r="B661" i="16"/>
  <c r="B662" i="16"/>
  <c r="B663" i="16"/>
  <c r="B664" i="16"/>
  <c r="B665" i="16"/>
  <c r="H665" i="16" s="1"/>
  <c r="B666" i="16"/>
  <c r="B667" i="16"/>
  <c r="G667" i="16" s="1"/>
  <c r="B668" i="16"/>
  <c r="H668" i="16" s="1"/>
  <c r="B669" i="16"/>
  <c r="H669" i="16" s="1"/>
  <c r="B670" i="16"/>
  <c r="B671" i="16"/>
  <c r="B672" i="16"/>
  <c r="B673" i="16"/>
  <c r="B674" i="16"/>
  <c r="B675" i="16"/>
  <c r="H675" i="16" s="1"/>
  <c r="B676" i="16"/>
  <c r="H676" i="16" s="1"/>
  <c r="B677" i="16"/>
  <c r="H677" i="16" s="1"/>
  <c r="B678" i="16"/>
  <c r="H678" i="16" s="1"/>
  <c r="B679" i="16"/>
  <c r="B680" i="16"/>
  <c r="G680" i="16" s="1"/>
  <c r="B681" i="16"/>
  <c r="G681" i="16" s="1"/>
  <c r="B682" i="16"/>
  <c r="G682" i="16" s="1"/>
  <c r="B683" i="16"/>
  <c r="B684" i="16"/>
  <c r="H684" i="16" s="1"/>
  <c r="B685" i="16"/>
  <c r="H685" i="16" s="1"/>
  <c r="B686" i="16"/>
  <c r="H686" i="16" s="1"/>
  <c r="B687" i="16"/>
  <c r="H687" i="16" s="1"/>
  <c r="B688" i="16"/>
  <c r="G688" i="16" s="1"/>
  <c r="B689" i="16"/>
  <c r="B690" i="16"/>
  <c r="B691" i="16"/>
  <c r="B692" i="16"/>
  <c r="B693" i="16"/>
  <c r="H693" i="16" s="1"/>
  <c r="B694" i="16"/>
  <c r="H694" i="16" s="1"/>
  <c r="B695" i="16"/>
  <c r="H695" i="16" s="1"/>
  <c r="B696" i="16"/>
  <c r="H696" i="16" s="1"/>
  <c r="B697" i="16"/>
  <c r="B698" i="16"/>
  <c r="G698" i="16" s="1"/>
  <c r="B699" i="16"/>
  <c r="G699" i="16" s="1"/>
  <c r="B700" i="16"/>
  <c r="G700" i="16" s="1"/>
  <c r="B701" i="16"/>
  <c r="B702" i="16"/>
  <c r="H702" i="16" s="1"/>
  <c r="B703" i="16"/>
  <c r="H703" i="16" s="1"/>
  <c r="B704" i="16"/>
  <c r="H704" i="16" s="1"/>
  <c r="B705" i="16"/>
  <c r="H705" i="16" s="1"/>
  <c r="B706" i="16"/>
  <c r="G706" i="16" s="1"/>
  <c r="B707" i="16"/>
  <c r="B708" i="16"/>
  <c r="B709" i="16"/>
  <c r="B710" i="16"/>
  <c r="B711" i="16"/>
  <c r="H711" i="16" s="1"/>
  <c r="B712" i="16"/>
  <c r="H712" i="16" s="1"/>
  <c r="B713" i="16"/>
  <c r="H713" i="16" s="1"/>
  <c r="B714" i="16"/>
  <c r="B715" i="16"/>
  <c r="H715" i="16" s="1"/>
  <c r="B716" i="16"/>
  <c r="G716" i="16" s="1"/>
  <c r="B717" i="16"/>
  <c r="B718" i="16"/>
  <c r="G718" i="16" s="1"/>
  <c r="B719" i="16"/>
  <c r="G719" i="16" s="1"/>
  <c r="B720" i="16"/>
  <c r="H720" i="16" s="1"/>
  <c r="B721" i="16"/>
  <c r="H721" i="16" s="1"/>
  <c r="B722" i="16"/>
  <c r="B723" i="16"/>
  <c r="H723" i="16" s="1"/>
  <c r="B724" i="16"/>
  <c r="H724" i="16" s="1"/>
  <c r="B725" i="16"/>
  <c r="B726" i="16"/>
  <c r="B727" i="16"/>
  <c r="B728" i="16"/>
  <c r="B729" i="16"/>
  <c r="H729" i="16" s="1"/>
  <c r="B730" i="16"/>
  <c r="B731" i="16"/>
  <c r="H731" i="16" s="1"/>
  <c r="B732" i="16"/>
  <c r="H732" i="16" s="1"/>
  <c r="B733" i="16"/>
  <c r="H733" i="16" s="1"/>
  <c r="B734" i="16"/>
  <c r="B735" i="16"/>
  <c r="G735" i="16" s="1"/>
  <c r="B736" i="16"/>
  <c r="G736" i="16" s="1"/>
  <c r="B737" i="16"/>
  <c r="G737" i="16" s="1"/>
  <c r="B738" i="16"/>
  <c r="B739" i="16"/>
  <c r="H739" i="16" s="1"/>
  <c r="B740" i="16"/>
  <c r="H740" i="16" s="1"/>
  <c r="B741" i="16"/>
  <c r="H741" i="16" s="1"/>
  <c r="B742" i="16"/>
  <c r="H742" i="16" s="1"/>
  <c r="B743" i="16"/>
  <c r="G743" i="16" s="1"/>
  <c r="B744" i="16"/>
  <c r="B745" i="16"/>
  <c r="B746" i="16"/>
  <c r="B747" i="16"/>
  <c r="B748" i="16"/>
  <c r="H748" i="16" s="1"/>
  <c r="B749" i="16"/>
  <c r="H749" i="16" s="1"/>
  <c r="B750" i="16"/>
  <c r="H750" i="16" s="1"/>
  <c r="B751" i="16"/>
  <c r="H751" i="16" s="1"/>
  <c r="B752" i="16"/>
  <c r="B753" i="16"/>
  <c r="G753" i="16" s="1"/>
  <c r="B754" i="16"/>
  <c r="G754" i="16" s="1"/>
  <c r="B755" i="16"/>
  <c r="G755" i="16" s="1"/>
  <c r="B756" i="16"/>
  <c r="B757" i="16"/>
  <c r="H757" i="16" s="1"/>
  <c r="B758" i="16"/>
  <c r="H758" i="16" s="1"/>
  <c r="B759" i="16"/>
  <c r="H759" i="16" s="1"/>
  <c r="B760" i="16"/>
  <c r="H760" i="16" s="1"/>
  <c r="B761" i="16"/>
  <c r="G761" i="16" s="1"/>
  <c r="B762" i="16"/>
  <c r="B763" i="16"/>
  <c r="B764" i="16"/>
  <c r="B765" i="16"/>
  <c r="B766" i="16"/>
  <c r="H766" i="16" s="1"/>
  <c r="B767" i="16"/>
  <c r="H767" i="16" s="1"/>
  <c r="B768" i="16"/>
  <c r="H768" i="16" s="1"/>
  <c r="B769" i="16"/>
  <c r="H769" i="16" s="1"/>
  <c r="B770" i="16"/>
  <c r="B771" i="16"/>
  <c r="G771" i="16" s="1"/>
  <c r="B772" i="16"/>
  <c r="G772" i="16" s="1"/>
  <c r="B773" i="16"/>
  <c r="B774" i="16"/>
  <c r="G774" i="16" s="1"/>
  <c r="B775" i="16"/>
  <c r="H775" i="16" s="1"/>
  <c r="B776" i="16"/>
  <c r="H776" i="16" s="1"/>
  <c r="B777" i="16"/>
  <c r="H777" i="16" s="1"/>
  <c r="B778" i="16"/>
  <c r="B779" i="16"/>
  <c r="G779" i="16" s="1"/>
  <c r="B780" i="16"/>
  <c r="B781" i="16"/>
  <c r="B782" i="16"/>
  <c r="B783" i="16"/>
  <c r="B784" i="16"/>
  <c r="H784" i="16" s="1"/>
  <c r="B785" i="16"/>
  <c r="H785" i="16" s="1"/>
  <c r="B786" i="16"/>
  <c r="B787" i="16"/>
  <c r="H787" i="16" s="1"/>
  <c r="B788" i="16"/>
  <c r="H788" i="16" s="1"/>
  <c r="B789" i="16"/>
  <c r="B790" i="16"/>
  <c r="G790" i="16" s="1"/>
  <c r="B791" i="16"/>
  <c r="G791" i="16" s="1"/>
  <c r="B792" i="16"/>
  <c r="G792" i="16" s="1"/>
  <c r="B793" i="16"/>
  <c r="H793" i="16" s="1"/>
  <c r="B794" i="16"/>
  <c r="H794" i="16" s="1"/>
  <c r="B795" i="16"/>
  <c r="H795" i="16" s="1"/>
  <c r="B796" i="16"/>
  <c r="H796" i="16" s="1"/>
  <c r="B797" i="16"/>
  <c r="B798" i="16"/>
  <c r="G798" i="16" s="1"/>
  <c r="B799" i="16"/>
  <c r="B800" i="16"/>
  <c r="B801" i="16"/>
  <c r="H801" i="16" s="1"/>
  <c r="B802" i="16"/>
  <c r="H802" i="16" s="1"/>
  <c r="B803" i="16"/>
  <c r="H803" i="16" s="1"/>
  <c r="B804" i="16"/>
  <c r="H804" i="16" s="1"/>
  <c r="B805" i="16"/>
  <c r="B806" i="16"/>
  <c r="B807" i="16"/>
  <c r="B808" i="16"/>
  <c r="G808" i="16" s="1"/>
  <c r="B809" i="16"/>
  <c r="G809" i="16" s="1"/>
  <c r="B810" i="16"/>
  <c r="G810" i="16" s="1"/>
  <c r="B811" i="16"/>
  <c r="H811" i="16" s="1"/>
  <c r="B812" i="16"/>
  <c r="H812" i="16" s="1"/>
  <c r="B813" i="16"/>
  <c r="B814" i="16"/>
  <c r="B815" i="16"/>
  <c r="B816" i="16"/>
  <c r="G816" i="16" s="1"/>
  <c r="B817" i="16"/>
  <c r="H817" i="16" s="1"/>
  <c r="B818" i="16"/>
  <c r="H818" i="16" s="1"/>
  <c r="B819" i="16"/>
  <c r="H819" i="16" s="1"/>
  <c r="B820" i="16"/>
  <c r="H820" i="16" s="1"/>
  <c r="B821" i="16"/>
  <c r="B822" i="16"/>
  <c r="B823" i="16"/>
  <c r="B824" i="16"/>
  <c r="B825" i="16"/>
  <c r="H825" i="16" s="1"/>
  <c r="B826" i="16"/>
  <c r="G826" i="16" s="1"/>
  <c r="B827" i="16"/>
  <c r="G827" i="16" s="1"/>
  <c r="B828" i="16"/>
  <c r="H828" i="16" s="1"/>
  <c r="B829" i="16"/>
  <c r="B830" i="16"/>
  <c r="B831" i="16"/>
  <c r="B832" i="16"/>
  <c r="B833" i="16"/>
  <c r="H833" i="16" s="1"/>
  <c r="B834" i="16"/>
  <c r="H834" i="16" s="1"/>
  <c r="B835" i="16"/>
  <c r="H835" i="16" s="1"/>
  <c r="B836" i="16"/>
  <c r="H836" i="16" s="1"/>
  <c r="B837" i="16"/>
  <c r="B838" i="16"/>
  <c r="B839" i="16"/>
  <c r="B840" i="16"/>
  <c r="B841" i="16"/>
  <c r="H841" i="16" s="1"/>
  <c r="B842" i="16"/>
  <c r="H842" i="16" s="1"/>
  <c r="B843" i="16"/>
  <c r="H843" i="16" s="1"/>
  <c r="B844" i="16"/>
  <c r="H844" i="16" s="1"/>
  <c r="B845" i="16"/>
  <c r="B846" i="16"/>
  <c r="G846" i="16" s="1"/>
  <c r="B847" i="16"/>
  <c r="G847" i="16" s="1"/>
  <c r="B848" i="16"/>
  <c r="B849" i="16"/>
  <c r="H849" i="16" s="1"/>
  <c r="B850" i="16"/>
  <c r="H850" i="16" s="1"/>
  <c r="B851" i="16"/>
  <c r="H851" i="16" s="1"/>
  <c r="B852" i="16"/>
  <c r="H852" i="16" s="1"/>
  <c r="B853" i="16"/>
  <c r="B854" i="16"/>
  <c r="B855" i="16"/>
  <c r="B856" i="16"/>
  <c r="B857" i="16"/>
  <c r="H857" i="16" s="1"/>
  <c r="B858" i="16"/>
  <c r="H858" i="16" s="1"/>
  <c r="B859" i="16"/>
  <c r="H859" i="16" s="1"/>
  <c r="B860" i="16"/>
  <c r="H860" i="16" s="1"/>
  <c r="B861" i="16"/>
  <c r="B862" i="16"/>
  <c r="B863" i="16"/>
  <c r="G863" i="16" s="1"/>
  <c r="B864" i="16"/>
  <c r="G864" i="16" s="1"/>
  <c r="B865" i="16"/>
  <c r="H865" i="16" s="1"/>
  <c r="B866" i="16"/>
  <c r="H866" i="16" s="1"/>
  <c r="B867" i="16"/>
  <c r="H867" i="16" s="1"/>
  <c r="B868" i="16"/>
  <c r="H868" i="16" s="1"/>
  <c r="B869" i="16"/>
  <c r="B870" i="16"/>
  <c r="B871" i="16"/>
  <c r="G871" i="16" s="1"/>
  <c r="B872" i="16"/>
  <c r="B873" i="16"/>
  <c r="H873" i="16" s="1"/>
  <c r="B874" i="16"/>
  <c r="H874" i="16" s="1"/>
  <c r="B875" i="16"/>
  <c r="H875" i="16" s="1"/>
  <c r="B876" i="16"/>
  <c r="H876" i="16" s="1"/>
  <c r="B877" i="16"/>
  <c r="B878" i="16"/>
  <c r="B879" i="16"/>
  <c r="B880" i="16"/>
  <c r="B881" i="16"/>
  <c r="H881" i="16" s="1"/>
  <c r="B882" i="16"/>
  <c r="H882" i="16" s="1"/>
  <c r="B883" i="16"/>
  <c r="H883" i="16" s="1"/>
  <c r="B884" i="16"/>
  <c r="H884" i="16" s="1"/>
  <c r="B885" i="16"/>
  <c r="B886" i="16"/>
  <c r="B887" i="16"/>
  <c r="B888" i="16"/>
  <c r="B889" i="16"/>
  <c r="G889" i="16" s="1"/>
  <c r="B890" i="16"/>
  <c r="H890" i="16" s="1"/>
  <c r="B891" i="16"/>
  <c r="H891" i="16" s="1"/>
  <c r="B892" i="16"/>
  <c r="H892" i="16" s="1"/>
  <c r="B893" i="16"/>
  <c r="B894" i="16"/>
  <c r="B895" i="16"/>
  <c r="B896" i="16"/>
  <c r="B897" i="16"/>
  <c r="H897" i="16" s="1"/>
  <c r="B898" i="16"/>
  <c r="H898" i="16" s="1"/>
  <c r="B899" i="16"/>
  <c r="G899" i="16" s="1"/>
  <c r="B900" i="16"/>
  <c r="G900" i="16" s="1"/>
  <c r="B901" i="16"/>
  <c r="B902" i="16"/>
  <c r="G902" i="16" s="1"/>
  <c r="B903" i="16"/>
  <c r="B904" i="16"/>
  <c r="B905" i="16"/>
  <c r="H905" i="16" s="1"/>
  <c r="B906" i="16"/>
  <c r="H906" i="16" s="1"/>
  <c r="B907" i="16"/>
  <c r="H907" i="16" s="1"/>
  <c r="B908" i="16"/>
  <c r="H908" i="16" s="1"/>
  <c r="B909" i="16"/>
  <c r="B910" i="16"/>
  <c r="B911" i="16"/>
  <c r="B912" i="16"/>
  <c r="B913" i="16"/>
  <c r="H913" i="16" s="1"/>
  <c r="B914" i="16"/>
  <c r="H914" i="16" s="1"/>
  <c r="B915" i="16"/>
  <c r="H915" i="16" s="1"/>
  <c r="B916" i="16"/>
  <c r="H916" i="16" s="1"/>
  <c r="B917" i="16"/>
  <c r="B918" i="16"/>
  <c r="G918" i="16" s="1"/>
  <c r="B919" i="16"/>
  <c r="G919" i="16" s="1"/>
  <c r="B920" i="16"/>
  <c r="G920" i="16" s="1"/>
  <c r="B921" i="16"/>
  <c r="H921" i="16" s="1"/>
  <c r="B922" i="16"/>
  <c r="H922" i="16" s="1"/>
  <c r="B923" i="16"/>
  <c r="H923" i="16" s="1"/>
  <c r="B924" i="16"/>
  <c r="H924" i="16" s="1"/>
  <c r="B925" i="16"/>
  <c r="B926" i="16"/>
  <c r="G926" i="16" s="1"/>
  <c r="B927" i="16"/>
  <c r="B928" i="16"/>
  <c r="B929" i="16"/>
  <c r="H929" i="16" s="1"/>
  <c r="B930" i="16"/>
  <c r="H930" i="16" s="1"/>
  <c r="B931" i="16"/>
  <c r="H931" i="16" s="1"/>
  <c r="B932" i="16"/>
  <c r="H932" i="16" s="1"/>
  <c r="B933" i="16"/>
  <c r="B934" i="16"/>
  <c r="B935" i="16"/>
  <c r="B936" i="16"/>
  <c r="G936" i="16" s="1"/>
  <c r="B937" i="16"/>
  <c r="H937" i="16" s="1"/>
  <c r="B938" i="16"/>
  <c r="H938" i="16" s="1"/>
  <c r="B939" i="16"/>
  <c r="H939" i="16" s="1"/>
  <c r="B940" i="16"/>
  <c r="H940" i="16" s="1"/>
  <c r="B941" i="16"/>
  <c r="B942" i="16"/>
  <c r="B943" i="16"/>
  <c r="B944" i="16"/>
  <c r="G944" i="16" s="1"/>
  <c r="B945" i="16"/>
  <c r="H945" i="16" s="1"/>
  <c r="B946" i="16"/>
  <c r="H946" i="16" s="1"/>
  <c r="B947" i="16"/>
  <c r="H947" i="16" s="1"/>
  <c r="B948" i="16"/>
  <c r="H948" i="16" s="1"/>
  <c r="B949" i="16"/>
  <c r="B950" i="16"/>
  <c r="B951" i="16"/>
  <c r="B952" i="16"/>
  <c r="B953" i="16"/>
  <c r="H953" i="16" s="1"/>
  <c r="B954" i="16"/>
  <c r="G954" i="16" s="1"/>
  <c r="B955" i="16"/>
  <c r="G955" i="16" s="1"/>
  <c r="B956" i="16"/>
  <c r="G956" i="16" s="1"/>
  <c r="B957" i="16"/>
  <c r="B958" i="16"/>
  <c r="B959" i="16"/>
  <c r="B960" i="16"/>
  <c r="B961" i="16"/>
  <c r="H961" i="16" s="1"/>
  <c r="B962" i="16"/>
  <c r="H962" i="16" s="1"/>
  <c r="B963" i="16"/>
  <c r="H963" i="16" s="1"/>
  <c r="B964" i="16"/>
  <c r="H964" i="16" s="1"/>
  <c r="B965" i="16"/>
  <c r="B966" i="16"/>
  <c r="B967" i="16"/>
  <c r="B968" i="16"/>
  <c r="B969" i="16"/>
  <c r="H969" i="16" s="1"/>
  <c r="B970" i="16"/>
  <c r="H970" i="16" s="1"/>
  <c r="B971" i="16"/>
  <c r="H971" i="16" s="1"/>
  <c r="B972" i="16"/>
  <c r="G972" i="16" s="1"/>
  <c r="B973" i="16"/>
  <c r="B974" i="16"/>
  <c r="G974" i="16" s="1"/>
  <c r="B975" i="16"/>
  <c r="G975" i="16" s="1"/>
  <c r="B976" i="16"/>
  <c r="B977" i="16"/>
  <c r="H977" i="16" s="1"/>
  <c r="B978" i="16"/>
  <c r="H978" i="16" s="1"/>
  <c r="B979" i="16"/>
  <c r="H979" i="16" s="1"/>
  <c r="B980" i="16"/>
  <c r="H980" i="16" s="1"/>
  <c r="B981" i="16"/>
  <c r="B982" i="16"/>
  <c r="B983" i="16"/>
  <c r="B984" i="16"/>
  <c r="B985" i="16"/>
  <c r="H985" i="16" s="1"/>
  <c r="B986" i="16"/>
  <c r="H986" i="16" s="1"/>
  <c r="B987" i="16"/>
  <c r="H987" i="16" s="1"/>
  <c r="B988" i="16"/>
  <c r="H988" i="16" s="1"/>
  <c r="B989" i="16"/>
  <c r="B990" i="16"/>
  <c r="G990" i="16" s="1"/>
  <c r="B991" i="16"/>
  <c r="G991" i="16" s="1"/>
  <c r="B992" i="16"/>
  <c r="G992" i="16" s="1"/>
  <c r="B993" i="16"/>
  <c r="H993" i="16" s="1"/>
  <c r="B994" i="16"/>
  <c r="H994" i="16" s="1"/>
  <c r="B995" i="16"/>
  <c r="H995" i="16" s="1"/>
  <c r="B996" i="16"/>
  <c r="H996" i="16" s="1"/>
  <c r="B997" i="16"/>
  <c r="G997" i="16" s="1"/>
  <c r="B998" i="16"/>
  <c r="B999" i="16"/>
  <c r="B1000" i="16"/>
  <c r="B1001" i="16"/>
  <c r="H1001" i="16" s="1"/>
  <c r="H2" i="16"/>
  <c r="M7" i="16"/>
  <c r="M9" i="16" s="1"/>
  <c r="N7" i="16"/>
  <c r="N9" i="16" s="1"/>
  <c r="I955" i="16" l="1"/>
  <c r="J955" i="16" s="1"/>
  <c r="G963" i="16"/>
  <c r="I963" i="16" s="1"/>
  <c r="J963" i="16" s="1"/>
  <c r="G929" i="16"/>
  <c r="I929" i="16" s="1"/>
  <c r="J929" i="16" s="1"/>
  <c r="I882" i="16"/>
  <c r="J882" i="16" s="1"/>
  <c r="G835" i="16"/>
  <c r="I835" i="16" s="1"/>
  <c r="J835" i="16" s="1"/>
  <c r="G801" i="16"/>
  <c r="I801" i="16" s="1"/>
  <c r="J801" i="16" s="1"/>
  <c r="G715" i="16"/>
  <c r="I715" i="16" s="1"/>
  <c r="J715" i="16" s="1"/>
  <c r="G656" i="16"/>
  <c r="I656" i="16" s="1"/>
  <c r="J656" i="16" s="1"/>
  <c r="G568" i="16"/>
  <c r="I568" i="16" s="1"/>
  <c r="J568" i="16" s="1"/>
  <c r="G475" i="16"/>
  <c r="I475" i="16" s="1"/>
  <c r="J475" i="16" s="1"/>
  <c r="G401" i="16"/>
  <c r="G304" i="16"/>
  <c r="I304" i="16" s="1"/>
  <c r="J304" i="16" s="1"/>
  <c r="H936" i="16"/>
  <c r="H680" i="16"/>
  <c r="H579" i="16"/>
  <c r="H323" i="16"/>
  <c r="H92" i="16"/>
  <c r="I826" i="16"/>
  <c r="J826" i="16" s="1"/>
  <c r="I810" i="16"/>
  <c r="J810" i="16" s="1"/>
  <c r="G962" i="16"/>
  <c r="I962" i="16" s="1"/>
  <c r="J962" i="16" s="1"/>
  <c r="G915" i="16"/>
  <c r="I915" i="16" s="1"/>
  <c r="J915" i="16" s="1"/>
  <c r="G881" i="16"/>
  <c r="G834" i="16"/>
  <c r="G787" i="16"/>
  <c r="I787" i="16" s="1"/>
  <c r="J787" i="16" s="1"/>
  <c r="G713" i="16"/>
  <c r="I713" i="16" s="1"/>
  <c r="J713" i="16" s="1"/>
  <c r="G641" i="16"/>
  <c r="I641" i="16" s="1"/>
  <c r="J641" i="16" s="1"/>
  <c r="G550" i="16"/>
  <c r="I550" i="16" s="1"/>
  <c r="J550" i="16" s="1"/>
  <c r="G473" i="16"/>
  <c r="I473" i="16" s="1"/>
  <c r="J473" i="16" s="1"/>
  <c r="G400" i="16"/>
  <c r="I400" i="16" s="1"/>
  <c r="J400" i="16" s="1"/>
  <c r="G280" i="16"/>
  <c r="I280" i="16" s="1"/>
  <c r="J280" i="16" s="1"/>
  <c r="G205" i="16"/>
  <c r="I205" i="16" s="1"/>
  <c r="J205" i="16" s="1"/>
  <c r="G150" i="16"/>
  <c r="G110" i="16"/>
  <c r="I110" i="16" s="1"/>
  <c r="J110" i="16" s="1"/>
  <c r="G77" i="16"/>
  <c r="I77" i="16" s="1"/>
  <c r="J77" i="16" s="1"/>
  <c r="G48" i="16"/>
  <c r="I48" i="16" s="1"/>
  <c r="J48" i="16" s="1"/>
  <c r="G21" i="16"/>
  <c r="I21" i="16" s="1"/>
  <c r="J21" i="16" s="1"/>
  <c r="H920" i="16"/>
  <c r="H809" i="16"/>
  <c r="I809" i="16" s="1"/>
  <c r="J809" i="16" s="1"/>
  <c r="H667" i="16"/>
  <c r="I667" i="16" s="1"/>
  <c r="J667" i="16" s="1"/>
  <c r="H555" i="16"/>
  <c r="H411" i="16"/>
  <c r="I411" i="16" s="1"/>
  <c r="J411" i="16" s="1"/>
  <c r="H299" i="16"/>
  <c r="I299" i="16" s="1"/>
  <c r="J299" i="16" s="1"/>
  <c r="H155" i="16"/>
  <c r="H76" i="16"/>
  <c r="G995" i="16"/>
  <c r="I995" i="16" s="1"/>
  <c r="J995" i="16" s="1"/>
  <c r="G961" i="16"/>
  <c r="I961" i="16" s="1"/>
  <c r="J961" i="16" s="1"/>
  <c r="G914" i="16"/>
  <c r="I914" i="16" s="1"/>
  <c r="J914" i="16" s="1"/>
  <c r="G867" i="16"/>
  <c r="I867" i="16" s="1"/>
  <c r="J867" i="16" s="1"/>
  <c r="G833" i="16"/>
  <c r="I833" i="16" s="1"/>
  <c r="J833" i="16" s="1"/>
  <c r="G785" i="16"/>
  <c r="I785" i="16" s="1"/>
  <c r="J785" i="16" s="1"/>
  <c r="G712" i="16"/>
  <c r="I712" i="16" s="1"/>
  <c r="J712" i="16" s="1"/>
  <c r="G640" i="16"/>
  <c r="I640" i="16" s="1"/>
  <c r="J640" i="16" s="1"/>
  <c r="G547" i="16"/>
  <c r="I547" i="16" s="1"/>
  <c r="J547" i="16" s="1"/>
  <c r="G459" i="16"/>
  <c r="I459" i="16" s="1"/>
  <c r="J459" i="16" s="1"/>
  <c r="G377" i="16"/>
  <c r="I377" i="16" s="1"/>
  <c r="J377" i="16" s="1"/>
  <c r="G269" i="16"/>
  <c r="I269" i="16" s="1"/>
  <c r="J269" i="16" s="1"/>
  <c r="G201" i="16"/>
  <c r="I201" i="16" s="1"/>
  <c r="J201" i="16" s="1"/>
  <c r="G149" i="16"/>
  <c r="I149" i="16" s="1"/>
  <c r="J149" i="16" s="1"/>
  <c r="G102" i="16"/>
  <c r="I102" i="16" s="1"/>
  <c r="J102" i="16" s="1"/>
  <c r="G73" i="16"/>
  <c r="I73" i="16" s="1"/>
  <c r="J73" i="16" s="1"/>
  <c r="G47" i="16"/>
  <c r="I47" i="16" s="1"/>
  <c r="J47" i="16" s="1"/>
  <c r="G7" i="16"/>
  <c r="I7" i="16" s="1"/>
  <c r="J7" i="16" s="1"/>
  <c r="H899" i="16"/>
  <c r="I899" i="16" s="1"/>
  <c r="J899" i="16" s="1"/>
  <c r="H779" i="16"/>
  <c r="I779" i="16" s="1"/>
  <c r="J779" i="16" s="1"/>
  <c r="H659" i="16"/>
  <c r="I659" i="16" s="1"/>
  <c r="J659" i="16" s="1"/>
  <c r="H529" i="16"/>
  <c r="I529" i="16" s="1"/>
  <c r="J529" i="16" s="1"/>
  <c r="H273" i="16"/>
  <c r="H147" i="16"/>
  <c r="H64" i="16"/>
  <c r="I64" i="16" s="1"/>
  <c r="J64" i="16" s="1"/>
  <c r="G947" i="16"/>
  <c r="I947" i="16" s="1"/>
  <c r="J947" i="16" s="1"/>
  <c r="G819" i="16"/>
  <c r="I819" i="16" s="1"/>
  <c r="J819" i="16" s="1"/>
  <c r="G784" i="16"/>
  <c r="I784" i="16" s="1"/>
  <c r="J784" i="16" s="1"/>
  <c r="G696" i="16"/>
  <c r="I696" i="16" s="1"/>
  <c r="J696" i="16" s="1"/>
  <c r="G603" i="16"/>
  <c r="I603" i="16" s="1"/>
  <c r="J603" i="16" s="1"/>
  <c r="G531" i="16"/>
  <c r="I531" i="16" s="1"/>
  <c r="J531" i="16" s="1"/>
  <c r="G457" i="16"/>
  <c r="I457" i="16" s="1"/>
  <c r="J457" i="16" s="1"/>
  <c r="G353" i="16"/>
  <c r="I353" i="16" s="1"/>
  <c r="J353" i="16" s="1"/>
  <c r="G253" i="16"/>
  <c r="I253" i="16" s="1"/>
  <c r="J253" i="16" s="1"/>
  <c r="G141" i="16"/>
  <c r="I141" i="16" s="1"/>
  <c r="J141" i="16" s="1"/>
  <c r="G101" i="16"/>
  <c r="I101" i="16" s="1"/>
  <c r="J101" i="16" s="1"/>
  <c r="G72" i="16"/>
  <c r="I72" i="16" s="1"/>
  <c r="J72" i="16" s="1"/>
  <c r="H889" i="16"/>
  <c r="H753" i="16"/>
  <c r="I753" i="16" s="1"/>
  <c r="J753" i="16" s="1"/>
  <c r="H44" i="16"/>
  <c r="I883" i="16"/>
  <c r="J883" i="16" s="1"/>
  <c r="I889" i="16"/>
  <c r="J889" i="16" s="1"/>
  <c r="I632" i="16"/>
  <c r="J632" i="16" s="1"/>
  <c r="G913" i="16"/>
  <c r="I913" i="16" s="1"/>
  <c r="J913" i="16" s="1"/>
  <c r="G993" i="16"/>
  <c r="I993" i="16" s="1"/>
  <c r="J993" i="16" s="1"/>
  <c r="G946" i="16"/>
  <c r="I946" i="16" s="1"/>
  <c r="J946" i="16" s="1"/>
  <c r="G865" i="16"/>
  <c r="I865" i="16" s="1"/>
  <c r="J865" i="16" s="1"/>
  <c r="G818" i="16"/>
  <c r="I818" i="16" s="1"/>
  <c r="J818" i="16" s="1"/>
  <c r="G769" i="16"/>
  <c r="I769" i="16" s="1"/>
  <c r="J769" i="16" s="1"/>
  <c r="G678" i="16"/>
  <c r="I678" i="16" s="1"/>
  <c r="J678" i="16" s="1"/>
  <c r="G601" i="16"/>
  <c r="I601" i="16" s="1"/>
  <c r="J601" i="16" s="1"/>
  <c r="G249" i="16"/>
  <c r="I249" i="16" s="1"/>
  <c r="J249" i="16" s="1"/>
  <c r="G189" i="16"/>
  <c r="I189" i="16" s="1"/>
  <c r="J189" i="16" s="1"/>
  <c r="G127" i="16"/>
  <c r="I127" i="16" s="1"/>
  <c r="J127" i="16" s="1"/>
  <c r="G97" i="16"/>
  <c r="I97" i="16" s="1"/>
  <c r="J97" i="16" s="1"/>
  <c r="G71" i="16"/>
  <c r="I71" i="16" s="1"/>
  <c r="J71" i="16" s="1"/>
  <c r="G38" i="16"/>
  <c r="I38" i="16" s="1"/>
  <c r="J38" i="16" s="1"/>
  <c r="G5" i="16"/>
  <c r="I5" i="16" s="1"/>
  <c r="J5" i="16" s="1"/>
  <c r="H737" i="16"/>
  <c r="I737" i="16" s="1"/>
  <c r="J737" i="16" s="1"/>
  <c r="H632" i="16"/>
  <c r="H506" i="16"/>
  <c r="H376" i="16"/>
  <c r="H250" i="16"/>
  <c r="I250" i="16" s="1"/>
  <c r="J250" i="16" s="1"/>
  <c r="H120" i="16"/>
  <c r="H34" i="16"/>
  <c r="G979" i="16"/>
  <c r="I979" i="16" s="1"/>
  <c r="J979" i="16" s="1"/>
  <c r="G945" i="16"/>
  <c r="I945" i="16" s="1"/>
  <c r="J945" i="16" s="1"/>
  <c r="G898" i="16"/>
  <c r="I898" i="16" s="1"/>
  <c r="J898" i="16" s="1"/>
  <c r="G851" i="16"/>
  <c r="I851" i="16" s="1"/>
  <c r="J851" i="16" s="1"/>
  <c r="G817" i="16"/>
  <c r="I817" i="16" s="1"/>
  <c r="J817" i="16" s="1"/>
  <c r="G768" i="16"/>
  <c r="I768" i="16" s="1"/>
  <c r="J768" i="16" s="1"/>
  <c r="G675" i="16"/>
  <c r="I675" i="16" s="1"/>
  <c r="J675" i="16" s="1"/>
  <c r="G587" i="16"/>
  <c r="I587" i="16" s="1"/>
  <c r="J587" i="16" s="1"/>
  <c r="G528" i="16"/>
  <c r="I528" i="16" s="1"/>
  <c r="J528" i="16" s="1"/>
  <c r="G440" i="16"/>
  <c r="I440" i="16" s="1"/>
  <c r="J440" i="16" s="1"/>
  <c r="G329" i="16"/>
  <c r="I329" i="16" s="1"/>
  <c r="J329" i="16" s="1"/>
  <c r="G229" i="16"/>
  <c r="I229" i="16" s="1"/>
  <c r="J229" i="16" s="1"/>
  <c r="G177" i="16"/>
  <c r="I177" i="16" s="1"/>
  <c r="J177" i="16" s="1"/>
  <c r="G126" i="16"/>
  <c r="I126" i="16" s="1"/>
  <c r="J126" i="16" s="1"/>
  <c r="G63" i="16"/>
  <c r="I63" i="16" s="1"/>
  <c r="J63" i="16" s="1"/>
  <c r="G37" i="16"/>
  <c r="I37" i="16" s="1"/>
  <c r="J37" i="16" s="1"/>
  <c r="H992" i="16"/>
  <c r="I992" i="16" s="1"/>
  <c r="J992" i="16" s="1"/>
  <c r="H736" i="16"/>
  <c r="I736" i="16" s="1"/>
  <c r="J736" i="16" s="1"/>
  <c r="H617" i="16"/>
  <c r="H505" i="16"/>
  <c r="H361" i="16"/>
  <c r="H105" i="16"/>
  <c r="I105" i="16" s="1"/>
  <c r="J105" i="16" s="1"/>
  <c r="H33" i="16"/>
  <c r="I33" i="16" s="1"/>
  <c r="J33" i="16" s="1"/>
  <c r="I403" i="16"/>
  <c r="J403" i="16" s="1"/>
  <c r="G931" i="16"/>
  <c r="I931" i="16" s="1"/>
  <c r="J931" i="16" s="1"/>
  <c r="G897" i="16"/>
  <c r="I897" i="16" s="1"/>
  <c r="J897" i="16" s="1"/>
  <c r="G803" i="16"/>
  <c r="I803" i="16" s="1"/>
  <c r="J803" i="16" s="1"/>
  <c r="G731" i="16"/>
  <c r="I731" i="16" s="1"/>
  <c r="J731" i="16" s="1"/>
  <c r="G585" i="16"/>
  <c r="I585" i="16" s="1"/>
  <c r="J585" i="16" s="1"/>
  <c r="G513" i="16"/>
  <c r="I513" i="16" s="1"/>
  <c r="J513" i="16" s="1"/>
  <c r="G419" i="16"/>
  <c r="I419" i="16" s="1"/>
  <c r="J419" i="16" s="1"/>
  <c r="G328" i="16"/>
  <c r="G225" i="16"/>
  <c r="I225" i="16" s="1"/>
  <c r="J225" i="16" s="1"/>
  <c r="G176" i="16"/>
  <c r="I176" i="16" s="1"/>
  <c r="J176" i="16" s="1"/>
  <c r="G125" i="16"/>
  <c r="I125" i="16" s="1"/>
  <c r="J125" i="16" s="1"/>
  <c r="G24" i="16"/>
  <c r="I24" i="16" s="1"/>
  <c r="J24" i="16" s="1"/>
  <c r="H826" i="16"/>
  <c r="H706" i="16"/>
  <c r="I706" i="16" s="1"/>
  <c r="J706" i="16" s="1"/>
  <c r="H609" i="16"/>
  <c r="H464" i="16"/>
  <c r="I464" i="16" s="1"/>
  <c r="J464" i="16" s="1"/>
  <c r="H208" i="16"/>
  <c r="I208" i="16" s="1"/>
  <c r="J208" i="16" s="1"/>
  <c r="I539" i="16"/>
  <c r="J539" i="16" s="1"/>
  <c r="H1000" i="16"/>
  <c r="G1000" i="16"/>
  <c r="I1000" i="16" s="1"/>
  <c r="J1000" i="16" s="1"/>
  <c r="H984" i="16"/>
  <c r="G984" i="16"/>
  <c r="H976" i="16"/>
  <c r="G976" i="16"/>
  <c r="I976" i="16" s="1"/>
  <c r="J976" i="16" s="1"/>
  <c r="H968" i="16"/>
  <c r="G968" i="16"/>
  <c r="I968" i="16" s="1"/>
  <c r="J968" i="16" s="1"/>
  <c r="H960" i="16"/>
  <c r="G960" i="16"/>
  <c r="I960" i="16" s="1"/>
  <c r="J960" i="16" s="1"/>
  <c r="H952" i="16"/>
  <c r="G952" i="16"/>
  <c r="I936" i="16"/>
  <c r="J936" i="16" s="1"/>
  <c r="H928" i="16"/>
  <c r="G928" i="16"/>
  <c r="I920" i="16"/>
  <c r="J920" i="16" s="1"/>
  <c r="H912" i="16"/>
  <c r="G912" i="16"/>
  <c r="I912" i="16" s="1"/>
  <c r="J912" i="16" s="1"/>
  <c r="H904" i="16"/>
  <c r="G904" i="16"/>
  <c r="H896" i="16"/>
  <c r="G896" i="16"/>
  <c r="H888" i="16"/>
  <c r="G888" i="16"/>
  <c r="I888" i="16" s="1"/>
  <c r="J888" i="16" s="1"/>
  <c r="H880" i="16"/>
  <c r="G880" i="16"/>
  <c r="I880" i="16" s="1"/>
  <c r="J880" i="16" s="1"/>
  <c r="G872" i="16"/>
  <c r="I872" i="16" s="1"/>
  <c r="J872" i="16" s="1"/>
  <c r="H872" i="16"/>
  <c r="I864" i="16"/>
  <c r="J864" i="16" s="1"/>
  <c r="H856" i="16"/>
  <c r="G856" i="16"/>
  <c r="H848" i="16"/>
  <c r="G848" i="16"/>
  <c r="I848" i="16" s="1"/>
  <c r="J848" i="16" s="1"/>
  <c r="H840" i="16"/>
  <c r="G840" i="16"/>
  <c r="I840" i="16" s="1"/>
  <c r="J840" i="16" s="1"/>
  <c r="H832" i="16"/>
  <c r="G832" i="16"/>
  <c r="I832" i="16" s="1"/>
  <c r="J832" i="16" s="1"/>
  <c r="H824" i="16"/>
  <c r="G824" i="16"/>
  <c r="I816" i="16"/>
  <c r="J816" i="16" s="1"/>
  <c r="H800" i="16"/>
  <c r="G800" i="16"/>
  <c r="I800" i="16" s="1"/>
  <c r="J800" i="16" s="1"/>
  <c r="H752" i="16"/>
  <c r="G752" i="16"/>
  <c r="G744" i="16"/>
  <c r="H744" i="16"/>
  <c r="H728" i="16"/>
  <c r="G728" i="16"/>
  <c r="I728" i="16" s="1"/>
  <c r="J728" i="16" s="1"/>
  <c r="I680" i="16"/>
  <c r="J680" i="16" s="1"/>
  <c r="H672" i="16"/>
  <c r="G672" i="16"/>
  <c r="H664" i="16"/>
  <c r="G664" i="16"/>
  <c r="I664" i="16" s="1"/>
  <c r="J664" i="16" s="1"/>
  <c r="H624" i="16"/>
  <c r="G624" i="16"/>
  <c r="I624" i="16" s="1"/>
  <c r="J624" i="16" s="1"/>
  <c r="H616" i="16"/>
  <c r="G616" i="16"/>
  <c r="I616" i="16" s="1"/>
  <c r="J616" i="16" s="1"/>
  <c r="I608" i="16"/>
  <c r="J608" i="16" s="1"/>
  <c r="H600" i="16"/>
  <c r="G600" i="16"/>
  <c r="I600" i="16" s="1"/>
  <c r="J600" i="16" s="1"/>
  <c r="H560" i="16"/>
  <c r="G560" i="16"/>
  <c r="H552" i="16"/>
  <c r="G552" i="16"/>
  <c r="H544" i="16"/>
  <c r="G544" i="16"/>
  <c r="H536" i="16"/>
  <c r="G536" i="16"/>
  <c r="I536" i="16" s="1"/>
  <c r="J536" i="16" s="1"/>
  <c r="H496" i="16"/>
  <c r="G496" i="16"/>
  <c r="H488" i="16"/>
  <c r="G488" i="16"/>
  <c r="H472" i="16"/>
  <c r="G472" i="16"/>
  <c r="H432" i="16"/>
  <c r="G432" i="16"/>
  <c r="I432" i="16" s="1"/>
  <c r="J432" i="16" s="1"/>
  <c r="H424" i="16"/>
  <c r="G424" i="16"/>
  <c r="I424" i="16" s="1"/>
  <c r="J424" i="16" s="1"/>
  <c r="H416" i="16"/>
  <c r="G416" i="16"/>
  <c r="I416" i="16" s="1"/>
  <c r="J416" i="16" s="1"/>
  <c r="H408" i="16"/>
  <c r="G408" i="16"/>
  <c r="H384" i="16"/>
  <c r="G384" i="16"/>
  <c r="I384" i="16" s="1"/>
  <c r="J384" i="16" s="1"/>
  <c r="I376" i="16"/>
  <c r="J376" i="16" s="1"/>
  <c r="H360" i="16"/>
  <c r="G360" i="16"/>
  <c r="H320" i="16"/>
  <c r="G320" i="16"/>
  <c r="G312" i="16"/>
  <c r="H312" i="16"/>
  <c r="H296" i="16"/>
  <c r="G296" i="16"/>
  <c r="I296" i="16" s="1"/>
  <c r="J296" i="16" s="1"/>
  <c r="G272" i="16"/>
  <c r="H272" i="16"/>
  <c r="H256" i="16"/>
  <c r="G256" i="16"/>
  <c r="H232" i="16"/>
  <c r="G232" i="16"/>
  <c r="I232" i="16" s="1"/>
  <c r="J232" i="16" s="1"/>
  <c r="H192" i="16"/>
  <c r="G192" i="16"/>
  <c r="G184" i="16"/>
  <c r="H184" i="16"/>
  <c r="H168" i="16"/>
  <c r="G168" i="16"/>
  <c r="I168" i="16" s="1"/>
  <c r="J168" i="16" s="1"/>
  <c r="G144" i="16"/>
  <c r="H144" i="16"/>
  <c r="H128" i="16"/>
  <c r="G128" i="16"/>
  <c r="I120" i="16"/>
  <c r="J120" i="16" s="1"/>
  <c r="H104" i="16"/>
  <c r="G104" i="16"/>
  <c r="G80" i="16"/>
  <c r="H80" i="16"/>
  <c r="H56" i="16"/>
  <c r="G56" i="16"/>
  <c r="H40" i="16"/>
  <c r="G40" i="16"/>
  <c r="I40" i="16" s="1"/>
  <c r="J40" i="16" s="1"/>
  <c r="G16" i="16"/>
  <c r="H16" i="16"/>
  <c r="G1001" i="16"/>
  <c r="I1001" i="16" s="1"/>
  <c r="J1001" i="16" s="1"/>
  <c r="G985" i="16"/>
  <c r="I985" i="16" s="1"/>
  <c r="J985" i="16" s="1"/>
  <c r="G969" i="16"/>
  <c r="I969" i="16" s="1"/>
  <c r="J969" i="16" s="1"/>
  <c r="G953" i="16"/>
  <c r="I953" i="16" s="1"/>
  <c r="J953" i="16" s="1"/>
  <c r="G937" i="16"/>
  <c r="I937" i="16" s="1"/>
  <c r="J937" i="16" s="1"/>
  <c r="G921" i="16"/>
  <c r="I921" i="16" s="1"/>
  <c r="J921" i="16" s="1"/>
  <c r="G905" i="16"/>
  <c r="I905" i="16" s="1"/>
  <c r="J905" i="16" s="1"/>
  <c r="G873" i="16"/>
  <c r="I873" i="16" s="1"/>
  <c r="J873" i="16" s="1"/>
  <c r="G857" i="16"/>
  <c r="I857" i="16" s="1"/>
  <c r="J857" i="16" s="1"/>
  <c r="G841" i="16"/>
  <c r="I841" i="16" s="1"/>
  <c r="J841" i="16" s="1"/>
  <c r="G825" i="16"/>
  <c r="I825" i="16" s="1"/>
  <c r="J825" i="16" s="1"/>
  <c r="G793" i="16"/>
  <c r="I793" i="16" s="1"/>
  <c r="J793" i="16" s="1"/>
  <c r="G775" i="16"/>
  <c r="I775" i="16" s="1"/>
  <c r="J775" i="16" s="1"/>
  <c r="G757" i="16"/>
  <c r="I757" i="16" s="1"/>
  <c r="J757" i="16" s="1"/>
  <c r="G739" i="16"/>
  <c r="I739" i="16" s="1"/>
  <c r="J739" i="16" s="1"/>
  <c r="G720" i="16"/>
  <c r="I720" i="16" s="1"/>
  <c r="J720" i="16" s="1"/>
  <c r="G702" i="16"/>
  <c r="I702" i="16" s="1"/>
  <c r="J702" i="16" s="1"/>
  <c r="G684" i="16"/>
  <c r="I684" i="16" s="1"/>
  <c r="J684" i="16" s="1"/>
  <c r="G665" i="16"/>
  <c r="I665" i="16" s="1"/>
  <c r="J665" i="16" s="1"/>
  <c r="G647" i="16"/>
  <c r="I647" i="16" s="1"/>
  <c r="J647" i="16" s="1"/>
  <c r="G629" i="16"/>
  <c r="I629" i="16" s="1"/>
  <c r="J629" i="16" s="1"/>
  <c r="G611" i="16"/>
  <c r="I611" i="16" s="1"/>
  <c r="J611" i="16" s="1"/>
  <c r="G592" i="16"/>
  <c r="I592" i="16" s="1"/>
  <c r="J592" i="16" s="1"/>
  <c r="G574" i="16"/>
  <c r="I574" i="16" s="1"/>
  <c r="J574" i="16" s="1"/>
  <c r="G556" i="16"/>
  <c r="I556" i="16" s="1"/>
  <c r="J556" i="16" s="1"/>
  <c r="G537" i="16"/>
  <c r="I537" i="16" s="1"/>
  <c r="J537" i="16" s="1"/>
  <c r="G519" i="16"/>
  <c r="I519" i="16" s="1"/>
  <c r="J519" i="16" s="1"/>
  <c r="G501" i="16"/>
  <c r="I501" i="16" s="1"/>
  <c r="J501" i="16" s="1"/>
  <c r="G483" i="16"/>
  <c r="I483" i="16" s="1"/>
  <c r="J483" i="16" s="1"/>
  <c r="G446" i="16"/>
  <c r="I446" i="16" s="1"/>
  <c r="J446" i="16" s="1"/>
  <c r="G428" i="16"/>
  <c r="I428" i="16" s="1"/>
  <c r="J428" i="16" s="1"/>
  <c r="G409" i="16"/>
  <c r="I409" i="16" s="1"/>
  <c r="J409" i="16" s="1"/>
  <c r="G390" i="16"/>
  <c r="I390" i="16" s="1"/>
  <c r="J390" i="16" s="1"/>
  <c r="G366" i="16"/>
  <c r="I366" i="16" s="1"/>
  <c r="J366" i="16" s="1"/>
  <c r="G341" i="16"/>
  <c r="I341" i="16" s="1"/>
  <c r="J341" i="16" s="1"/>
  <c r="G313" i="16"/>
  <c r="I313" i="16" s="1"/>
  <c r="J313" i="16" s="1"/>
  <c r="G288" i="16"/>
  <c r="I288" i="16" s="1"/>
  <c r="J288" i="16" s="1"/>
  <c r="G263" i="16"/>
  <c r="I263" i="16" s="1"/>
  <c r="J263" i="16" s="1"/>
  <c r="G238" i="16"/>
  <c r="I238" i="16" s="1"/>
  <c r="J238" i="16" s="1"/>
  <c r="G185" i="16"/>
  <c r="I185" i="16" s="1"/>
  <c r="J185" i="16" s="1"/>
  <c r="G160" i="16"/>
  <c r="I160" i="16" s="1"/>
  <c r="J160" i="16" s="1"/>
  <c r="G135" i="16"/>
  <c r="I135" i="16" s="1"/>
  <c r="J135" i="16" s="1"/>
  <c r="G57" i="16"/>
  <c r="I57" i="16" s="1"/>
  <c r="J57" i="16" s="1"/>
  <c r="G32" i="16"/>
  <c r="I32" i="16" s="1"/>
  <c r="J32" i="16" s="1"/>
  <c r="H974" i="16"/>
  <c r="I974" i="16" s="1"/>
  <c r="J974" i="16" s="1"/>
  <c r="H900" i="16"/>
  <c r="I900" i="16" s="1"/>
  <c r="J900" i="16" s="1"/>
  <c r="H864" i="16"/>
  <c r="H827" i="16"/>
  <c r="I827" i="16" s="1"/>
  <c r="J827" i="16" s="1"/>
  <c r="H791" i="16"/>
  <c r="I791" i="16" s="1"/>
  <c r="J791" i="16" s="1"/>
  <c r="H754" i="16"/>
  <c r="I754" i="16" s="1"/>
  <c r="J754" i="16" s="1"/>
  <c r="H718" i="16"/>
  <c r="H681" i="16"/>
  <c r="H633" i="16"/>
  <c r="I633" i="16" s="1"/>
  <c r="J633" i="16" s="1"/>
  <c r="H580" i="16"/>
  <c r="H530" i="16"/>
  <c r="H480" i="16"/>
  <c r="I480" i="16" s="1"/>
  <c r="J480" i="16" s="1"/>
  <c r="H427" i="16"/>
  <c r="I427" i="16" s="1"/>
  <c r="J427" i="16" s="1"/>
  <c r="H324" i="16"/>
  <c r="I324" i="16" s="1"/>
  <c r="J324" i="16" s="1"/>
  <c r="H274" i="16"/>
  <c r="H171" i="16"/>
  <c r="I171" i="16" s="1"/>
  <c r="J171" i="16" s="1"/>
  <c r="H65" i="16"/>
  <c r="I65" i="16" s="1"/>
  <c r="J65" i="16" s="1"/>
  <c r="H999" i="16"/>
  <c r="G999" i="16"/>
  <c r="H983" i="16"/>
  <c r="G983" i="16"/>
  <c r="I983" i="16" s="1"/>
  <c r="J983" i="16" s="1"/>
  <c r="H967" i="16"/>
  <c r="G967" i="16"/>
  <c r="H959" i="16"/>
  <c r="G959" i="16"/>
  <c r="H951" i="16"/>
  <c r="G951" i="16"/>
  <c r="H943" i="16"/>
  <c r="G943" i="16"/>
  <c r="G935" i="16"/>
  <c r="H935" i="16"/>
  <c r="G927" i="16"/>
  <c r="H927" i="16"/>
  <c r="H911" i="16"/>
  <c r="G911" i="16"/>
  <c r="I911" i="16" s="1"/>
  <c r="J911" i="16" s="1"/>
  <c r="H903" i="16"/>
  <c r="G903" i="16"/>
  <c r="H895" i="16"/>
  <c r="G895" i="16"/>
  <c r="I895" i="16" s="1"/>
  <c r="J895" i="16" s="1"/>
  <c r="H887" i="16"/>
  <c r="G887" i="16"/>
  <c r="I887" i="16" s="1"/>
  <c r="J887" i="16" s="1"/>
  <c r="H879" i="16"/>
  <c r="G879" i="16"/>
  <c r="I879" i="16" s="1"/>
  <c r="J879" i="16" s="1"/>
  <c r="H855" i="16"/>
  <c r="G855" i="16"/>
  <c r="H839" i="16"/>
  <c r="G839" i="16"/>
  <c r="I839" i="16" s="1"/>
  <c r="J839" i="16" s="1"/>
  <c r="H831" i="16"/>
  <c r="G831" i="16"/>
  <c r="H823" i="16"/>
  <c r="G823" i="16"/>
  <c r="H815" i="16"/>
  <c r="G815" i="16"/>
  <c r="G807" i="16"/>
  <c r="H807" i="16"/>
  <c r="G799" i="16"/>
  <c r="H799" i="16"/>
  <c r="H783" i="16"/>
  <c r="G783" i="16"/>
  <c r="I783" i="16" s="1"/>
  <c r="J783" i="16" s="1"/>
  <c r="H727" i="16"/>
  <c r="G727" i="16"/>
  <c r="I727" i="16" s="1"/>
  <c r="J727" i="16" s="1"/>
  <c r="H679" i="16"/>
  <c r="G679" i="16"/>
  <c r="H671" i="16"/>
  <c r="G671" i="16"/>
  <c r="H663" i="16"/>
  <c r="G663" i="16"/>
  <c r="I663" i="16" s="1"/>
  <c r="J663" i="16" s="1"/>
  <c r="H655" i="16"/>
  <c r="G655" i="16"/>
  <c r="H615" i="16"/>
  <c r="G615" i="16"/>
  <c r="H607" i="16"/>
  <c r="G607" i="16"/>
  <c r="H599" i="16"/>
  <c r="G599" i="16"/>
  <c r="I599" i="16" s="1"/>
  <c r="J599" i="16" s="1"/>
  <c r="H591" i="16"/>
  <c r="G591" i="16"/>
  <c r="H551" i="16"/>
  <c r="G551" i="16"/>
  <c r="H543" i="16"/>
  <c r="G543" i="16"/>
  <c r="H535" i="16"/>
  <c r="G535" i="16"/>
  <c r="I535" i="16" s="1"/>
  <c r="J535" i="16" s="1"/>
  <c r="H527" i="16"/>
  <c r="G527" i="16"/>
  <c r="H487" i="16"/>
  <c r="G487" i="16"/>
  <c r="H479" i="16"/>
  <c r="G479" i="16"/>
  <c r="H471" i="16"/>
  <c r="G471" i="16"/>
  <c r="I471" i="16" s="1"/>
  <c r="J471" i="16" s="1"/>
  <c r="H463" i="16"/>
  <c r="G463" i="16"/>
  <c r="H423" i="16"/>
  <c r="G423" i="16"/>
  <c r="H415" i="16"/>
  <c r="G415" i="16"/>
  <c r="H407" i="16"/>
  <c r="G407" i="16"/>
  <c r="I407" i="16" s="1"/>
  <c r="J407" i="16" s="1"/>
  <c r="H399" i="16"/>
  <c r="G399" i="16"/>
  <c r="H375" i="16"/>
  <c r="G375" i="16"/>
  <c r="H359" i="16"/>
  <c r="G359" i="16"/>
  <c r="H351" i="16"/>
  <c r="G351" i="16"/>
  <c r="I351" i="16" s="1"/>
  <c r="J351" i="16" s="1"/>
  <c r="H335" i="16"/>
  <c r="G335" i="16"/>
  <c r="H311" i="16"/>
  <c r="G311" i="16"/>
  <c r="H295" i="16"/>
  <c r="G295" i="16"/>
  <c r="H287" i="16"/>
  <c r="G287" i="16"/>
  <c r="I287" i="16" s="1"/>
  <c r="J287" i="16" s="1"/>
  <c r="H271" i="16"/>
  <c r="G271" i="16"/>
  <c r="H247" i="16"/>
  <c r="G247" i="16"/>
  <c r="H231" i="16"/>
  <c r="G231" i="16"/>
  <c r="H223" i="16"/>
  <c r="G223" i="16"/>
  <c r="I223" i="16" s="1"/>
  <c r="J223" i="16" s="1"/>
  <c r="H207" i="16"/>
  <c r="G207" i="16"/>
  <c r="H183" i="16"/>
  <c r="G183" i="16"/>
  <c r="H167" i="16"/>
  <c r="G167" i="16"/>
  <c r="H159" i="16"/>
  <c r="G159" i="16"/>
  <c r="I159" i="16" s="1"/>
  <c r="J159" i="16" s="1"/>
  <c r="H143" i="16"/>
  <c r="G143" i="16"/>
  <c r="G996" i="16"/>
  <c r="I996" i="16" s="1"/>
  <c r="J996" i="16" s="1"/>
  <c r="G980" i="16"/>
  <c r="I980" i="16" s="1"/>
  <c r="J980" i="16" s="1"/>
  <c r="G964" i="16"/>
  <c r="I964" i="16" s="1"/>
  <c r="J964" i="16" s="1"/>
  <c r="G948" i="16"/>
  <c r="I948" i="16" s="1"/>
  <c r="J948" i="16" s="1"/>
  <c r="G932" i="16"/>
  <c r="I932" i="16" s="1"/>
  <c r="J932" i="16" s="1"/>
  <c r="G916" i="16"/>
  <c r="I916" i="16" s="1"/>
  <c r="J916" i="16" s="1"/>
  <c r="G884" i="16"/>
  <c r="I884" i="16" s="1"/>
  <c r="J884" i="16" s="1"/>
  <c r="G868" i="16"/>
  <c r="I868" i="16" s="1"/>
  <c r="J868" i="16" s="1"/>
  <c r="G852" i="16"/>
  <c r="I852" i="16" s="1"/>
  <c r="J852" i="16" s="1"/>
  <c r="G836" i="16"/>
  <c r="I836" i="16" s="1"/>
  <c r="J836" i="16" s="1"/>
  <c r="G820" i="16"/>
  <c r="I820" i="16" s="1"/>
  <c r="J820" i="16" s="1"/>
  <c r="G804" i="16"/>
  <c r="I804" i="16" s="1"/>
  <c r="J804" i="16" s="1"/>
  <c r="G788" i="16"/>
  <c r="I788" i="16" s="1"/>
  <c r="J788" i="16" s="1"/>
  <c r="G751" i="16"/>
  <c r="I751" i="16" s="1"/>
  <c r="J751" i="16" s="1"/>
  <c r="G733" i="16"/>
  <c r="I733" i="16" s="1"/>
  <c r="J733" i="16" s="1"/>
  <c r="G660" i="16"/>
  <c r="I660" i="16" s="1"/>
  <c r="J660" i="16" s="1"/>
  <c r="G623" i="16"/>
  <c r="I623" i="16" s="1"/>
  <c r="J623" i="16" s="1"/>
  <c r="G605" i="16"/>
  <c r="I605" i="16" s="1"/>
  <c r="J605" i="16" s="1"/>
  <c r="G532" i="16"/>
  <c r="I532" i="16" s="1"/>
  <c r="J532" i="16" s="1"/>
  <c r="G495" i="16"/>
  <c r="I495" i="16" s="1"/>
  <c r="J495" i="16" s="1"/>
  <c r="G477" i="16"/>
  <c r="I477" i="16" s="1"/>
  <c r="J477" i="16" s="1"/>
  <c r="G422" i="16"/>
  <c r="I422" i="16" s="1"/>
  <c r="J422" i="16" s="1"/>
  <c r="G404" i="16"/>
  <c r="I404" i="16" s="1"/>
  <c r="J404" i="16" s="1"/>
  <c r="G383" i="16"/>
  <c r="I383" i="16" s="1"/>
  <c r="J383" i="16" s="1"/>
  <c r="G358" i="16"/>
  <c r="I358" i="16" s="1"/>
  <c r="J358" i="16" s="1"/>
  <c r="G333" i="16"/>
  <c r="I333" i="16" s="1"/>
  <c r="J333" i="16" s="1"/>
  <c r="G255" i="16"/>
  <c r="I255" i="16" s="1"/>
  <c r="J255" i="16" s="1"/>
  <c r="G230" i="16"/>
  <c r="I230" i="16" s="1"/>
  <c r="J230" i="16" s="1"/>
  <c r="H972" i="16"/>
  <c r="I972" i="16" s="1"/>
  <c r="J972" i="16" s="1"/>
  <c r="H863" i="16"/>
  <c r="I863" i="16" s="1"/>
  <c r="J863" i="16" s="1"/>
  <c r="H790" i="16"/>
  <c r="I790" i="16" s="1"/>
  <c r="J790" i="16" s="1"/>
  <c r="H716" i="16"/>
  <c r="H476" i="16"/>
  <c r="I476" i="16" s="1"/>
  <c r="J476" i="16" s="1"/>
  <c r="H220" i="16"/>
  <c r="I220" i="16" s="1"/>
  <c r="J220" i="16" s="1"/>
  <c r="G998" i="16"/>
  <c r="I998" i="16" s="1"/>
  <c r="J998" i="16" s="1"/>
  <c r="H998" i="16"/>
  <c r="I990" i="16"/>
  <c r="J990" i="16" s="1"/>
  <c r="G982" i="16"/>
  <c r="H982" i="16"/>
  <c r="G966" i="16"/>
  <c r="H966" i="16"/>
  <c r="H958" i="16"/>
  <c r="G958" i="16"/>
  <c r="H950" i="16"/>
  <c r="G950" i="16"/>
  <c r="I950" i="16" s="1"/>
  <c r="J950" i="16" s="1"/>
  <c r="H942" i="16"/>
  <c r="G942" i="16"/>
  <c r="H934" i="16"/>
  <c r="G934" i="16"/>
  <c r="H910" i="16"/>
  <c r="G910" i="16"/>
  <c r="H894" i="16"/>
  <c r="G894" i="16"/>
  <c r="I894" i="16" s="1"/>
  <c r="J894" i="16" s="1"/>
  <c r="H886" i="16"/>
  <c r="G886" i="16"/>
  <c r="I886" i="16" s="1"/>
  <c r="J886" i="16" s="1"/>
  <c r="H878" i="16"/>
  <c r="G878" i="16"/>
  <c r="I878" i="16" s="1"/>
  <c r="J878" i="16" s="1"/>
  <c r="H870" i="16"/>
  <c r="G870" i="16"/>
  <c r="G862" i="16"/>
  <c r="H862" i="16"/>
  <c r="G854" i="16"/>
  <c r="H854" i="16"/>
  <c r="G838" i="16"/>
  <c r="H838" i="16"/>
  <c r="H830" i="16"/>
  <c r="G830" i="16"/>
  <c r="H822" i="16"/>
  <c r="G822" i="16"/>
  <c r="H814" i="16"/>
  <c r="G814" i="16"/>
  <c r="H806" i="16"/>
  <c r="G806" i="16"/>
  <c r="I806" i="16" s="1"/>
  <c r="J806" i="16" s="1"/>
  <c r="H782" i="16"/>
  <c r="G782" i="16"/>
  <c r="H734" i="16"/>
  <c r="G734" i="16"/>
  <c r="G726" i="16"/>
  <c r="H726" i="16"/>
  <c r="I718" i="16"/>
  <c r="J718" i="16" s="1"/>
  <c r="H710" i="16"/>
  <c r="G710" i="16"/>
  <c r="H670" i="16"/>
  <c r="G670" i="16"/>
  <c r="H662" i="16"/>
  <c r="G662" i="16"/>
  <c r="I662" i="16" s="1"/>
  <c r="J662" i="16" s="1"/>
  <c r="H654" i="16"/>
  <c r="G654" i="16"/>
  <c r="H646" i="16"/>
  <c r="G646" i="16"/>
  <c r="H606" i="16"/>
  <c r="G606" i="16"/>
  <c r="H598" i="16"/>
  <c r="G598" i="16"/>
  <c r="I598" i="16" s="1"/>
  <c r="J598" i="16" s="1"/>
  <c r="H590" i="16"/>
  <c r="G590" i="16"/>
  <c r="H582" i="16"/>
  <c r="G582" i="16"/>
  <c r="H542" i="16"/>
  <c r="G542" i="16"/>
  <c r="H534" i="16"/>
  <c r="G534" i="16"/>
  <c r="I534" i="16" s="1"/>
  <c r="J534" i="16" s="1"/>
  <c r="H526" i="16"/>
  <c r="G526" i="16"/>
  <c r="H518" i="16"/>
  <c r="G518" i="16"/>
  <c r="H478" i="16"/>
  <c r="G478" i="16"/>
  <c r="H470" i="16"/>
  <c r="G470" i="16"/>
  <c r="I470" i="16" s="1"/>
  <c r="J470" i="16" s="1"/>
  <c r="H462" i="16"/>
  <c r="G462" i="16"/>
  <c r="H454" i="16"/>
  <c r="G454" i="16"/>
  <c r="H414" i="16"/>
  <c r="G414" i="16"/>
  <c r="H406" i="16"/>
  <c r="G406" i="16"/>
  <c r="I406" i="16" s="1"/>
  <c r="J406" i="16" s="1"/>
  <c r="H398" i="16"/>
  <c r="G398" i="16"/>
  <c r="H374" i="16"/>
  <c r="G374" i="16"/>
  <c r="H350" i="16"/>
  <c r="G350" i="16"/>
  <c r="H334" i="16"/>
  <c r="G334" i="16"/>
  <c r="I334" i="16" s="1"/>
  <c r="J334" i="16" s="1"/>
  <c r="H326" i="16"/>
  <c r="G326" i="16"/>
  <c r="H310" i="16"/>
  <c r="G310" i="16"/>
  <c r="H286" i="16"/>
  <c r="G286" i="16"/>
  <c r="H270" i="16"/>
  <c r="G270" i="16"/>
  <c r="I270" i="16" s="1"/>
  <c r="J270" i="16" s="1"/>
  <c r="H262" i="16"/>
  <c r="G262" i="16"/>
  <c r="H246" i="16"/>
  <c r="G246" i="16"/>
  <c r="H222" i="16"/>
  <c r="G222" i="16"/>
  <c r="H206" i="16"/>
  <c r="G206" i="16"/>
  <c r="I206" i="16" s="1"/>
  <c r="J206" i="16" s="1"/>
  <c r="H198" i="16"/>
  <c r="G198" i="16"/>
  <c r="H182" i="16"/>
  <c r="G182" i="16"/>
  <c r="H158" i="16"/>
  <c r="G158" i="16"/>
  <c r="G750" i="16"/>
  <c r="I750" i="16" s="1"/>
  <c r="J750" i="16" s="1"/>
  <c r="G732" i="16"/>
  <c r="I732" i="16" s="1"/>
  <c r="J732" i="16" s="1"/>
  <c r="G695" i="16"/>
  <c r="I695" i="16" s="1"/>
  <c r="J695" i="16" s="1"/>
  <c r="G677" i="16"/>
  <c r="I677" i="16" s="1"/>
  <c r="J677" i="16" s="1"/>
  <c r="G622" i="16"/>
  <c r="I622" i="16" s="1"/>
  <c r="J622" i="16" s="1"/>
  <c r="G604" i="16"/>
  <c r="I604" i="16" s="1"/>
  <c r="J604" i="16" s="1"/>
  <c r="G567" i="16"/>
  <c r="I567" i="16" s="1"/>
  <c r="J567" i="16" s="1"/>
  <c r="G549" i="16"/>
  <c r="I549" i="16" s="1"/>
  <c r="J549" i="16" s="1"/>
  <c r="G494" i="16"/>
  <c r="I494" i="16" s="1"/>
  <c r="J494" i="16" s="1"/>
  <c r="G439" i="16"/>
  <c r="I439" i="16" s="1"/>
  <c r="J439" i="16" s="1"/>
  <c r="G421" i="16"/>
  <c r="I421" i="16" s="1"/>
  <c r="J421" i="16" s="1"/>
  <c r="G382" i="16"/>
  <c r="I382" i="16" s="1"/>
  <c r="J382" i="16" s="1"/>
  <c r="G357" i="16"/>
  <c r="I357" i="16" s="1"/>
  <c r="J357" i="16" s="1"/>
  <c r="G279" i="16"/>
  <c r="I279" i="16" s="1"/>
  <c r="J279" i="16" s="1"/>
  <c r="G254" i="16"/>
  <c r="I254" i="16" s="1"/>
  <c r="J254" i="16" s="1"/>
  <c r="G151" i="16"/>
  <c r="I151" i="16" s="1"/>
  <c r="J151" i="16" s="1"/>
  <c r="H997" i="16"/>
  <c r="I997" i="16" s="1"/>
  <c r="J997" i="16" s="1"/>
  <c r="H926" i="16"/>
  <c r="I926" i="16" s="1"/>
  <c r="J926" i="16" s="1"/>
  <c r="H743" i="16"/>
  <c r="I743" i="16" s="1"/>
  <c r="J743" i="16" s="1"/>
  <c r="H564" i="16"/>
  <c r="I564" i="16" s="1"/>
  <c r="J564" i="16" s="1"/>
  <c r="H308" i="16"/>
  <c r="H989" i="16"/>
  <c r="G989" i="16"/>
  <c r="I989" i="16" s="1"/>
  <c r="J989" i="16" s="1"/>
  <c r="H981" i="16"/>
  <c r="G981" i="16"/>
  <c r="I981" i="16" s="1"/>
  <c r="J981" i="16" s="1"/>
  <c r="H973" i="16"/>
  <c r="G973" i="16"/>
  <c r="I973" i="16" s="1"/>
  <c r="J973" i="16" s="1"/>
  <c r="H965" i="16"/>
  <c r="G965" i="16"/>
  <c r="H957" i="16"/>
  <c r="G957" i="16"/>
  <c r="I957" i="16" s="1"/>
  <c r="J957" i="16" s="1"/>
  <c r="H949" i="16"/>
  <c r="G949" i="16"/>
  <c r="I949" i="16" s="1"/>
  <c r="J949" i="16" s="1"/>
  <c r="H941" i="16"/>
  <c r="G941" i="16"/>
  <c r="I941" i="16" s="1"/>
  <c r="J941" i="16" s="1"/>
  <c r="H933" i="16"/>
  <c r="G933" i="16"/>
  <c r="H925" i="16"/>
  <c r="G925" i="16"/>
  <c r="I925" i="16" s="1"/>
  <c r="J925" i="16" s="1"/>
  <c r="H917" i="16"/>
  <c r="G917" i="16"/>
  <c r="I917" i="16" s="1"/>
  <c r="J917" i="16" s="1"/>
  <c r="H909" i="16"/>
  <c r="G909" i="16"/>
  <c r="I909" i="16" s="1"/>
  <c r="J909" i="16" s="1"/>
  <c r="H901" i="16"/>
  <c r="G901" i="16"/>
  <c r="H893" i="16"/>
  <c r="G893" i="16"/>
  <c r="I893" i="16" s="1"/>
  <c r="J893" i="16" s="1"/>
  <c r="H885" i="16"/>
  <c r="G885" i="16"/>
  <c r="I885" i="16" s="1"/>
  <c r="J885" i="16" s="1"/>
  <c r="H877" i="16"/>
  <c r="G877" i="16"/>
  <c r="I877" i="16" s="1"/>
  <c r="J877" i="16" s="1"/>
  <c r="H869" i="16"/>
  <c r="G869" i="16"/>
  <c r="H861" i="16"/>
  <c r="G861" i="16"/>
  <c r="I861" i="16" s="1"/>
  <c r="J861" i="16" s="1"/>
  <c r="H853" i="16"/>
  <c r="G853" i="16"/>
  <c r="I853" i="16" s="1"/>
  <c r="J853" i="16" s="1"/>
  <c r="H845" i="16"/>
  <c r="G845" i="16"/>
  <c r="I845" i="16" s="1"/>
  <c r="J845" i="16" s="1"/>
  <c r="H837" i="16"/>
  <c r="G837" i="16"/>
  <c r="H829" i="16"/>
  <c r="G829" i="16"/>
  <c r="I829" i="16" s="1"/>
  <c r="J829" i="16" s="1"/>
  <c r="H821" i="16"/>
  <c r="G821" i="16"/>
  <c r="I821" i="16" s="1"/>
  <c r="J821" i="16" s="1"/>
  <c r="H813" i="16"/>
  <c r="G813" i="16"/>
  <c r="I813" i="16" s="1"/>
  <c r="J813" i="16" s="1"/>
  <c r="H805" i="16"/>
  <c r="G805" i="16"/>
  <c r="H797" i="16"/>
  <c r="G797" i="16"/>
  <c r="I797" i="16" s="1"/>
  <c r="J797" i="16" s="1"/>
  <c r="H789" i="16"/>
  <c r="G789" i="16"/>
  <c r="I789" i="16" s="1"/>
  <c r="J789" i="16" s="1"/>
  <c r="H781" i="16"/>
  <c r="G781" i="16"/>
  <c r="I781" i="16" s="1"/>
  <c r="J781" i="16" s="1"/>
  <c r="H773" i="16"/>
  <c r="G773" i="16"/>
  <c r="H765" i="16"/>
  <c r="G765" i="16"/>
  <c r="I765" i="16" s="1"/>
  <c r="J765" i="16" s="1"/>
  <c r="H725" i="16"/>
  <c r="G725" i="16"/>
  <c r="I725" i="16" s="1"/>
  <c r="J725" i="16" s="1"/>
  <c r="H717" i="16"/>
  <c r="G717" i="16"/>
  <c r="I717" i="16" s="1"/>
  <c r="J717" i="16" s="1"/>
  <c r="H709" i="16"/>
  <c r="G709" i="16"/>
  <c r="H701" i="16"/>
  <c r="G701" i="16"/>
  <c r="I701" i="16" s="1"/>
  <c r="J701" i="16" s="1"/>
  <c r="H661" i="16"/>
  <c r="G661" i="16"/>
  <c r="I661" i="16" s="1"/>
  <c r="J661" i="16" s="1"/>
  <c r="H653" i="16"/>
  <c r="G653" i="16"/>
  <c r="I653" i="16" s="1"/>
  <c r="J653" i="16" s="1"/>
  <c r="H645" i="16"/>
  <c r="G645" i="16"/>
  <c r="H637" i="16"/>
  <c r="G637" i="16"/>
  <c r="I637" i="16" s="1"/>
  <c r="J637" i="16" s="1"/>
  <c r="H597" i="16"/>
  <c r="G597" i="16"/>
  <c r="I597" i="16" s="1"/>
  <c r="J597" i="16" s="1"/>
  <c r="H589" i="16"/>
  <c r="G589" i="16"/>
  <c r="I589" i="16" s="1"/>
  <c r="J589" i="16" s="1"/>
  <c r="H581" i="16"/>
  <c r="G581" i="16"/>
  <c r="H573" i="16"/>
  <c r="G573" i="16"/>
  <c r="I573" i="16" s="1"/>
  <c r="J573" i="16" s="1"/>
  <c r="H533" i="16"/>
  <c r="G533" i="16"/>
  <c r="I533" i="16" s="1"/>
  <c r="J533" i="16" s="1"/>
  <c r="H525" i="16"/>
  <c r="G525" i="16"/>
  <c r="I525" i="16" s="1"/>
  <c r="J525" i="16" s="1"/>
  <c r="H517" i="16"/>
  <c r="G517" i="16"/>
  <c r="H509" i="16"/>
  <c r="G509" i="16"/>
  <c r="I509" i="16" s="1"/>
  <c r="J509" i="16" s="1"/>
  <c r="H469" i="16"/>
  <c r="G469" i="16"/>
  <c r="I469" i="16" s="1"/>
  <c r="J469" i="16" s="1"/>
  <c r="H461" i="16"/>
  <c r="G461" i="16"/>
  <c r="I461" i="16" s="1"/>
  <c r="J461" i="16" s="1"/>
  <c r="H453" i="16"/>
  <c r="G453" i="16"/>
  <c r="H445" i="16"/>
  <c r="G445" i="16"/>
  <c r="I445" i="16" s="1"/>
  <c r="J445" i="16" s="1"/>
  <c r="H405" i="16"/>
  <c r="G405" i="16"/>
  <c r="I405" i="16" s="1"/>
  <c r="J405" i="16" s="1"/>
  <c r="H397" i="16"/>
  <c r="G397" i="16"/>
  <c r="I397" i="16" s="1"/>
  <c r="J397" i="16" s="1"/>
  <c r="H389" i="16"/>
  <c r="G389" i="16"/>
  <c r="H373" i="16"/>
  <c r="G373" i="16"/>
  <c r="I373" i="16" s="1"/>
  <c r="J373" i="16" s="1"/>
  <c r="H365" i="16"/>
  <c r="G365" i="16"/>
  <c r="I365" i="16" s="1"/>
  <c r="J365" i="16" s="1"/>
  <c r="H349" i="16"/>
  <c r="G349" i="16"/>
  <c r="I349" i="16" s="1"/>
  <c r="J349" i="16" s="1"/>
  <c r="H325" i="16"/>
  <c r="G325" i="16"/>
  <c r="H309" i="16"/>
  <c r="G309" i="16"/>
  <c r="I309" i="16" s="1"/>
  <c r="J309" i="16" s="1"/>
  <c r="H301" i="16"/>
  <c r="G301" i="16"/>
  <c r="I301" i="16" s="1"/>
  <c r="J301" i="16" s="1"/>
  <c r="H285" i="16"/>
  <c r="G285" i="16"/>
  <c r="I285" i="16" s="1"/>
  <c r="J285" i="16" s="1"/>
  <c r="I834" i="16"/>
  <c r="J834" i="16" s="1"/>
  <c r="G767" i="16"/>
  <c r="I767" i="16" s="1"/>
  <c r="J767" i="16" s="1"/>
  <c r="G749" i="16"/>
  <c r="I749" i="16" s="1"/>
  <c r="J749" i="16" s="1"/>
  <c r="G694" i="16"/>
  <c r="I694" i="16" s="1"/>
  <c r="J694" i="16" s="1"/>
  <c r="G676" i="16"/>
  <c r="I676" i="16" s="1"/>
  <c r="J676" i="16" s="1"/>
  <c r="I657" i="16"/>
  <c r="J657" i="16" s="1"/>
  <c r="G639" i="16"/>
  <c r="I639" i="16" s="1"/>
  <c r="J639" i="16" s="1"/>
  <c r="G621" i="16"/>
  <c r="I621" i="16" s="1"/>
  <c r="J621" i="16" s="1"/>
  <c r="I584" i="16"/>
  <c r="J584" i="16" s="1"/>
  <c r="G566" i="16"/>
  <c r="I566" i="16" s="1"/>
  <c r="J566" i="16" s="1"/>
  <c r="G548" i="16"/>
  <c r="I548" i="16" s="1"/>
  <c r="J548" i="16" s="1"/>
  <c r="G511" i="16"/>
  <c r="I511" i="16" s="1"/>
  <c r="J511" i="16" s="1"/>
  <c r="G493" i="16"/>
  <c r="I493" i="16" s="1"/>
  <c r="J493" i="16" s="1"/>
  <c r="G438" i="16"/>
  <c r="I438" i="16" s="1"/>
  <c r="J438" i="16" s="1"/>
  <c r="G420" i="16"/>
  <c r="I420" i="16" s="1"/>
  <c r="J420" i="16" s="1"/>
  <c r="I401" i="16"/>
  <c r="J401" i="16" s="1"/>
  <c r="G381" i="16"/>
  <c r="I381" i="16" s="1"/>
  <c r="J381" i="16" s="1"/>
  <c r="I328" i="16"/>
  <c r="J328" i="16" s="1"/>
  <c r="G303" i="16"/>
  <c r="I303" i="16" s="1"/>
  <c r="J303" i="16" s="1"/>
  <c r="G278" i="16"/>
  <c r="I278" i="16" s="1"/>
  <c r="J278" i="16" s="1"/>
  <c r="G175" i="16"/>
  <c r="I175" i="16" s="1"/>
  <c r="J175" i="16" s="1"/>
  <c r="I150" i="16"/>
  <c r="J150" i="16" s="1"/>
  <c r="H956" i="16"/>
  <c r="I956" i="16" s="1"/>
  <c r="J956" i="16" s="1"/>
  <c r="H847" i="16"/>
  <c r="I847" i="16" s="1"/>
  <c r="J847" i="16" s="1"/>
  <c r="H774" i="16"/>
  <c r="I774" i="16" s="1"/>
  <c r="J774" i="16" s="1"/>
  <c r="H700" i="16"/>
  <c r="I700" i="16" s="1"/>
  <c r="J700" i="16" s="1"/>
  <c r="H300" i="16"/>
  <c r="I300" i="16" s="1"/>
  <c r="J300" i="16" s="1"/>
  <c r="H780" i="16"/>
  <c r="G780" i="16"/>
  <c r="I780" i="16" s="1"/>
  <c r="J780" i="16" s="1"/>
  <c r="H764" i="16"/>
  <c r="G764" i="16"/>
  <c r="H756" i="16"/>
  <c r="G756" i="16"/>
  <c r="I580" i="16"/>
  <c r="J580" i="16" s="1"/>
  <c r="H572" i="16"/>
  <c r="G572" i="16"/>
  <c r="H524" i="16"/>
  <c r="G524" i="16"/>
  <c r="H516" i="16"/>
  <c r="G516" i="16"/>
  <c r="I516" i="16" s="1"/>
  <c r="J516" i="16" s="1"/>
  <c r="H508" i="16"/>
  <c r="G508" i="16"/>
  <c r="I508" i="16" s="1"/>
  <c r="J508" i="16" s="1"/>
  <c r="H500" i="16"/>
  <c r="G500" i="16"/>
  <c r="H444" i="16"/>
  <c r="G444" i="16"/>
  <c r="H396" i="16"/>
  <c r="G396" i="16"/>
  <c r="I396" i="16" s="1"/>
  <c r="J396" i="16" s="1"/>
  <c r="H388" i="16"/>
  <c r="G388" i="16"/>
  <c r="I388" i="16" s="1"/>
  <c r="J388" i="16" s="1"/>
  <c r="H380" i="16"/>
  <c r="G380" i="16"/>
  <c r="G372" i="16"/>
  <c r="H372" i="16"/>
  <c r="G364" i="16"/>
  <c r="H364" i="16"/>
  <c r="H356" i="16"/>
  <c r="G356" i="16"/>
  <c r="I356" i="16" s="1"/>
  <c r="J356" i="16" s="1"/>
  <c r="G340" i="16"/>
  <c r="I340" i="16" s="1"/>
  <c r="J340" i="16" s="1"/>
  <c r="H340" i="16"/>
  <c r="H332" i="16"/>
  <c r="G332" i="16"/>
  <c r="H316" i="16"/>
  <c r="G316" i="16"/>
  <c r="I316" i="16" s="1"/>
  <c r="J316" i="16" s="1"/>
  <c r="I308" i="16"/>
  <c r="J308" i="16" s="1"/>
  <c r="H292" i="16"/>
  <c r="G292" i="16"/>
  <c r="G284" i="16"/>
  <c r="H284" i="16"/>
  <c r="G276" i="16"/>
  <c r="H276" i="16"/>
  <c r="H268" i="16"/>
  <c r="G268" i="16"/>
  <c r="I268" i="16" s="1"/>
  <c r="J268" i="16" s="1"/>
  <c r="G260" i="16"/>
  <c r="H260" i="16"/>
  <c r="H252" i="16"/>
  <c r="G252" i="16"/>
  <c r="G244" i="16"/>
  <c r="H244" i="16"/>
  <c r="G236" i="16"/>
  <c r="H236" i="16"/>
  <c r="H228" i="16"/>
  <c r="G228" i="16"/>
  <c r="G212" i="16"/>
  <c r="H212" i="16"/>
  <c r="H204" i="16"/>
  <c r="G204" i="16"/>
  <c r="I196" i="16"/>
  <c r="J196" i="16" s="1"/>
  <c r="H188" i="16"/>
  <c r="G188" i="16"/>
  <c r="H164" i="16"/>
  <c r="G164" i="16"/>
  <c r="G156" i="16"/>
  <c r="H156" i="16"/>
  <c r="H140" i="16"/>
  <c r="G140" i="16"/>
  <c r="I881" i="16"/>
  <c r="J881" i="16" s="1"/>
  <c r="G766" i="16"/>
  <c r="I766" i="16" s="1"/>
  <c r="J766" i="16" s="1"/>
  <c r="G748" i="16"/>
  <c r="I748" i="16" s="1"/>
  <c r="J748" i="16" s="1"/>
  <c r="G711" i="16"/>
  <c r="I711" i="16" s="1"/>
  <c r="J711" i="16" s="1"/>
  <c r="G693" i="16"/>
  <c r="I693" i="16" s="1"/>
  <c r="J693" i="16" s="1"/>
  <c r="G638" i="16"/>
  <c r="I638" i="16" s="1"/>
  <c r="J638" i="16" s="1"/>
  <c r="G620" i="16"/>
  <c r="I620" i="16" s="1"/>
  <c r="J620" i="16" s="1"/>
  <c r="G583" i="16"/>
  <c r="I583" i="16" s="1"/>
  <c r="J583" i="16" s="1"/>
  <c r="G565" i="16"/>
  <c r="I565" i="16" s="1"/>
  <c r="J565" i="16" s="1"/>
  <c r="G510" i="16"/>
  <c r="I510" i="16" s="1"/>
  <c r="J510" i="16" s="1"/>
  <c r="G492" i="16"/>
  <c r="I492" i="16" s="1"/>
  <c r="J492" i="16" s="1"/>
  <c r="G455" i="16"/>
  <c r="I455" i="16" s="1"/>
  <c r="J455" i="16" s="1"/>
  <c r="G437" i="16"/>
  <c r="I437" i="16" s="1"/>
  <c r="J437" i="16" s="1"/>
  <c r="G327" i="16"/>
  <c r="I327" i="16" s="1"/>
  <c r="J327" i="16" s="1"/>
  <c r="G302" i="16"/>
  <c r="I302" i="16" s="1"/>
  <c r="J302" i="16" s="1"/>
  <c r="G277" i="16"/>
  <c r="I277" i="16" s="1"/>
  <c r="J277" i="16" s="1"/>
  <c r="I224" i="16"/>
  <c r="J224" i="16" s="1"/>
  <c r="G199" i="16"/>
  <c r="I199" i="16" s="1"/>
  <c r="J199" i="16" s="1"/>
  <c r="G174" i="16"/>
  <c r="I174" i="16" s="1"/>
  <c r="J174" i="16" s="1"/>
  <c r="I121" i="16"/>
  <c r="J121" i="16" s="1"/>
  <c r="H991" i="16"/>
  <c r="I991" i="16" s="1"/>
  <c r="J991" i="16" s="1"/>
  <c r="H919" i="16"/>
  <c r="I919" i="16" s="1"/>
  <c r="J919" i="16" s="1"/>
  <c r="H846" i="16"/>
  <c r="I846" i="16" s="1"/>
  <c r="J846" i="16" s="1"/>
  <c r="H772" i="16"/>
  <c r="I772" i="16" s="1"/>
  <c r="J772" i="16" s="1"/>
  <c r="H452" i="16"/>
  <c r="I452" i="16" s="1"/>
  <c r="J452" i="16" s="1"/>
  <c r="H196" i="16"/>
  <c r="H763" i="16"/>
  <c r="G763" i="16"/>
  <c r="H747" i="16"/>
  <c r="G747" i="16"/>
  <c r="H707" i="16"/>
  <c r="G707" i="16"/>
  <c r="I707" i="16" s="1"/>
  <c r="J707" i="16" s="1"/>
  <c r="I699" i="16"/>
  <c r="J699" i="16" s="1"/>
  <c r="H691" i="16"/>
  <c r="G691" i="16"/>
  <c r="I691" i="16" s="1"/>
  <c r="J691" i="16" s="1"/>
  <c r="H683" i="16"/>
  <c r="G683" i="16"/>
  <c r="I683" i="16" s="1"/>
  <c r="J683" i="16" s="1"/>
  <c r="H643" i="16"/>
  <c r="G643" i="16"/>
  <c r="H635" i="16"/>
  <c r="G635" i="16"/>
  <c r="H627" i="16"/>
  <c r="G627" i="16"/>
  <c r="I627" i="16" s="1"/>
  <c r="J627" i="16" s="1"/>
  <c r="H619" i="16"/>
  <c r="G619" i="16"/>
  <c r="I619" i="16" s="1"/>
  <c r="J619" i="16" s="1"/>
  <c r="I579" i="16"/>
  <c r="J579" i="16" s="1"/>
  <c r="H571" i="16"/>
  <c r="G571" i="16"/>
  <c r="I571" i="16" s="1"/>
  <c r="J571" i="16" s="1"/>
  <c r="H563" i="16"/>
  <c r="G563" i="16"/>
  <c r="I555" i="16"/>
  <c r="J555" i="16" s="1"/>
  <c r="H515" i="16"/>
  <c r="G515" i="16"/>
  <c r="I515" i="16" s="1"/>
  <c r="J515" i="16" s="1"/>
  <c r="H507" i="16"/>
  <c r="G507" i="16"/>
  <c r="H499" i="16"/>
  <c r="G499" i="16"/>
  <c r="H491" i="16"/>
  <c r="G491" i="16"/>
  <c r="I491" i="16" s="1"/>
  <c r="J491" i="16" s="1"/>
  <c r="H443" i="16"/>
  <c r="G443" i="16"/>
  <c r="H435" i="16"/>
  <c r="G435" i="16"/>
  <c r="H395" i="16"/>
  <c r="G395" i="16"/>
  <c r="I395" i="16" s="1"/>
  <c r="J395" i="16" s="1"/>
  <c r="G387" i="16"/>
  <c r="H387" i="16"/>
  <c r="G379" i="16"/>
  <c r="H379" i="16"/>
  <c r="G371" i="16"/>
  <c r="H371" i="16"/>
  <c r="G363" i="16"/>
  <c r="H363" i="16"/>
  <c r="H355" i="16"/>
  <c r="G355" i="16"/>
  <c r="G347" i="16"/>
  <c r="H347" i="16"/>
  <c r="G339" i="16"/>
  <c r="H339" i="16"/>
  <c r="H331" i="16"/>
  <c r="G331" i="16"/>
  <c r="I331" i="16" s="1"/>
  <c r="J331" i="16" s="1"/>
  <c r="I323" i="16"/>
  <c r="J323" i="16" s="1"/>
  <c r="G315" i="16"/>
  <c r="H315" i="16"/>
  <c r="G307" i="16"/>
  <c r="H307" i="16"/>
  <c r="H291" i="16"/>
  <c r="G291" i="16"/>
  <c r="I291" i="16" s="1"/>
  <c r="J291" i="16" s="1"/>
  <c r="H267" i="16"/>
  <c r="G267" i="16"/>
  <c r="G259" i="16"/>
  <c r="H259" i="16"/>
  <c r="G251" i="16"/>
  <c r="H251" i="16"/>
  <c r="G243" i="16"/>
  <c r="H243" i="16"/>
  <c r="G235" i="16"/>
  <c r="I235" i="16" s="1"/>
  <c r="J235" i="16" s="1"/>
  <c r="H235" i="16"/>
  <c r="H227" i="16"/>
  <c r="G227" i="16"/>
  <c r="I227" i="16" s="1"/>
  <c r="J227" i="16" s="1"/>
  <c r="G219" i="16"/>
  <c r="H219" i="16"/>
  <c r="G211" i="16"/>
  <c r="H211" i="16"/>
  <c r="H203" i="16"/>
  <c r="G203" i="16"/>
  <c r="G187" i="16"/>
  <c r="H187" i="16"/>
  <c r="G179" i="16"/>
  <c r="H179" i="16"/>
  <c r="H163" i="16"/>
  <c r="G163" i="16"/>
  <c r="I155" i="16"/>
  <c r="J155" i="16" s="1"/>
  <c r="I147" i="16"/>
  <c r="J147" i="16" s="1"/>
  <c r="H139" i="16"/>
  <c r="G139" i="16"/>
  <c r="G131" i="16"/>
  <c r="I131" i="16" s="1"/>
  <c r="J131" i="16" s="1"/>
  <c r="H131" i="16"/>
  <c r="G123" i="16"/>
  <c r="H123" i="16"/>
  <c r="G115" i="16"/>
  <c r="H115" i="16"/>
  <c r="G107" i="16"/>
  <c r="I107" i="16" s="1"/>
  <c r="J107" i="16" s="1"/>
  <c r="H107" i="16"/>
  <c r="H99" i="16"/>
  <c r="G99" i="16"/>
  <c r="G91" i="16"/>
  <c r="H91" i="16"/>
  <c r="H83" i="16"/>
  <c r="G83" i="16"/>
  <c r="I83" i="16" s="1"/>
  <c r="J83" i="16" s="1"/>
  <c r="H75" i="16"/>
  <c r="G75" i="16"/>
  <c r="H67" i="16"/>
  <c r="G67" i="16"/>
  <c r="H59" i="16"/>
  <c r="G59" i="16"/>
  <c r="H51" i="16"/>
  <c r="G51" i="16"/>
  <c r="I51" i="16" s="1"/>
  <c r="J51" i="16" s="1"/>
  <c r="H43" i="16"/>
  <c r="G43" i="16"/>
  <c r="H35" i="16"/>
  <c r="G35" i="16"/>
  <c r="H27" i="16"/>
  <c r="G27" i="16"/>
  <c r="H19" i="16"/>
  <c r="G19" i="16"/>
  <c r="H3" i="16"/>
  <c r="G3" i="16"/>
  <c r="G988" i="16"/>
  <c r="I988" i="16" s="1"/>
  <c r="J988" i="16" s="1"/>
  <c r="G940" i="16"/>
  <c r="I940" i="16" s="1"/>
  <c r="J940" i="16" s="1"/>
  <c r="G924" i="16"/>
  <c r="I924" i="16" s="1"/>
  <c r="J924" i="16" s="1"/>
  <c r="G908" i="16"/>
  <c r="I908" i="16" s="1"/>
  <c r="J908" i="16" s="1"/>
  <c r="G892" i="16"/>
  <c r="I892" i="16" s="1"/>
  <c r="J892" i="16" s="1"/>
  <c r="G876" i="16"/>
  <c r="I876" i="16" s="1"/>
  <c r="J876" i="16" s="1"/>
  <c r="G860" i="16"/>
  <c r="I860" i="16" s="1"/>
  <c r="J860" i="16" s="1"/>
  <c r="G844" i="16"/>
  <c r="I844" i="16" s="1"/>
  <c r="J844" i="16" s="1"/>
  <c r="G828" i="16"/>
  <c r="I828" i="16" s="1"/>
  <c r="J828" i="16" s="1"/>
  <c r="G812" i="16"/>
  <c r="I812" i="16" s="1"/>
  <c r="J812" i="16" s="1"/>
  <c r="G796" i="16"/>
  <c r="I796" i="16" s="1"/>
  <c r="J796" i="16" s="1"/>
  <c r="G760" i="16"/>
  <c r="I760" i="16" s="1"/>
  <c r="J760" i="16" s="1"/>
  <c r="G742" i="16"/>
  <c r="I742" i="16" s="1"/>
  <c r="J742" i="16" s="1"/>
  <c r="G724" i="16"/>
  <c r="I724" i="16" s="1"/>
  <c r="J724" i="16" s="1"/>
  <c r="G705" i="16"/>
  <c r="I705" i="16" s="1"/>
  <c r="J705" i="16" s="1"/>
  <c r="G687" i="16"/>
  <c r="I687" i="16" s="1"/>
  <c r="J687" i="16" s="1"/>
  <c r="G669" i="16"/>
  <c r="I669" i="16" s="1"/>
  <c r="J669" i="16" s="1"/>
  <c r="G651" i="16"/>
  <c r="I651" i="16" s="1"/>
  <c r="J651" i="16" s="1"/>
  <c r="G614" i="16"/>
  <c r="I614" i="16" s="1"/>
  <c r="J614" i="16" s="1"/>
  <c r="G596" i="16"/>
  <c r="I596" i="16" s="1"/>
  <c r="J596" i="16" s="1"/>
  <c r="G577" i="16"/>
  <c r="I577" i="16" s="1"/>
  <c r="J577" i="16" s="1"/>
  <c r="G559" i="16"/>
  <c r="I559" i="16" s="1"/>
  <c r="J559" i="16" s="1"/>
  <c r="G541" i="16"/>
  <c r="I541" i="16" s="1"/>
  <c r="J541" i="16" s="1"/>
  <c r="G523" i="16"/>
  <c r="I523" i="16" s="1"/>
  <c r="J523" i="16" s="1"/>
  <c r="G504" i="16"/>
  <c r="I504" i="16" s="1"/>
  <c r="J504" i="16" s="1"/>
  <c r="G486" i="16"/>
  <c r="I486" i="16" s="1"/>
  <c r="J486" i="16" s="1"/>
  <c r="G468" i="16"/>
  <c r="I468" i="16" s="1"/>
  <c r="J468" i="16" s="1"/>
  <c r="G449" i="16"/>
  <c r="I449" i="16" s="1"/>
  <c r="J449" i="16" s="1"/>
  <c r="G431" i="16"/>
  <c r="I431" i="16" s="1"/>
  <c r="J431" i="16" s="1"/>
  <c r="G413" i="16"/>
  <c r="I413" i="16" s="1"/>
  <c r="J413" i="16" s="1"/>
  <c r="G393" i="16"/>
  <c r="I393" i="16" s="1"/>
  <c r="J393" i="16" s="1"/>
  <c r="G369" i="16"/>
  <c r="I369" i="16" s="1"/>
  <c r="J369" i="16" s="1"/>
  <c r="G344" i="16"/>
  <c r="I344" i="16" s="1"/>
  <c r="J344" i="16" s="1"/>
  <c r="G319" i="16"/>
  <c r="I319" i="16" s="1"/>
  <c r="J319" i="16" s="1"/>
  <c r="G294" i="16"/>
  <c r="I294" i="16" s="1"/>
  <c r="J294" i="16" s="1"/>
  <c r="G241" i="16"/>
  <c r="I241" i="16" s="1"/>
  <c r="J241" i="16" s="1"/>
  <c r="G216" i="16"/>
  <c r="I216" i="16" s="1"/>
  <c r="J216" i="16" s="1"/>
  <c r="G191" i="16"/>
  <c r="I191" i="16" s="1"/>
  <c r="J191" i="16" s="1"/>
  <c r="G166" i="16"/>
  <c r="I166" i="16" s="1"/>
  <c r="J166" i="16" s="1"/>
  <c r="G113" i="16"/>
  <c r="I113" i="16" s="1"/>
  <c r="J113" i="16" s="1"/>
  <c r="G88" i="16"/>
  <c r="I88" i="16" s="1"/>
  <c r="J88" i="16" s="1"/>
  <c r="G8" i="16"/>
  <c r="I8" i="16" s="1"/>
  <c r="J8" i="16" s="1"/>
  <c r="H990" i="16"/>
  <c r="H954" i="16"/>
  <c r="I954" i="16" s="1"/>
  <c r="J954" i="16" s="1"/>
  <c r="H918" i="16"/>
  <c r="I918" i="16" s="1"/>
  <c r="J918" i="16" s="1"/>
  <c r="H808" i="16"/>
  <c r="I808" i="16" s="1"/>
  <c r="J808" i="16" s="1"/>
  <c r="H771" i="16"/>
  <c r="I771" i="16" s="1"/>
  <c r="J771" i="16" s="1"/>
  <c r="H735" i="16"/>
  <c r="I735" i="16" s="1"/>
  <c r="J735" i="16" s="1"/>
  <c r="H698" i="16"/>
  <c r="H554" i="16"/>
  <c r="H451" i="16"/>
  <c r="I451" i="16" s="1"/>
  <c r="J451" i="16" s="1"/>
  <c r="H348" i="16"/>
  <c r="I348" i="16" s="1"/>
  <c r="J348" i="16" s="1"/>
  <c r="H298" i="16"/>
  <c r="H248" i="16"/>
  <c r="I248" i="16" s="1"/>
  <c r="J248" i="16" s="1"/>
  <c r="H195" i="16"/>
  <c r="I195" i="16" s="1"/>
  <c r="J195" i="16" s="1"/>
  <c r="H145" i="16"/>
  <c r="I145" i="16" s="1"/>
  <c r="J145" i="16" s="1"/>
  <c r="H460" i="16"/>
  <c r="G460" i="16"/>
  <c r="G786" i="16"/>
  <c r="H786" i="16"/>
  <c r="G778" i="16"/>
  <c r="H778" i="16"/>
  <c r="G770" i="16"/>
  <c r="H770" i="16"/>
  <c r="G762" i="16"/>
  <c r="H762" i="16"/>
  <c r="G746" i="16"/>
  <c r="H746" i="16"/>
  <c r="G738" i="16"/>
  <c r="H738" i="16"/>
  <c r="H730" i="16"/>
  <c r="G730" i="16"/>
  <c r="G722" i="16"/>
  <c r="I722" i="16" s="1"/>
  <c r="J722" i="16" s="1"/>
  <c r="H722" i="16"/>
  <c r="G714" i="16"/>
  <c r="H714" i="16"/>
  <c r="I698" i="16"/>
  <c r="J698" i="16" s="1"/>
  <c r="G690" i="16"/>
  <c r="I690" i="16" s="1"/>
  <c r="J690" i="16" s="1"/>
  <c r="H690" i="16"/>
  <c r="H674" i="16"/>
  <c r="G674" i="16"/>
  <c r="G666" i="16"/>
  <c r="H666" i="16"/>
  <c r="I658" i="16"/>
  <c r="J658" i="16" s="1"/>
  <c r="H650" i="16"/>
  <c r="G650" i="16"/>
  <c r="G626" i="16"/>
  <c r="H626" i="16"/>
  <c r="G618" i="16"/>
  <c r="H618" i="16"/>
  <c r="G610" i="16"/>
  <c r="I610" i="16" s="1"/>
  <c r="J610" i="16" s="1"/>
  <c r="H610" i="16"/>
  <c r="G602" i="16"/>
  <c r="H602" i="16"/>
  <c r="G594" i="16"/>
  <c r="H594" i="16"/>
  <c r="H586" i="16"/>
  <c r="G586" i="16"/>
  <c r="G578" i="16"/>
  <c r="I578" i="16" s="1"/>
  <c r="J578" i="16" s="1"/>
  <c r="H578" i="16"/>
  <c r="G570" i="16"/>
  <c r="H570" i="16"/>
  <c r="G562" i="16"/>
  <c r="H562" i="16"/>
  <c r="I554" i="16"/>
  <c r="J554" i="16" s="1"/>
  <c r="G546" i="16"/>
  <c r="H546" i="16"/>
  <c r="G538" i="16"/>
  <c r="H538" i="16"/>
  <c r="I530" i="16"/>
  <c r="J530" i="16" s="1"/>
  <c r="H522" i="16"/>
  <c r="G522" i="16"/>
  <c r="I522" i="16" s="1"/>
  <c r="J522" i="16" s="1"/>
  <c r="I514" i="16"/>
  <c r="J514" i="16" s="1"/>
  <c r="I506" i="16"/>
  <c r="J506" i="16" s="1"/>
  <c r="G498" i="16"/>
  <c r="I498" i="16" s="1"/>
  <c r="J498" i="16" s="1"/>
  <c r="H498" i="16"/>
  <c r="G490" i="16"/>
  <c r="H490" i="16"/>
  <c r="G482" i="16"/>
  <c r="H482" i="16"/>
  <c r="G474" i="16"/>
  <c r="H474" i="16"/>
  <c r="G466" i="16"/>
  <c r="I466" i="16" s="1"/>
  <c r="J466" i="16" s="1"/>
  <c r="H466" i="16"/>
  <c r="H458" i="16"/>
  <c r="G458" i="16"/>
  <c r="G450" i="16"/>
  <c r="H450" i="16"/>
  <c r="G442" i="16"/>
  <c r="H442" i="16"/>
  <c r="G434" i="16"/>
  <c r="I434" i="16" s="1"/>
  <c r="J434" i="16" s="1"/>
  <c r="H434" i="16"/>
  <c r="I426" i="16"/>
  <c r="J426" i="16" s="1"/>
  <c r="G418" i="16"/>
  <c r="H418" i="16"/>
  <c r="G410" i="16"/>
  <c r="H410" i="16"/>
  <c r="I402" i="16"/>
  <c r="J402" i="16" s="1"/>
  <c r="H394" i="16"/>
  <c r="G394" i="16"/>
  <c r="G370" i="16"/>
  <c r="H370" i="16"/>
  <c r="G362" i="16"/>
  <c r="H362" i="16"/>
  <c r="G354" i="16"/>
  <c r="H354" i="16"/>
  <c r="G346" i="16"/>
  <c r="I346" i="16" s="1"/>
  <c r="J346" i="16" s="1"/>
  <c r="H346" i="16"/>
  <c r="G338" i="16"/>
  <c r="H338" i="16"/>
  <c r="H330" i="16"/>
  <c r="G330" i="16"/>
  <c r="G322" i="16"/>
  <c r="H322" i="16"/>
  <c r="G314" i="16"/>
  <c r="I314" i="16" s="1"/>
  <c r="J314" i="16" s="1"/>
  <c r="H314" i="16"/>
  <c r="G306" i="16"/>
  <c r="H306" i="16"/>
  <c r="I298" i="16"/>
  <c r="J298" i="16" s="1"/>
  <c r="G290" i="16"/>
  <c r="H290" i="16"/>
  <c r="G282" i="16"/>
  <c r="H282" i="16"/>
  <c r="I274" i="16"/>
  <c r="J274" i="16" s="1"/>
  <c r="H266" i="16"/>
  <c r="G266" i="16"/>
  <c r="I266" i="16" s="1"/>
  <c r="J266" i="16" s="1"/>
  <c r="I258" i="16"/>
  <c r="J258" i="16" s="1"/>
  <c r="G242" i="16"/>
  <c r="H242" i="16"/>
  <c r="G234" i="16"/>
  <c r="I234" i="16" s="1"/>
  <c r="J234" i="16" s="1"/>
  <c r="H234" i="16"/>
  <c r="G226" i="16"/>
  <c r="H226" i="16"/>
  <c r="G218" i="16"/>
  <c r="H218" i="16"/>
  <c r="G210" i="16"/>
  <c r="H210" i="16"/>
  <c r="H202" i="16"/>
  <c r="G202" i="16"/>
  <c r="G194" i="16"/>
  <c r="H194" i="16"/>
  <c r="G186" i="16"/>
  <c r="H186" i="16"/>
  <c r="G178" i="16"/>
  <c r="H178" i="16"/>
  <c r="I170" i="16"/>
  <c r="J170" i="16" s="1"/>
  <c r="G162" i="16"/>
  <c r="H162" i="16"/>
  <c r="G154" i="16"/>
  <c r="H154" i="16"/>
  <c r="I146" i="16"/>
  <c r="J146" i="16" s="1"/>
  <c r="H138" i="16"/>
  <c r="G138" i="16"/>
  <c r="I130" i="16"/>
  <c r="J130" i="16" s="1"/>
  <c r="G114" i="16"/>
  <c r="H114" i="16"/>
  <c r="G106" i="16"/>
  <c r="I106" i="16" s="1"/>
  <c r="J106" i="16" s="1"/>
  <c r="H106" i="16"/>
  <c r="G98" i="16"/>
  <c r="I98" i="16" s="1"/>
  <c r="J98" i="16" s="1"/>
  <c r="H98" i="16"/>
  <c r="G90" i="16"/>
  <c r="H90" i="16"/>
  <c r="G82" i="16"/>
  <c r="H82" i="16"/>
  <c r="G74" i="16"/>
  <c r="I74" i="16" s="1"/>
  <c r="J74" i="16" s="1"/>
  <c r="H74" i="16"/>
  <c r="G58" i="16"/>
  <c r="H58" i="16"/>
  <c r="G50" i="16"/>
  <c r="H50" i="16"/>
  <c r="G42" i="16"/>
  <c r="H42" i="16"/>
  <c r="I34" i="16"/>
  <c r="J34" i="16" s="1"/>
  <c r="G26" i="16"/>
  <c r="I26" i="16" s="1"/>
  <c r="J26" i="16" s="1"/>
  <c r="H26" i="16"/>
  <c r="G18" i="16"/>
  <c r="H18" i="16"/>
  <c r="H10" i="16"/>
  <c r="G10" i="16"/>
  <c r="I10" i="16" s="1"/>
  <c r="J10" i="16" s="1"/>
  <c r="G987" i="16"/>
  <c r="I987" i="16" s="1"/>
  <c r="J987" i="16" s="1"/>
  <c r="G971" i="16"/>
  <c r="I971" i="16" s="1"/>
  <c r="J971" i="16" s="1"/>
  <c r="G939" i="16"/>
  <c r="I939" i="16" s="1"/>
  <c r="J939" i="16" s="1"/>
  <c r="G923" i="16"/>
  <c r="I923" i="16" s="1"/>
  <c r="J923" i="16" s="1"/>
  <c r="G907" i="16"/>
  <c r="I907" i="16" s="1"/>
  <c r="J907" i="16" s="1"/>
  <c r="G891" i="16"/>
  <c r="I891" i="16" s="1"/>
  <c r="J891" i="16" s="1"/>
  <c r="G875" i="16"/>
  <c r="I875" i="16" s="1"/>
  <c r="J875" i="16" s="1"/>
  <c r="G859" i="16"/>
  <c r="I859" i="16" s="1"/>
  <c r="J859" i="16" s="1"/>
  <c r="G843" i="16"/>
  <c r="I843" i="16" s="1"/>
  <c r="J843" i="16" s="1"/>
  <c r="G811" i="16"/>
  <c r="I811" i="16" s="1"/>
  <c r="J811" i="16" s="1"/>
  <c r="G795" i="16"/>
  <c r="I795" i="16" s="1"/>
  <c r="J795" i="16" s="1"/>
  <c r="G777" i="16"/>
  <c r="I777" i="16" s="1"/>
  <c r="J777" i="16" s="1"/>
  <c r="G759" i="16"/>
  <c r="I759" i="16" s="1"/>
  <c r="J759" i="16" s="1"/>
  <c r="G741" i="16"/>
  <c r="I741" i="16" s="1"/>
  <c r="J741" i="16" s="1"/>
  <c r="G723" i="16"/>
  <c r="I723" i="16" s="1"/>
  <c r="J723" i="16" s="1"/>
  <c r="G704" i="16"/>
  <c r="I704" i="16" s="1"/>
  <c r="J704" i="16" s="1"/>
  <c r="G686" i="16"/>
  <c r="I686" i="16" s="1"/>
  <c r="J686" i="16" s="1"/>
  <c r="G668" i="16"/>
  <c r="I668" i="16" s="1"/>
  <c r="J668" i="16" s="1"/>
  <c r="G649" i="16"/>
  <c r="I649" i="16" s="1"/>
  <c r="J649" i="16" s="1"/>
  <c r="G631" i="16"/>
  <c r="I631" i="16" s="1"/>
  <c r="J631" i="16" s="1"/>
  <c r="G613" i="16"/>
  <c r="I613" i="16" s="1"/>
  <c r="J613" i="16" s="1"/>
  <c r="G595" i="16"/>
  <c r="I595" i="16" s="1"/>
  <c r="J595" i="16" s="1"/>
  <c r="G576" i="16"/>
  <c r="I576" i="16" s="1"/>
  <c r="J576" i="16" s="1"/>
  <c r="G558" i="16"/>
  <c r="I558" i="16" s="1"/>
  <c r="J558" i="16" s="1"/>
  <c r="G540" i="16"/>
  <c r="I540" i="16" s="1"/>
  <c r="J540" i="16" s="1"/>
  <c r="G521" i="16"/>
  <c r="I521" i="16" s="1"/>
  <c r="J521" i="16" s="1"/>
  <c r="G503" i="16"/>
  <c r="I503" i="16" s="1"/>
  <c r="J503" i="16" s="1"/>
  <c r="G485" i="16"/>
  <c r="I485" i="16" s="1"/>
  <c r="J485" i="16" s="1"/>
  <c r="G467" i="16"/>
  <c r="I467" i="16" s="1"/>
  <c r="J467" i="16" s="1"/>
  <c r="G448" i="16"/>
  <c r="I448" i="16" s="1"/>
  <c r="J448" i="16" s="1"/>
  <c r="G430" i="16"/>
  <c r="I430" i="16" s="1"/>
  <c r="J430" i="16" s="1"/>
  <c r="G412" i="16"/>
  <c r="I412" i="16" s="1"/>
  <c r="J412" i="16" s="1"/>
  <c r="G392" i="16"/>
  <c r="I392" i="16" s="1"/>
  <c r="J392" i="16" s="1"/>
  <c r="G368" i="16"/>
  <c r="I368" i="16" s="1"/>
  <c r="J368" i="16" s="1"/>
  <c r="G343" i="16"/>
  <c r="I343" i="16" s="1"/>
  <c r="J343" i="16" s="1"/>
  <c r="G318" i="16"/>
  <c r="I318" i="16" s="1"/>
  <c r="J318" i="16" s="1"/>
  <c r="G293" i="16"/>
  <c r="I293" i="16" s="1"/>
  <c r="J293" i="16" s="1"/>
  <c r="G265" i="16"/>
  <c r="I265" i="16" s="1"/>
  <c r="J265" i="16" s="1"/>
  <c r="G240" i="16"/>
  <c r="I240" i="16" s="1"/>
  <c r="J240" i="16" s="1"/>
  <c r="G215" i="16"/>
  <c r="I215" i="16" s="1"/>
  <c r="J215" i="16" s="1"/>
  <c r="G190" i="16"/>
  <c r="I190" i="16" s="1"/>
  <c r="J190" i="16" s="1"/>
  <c r="G137" i="16"/>
  <c r="I137" i="16" s="1"/>
  <c r="J137" i="16" s="1"/>
  <c r="G112" i="16"/>
  <c r="I112" i="16" s="1"/>
  <c r="J112" i="16" s="1"/>
  <c r="H944" i="16"/>
  <c r="I944" i="16" s="1"/>
  <c r="J944" i="16" s="1"/>
  <c r="H871" i="16"/>
  <c r="I871" i="16" s="1"/>
  <c r="J871" i="16" s="1"/>
  <c r="H798" i="16"/>
  <c r="I798" i="16" s="1"/>
  <c r="J798" i="16" s="1"/>
  <c r="H761" i="16"/>
  <c r="H688" i="16"/>
  <c r="I688" i="16" s="1"/>
  <c r="J688" i="16" s="1"/>
  <c r="H642" i="16"/>
  <c r="I642" i="16" s="1"/>
  <c r="J642" i="16" s="1"/>
  <c r="H539" i="16"/>
  <c r="H489" i="16"/>
  <c r="I489" i="16" s="1"/>
  <c r="J489" i="16" s="1"/>
  <c r="H436" i="16"/>
  <c r="I436" i="16" s="1"/>
  <c r="J436" i="16" s="1"/>
  <c r="H386" i="16"/>
  <c r="I386" i="16" s="1"/>
  <c r="J386" i="16" s="1"/>
  <c r="H336" i="16"/>
  <c r="I336" i="16" s="1"/>
  <c r="J336" i="16" s="1"/>
  <c r="H283" i="16"/>
  <c r="I283" i="16" s="1"/>
  <c r="J283" i="16" s="1"/>
  <c r="H233" i="16"/>
  <c r="I233" i="16" s="1"/>
  <c r="J233" i="16" s="1"/>
  <c r="H180" i="16"/>
  <c r="I180" i="16" s="1"/>
  <c r="J180" i="16" s="1"/>
  <c r="H130" i="16"/>
  <c r="H11" i="16"/>
  <c r="I11" i="16" s="1"/>
  <c r="J11" i="16" s="1"/>
  <c r="I716" i="16"/>
  <c r="J716" i="16" s="1"/>
  <c r="H708" i="16"/>
  <c r="G708" i="16"/>
  <c r="H692" i="16"/>
  <c r="G692" i="16"/>
  <c r="I692" i="16" s="1"/>
  <c r="J692" i="16" s="1"/>
  <c r="H652" i="16"/>
  <c r="G652" i="16"/>
  <c r="I652" i="16" s="1"/>
  <c r="J652" i="16" s="1"/>
  <c r="H644" i="16"/>
  <c r="G644" i="16"/>
  <c r="I644" i="16" s="1"/>
  <c r="J644" i="16" s="1"/>
  <c r="H636" i="16"/>
  <c r="G636" i="16"/>
  <c r="H628" i="16"/>
  <c r="G628" i="16"/>
  <c r="I628" i="16" s="1"/>
  <c r="J628" i="16" s="1"/>
  <c r="H588" i="16"/>
  <c r="G588" i="16"/>
  <c r="I588" i="16" s="1"/>
  <c r="J588" i="16" s="1"/>
  <c r="G148" i="16"/>
  <c r="H148" i="16"/>
  <c r="I761" i="16"/>
  <c r="J761" i="16" s="1"/>
  <c r="H745" i="16"/>
  <c r="G745" i="16"/>
  <c r="H697" i="16"/>
  <c r="G697" i="16"/>
  <c r="I697" i="16" s="1"/>
  <c r="J697" i="16" s="1"/>
  <c r="G689" i="16"/>
  <c r="H689" i="16"/>
  <c r="I681" i="16"/>
  <c r="J681" i="16" s="1"/>
  <c r="H673" i="16"/>
  <c r="G673" i="16"/>
  <c r="H625" i="16"/>
  <c r="G625" i="16"/>
  <c r="I625" i="16" s="1"/>
  <c r="J625" i="16" s="1"/>
  <c r="I617" i="16"/>
  <c r="J617" i="16" s="1"/>
  <c r="I609" i="16"/>
  <c r="J609" i="16" s="1"/>
  <c r="H569" i="16"/>
  <c r="G569" i="16"/>
  <c r="I569" i="16" s="1"/>
  <c r="J569" i="16" s="1"/>
  <c r="H561" i="16"/>
  <c r="G561" i="16"/>
  <c r="G553" i="16"/>
  <c r="H553" i="16"/>
  <c r="H545" i="16"/>
  <c r="G545" i="16"/>
  <c r="I545" i="16" s="1"/>
  <c r="J545" i="16" s="1"/>
  <c r="I505" i="16"/>
  <c r="J505" i="16" s="1"/>
  <c r="H497" i="16"/>
  <c r="G497" i="16"/>
  <c r="H441" i="16"/>
  <c r="G441" i="16"/>
  <c r="H433" i="16"/>
  <c r="G433" i="16"/>
  <c r="I433" i="16" s="1"/>
  <c r="J433" i="16" s="1"/>
  <c r="G425" i="16"/>
  <c r="H425" i="16"/>
  <c r="H417" i="16"/>
  <c r="G417" i="16"/>
  <c r="H385" i="16"/>
  <c r="G385" i="16"/>
  <c r="I361" i="16"/>
  <c r="J361" i="16" s="1"/>
  <c r="H345" i="16"/>
  <c r="G345" i="16"/>
  <c r="G337" i="16"/>
  <c r="H337" i="16"/>
  <c r="H321" i="16"/>
  <c r="G321" i="16"/>
  <c r="I321" i="16" s="1"/>
  <c r="J321" i="16" s="1"/>
  <c r="G297" i="16"/>
  <c r="H297" i="16"/>
  <c r="H281" i="16"/>
  <c r="G281" i="16"/>
  <c r="I273" i="16"/>
  <c r="J273" i="16" s="1"/>
  <c r="H257" i="16"/>
  <c r="G257" i="16"/>
  <c r="H217" i="16"/>
  <c r="G217" i="16"/>
  <c r="I217" i="16" s="1"/>
  <c r="J217" i="16" s="1"/>
  <c r="G209" i="16"/>
  <c r="H209" i="16"/>
  <c r="H193" i="16"/>
  <c r="G193" i="16"/>
  <c r="I193" i="16" s="1"/>
  <c r="J193" i="16" s="1"/>
  <c r="G169" i="16"/>
  <c r="H169" i="16"/>
  <c r="H153" i="16"/>
  <c r="G153" i="16"/>
  <c r="I153" i="16" s="1"/>
  <c r="J153" i="16" s="1"/>
  <c r="H129" i="16"/>
  <c r="G129" i="16"/>
  <c r="H89" i="16"/>
  <c r="G89" i="16"/>
  <c r="I89" i="16" s="1"/>
  <c r="J89" i="16" s="1"/>
  <c r="H81" i="16"/>
  <c r="G81" i="16"/>
  <c r="I81" i="16" s="1"/>
  <c r="J81" i="16" s="1"/>
  <c r="H41" i="16"/>
  <c r="G41" i="16"/>
  <c r="H25" i="16"/>
  <c r="G25" i="16"/>
  <c r="G17" i="16"/>
  <c r="I17" i="16" s="1"/>
  <c r="J17" i="16" s="1"/>
  <c r="H17" i="16"/>
  <c r="H9" i="16"/>
  <c r="G9" i="16"/>
  <c r="I9" i="16" s="1"/>
  <c r="J9" i="16" s="1"/>
  <c r="G2" i="16"/>
  <c r="I2" i="16" s="1"/>
  <c r="J2" i="16" s="1"/>
  <c r="G986" i="16"/>
  <c r="I986" i="16" s="1"/>
  <c r="J986" i="16" s="1"/>
  <c r="G970" i="16"/>
  <c r="I970" i="16" s="1"/>
  <c r="J970" i="16" s="1"/>
  <c r="G938" i="16"/>
  <c r="I938" i="16" s="1"/>
  <c r="J938" i="16" s="1"/>
  <c r="G922" i="16"/>
  <c r="I922" i="16" s="1"/>
  <c r="J922" i="16" s="1"/>
  <c r="G906" i="16"/>
  <c r="I906" i="16" s="1"/>
  <c r="J906" i="16" s="1"/>
  <c r="G890" i="16"/>
  <c r="I890" i="16" s="1"/>
  <c r="J890" i="16" s="1"/>
  <c r="G874" i="16"/>
  <c r="I874" i="16" s="1"/>
  <c r="J874" i="16" s="1"/>
  <c r="G858" i="16"/>
  <c r="I858" i="16" s="1"/>
  <c r="J858" i="16" s="1"/>
  <c r="G842" i="16"/>
  <c r="I842" i="16" s="1"/>
  <c r="J842" i="16" s="1"/>
  <c r="G794" i="16"/>
  <c r="I794" i="16" s="1"/>
  <c r="J794" i="16" s="1"/>
  <c r="G776" i="16"/>
  <c r="I776" i="16" s="1"/>
  <c r="J776" i="16" s="1"/>
  <c r="G758" i="16"/>
  <c r="I758" i="16" s="1"/>
  <c r="J758" i="16" s="1"/>
  <c r="G740" i="16"/>
  <c r="I740" i="16" s="1"/>
  <c r="J740" i="16" s="1"/>
  <c r="G721" i="16"/>
  <c r="I721" i="16" s="1"/>
  <c r="J721" i="16" s="1"/>
  <c r="G703" i="16"/>
  <c r="I703" i="16" s="1"/>
  <c r="J703" i="16" s="1"/>
  <c r="G685" i="16"/>
  <c r="I685" i="16" s="1"/>
  <c r="J685" i="16" s="1"/>
  <c r="G648" i="16"/>
  <c r="I648" i="16" s="1"/>
  <c r="J648" i="16" s="1"/>
  <c r="G630" i="16"/>
  <c r="I630" i="16" s="1"/>
  <c r="J630" i="16" s="1"/>
  <c r="G612" i="16"/>
  <c r="I612" i="16" s="1"/>
  <c r="J612" i="16" s="1"/>
  <c r="G593" i="16"/>
  <c r="I593" i="16" s="1"/>
  <c r="J593" i="16" s="1"/>
  <c r="G575" i="16"/>
  <c r="I575" i="16" s="1"/>
  <c r="J575" i="16" s="1"/>
  <c r="G557" i="16"/>
  <c r="I557" i="16" s="1"/>
  <c r="J557" i="16" s="1"/>
  <c r="G520" i="16"/>
  <c r="I520" i="16" s="1"/>
  <c r="J520" i="16" s="1"/>
  <c r="G502" i="16"/>
  <c r="I502" i="16" s="1"/>
  <c r="J502" i="16" s="1"/>
  <c r="G484" i="16"/>
  <c r="I484" i="16" s="1"/>
  <c r="J484" i="16" s="1"/>
  <c r="G465" i="16"/>
  <c r="I465" i="16" s="1"/>
  <c r="J465" i="16" s="1"/>
  <c r="G447" i="16"/>
  <c r="I447" i="16" s="1"/>
  <c r="J447" i="16" s="1"/>
  <c r="G429" i="16"/>
  <c r="I429" i="16" s="1"/>
  <c r="J429" i="16" s="1"/>
  <c r="G391" i="16"/>
  <c r="I391" i="16" s="1"/>
  <c r="J391" i="16" s="1"/>
  <c r="G367" i="16"/>
  <c r="I367" i="16" s="1"/>
  <c r="J367" i="16" s="1"/>
  <c r="G342" i="16"/>
  <c r="I342" i="16" s="1"/>
  <c r="J342" i="16" s="1"/>
  <c r="G317" i="16"/>
  <c r="I317" i="16" s="1"/>
  <c r="J317" i="16" s="1"/>
  <c r="G289" i="16"/>
  <c r="I289" i="16" s="1"/>
  <c r="J289" i="16" s="1"/>
  <c r="G264" i="16"/>
  <c r="I264" i="16" s="1"/>
  <c r="J264" i="16" s="1"/>
  <c r="G239" i="16"/>
  <c r="I239" i="16" s="1"/>
  <c r="J239" i="16" s="1"/>
  <c r="G214" i="16"/>
  <c r="I214" i="16" s="1"/>
  <c r="J214" i="16" s="1"/>
  <c r="G161" i="16"/>
  <c r="I161" i="16" s="1"/>
  <c r="J161" i="16" s="1"/>
  <c r="G136" i="16"/>
  <c r="I136" i="16" s="1"/>
  <c r="J136" i="16" s="1"/>
  <c r="H975" i="16"/>
  <c r="I975" i="16" s="1"/>
  <c r="J975" i="16" s="1"/>
  <c r="H902" i="16"/>
  <c r="I902" i="16" s="1"/>
  <c r="J902" i="16" s="1"/>
  <c r="H792" i="16"/>
  <c r="I792" i="16" s="1"/>
  <c r="J792" i="16" s="1"/>
  <c r="H755" i="16"/>
  <c r="I755" i="16" s="1"/>
  <c r="J755" i="16" s="1"/>
  <c r="H719" i="16"/>
  <c r="I719" i="16" s="1"/>
  <c r="J719" i="16" s="1"/>
  <c r="H682" i="16"/>
  <c r="I682" i="16" s="1"/>
  <c r="J682" i="16" s="1"/>
  <c r="H634" i="16"/>
  <c r="I634" i="16" s="1"/>
  <c r="J634" i="16" s="1"/>
  <c r="H481" i="16"/>
  <c r="I481" i="16" s="1"/>
  <c r="J481" i="16" s="1"/>
  <c r="H378" i="16"/>
  <c r="I378" i="16" s="1"/>
  <c r="J378" i="16" s="1"/>
  <c r="H275" i="16"/>
  <c r="I275" i="16" s="1"/>
  <c r="J275" i="16" s="1"/>
  <c r="H172" i="16"/>
  <c r="I172" i="16" s="1"/>
  <c r="J172" i="16" s="1"/>
  <c r="H122" i="16"/>
  <c r="I122" i="16" s="1"/>
  <c r="J122" i="16" s="1"/>
  <c r="H66" i="16"/>
  <c r="I66" i="16" s="1"/>
  <c r="J66" i="16" s="1"/>
  <c r="H124" i="16"/>
  <c r="G124" i="16"/>
  <c r="H100" i="16"/>
  <c r="G100" i="16"/>
  <c r="I100" i="16" s="1"/>
  <c r="J100" i="16" s="1"/>
  <c r="I92" i="16"/>
  <c r="J92" i="16" s="1"/>
  <c r="G84" i="16"/>
  <c r="H84" i="16"/>
  <c r="I76" i="16"/>
  <c r="J76" i="16" s="1"/>
  <c r="G68" i="16"/>
  <c r="H68" i="16"/>
  <c r="G52" i="16"/>
  <c r="H52" i="16"/>
  <c r="I44" i="16"/>
  <c r="J44" i="16" s="1"/>
  <c r="G36" i="16"/>
  <c r="H36" i="16"/>
  <c r="I28" i="16"/>
  <c r="J28" i="16" s="1"/>
  <c r="G20" i="16"/>
  <c r="H20" i="16"/>
  <c r="H12" i="16"/>
  <c r="G12" i="16"/>
  <c r="H4" i="16"/>
  <c r="G4" i="16"/>
  <c r="G245" i="16"/>
  <c r="I245" i="16" s="1"/>
  <c r="J245" i="16" s="1"/>
  <c r="G181" i="16"/>
  <c r="I181" i="16" s="1"/>
  <c r="J181" i="16" s="1"/>
  <c r="G142" i="16"/>
  <c r="I142" i="16" s="1"/>
  <c r="J142" i="16" s="1"/>
  <c r="G117" i="16"/>
  <c r="I117" i="16" s="1"/>
  <c r="J117" i="16" s="1"/>
  <c r="G103" i="16"/>
  <c r="I103" i="16" s="1"/>
  <c r="J103" i="16" s="1"/>
  <c r="G78" i="16"/>
  <c r="I78" i="16" s="1"/>
  <c r="J78" i="16" s="1"/>
  <c r="G53" i="16"/>
  <c r="I53" i="16" s="1"/>
  <c r="J53" i="16" s="1"/>
  <c r="G39" i="16"/>
  <c r="I39" i="16" s="1"/>
  <c r="J39" i="16" s="1"/>
  <c r="G13" i="16"/>
  <c r="I13" i="16" s="1"/>
  <c r="J13" i="16" s="1"/>
  <c r="G237" i="16"/>
  <c r="I237" i="16" s="1"/>
  <c r="J237" i="16" s="1"/>
  <c r="G173" i="16"/>
  <c r="I173" i="16" s="1"/>
  <c r="J173" i="16" s="1"/>
  <c r="G134" i="16"/>
  <c r="I134" i="16" s="1"/>
  <c r="J134" i="16" s="1"/>
  <c r="G109" i="16"/>
  <c r="I109" i="16" s="1"/>
  <c r="J109" i="16" s="1"/>
  <c r="G95" i="16"/>
  <c r="I95" i="16" s="1"/>
  <c r="J95" i="16" s="1"/>
  <c r="G70" i="16"/>
  <c r="I70" i="16" s="1"/>
  <c r="J70" i="16" s="1"/>
  <c r="G45" i="16"/>
  <c r="I45" i="16" s="1"/>
  <c r="J45" i="16" s="1"/>
  <c r="G31" i="16"/>
  <c r="I31" i="16" s="1"/>
  <c r="J31" i="16" s="1"/>
  <c r="H116" i="16"/>
  <c r="I116" i="16" s="1"/>
  <c r="J116" i="16" s="1"/>
  <c r="H60" i="16"/>
  <c r="I60" i="16" s="1"/>
  <c r="J60" i="16" s="1"/>
  <c r="H28" i="16"/>
  <c r="G261" i="16"/>
  <c r="I261" i="16" s="1"/>
  <c r="J261" i="16" s="1"/>
  <c r="G197" i="16"/>
  <c r="I197" i="16" s="1"/>
  <c r="J197" i="16" s="1"/>
  <c r="G133" i="16"/>
  <c r="I133" i="16" s="1"/>
  <c r="J133" i="16" s="1"/>
  <c r="G119" i="16"/>
  <c r="I119" i="16" s="1"/>
  <c r="J119" i="16" s="1"/>
  <c r="G94" i="16"/>
  <c r="I94" i="16" s="1"/>
  <c r="J94" i="16" s="1"/>
  <c r="G69" i="16"/>
  <c r="I69" i="16" s="1"/>
  <c r="J69" i="16" s="1"/>
  <c r="G55" i="16"/>
  <c r="I55" i="16" s="1"/>
  <c r="J55" i="16" s="1"/>
  <c r="G30" i="16"/>
  <c r="I30" i="16" s="1"/>
  <c r="J30" i="16" s="1"/>
  <c r="G15" i="16"/>
  <c r="I15" i="16" s="1"/>
  <c r="J15" i="16" s="1"/>
  <c r="H108" i="16"/>
  <c r="I108" i="16" s="1"/>
  <c r="J108" i="16" s="1"/>
  <c r="G221" i="16"/>
  <c r="I221" i="16" s="1"/>
  <c r="J221" i="16" s="1"/>
  <c r="G157" i="16"/>
  <c r="I157" i="16" s="1"/>
  <c r="J157" i="16" s="1"/>
  <c r="G118" i="16"/>
  <c r="I118" i="16" s="1"/>
  <c r="J118" i="16" s="1"/>
  <c r="G93" i="16"/>
  <c r="I93" i="16" s="1"/>
  <c r="J93" i="16" s="1"/>
  <c r="G79" i="16"/>
  <c r="I79" i="16" s="1"/>
  <c r="J79" i="16" s="1"/>
  <c r="G54" i="16"/>
  <c r="I54" i="16" s="1"/>
  <c r="J54" i="16" s="1"/>
  <c r="G29" i="16"/>
  <c r="I29" i="16" s="1"/>
  <c r="J29" i="16" s="1"/>
  <c r="G14" i="16"/>
  <c r="I14" i="16" s="1"/>
  <c r="J14" i="16" s="1"/>
  <c r="H132" i="16"/>
  <c r="I132" i="16" s="1"/>
  <c r="J132" i="16" s="1"/>
  <c r="I490" i="16" l="1"/>
  <c r="J490" i="16" s="1"/>
  <c r="I570" i="16"/>
  <c r="J570" i="16" s="1"/>
  <c r="I602" i="16"/>
  <c r="J602" i="16" s="1"/>
  <c r="I80" i="16"/>
  <c r="J80" i="16" s="1"/>
  <c r="I84" i="16"/>
  <c r="J84" i="16" s="1"/>
  <c r="I281" i="16"/>
  <c r="J281" i="16" s="1"/>
  <c r="I345" i="16"/>
  <c r="J345" i="16" s="1"/>
  <c r="I425" i="16"/>
  <c r="J425" i="16" s="1"/>
  <c r="I636" i="16"/>
  <c r="J636" i="16" s="1"/>
  <c r="I738" i="16"/>
  <c r="J738" i="16" s="1"/>
  <c r="I315" i="16"/>
  <c r="J315" i="16" s="1"/>
  <c r="I355" i="16"/>
  <c r="J355" i="16" s="1"/>
  <c r="I763" i="16"/>
  <c r="J763" i="16" s="1"/>
  <c r="I325" i="16"/>
  <c r="J325" i="16" s="1"/>
  <c r="I389" i="16"/>
  <c r="J389" i="16" s="1"/>
  <c r="I453" i="16"/>
  <c r="J453" i="16" s="1"/>
  <c r="I517" i="16"/>
  <c r="J517" i="16" s="1"/>
  <c r="I581" i="16"/>
  <c r="J581" i="16" s="1"/>
  <c r="I645" i="16"/>
  <c r="J645" i="16" s="1"/>
  <c r="I709" i="16"/>
  <c r="J709" i="16" s="1"/>
  <c r="I773" i="16"/>
  <c r="J773" i="16" s="1"/>
  <c r="I805" i="16"/>
  <c r="J805" i="16" s="1"/>
  <c r="I837" i="16"/>
  <c r="J837" i="16" s="1"/>
  <c r="I869" i="16"/>
  <c r="J869" i="16" s="1"/>
  <c r="I901" i="16"/>
  <c r="J901" i="16" s="1"/>
  <c r="I933" i="16"/>
  <c r="J933" i="16" s="1"/>
  <c r="I965" i="16"/>
  <c r="J965" i="16" s="1"/>
  <c r="I870" i="16"/>
  <c r="J870" i="16" s="1"/>
  <c r="I910" i="16"/>
  <c r="J910" i="16" s="1"/>
  <c r="I951" i="16"/>
  <c r="J951" i="16" s="1"/>
  <c r="I256" i="16"/>
  <c r="J256" i="16" s="1"/>
  <c r="I320" i="16"/>
  <c r="J320" i="16" s="1"/>
  <c r="I408" i="16"/>
  <c r="J408" i="16" s="1"/>
  <c r="I472" i="16"/>
  <c r="J472" i="16" s="1"/>
  <c r="I672" i="16"/>
  <c r="J672" i="16" s="1"/>
  <c r="I952" i="16"/>
  <c r="J952" i="16" s="1"/>
  <c r="I984" i="16"/>
  <c r="J984" i="16" s="1"/>
  <c r="I18" i="16"/>
  <c r="J18" i="16" s="1"/>
  <c r="I148" i="16"/>
  <c r="J148" i="16" s="1"/>
  <c r="I178" i="16"/>
  <c r="J178" i="16" s="1"/>
  <c r="I210" i="16"/>
  <c r="J210" i="16" s="1"/>
  <c r="I242" i="16"/>
  <c r="J242" i="16" s="1"/>
  <c r="I322" i="16"/>
  <c r="J322" i="16" s="1"/>
  <c r="I354" i="16"/>
  <c r="J354" i="16" s="1"/>
  <c r="I442" i="16"/>
  <c r="J442" i="16" s="1"/>
  <c r="I474" i="16"/>
  <c r="J474" i="16" s="1"/>
  <c r="I618" i="16"/>
  <c r="J618" i="16" s="1"/>
  <c r="I674" i="16"/>
  <c r="J674" i="16" s="1"/>
  <c r="I460" i="16"/>
  <c r="J460" i="16" s="1"/>
  <c r="I211" i="16"/>
  <c r="J211" i="16" s="1"/>
  <c r="I243" i="16"/>
  <c r="J243" i="16" s="1"/>
  <c r="I499" i="16"/>
  <c r="J499" i="16" s="1"/>
  <c r="I635" i="16"/>
  <c r="J635" i="16" s="1"/>
  <c r="I164" i="16"/>
  <c r="J164" i="16" s="1"/>
  <c r="I252" i="16"/>
  <c r="J252" i="16" s="1"/>
  <c r="I524" i="16"/>
  <c r="J524" i="16" s="1"/>
  <c r="I966" i="16"/>
  <c r="J966" i="16" s="1"/>
  <c r="I927" i="16"/>
  <c r="J927" i="16" s="1"/>
  <c r="I56" i="16"/>
  <c r="J56" i="16" s="1"/>
  <c r="I128" i="16"/>
  <c r="J128" i="16" s="1"/>
  <c r="I192" i="16"/>
  <c r="J192" i="16" s="1"/>
  <c r="I90" i="16"/>
  <c r="J90" i="16" s="1"/>
  <c r="I123" i="16"/>
  <c r="J123" i="16" s="1"/>
  <c r="I799" i="16"/>
  <c r="J799" i="16" s="1"/>
  <c r="I91" i="16"/>
  <c r="J91" i="16" s="1"/>
  <c r="I156" i="16"/>
  <c r="J156" i="16" s="1"/>
  <c r="I52" i="16"/>
  <c r="J52" i="16" s="1"/>
  <c r="I20" i="16"/>
  <c r="J20" i="16" s="1"/>
  <c r="I124" i="16"/>
  <c r="J124" i="16" s="1"/>
  <c r="I561" i="16"/>
  <c r="J561" i="16" s="1"/>
  <c r="I186" i="16"/>
  <c r="J186" i="16" s="1"/>
  <c r="I218" i="16"/>
  <c r="J218" i="16" s="1"/>
  <c r="I362" i="16"/>
  <c r="J362" i="16" s="1"/>
  <c r="I3" i="16"/>
  <c r="J3" i="16" s="1"/>
  <c r="I219" i="16"/>
  <c r="J219" i="16" s="1"/>
  <c r="I251" i="16"/>
  <c r="J251" i="16" s="1"/>
  <c r="I435" i="16"/>
  <c r="J435" i="16" s="1"/>
  <c r="I507" i="16"/>
  <c r="J507" i="16" s="1"/>
  <c r="I643" i="16"/>
  <c r="J643" i="16" s="1"/>
  <c r="I188" i="16"/>
  <c r="J188" i="16" s="1"/>
  <c r="I228" i="16"/>
  <c r="J228" i="16" s="1"/>
  <c r="I292" i="16"/>
  <c r="J292" i="16" s="1"/>
  <c r="I380" i="16"/>
  <c r="J380" i="16" s="1"/>
  <c r="I500" i="16"/>
  <c r="J500" i="16" s="1"/>
  <c r="I572" i="16"/>
  <c r="J572" i="16" s="1"/>
  <c r="I734" i="16"/>
  <c r="J734" i="16" s="1"/>
  <c r="I855" i="16"/>
  <c r="J855" i="16" s="1"/>
  <c r="I903" i="16"/>
  <c r="J903" i="16" s="1"/>
  <c r="I935" i="16"/>
  <c r="J935" i="16" s="1"/>
  <c r="I496" i="16"/>
  <c r="J496" i="16" s="1"/>
  <c r="I824" i="16"/>
  <c r="J824" i="16" s="1"/>
  <c r="I856" i="16"/>
  <c r="J856" i="16" s="1"/>
  <c r="I928" i="16"/>
  <c r="J928" i="16" s="1"/>
  <c r="I41" i="16"/>
  <c r="J41" i="16" s="1"/>
  <c r="I129" i="16"/>
  <c r="J129" i="16" s="1"/>
  <c r="I337" i="16"/>
  <c r="J337" i="16" s="1"/>
  <c r="I497" i="16"/>
  <c r="J497" i="16" s="1"/>
  <c r="I673" i="16"/>
  <c r="J673" i="16" s="1"/>
  <c r="I745" i="16"/>
  <c r="J745" i="16" s="1"/>
  <c r="I290" i="16"/>
  <c r="J290" i="16" s="1"/>
  <c r="I330" i="16"/>
  <c r="J330" i="16" s="1"/>
  <c r="I546" i="16"/>
  <c r="J546" i="16" s="1"/>
  <c r="I586" i="16"/>
  <c r="J586" i="16" s="1"/>
  <c r="I770" i="16"/>
  <c r="J770" i="16" s="1"/>
  <c r="I43" i="16"/>
  <c r="J43" i="16" s="1"/>
  <c r="I75" i="16"/>
  <c r="J75" i="16" s="1"/>
  <c r="I139" i="16"/>
  <c r="J139" i="16" s="1"/>
  <c r="I179" i="16"/>
  <c r="J179" i="16" s="1"/>
  <c r="I363" i="16"/>
  <c r="J363" i="16" s="1"/>
  <c r="I563" i="16"/>
  <c r="J563" i="16" s="1"/>
  <c r="I204" i="16"/>
  <c r="J204" i="16" s="1"/>
  <c r="I236" i="16"/>
  <c r="J236" i="16" s="1"/>
  <c r="I198" i="16"/>
  <c r="J198" i="16" s="1"/>
  <c r="I262" i="16"/>
  <c r="J262" i="16" s="1"/>
  <c r="I326" i="16"/>
  <c r="J326" i="16" s="1"/>
  <c r="I398" i="16"/>
  <c r="J398" i="16" s="1"/>
  <c r="I462" i="16"/>
  <c r="J462" i="16" s="1"/>
  <c r="I526" i="16"/>
  <c r="J526" i="16" s="1"/>
  <c r="I590" i="16"/>
  <c r="J590" i="16" s="1"/>
  <c r="I654" i="16"/>
  <c r="J654" i="16" s="1"/>
  <c r="I830" i="16"/>
  <c r="J830" i="16" s="1"/>
  <c r="I862" i="16"/>
  <c r="J862" i="16" s="1"/>
  <c r="I942" i="16"/>
  <c r="J942" i="16" s="1"/>
  <c r="I143" i="16"/>
  <c r="J143" i="16" s="1"/>
  <c r="I207" i="16"/>
  <c r="J207" i="16" s="1"/>
  <c r="I271" i="16"/>
  <c r="J271" i="16" s="1"/>
  <c r="I335" i="16"/>
  <c r="J335" i="16" s="1"/>
  <c r="I399" i="16"/>
  <c r="J399" i="16" s="1"/>
  <c r="I463" i="16"/>
  <c r="J463" i="16" s="1"/>
  <c r="I527" i="16"/>
  <c r="J527" i="16" s="1"/>
  <c r="I591" i="16"/>
  <c r="J591" i="16" s="1"/>
  <c r="I655" i="16"/>
  <c r="J655" i="16" s="1"/>
  <c r="I831" i="16"/>
  <c r="J831" i="16" s="1"/>
  <c r="I943" i="16"/>
  <c r="J943" i="16" s="1"/>
  <c r="I272" i="16"/>
  <c r="J272" i="16" s="1"/>
  <c r="I360" i="16"/>
  <c r="J360" i="16" s="1"/>
  <c r="I488" i="16"/>
  <c r="J488" i="16" s="1"/>
  <c r="I552" i="16"/>
  <c r="J552" i="16" s="1"/>
  <c r="I904" i="16"/>
  <c r="J904" i="16" s="1"/>
  <c r="I982" i="16"/>
  <c r="J982" i="16" s="1"/>
  <c r="I144" i="16"/>
  <c r="J144" i="16" s="1"/>
  <c r="I560" i="16"/>
  <c r="J560" i="16" s="1"/>
  <c r="I68" i="16"/>
  <c r="J68" i="16" s="1"/>
  <c r="I42" i="16"/>
  <c r="J42" i="16" s="1"/>
  <c r="I666" i="16"/>
  <c r="J666" i="16" s="1"/>
  <c r="I371" i="16"/>
  <c r="J371" i="16" s="1"/>
  <c r="I82" i="16"/>
  <c r="J82" i="16" s="1"/>
  <c r="I226" i="16"/>
  <c r="J226" i="16" s="1"/>
  <c r="I306" i="16"/>
  <c r="J306" i="16" s="1"/>
  <c r="I450" i="16"/>
  <c r="J450" i="16" s="1"/>
  <c r="I562" i="16"/>
  <c r="J562" i="16" s="1"/>
  <c r="I626" i="16"/>
  <c r="J626" i="16" s="1"/>
  <c r="I746" i="16"/>
  <c r="J746" i="16" s="1"/>
  <c r="I115" i="16"/>
  <c r="J115" i="16" s="1"/>
  <c r="I307" i="16"/>
  <c r="J307" i="16" s="1"/>
  <c r="I212" i="16"/>
  <c r="J212" i="16" s="1"/>
  <c r="I4" i="16"/>
  <c r="J4" i="16" s="1"/>
  <c r="I36" i="16"/>
  <c r="J36" i="16" s="1"/>
  <c r="I297" i="16"/>
  <c r="J297" i="16" s="1"/>
  <c r="I385" i="16"/>
  <c r="J385" i="16" s="1"/>
  <c r="I441" i="16"/>
  <c r="J441" i="16" s="1"/>
  <c r="I689" i="16"/>
  <c r="J689" i="16" s="1"/>
  <c r="I708" i="16"/>
  <c r="J708" i="16" s="1"/>
  <c r="I50" i="16"/>
  <c r="J50" i="16" s="1"/>
  <c r="I162" i="16"/>
  <c r="J162" i="16" s="1"/>
  <c r="I202" i="16"/>
  <c r="J202" i="16" s="1"/>
  <c r="I418" i="16"/>
  <c r="J418" i="16" s="1"/>
  <c r="I458" i="16"/>
  <c r="J458" i="16" s="1"/>
  <c r="I786" i="16"/>
  <c r="J786" i="16" s="1"/>
  <c r="I27" i="16"/>
  <c r="J27" i="16" s="1"/>
  <c r="I59" i="16"/>
  <c r="J59" i="16" s="1"/>
  <c r="I163" i="16"/>
  <c r="J163" i="16" s="1"/>
  <c r="I203" i="16"/>
  <c r="J203" i="16" s="1"/>
  <c r="I267" i="16"/>
  <c r="J267" i="16" s="1"/>
  <c r="I347" i="16"/>
  <c r="J347" i="16" s="1"/>
  <c r="I379" i="16"/>
  <c r="J379" i="16" s="1"/>
  <c r="I443" i="16"/>
  <c r="J443" i="16" s="1"/>
  <c r="I747" i="16"/>
  <c r="J747" i="16" s="1"/>
  <c r="I284" i="16"/>
  <c r="J284" i="16" s="1"/>
  <c r="I332" i="16"/>
  <c r="J332" i="16" s="1"/>
  <c r="I364" i="16"/>
  <c r="J364" i="16" s="1"/>
  <c r="I756" i="16"/>
  <c r="J756" i="16" s="1"/>
  <c r="I158" i="16"/>
  <c r="J158" i="16" s="1"/>
  <c r="I222" i="16"/>
  <c r="J222" i="16" s="1"/>
  <c r="I286" i="16"/>
  <c r="J286" i="16" s="1"/>
  <c r="I350" i="16"/>
  <c r="J350" i="16" s="1"/>
  <c r="I414" i="16"/>
  <c r="J414" i="16" s="1"/>
  <c r="I478" i="16"/>
  <c r="J478" i="16" s="1"/>
  <c r="I542" i="16"/>
  <c r="J542" i="16" s="1"/>
  <c r="I606" i="16"/>
  <c r="J606" i="16" s="1"/>
  <c r="I670" i="16"/>
  <c r="J670" i="16" s="1"/>
  <c r="I814" i="16"/>
  <c r="J814" i="16" s="1"/>
  <c r="I958" i="16"/>
  <c r="J958" i="16" s="1"/>
  <c r="I167" i="16"/>
  <c r="J167" i="16" s="1"/>
  <c r="I231" i="16"/>
  <c r="J231" i="16" s="1"/>
  <c r="I295" i="16"/>
  <c r="J295" i="16" s="1"/>
  <c r="I359" i="16"/>
  <c r="J359" i="16" s="1"/>
  <c r="I415" i="16"/>
  <c r="J415" i="16" s="1"/>
  <c r="I479" i="16"/>
  <c r="J479" i="16" s="1"/>
  <c r="I543" i="16"/>
  <c r="J543" i="16" s="1"/>
  <c r="I607" i="16"/>
  <c r="J607" i="16" s="1"/>
  <c r="I671" i="16"/>
  <c r="J671" i="16" s="1"/>
  <c r="I815" i="16"/>
  <c r="J815" i="16" s="1"/>
  <c r="I959" i="16"/>
  <c r="J959" i="16" s="1"/>
  <c r="I999" i="16"/>
  <c r="J999" i="16" s="1"/>
  <c r="I16" i="16"/>
  <c r="J16" i="16" s="1"/>
  <c r="I104" i="16"/>
  <c r="J104" i="16" s="1"/>
  <c r="I312" i="16"/>
  <c r="J312" i="16" s="1"/>
  <c r="I410" i="16"/>
  <c r="J410" i="16" s="1"/>
  <c r="I19" i="16"/>
  <c r="J19" i="16" s="1"/>
  <c r="M11" i="16" s="1"/>
  <c r="I187" i="16"/>
  <c r="J187" i="16" s="1"/>
  <c r="I276" i="16"/>
  <c r="J276" i="16" s="1"/>
  <c r="I194" i="16"/>
  <c r="J194" i="16" s="1"/>
  <c r="I370" i="16"/>
  <c r="J370" i="16" s="1"/>
  <c r="I259" i="16"/>
  <c r="J259" i="16" s="1"/>
  <c r="I838" i="16"/>
  <c r="J838" i="16" s="1"/>
  <c r="I807" i="16"/>
  <c r="J807" i="16" s="1"/>
  <c r="I744" i="16"/>
  <c r="J744" i="16" s="1"/>
  <c r="I209" i="16"/>
  <c r="J209" i="16" s="1"/>
  <c r="I154" i="16"/>
  <c r="J154" i="16" s="1"/>
  <c r="I778" i="16"/>
  <c r="J778" i="16" s="1"/>
  <c r="I339" i="16"/>
  <c r="J339" i="16" s="1"/>
  <c r="I244" i="16"/>
  <c r="J244" i="16" s="1"/>
  <c r="I726" i="16"/>
  <c r="J726" i="16" s="1"/>
  <c r="I114" i="16"/>
  <c r="J114" i="16" s="1"/>
  <c r="I338" i="16"/>
  <c r="J338" i="16" s="1"/>
  <c r="I482" i="16"/>
  <c r="J482" i="16" s="1"/>
  <c r="I594" i="16"/>
  <c r="J594" i="16" s="1"/>
  <c r="I714" i="16"/>
  <c r="J714" i="16" s="1"/>
  <c r="I12" i="16"/>
  <c r="J12" i="16" s="1"/>
  <c r="M12" i="16" s="1"/>
  <c r="I25" i="16"/>
  <c r="J25" i="16" s="1"/>
  <c r="I169" i="16"/>
  <c r="J169" i="16" s="1"/>
  <c r="I257" i="16"/>
  <c r="J257" i="16" s="1"/>
  <c r="I417" i="16"/>
  <c r="J417" i="16" s="1"/>
  <c r="I553" i="16"/>
  <c r="J553" i="16" s="1"/>
  <c r="I58" i="16"/>
  <c r="J58" i="16" s="1"/>
  <c r="I138" i="16"/>
  <c r="J138" i="16" s="1"/>
  <c r="I282" i="16"/>
  <c r="J282" i="16" s="1"/>
  <c r="I394" i="16"/>
  <c r="J394" i="16" s="1"/>
  <c r="I538" i="16"/>
  <c r="J538" i="16" s="1"/>
  <c r="I650" i="16"/>
  <c r="J650" i="16" s="1"/>
  <c r="I730" i="16"/>
  <c r="J730" i="16" s="1"/>
  <c r="I762" i="16"/>
  <c r="J762" i="16" s="1"/>
  <c r="I35" i="16"/>
  <c r="J35" i="16" s="1"/>
  <c r="I67" i="16"/>
  <c r="J67" i="16" s="1"/>
  <c r="I99" i="16"/>
  <c r="J99" i="16" s="1"/>
  <c r="I387" i="16"/>
  <c r="J387" i="16" s="1"/>
  <c r="I140" i="16"/>
  <c r="J140" i="16" s="1"/>
  <c r="I260" i="16"/>
  <c r="J260" i="16" s="1"/>
  <c r="I372" i="16"/>
  <c r="J372" i="16" s="1"/>
  <c r="I444" i="16"/>
  <c r="J444" i="16" s="1"/>
  <c r="I764" i="16"/>
  <c r="J764" i="16" s="1"/>
  <c r="I182" i="16"/>
  <c r="J182" i="16" s="1"/>
  <c r="I246" i="16"/>
  <c r="J246" i="16" s="1"/>
  <c r="I310" i="16"/>
  <c r="J310" i="16" s="1"/>
  <c r="I374" i="16"/>
  <c r="J374" i="16" s="1"/>
  <c r="I454" i="16"/>
  <c r="J454" i="16" s="1"/>
  <c r="I518" i="16"/>
  <c r="J518" i="16" s="1"/>
  <c r="I582" i="16"/>
  <c r="J582" i="16" s="1"/>
  <c r="I646" i="16"/>
  <c r="J646" i="16" s="1"/>
  <c r="I710" i="16"/>
  <c r="J710" i="16" s="1"/>
  <c r="I782" i="16"/>
  <c r="J782" i="16" s="1"/>
  <c r="I822" i="16"/>
  <c r="J822" i="16" s="1"/>
  <c r="I854" i="16"/>
  <c r="J854" i="16" s="1"/>
  <c r="I934" i="16"/>
  <c r="J934" i="16" s="1"/>
  <c r="I183" i="16"/>
  <c r="J183" i="16" s="1"/>
  <c r="I247" i="16"/>
  <c r="J247" i="16" s="1"/>
  <c r="I311" i="16"/>
  <c r="J311" i="16" s="1"/>
  <c r="I375" i="16"/>
  <c r="J375" i="16" s="1"/>
  <c r="I423" i="16"/>
  <c r="J423" i="16" s="1"/>
  <c r="I487" i="16"/>
  <c r="J487" i="16" s="1"/>
  <c r="I551" i="16"/>
  <c r="J551" i="16" s="1"/>
  <c r="I615" i="16"/>
  <c r="J615" i="16" s="1"/>
  <c r="I679" i="16"/>
  <c r="J679" i="16" s="1"/>
  <c r="I823" i="16"/>
  <c r="J823" i="16" s="1"/>
  <c r="I967" i="16"/>
  <c r="J967" i="16" s="1"/>
  <c r="I184" i="16"/>
  <c r="J184" i="16" s="1"/>
  <c r="I544" i="16"/>
  <c r="J544" i="16" s="1"/>
  <c r="I752" i="16"/>
  <c r="J752" i="16" s="1"/>
  <c r="I896" i="16"/>
  <c r="J896" i="16" s="1"/>
  <c r="H2" i="13" l="1"/>
  <c r="F5" i="6"/>
  <c r="G46" i="5"/>
  <c r="G45" i="5"/>
  <c r="M11" i="5"/>
  <c r="M3" i="5"/>
  <c r="M2" i="5"/>
  <c r="F5" i="5"/>
  <c r="D45" i="2"/>
  <c r="R5" i="2"/>
  <c r="Q5" i="2"/>
  <c r="F9" i="2"/>
  <c r="E9" i="2"/>
  <c r="D14" i="2"/>
  <c r="G4" i="5"/>
  <c r="F4" i="5"/>
  <c r="L7" i="13" l="1"/>
  <c r="L6" i="13"/>
  <c r="L3" i="13"/>
  <c r="L2" i="13"/>
  <c r="U24" i="5"/>
  <c r="H9" i="13" l="1"/>
  <c r="H8" i="13"/>
  <c r="H7" i="13"/>
  <c r="H6" i="13"/>
  <c r="H5" i="13"/>
  <c r="H4" i="13"/>
  <c r="H3" i="13"/>
  <c r="G5" i="13"/>
  <c r="G6" i="13"/>
  <c r="G7" i="13"/>
  <c r="G8" i="13"/>
  <c r="G9" i="13"/>
  <c r="G4" i="13"/>
  <c r="G3" i="13"/>
  <c r="G2" i="13"/>
  <c r="C9" i="13"/>
  <c r="B9" i="13"/>
  <c r="C7" i="13"/>
  <c r="B7" i="13"/>
  <c r="F8" i="6" l="1"/>
  <c r="F6" i="6"/>
  <c r="D3" i="6"/>
  <c r="C3" i="6"/>
  <c r="B3" i="6"/>
  <c r="J4" i="5" l="1"/>
  <c r="G5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R6" i="2"/>
  <c r="R7" i="2"/>
  <c r="R8" i="2"/>
  <c r="R9" i="2"/>
  <c r="R10" i="2"/>
  <c r="R11" i="2"/>
  <c r="R12" i="2"/>
  <c r="R13" i="2"/>
  <c r="R14" i="2"/>
  <c r="R15" i="2"/>
  <c r="R16" i="2"/>
  <c r="Q6" i="2"/>
  <c r="Q7" i="2"/>
  <c r="Q8" i="2"/>
  <c r="Q9" i="2"/>
  <c r="Q10" i="2"/>
  <c r="Q11" i="2"/>
  <c r="Q12" i="2"/>
  <c r="Q13" i="2"/>
  <c r="Q14" i="2"/>
  <c r="Q15" i="2"/>
  <c r="Q16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E44" i="2" s="1"/>
  <c r="D50" i="2"/>
  <c r="J5" i="5" l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H4" i="5"/>
  <c r="I4" i="5" s="1"/>
  <c r="H5" i="5"/>
  <c r="G44" i="2"/>
  <c r="F44" i="2"/>
  <c r="E16" i="2"/>
  <c r="E41" i="2"/>
  <c r="E33" i="2"/>
  <c r="E25" i="2"/>
  <c r="E17" i="2"/>
  <c r="E12" i="2"/>
  <c r="E15" i="2"/>
  <c r="E14" i="2"/>
  <c r="E13" i="2"/>
  <c r="E11" i="2"/>
  <c r="E40" i="2"/>
  <c r="E32" i="2"/>
  <c r="E24" i="2"/>
  <c r="E39" i="2"/>
  <c r="E31" i="2"/>
  <c r="E23" i="2"/>
  <c r="E30" i="2"/>
  <c r="E22" i="2"/>
  <c r="E37" i="2"/>
  <c r="E29" i="2"/>
  <c r="E21" i="2"/>
  <c r="E36" i="2"/>
  <c r="E28" i="2"/>
  <c r="E20" i="2"/>
  <c r="E43" i="2"/>
  <c r="E35" i="2"/>
  <c r="E27" i="2"/>
  <c r="E19" i="2"/>
  <c r="E42" i="2"/>
  <c r="E34" i="2"/>
  <c r="E26" i="2"/>
  <c r="E18" i="2"/>
  <c r="E10" i="2"/>
  <c r="C50" i="2"/>
  <c r="C49" i="2"/>
  <c r="C48" i="2"/>
  <c r="C47" i="2"/>
  <c r="C46" i="2"/>
  <c r="C45" i="2"/>
  <c r="C44" i="2"/>
  <c r="C43" i="2"/>
  <c r="E38" i="2" s="1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F45" i="5" l="1"/>
  <c r="H45" i="5" s="1"/>
  <c r="I45" i="5" s="1"/>
  <c r="G33" i="5"/>
  <c r="G19" i="5"/>
  <c r="H19" i="5" s="1"/>
  <c r="I19" i="5" s="1"/>
  <c r="G27" i="5"/>
  <c r="H27" i="5" s="1"/>
  <c r="I27" i="5" s="1"/>
  <c r="G12" i="5"/>
  <c r="J12" i="5" s="1"/>
  <c r="G17" i="5"/>
  <c r="J17" i="5" s="1"/>
  <c r="G14" i="5"/>
  <c r="J14" i="5" s="1"/>
  <c r="G16" i="5"/>
  <c r="J16" i="5" s="1"/>
  <c r="G24" i="5"/>
  <c r="J24" i="5" s="1"/>
  <c r="G6" i="5"/>
  <c r="G10" i="5"/>
  <c r="H10" i="5" s="1"/>
  <c r="I10" i="5" s="1"/>
  <c r="G9" i="5"/>
  <c r="J9" i="5" s="1"/>
  <c r="G11" i="5"/>
  <c r="H11" i="5" s="1"/>
  <c r="I11" i="5" s="1"/>
  <c r="G25" i="5"/>
  <c r="J25" i="5" s="1"/>
  <c r="G21" i="5"/>
  <c r="J21" i="5" s="1"/>
  <c r="G36" i="5"/>
  <c r="J36" i="5" s="1"/>
  <c r="G18" i="5"/>
  <c r="H18" i="5" s="1"/>
  <c r="I18" i="5" s="1"/>
  <c r="G34" i="5"/>
  <c r="J34" i="5" s="1"/>
  <c r="G23" i="5"/>
  <c r="J23" i="5" s="1"/>
  <c r="G28" i="5"/>
  <c r="H28" i="5" s="1"/>
  <c r="I28" i="5" s="1"/>
  <c r="G31" i="5"/>
  <c r="H31" i="5" s="1"/>
  <c r="I31" i="5" s="1"/>
  <c r="G7" i="5"/>
  <c r="J7" i="5" s="1"/>
  <c r="G15" i="5"/>
  <c r="J15" i="5" s="1"/>
  <c r="G30" i="5"/>
  <c r="J30" i="5" s="1"/>
  <c r="G32" i="5"/>
  <c r="J32" i="5" s="1"/>
  <c r="G42" i="5"/>
  <c r="H42" i="5" s="1"/>
  <c r="I42" i="5" s="1"/>
  <c r="G40" i="5"/>
  <c r="J40" i="5" s="1"/>
  <c r="G35" i="5"/>
  <c r="J35" i="5" s="1"/>
  <c r="G39" i="5"/>
  <c r="H39" i="5" s="1"/>
  <c r="I39" i="5" s="1"/>
  <c r="G43" i="5"/>
  <c r="H43" i="5" s="1"/>
  <c r="I43" i="5" s="1"/>
  <c r="G20" i="5"/>
  <c r="J20" i="5" s="1"/>
  <c r="G37" i="5"/>
  <c r="J37" i="5" s="1"/>
  <c r="G22" i="5"/>
  <c r="J22" i="5" s="1"/>
  <c r="G29" i="5"/>
  <c r="J29" i="5" s="1"/>
  <c r="G8" i="5"/>
  <c r="G41" i="5"/>
  <c r="H41" i="5" s="1"/>
  <c r="I41" i="5" s="1"/>
  <c r="G44" i="5"/>
  <c r="J44" i="5" s="1"/>
  <c r="G26" i="5"/>
  <c r="H26" i="5" s="1"/>
  <c r="I26" i="5" s="1"/>
  <c r="G13" i="5"/>
  <c r="J13" i="5" s="1"/>
  <c r="G38" i="5"/>
  <c r="J38" i="5" s="1"/>
  <c r="F50" i="5"/>
  <c r="G50" i="5" s="1"/>
  <c r="I5" i="5"/>
  <c r="H33" i="5"/>
  <c r="I33" i="5" s="1"/>
  <c r="J33" i="5"/>
  <c r="J18" i="5"/>
  <c r="J19" i="5"/>
  <c r="H9" i="5"/>
  <c r="I9" i="5" s="1"/>
  <c r="J10" i="5"/>
  <c r="G38" i="2"/>
  <c r="F38" i="2"/>
  <c r="G12" i="2"/>
  <c r="F12" i="2"/>
  <c r="G21" i="2"/>
  <c r="F21" i="2"/>
  <c r="G32" i="2"/>
  <c r="F32" i="2"/>
  <c r="F27" i="2"/>
  <c r="G27" i="2"/>
  <c r="F41" i="2"/>
  <c r="G41" i="2"/>
  <c r="G39" i="2"/>
  <c r="F39" i="2"/>
  <c r="F42" i="2"/>
  <c r="G42" i="2"/>
  <c r="F19" i="2"/>
  <c r="G19" i="2"/>
  <c r="G40" i="2"/>
  <c r="F40" i="2"/>
  <c r="G9" i="2"/>
  <c r="F10" i="2"/>
  <c r="G10" i="2"/>
  <c r="F43" i="2"/>
  <c r="G43" i="2"/>
  <c r="G30" i="2"/>
  <c r="F30" i="2"/>
  <c r="G13" i="2"/>
  <c r="F13" i="2"/>
  <c r="G16" i="2"/>
  <c r="F16" i="2"/>
  <c r="G36" i="2"/>
  <c r="F36" i="2"/>
  <c r="G24" i="2"/>
  <c r="F24" i="2"/>
  <c r="F25" i="2"/>
  <c r="G25" i="2"/>
  <c r="G37" i="2"/>
  <c r="F37" i="2"/>
  <c r="F35" i="2"/>
  <c r="G35" i="2"/>
  <c r="F11" i="2"/>
  <c r="G11" i="2"/>
  <c r="F18" i="2"/>
  <c r="G18" i="2"/>
  <c r="G20" i="2"/>
  <c r="F20" i="2"/>
  <c r="G23" i="2"/>
  <c r="F23" i="2"/>
  <c r="G14" i="2"/>
  <c r="F14" i="2"/>
  <c r="F34" i="2"/>
  <c r="G34" i="2"/>
  <c r="F17" i="2"/>
  <c r="G17" i="2"/>
  <c r="G29" i="2"/>
  <c r="F29" i="2"/>
  <c r="F33" i="2"/>
  <c r="G33" i="2"/>
  <c r="G22" i="2"/>
  <c r="F22" i="2"/>
  <c r="F26" i="2"/>
  <c r="G26" i="2"/>
  <c r="G28" i="2"/>
  <c r="F28" i="2"/>
  <c r="G31" i="2"/>
  <c r="F31" i="2"/>
  <c r="G15" i="2"/>
  <c r="F15" i="2"/>
  <c r="J11" i="5" l="1"/>
  <c r="H24" i="5"/>
  <c r="I24" i="5" s="1"/>
  <c r="H6" i="5"/>
  <c r="I6" i="5" s="1"/>
  <c r="H34" i="5"/>
  <c r="I34" i="5" s="1"/>
  <c r="H29" i="5"/>
  <c r="I29" i="5" s="1"/>
  <c r="H36" i="5"/>
  <c r="I36" i="5" s="1"/>
  <c r="H25" i="5"/>
  <c r="I25" i="5" s="1"/>
  <c r="H17" i="5"/>
  <c r="I17" i="5" s="1"/>
  <c r="J28" i="5"/>
  <c r="H14" i="5"/>
  <c r="I14" i="5" s="1"/>
  <c r="H12" i="5"/>
  <c r="I12" i="5" s="1"/>
  <c r="H21" i="5"/>
  <c r="I21" i="5" s="1"/>
  <c r="H16" i="5"/>
  <c r="I16" i="5" s="1"/>
  <c r="J6" i="5"/>
  <c r="J27" i="5"/>
  <c r="J45" i="5"/>
  <c r="F46" i="5"/>
  <c r="F48" i="5"/>
  <c r="G48" i="5" s="1"/>
  <c r="H48" i="5" s="1"/>
  <c r="I48" i="5" s="1"/>
  <c r="F49" i="5"/>
  <c r="G49" i="5" s="1"/>
  <c r="J49" i="5" s="1"/>
  <c r="F47" i="5"/>
  <c r="G47" i="5" s="1"/>
  <c r="J47" i="5" s="1"/>
  <c r="H15" i="5"/>
  <c r="I15" i="5" s="1"/>
  <c r="H23" i="5"/>
  <c r="I23" i="5" s="1"/>
  <c r="H20" i="5"/>
  <c r="I20" i="5" s="1"/>
  <c r="J31" i="5"/>
  <c r="H7" i="5"/>
  <c r="I7" i="5" s="1"/>
  <c r="H22" i="5"/>
  <c r="I22" i="5" s="1"/>
  <c r="H32" i="5"/>
  <c r="I32" i="5" s="1"/>
  <c r="J42" i="5"/>
  <c r="H37" i="5"/>
  <c r="I37" i="5" s="1"/>
  <c r="H35" i="5"/>
  <c r="I35" i="5" s="1"/>
  <c r="H40" i="5"/>
  <c r="I40" i="5" s="1"/>
  <c r="H30" i="5"/>
  <c r="I30" i="5" s="1"/>
  <c r="J39" i="5"/>
  <c r="J41" i="5"/>
  <c r="J43" i="5"/>
  <c r="H44" i="5"/>
  <c r="I44" i="5" s="1"/>
  <c r="H13" i="5"/>
  <c r="I13" i="5" s="1"/>
  <c r="H38" i="5"/>
  <c r="I38" i="5" s="1"/>
  <c r="J26" i="5"/>
  <c r="J8" i="5"/>
  <c r="H8" i="5"/>
  <c r="I8" i="5" s="1"/>
  <c r="H50" i="5"/>
  <c r="I50" i="5" s="1"/>
  <c r="J50" i="5"/>
  <c r="H49" i="5" l="1"/>
  <c r="I49" i="5" s="1"/>
  <c r="J48" i="5"/>
  <c r="H47" i="5"/>
  <c r="I47" i="5" s="1"/>
  <c r="Q24" i="5"/>
  <c r="M4" i="5"/>
  <c r="M5" i="5"/>
  <c r="M6" i="5" s="1"/>
  <c r="S24" i="5" s="1"/>
  <c r="H46" i="5"/>
  <c r="J46" i="5"/>
  <c r="M14" i="5" s="1"/>
  <c r="M15" i="5" s="1"/>
  <c r="M19" i="5" l="1"/>
  <c r="I46" i="5"/>
  <c r="M13" i="5" s="1"/>
  <c r="M12" i="5"/>
</calcChain>
</file>

<file path=xl/sharedStrings.xml><?xml version="1.0" encoding="utf-8"?>
<sst xmlns="http://schemas.openxmlformats.org/spreadsheetml/2006/main" count="349" uniqueCount="175">
  <si>
    <t>Period</t>
  </si>
  <si>
    <t>Sales (£)</t>
  </si>
  <si>
    <t>Winter Rock Historical Aggregate Sales</t>
  </si>
  <si>
    <t>Year-Round Products Aggregate Sales</t>
  </si>
  <si>
    <t>Month</t>
  </si>
  <si>
    <t>Months</t>
  </si>
  <si>
    <t>Moving Average</t>
  </si>
  <si>
    <t>CMA</t>
  </si>
  <si>
    <t xml:space="preserve"> </t>
  </si>
  <si>
    <t>Detrend</t>
  </si>
  <si>
    <t>Seasonal component</t>
  </si>
  <si>
    <t>Column Labels</t>
  </si>
  <si>
    <t>Grand Total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</si>
  <si>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</si>
  <si>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</si>
  <si>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</si>
  <si>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</si>
  <si>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</si>
  <si>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</si>
  <si>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</si>
  <si>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</si>
  <si>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</si>
  <si>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</si>
  <si>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</si>
  <si>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</si>
  <si>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</si>
  <si>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</si>
  <si>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</si>
  <si>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</si>
  <si>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</si>
  <si>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Detrend</t>
  </si>
  <si>
    <t>Seasonal Matrix</t>
  </si>
  <si>
    <t>Median</t>
  </si>
  <si>
    <t>Median Seasonal Profile</t>
  </si>
  <si>
    <t>Season Average Mean Profile</t>
  </si>
  <si>
    <t>Alpha</t>
  </si>
  <si>
    <t>SES(FIT)</t>
  </si>
  <si>
    <t>e</t>
  </si>
  <si>
    <t>|e|</t>
  </si>
  <si>
    <t>|pae|</t>
  </si>
  <si>
    <r>
      <t>e</t>
    </r>
    <r>
      <rPr>
        <b/>
        <vertAlign val="superscript"/>
        <sz val="11"/>
        <color theme="1"/>
        <rFont val="Times New Roman"/>
        <family val="1"/>
      </rPr>
      <t>2</t>
    </r>
  </si>
  <si>
    <t>Summary Error Measures (In-sample)</t>
  </si>
  <si>
    <t>ME</t>
  </si>
  <si>
    <t>MAE</t>
  </si>
  <si>
    <t>MAPE</t>
  </si>
  <si>
    <t>MSE</t>
  </si>
  <si>
    <t>RMSE</t>
  </si>
  <si>
    <t>Summary Error Measures (out-of-sample)</t>
  </si>
  <si>
    <t>Sales (£) in -sample</t>
  </si>
  <si>
    <t>East</t>
  </si>
  <si>
    <t>West</t>
  </si>
  <si>
    <t>North</t>
  </si>
  <si>
    <t>Limit</t>
  </si>
  <si>
    <t>Constraint</t>
  </si>
  <si>
    <t>Manchester</t>
  </si>
  <si>
    <t>London</t>
  </si>
  <si>
    <t>Solution</t>
  </si>
  <si>
    <t>Microsoft Excel 16.75 Answer Report</t>
  </si>
  <si>
    <t>Worksheet: [data.xlsx]Sheet5</t>
  </si>
  <si>
    <t>Report Created: 08/05/2024 12:55:55 am</t>
  </si>
  <si>
    <t>Result: Solver found a solution.  All constraints and optimality conditions are satisfied.</t>
  </si>
  <si>
    <t>Solver Engine</t>
  </si>
  <si>
    <t>Engine: Simplex LP</t>
  </si>
  <si>
    <t>Solution Time: 292.247 Seconds.</t>
  </si>
  <si>
    <t>Iterations: 7 Subproblems: 0</t>
  </si>
  <si>
    <t>Solver Options</t>
  </si>
  <si>
    <t>Max Time Unlimited, Iterations Unlimited, Precision 1E-06</t>
  </si>
  <si>
    <t>Max Subproblems Unlimited, Max Integer Sols Unlimited, Integer Tolerance 1%, Solve Without Integer Constraints,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</si>
  <si>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</si>
  <si>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</si>
  <si>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</si>
  <si>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</si>
  <si>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</si>
  <si>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</si>
  <si>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</si>
  <si>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</si>
  <si>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</si>
  <si>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</si>
  <si>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</si>
  <si>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</si>
  <si>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$F$8</t>
  </si>
  <si>
    <t>Manchester Solution</t>
  </si>
  <si>
    <t>$B$8</t>
  </si>
  <si>
    <t>Manchester East</t>
  </si>
  <si>
    <t>Contin</t>
  </si>
  <si>
    <t>$C$8</t>
  </si>
  <si>
    <t>Manchester West</t>
  </si>
  <si>
    <t>$D$8</t>
  </si>
  <si>
    <t>Manchester North</t>
  </si>
  <si>
    <t>$B$9</t>
  </si>
  <si>
    <t>London East</t>
  </si>
  <si>
    <t>$C$9</t>
  </si>
  <si>
    <t>London West</t>
  </si>
  <si>
    <t>$D$9</t>
  </si>
  <si>
    <t>London North</t>
  </si>
  <si>
    <t>$B$3</t>
  </si>
  <si>
    <t>Constraint East</t>
  </si>
  <si>
    <t>$B$3&gt;=$B$2</t>
  </si>
  <si>
    <t>Binding</t>
  </si>
  <si>
    <t>$C$3</t>
  </si>
  <si>
    <t>Constraint West</t>
  </si>
  <si>
    <t>$C$3&gt;=930</t>
  </si>
  <si>
    <t>$D$3</t>
  </si>
  <si>
    <t>Constraint North</t>
  </si>
  <si>
    <t>$D$3&gt;=2200</t>
  </si>
  <si>
    <t>$F$5</t>
  </si>
  <si>
    <t>$F$5&lt;=2500</t>
  </si>
  <si>
    <t>$F$6</t>
  </si>
  <si>
    <t>London Solution</t>
  </si>
  <si>
    <t>$F$6&lt;=3000</t>
  </si>
  <si>
    <t>Not Binding</t>
  </si>
  <si>
    <t>Microsoft Excel 16.75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</si>
  <si>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</si>
  <si>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</si>
  <si>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</si>
  <si>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</si>
  <si>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</si>
  <si>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</si>
  <si>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</si>
  <si>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</si>
  <si>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</si>
  <si>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</si>
  <si>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</si>
  <si>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</si>
  <si>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Microsoft Excel 16.75 Limits Report</t>
  </si>
  <si>
    <t>Variable</t>
  </si>
  <si>
    <t>Lower</t>
  </si>
  <si>
    <t>Result</t>
  </si>
  <si>
    <t>Upper</t>
  </si>
  <si>
    <t>Supplier capacity</t>
  </si>
  <si>
    <t>Low Demand</t>
  </si>
  <si>
    <t>Minimum Charge</t>
  </si>
  <si>
    <t>High Demand</t>
  </si>
  <si>
    <t>Labour Cost per unit</t>
  </si>
  <si>
    <t>Expected Profit</t>
  </si>
  <si>
    <t>Material cost per unit</t>
  </si>
  <si>
    <t>Shipping cost per unti</t>
  </si>
  <si>
    <t>Europe</t>
  </si>
  <si>
    <t>USA</t>
  </si>
  <si>
    <t>Demand</t>
  </si>
  <si>
    <t>Total Cost per unit</t>
  </si>
  <si>
    <t>Selling Price per unit</t>
  </si>
  <si>
    <t>Profit per unit</t>
  </si>
  <si>
    <t>Alpha values</t>
  </si>
  <si>
    <t>Re-order Quantity Point (ROP)</t>
  </si>
  <si>
    <t>Re-order Point</t>
  </si>
  <si>
    <t>Standard deviation of Forecast errors (=In-sample RMSE)</t>
  </si>
  <si>
    <t>Sales (£) out-of-sample</t>
  </si>
  <si>
    <t>Square root of lead time</t>
  </si>
  <si>
    <t>Safety Factor (z=1.645 provides 95% probability of no stock out)</t>
  </si>
  <si>
    <r>
      <t xml:space="preserve">Cumulative Demand (Forecast) during lead time (=Forecast horizon </t>
    </r>
    <r>
      <rPr>
        <i/>
        <sz val="12"/>
        <color rgb="FF000000"/>
        <rFont val="Times New Roman"/>
        <family val="1"/>
      </rPr>
      <t>h</t>
    </r>
    <r>
      <rPr>
        <sz val="12"/>
        <color rgb="FF000000"/>
        <rFont val="Times New Roman"/>
        <family val="1"/>
      </rPr>
      <t>)</t>
    </r>
  </si>
  <si>
    <t>Total Cost</t>
  </si>
  <si>
    <t>Particular</t>
  </si>
  <si>
    <t>MaxiMin Rule - Max Profit for Low Demand</t>
  </si>
  <si>
    <t>MaxiMax Rule - Max Profit for High Demand</t>
  </si>
  <si>
    <t>Random Demand</t>
  </si>
  <si>
    <t xml:space="preserve">Revenue </t>
  </si>
  <si>
    <t>Europe (Fixed Cost)</t>
  </si>
  <si>
    <t>USA (Fixed Cost)</t>
  </si>
  <si>
    <t>Europe (Profit)</t>
  </si>
  <si>
    <t>USA (Profit)</t>
  </si>
  <si>
    <t>Profit(Max)</t>
  </si>
  <si>
    <t>Supplier</t>
  </si>
  <si>
    <t>Count</t>
  </si>
  <si>
    <t>Mean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</si>
  <si>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</si>
  <si>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</si>
  <si>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</si>
  <si>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</si>
  <si>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</si>
  <si>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</si>
  <si>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</si>
  <si>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</si>
  <si>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</si>
  <si>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Profit(Max of USA and Europe)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</si>
</sst>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2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165" fontId="3" fillId="2" borderId="1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" fontId="5" fillId="2" borderId="1" xfId="0" applyNumberFormat="1" applyFont="1" applyFill="1" applyBorder="1" applyAlignment="1">
      <alignment horizontal="left"/>
    </xf>
    <xf numFmtId="0" fontId="6" fillId="0" borderId="0" xfId="0" applyFont="1"/>
    <xf numFmtId="1" fontId="0" fillId="0" borderId="0" xfId="0" applyNumberFormat="1"/>
    <xf numFmtId="0" fontId="0" fillId="0" borderId="0" xfId="0" applyBorder="1"/>
    <xf numFmtId="0" fontId="0" fillId="0" borderId="0" xfId="0" applyNumberFormat="1"/>
    <xf numFmtId="0" fontId="0" fillId="0" borderId="0" xfId="0" pivotButton="1"/>
    <xf numFmtId="17" fontId="0" fillId="0" borderId="0" xfId="0" applyNumberFormat="1" applyAlignment="1">
      <alignment horizontal="left"/>
    </xf>
    <xf numFmtId="0" fontId="9" fillId="0" borderId="1" xfId="0" applyFont="1" applyBorder="1"/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165" fontId="10" fillId="2" borderId="1" xfId="1" applyNumberFormat="1" applyFont="1" applyFill="1" applyBorder="1" applyAlignment="1">
      <alignment horizontal="center"/>
    </xf>
    <xf numFmtId="17" fontId="11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10" fillId="0" borderId="0" xfId="0" applyFont="1"/>
    <xf numFmtId="0" fontId="9" fillId="0" borderId="0" xfId="0" applyFont="1" applyAlignment="1"/>
    <xf numFmtId="0" fontId="7" fillId="3" borderId="1" xfId="0" applyFont="1" applyFill="1" applyBorder="1" applyAlignment="1">
      <alignment horizontal="center"/>
    </xf>
    <xf numFmtId="17" fontId="11" fillId="3" borderId="1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Alignment="1"/>
    <xf numFmtId="0" fontId="7" fillId="4" borderId="1" xfId="0" applyFont="1" applyFill="1" applyBorder="1" applyAlignment="1">
      <alignment horizontal="center"/>
    </xf>
    <xf numFmtId="0" fontId="0" fillId="0" borderId="9" xfId="0" applyFill="1" applyBorder="1" applyAlignment="1"/>
    <xf numFmtId="0" fontId="13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13" fillId="0" borderId="6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164" fontId="10" fillId="0" borderId="1" xfId="1" applyFont="1" applyBorder="1" applyAlignment="1">
      <alignment horizontal="center" vertical="center"/>
    </xf>
    <xf numFmtId="2" fontId="10" fillId="0" borderId="1" xfId="1" applyNumberFormat="1" applyFont="1" applyBorder="1" applyAlignment="1">
      <alignment horizontal="center" vertical="center"/>
    </xf>
    <xf numFmtId="164" fontId="8" fillId="0" borderId="1" xfId="1" applyFont="1" applyBorder="1" applyAlignment="1">
      <alignment horizontal="center"/>
    </xf>
    <xf numFmtId="165" fontId="10" fillId="3" borderId="1" xfId="1" applyNumberFormat="1" applyFont="1" applyFill="1" applyBorder="1" applyAlignment="1">
      <alignment horizontal="center"/>
    </xf>
    <xf numFmtId="0" fontId="0" fillId="3" borderId="1" xfId="0" applyFill="1" applyBorder="1"/>
    <xf numFmtId="0" fontId="8" fillId="3" borderId="1" xfId="0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10" fontId="8" fillId="3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10" fontId="10" fillId="0" borderId="1" xfId="2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165" fontId="14" fillId="0" borderId="1" xfId="0" applyNumberFormat="1" applyFont="1" applyBorder="1"/>
    <xf numFmtId="0" fontId="14" fillId="0" borderId="1" xfId="0" applyFont="1" applyBorder="1"/>
    <xf numFmtId="2" fontId="14" fillId="0" borderId="1" xfId="0" applyNumberFormat="1" applyFont="1" applyBorder="1"/>
    <xf numFmtId="0" fontId="15" fillId="0" borderId="0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43" fontId="1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1" fontId="9" fillId="3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Winter Rock Historical Aggregate Sales (£)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(Section 2)'!$C$4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(Section 2)'!$B$5:$B$52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'Data (Section 2)'!$C$5:$C$52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4-E64B-815E-F5A7D201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999072"/>
        <c:axId val="1444716816"/>
      </c:lineChart>
      <c:dateAx>
        <c:axId val="144399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4716816"/>
        <c:crosses val="autoZero"/>
        <c:auto val="1"/>
        <c:lblOffset val="100"/>
        <c:baseTimeUnit val="months"/>
      </c:dateAx>
      <c:valAx>
        <c:axId val="14447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Aggregate</a:t>
                </a:r>
                <a:r>
                  <a:rPr lang="en-GB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Sales</a:t>
                </a:r>
                <a:endParaRPr lang="en-GB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In-Sample Period Absolute Errors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'Section 3'!$H$2</c:f>
              <c:strCache>
                <c:ptCount val="1"/>
                <c:pt idx="0">
                  <c:v>|e|</c:v>
                </c:pt>
              </c:strCache>
            </c:strRef>
          </c:tx>
          <c:spPr>
            <a:solidFill>
              <a:srgbClr val="FF0000"/>
            </a:solidFill>
            <a:ln w="76200">
              <a:noFill/>
            </a:ln>
            <a:effectLst/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4E9-AF46-8700-F653DBCF8CB6}"/>
              </c:ext>
            </c:extLst>
          </c:dPt>
          <c:cat>
            <c:numRef>
              <c:f>'Section 3'!$A$3:$A$50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3'!$H$3:$H$50</c:f>
              <c:numCache>
                <c:formatCode>0</c:formatCode>
                <c:ptCount val="48"/>
                <c:pt idx="1">
                  <c:v>1053</c:v>
                </c:pt>
                <c:pt idx="2">
                  <c:v>29629.300000000047</c:v>
                </c:pt>
                <c:pt idx="3">
                  <c:v>7976.3700000000536</c:v>
                </c:pt>
                <c:pt idx="4">
                  <c:v>9939.7330000000657</c:v>
                </c:pt>
                <c:pt idx="5">
                  <c:v>13682.759700000053</c:v>
                </c:pt>
                <c:pt idx="6">
                  <c:v>14646.483730000036</c:v>
                </c:pt>
                <c:pt idx="7">
                  <c:v>9453.8353570000618</c:v>
                </c:pt>
                <c:pt idx="8">
                  <c:v>80805.548178699915</c:v>
                </c:pt>
                <c:pt idx="9">
                  <c:v>33558.993360829889</c:v>
                </c:pt>
                <c:pt idx="10">
                  <c:v>10072.905975253088</c:v>
                </c:pt>
                <c:pt idx="11">
                  <c:v>24395.384622272162</c:v>
                </c:pt>
                <c:pt idx="12">
                  <c:v>13807.153839955048</c:v>
                </c:pt>
                <c:pt idx="13">
                  <c:v>31945.438455959549</c:v>
                </c:pt>
                <c:pt idx="14">
                  <c:v>11733.894610363583</c:v>
                </c:pt>
                <c:pt idx="15">
                  <c:v>37897.494850672781</c:v>
                </c:pt>
                <c:pt idx="16">
                  <c:v>18831.254634394485</c:v>
                </c:pt>
                <c:pt idx="17">
                  <c:v>2039.8708290449576</c:v>
                </c:pt>
                <c:pt idx="18">
                  <c:v>33333.883746140462</c:v>
                </c:pt>
                <c:pt idx="19">
                  <c:v>45533.504628473602</c:v>
                </c:pt>
                <c:pt idx="20">
                  <c:v>18294.154165626212</c:v>
                </c:pt>
                <c:pt idx="21">
                  <c:v>10065.261250936368</c:v>
                </c:pt>
                <c:pt idx="22">
                  <c:v>28918.264874157263</c:v>
                </c:pt>
                <c:pt idx="23">
                  <c:v>11402.43838674156</c:v>
                </c:pt>
                <c:pt idx="24">
                  <c:v>20109.805451932538</c:v>
                </c:pt>
                <c:pt idx="25">
                  <c:v>4623.1750932607101</c:v>
                </c:pt>
                <c:pt idx="26">
                  <c:v>110.85758393467404</c:v>
                </c:pt>
                <c:pt idx="27">
                  <c:v>25553.228174458782</c:v>
                </c:pt>
                <c:pt idx="28">
                  <c:v>13924.094642987126</c:v>
                </c:pt>
                <c:pt idx="29">
                  <c:v>16467.685178688436</c:v>
                </c:pt>
                <c:pt idx="30">
                  <c:v>1084.9166608196101</c:v>
                </c:pt>
                <c:pt idx="31">
                  <c:v>32854.424994737667</c:v>
                </c:pt>
                <c:pt idx="32">
                  <c:v>23257.982495263917</c:v>
                </c:pt>
                <c:pt idx="33">
                  <c:v>26351.184245737502</c:v>
                </c:pt>
                <c:pt idx="34">
                  <c:v>14140.065821163764</c:v>
                </c:pt>
                <c:pt idx="35">
                  <c:v>386.05923904740484</c:v>
                </c:pt>
                <c:pt idx="36">
                  <c:v>10217.453315142659</c:v>
                </c:pt>
                <c:pt idx="37">
                  <c:v>7640.707983628381</c:v>
                </c:pt>
                <c:pt idx="38">
                  <c:v>10514.362814734457</c:v>
                </c:pt>
                <c:pt idx="39">
                  <c:v>3259.926533261023</c:v>
                </c:pt>
                <c:pt idx="40">
                  <c:v>9485.9338799349498</c:v>
                </c:pt>
                <c:pt idx="41">
                  <c:v>9523.6595080585685</c:v>
                </c:pt>
                <c:pt idx="42">
                  <c:v>12911.293557252735</c:v>
                </c:pt>
                <c:pt idx="43">
                  <c:v>11313.293557252735</c:v>
                </c:pt>
                <c:pt idx="44">
                  <c:v>16487.706442747265</c:v>
                </c:pt>
                <c:pt idx="45">
                  <c:v>5699.2935572527349</c:v>
                </c:pt>
                <c:pt idx="46">
                  <c:v>39835.706442747265</c:v>
                </c:pt>
                <c:pt idx="47">
                  <c:v>48574.706442747265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9-AF46-8700-F653DBCF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1424172015"/>
        <c:axId val="1424173743"/>
      </c:barChart>
      <c:lineChart>
        <c:grouping val="standard"/>
        <c:varyColors val="0"/>
        <c:ser>
          <c:idx val="0"/>
          <c:order val="0"/>
          <c:tx>
            <c:strRef>
              <c:f>'Section 3'!$B$2</c:f>
              <c:strCache>
                <c:ptCount val="1"/>
                <c:pt idx="0">
                  <c:v>Sales (£) in -sample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'Section 3'!$A$3:$A$50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3'!$B$3:$B$50</c:f>
              <c:numCache>
                <c:formatCode>_-* #,##0_-;\-* #,##0_-;_-* "-"??_-;_-@_-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  <c:pt idx="41">
                  <c:v>371134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9-AF46-8700-F653DBCF8CB6}"/>
            </c:ext>
          </c:extLst>
        </c:ser>
        <c:ser>
          <c:idx val="1"/>
          <c:order val="1"/>
          <c:tx>
            <c:strRef>
              <c:f>'Section 3'!$C$3</c:f>
              <c:strCache>
                <c:ptCount val="1"/>
                <c:pt idx="0">
                  <c:v> -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'Section 3'!$A$3:$A$50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3'!$C$4:$C$22</c:f>
              <c:numCache>
                <c:formatCode>_-* #,##0_-;\-* #,##0_-;_-* "-"??_-;_-@_-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9-AF46-8700-F653DBCF8CB6}"/>
            </c:ext>
          </c:extLst>
        </c:ser>
        <c:ser>
          <c:idx val="2"/>
          <c:order val="2"/>
          <c:tx>
            <c:strRef>
              <c:f>'Section 3'!$C$2</c:f>
              <c:strCache>
                <c:ptCount val="1"/>
                <c:pt idx="0">
                  <c:v>Sales (£) out-of-sample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'Section 3'!$A$3:$A$50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3'!$C$3:$C$50</c:f>
              <c:numCache>
                <c:formatCode>_-* #,##0_-;\-* #,##0_-;_-* "-"??_-;_-@_-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9-AF46-8700-F653DBCF8CB6}"/>
            </c:ext>
          </c:extLst>
        </c:ser>
        <c:ser>
          <c:idx val="3"/>
          <c:order val="3"/>
          <c:tx>
            <c:strRef>
              <c:f>'Section 3'!$F$2</c:f>
              <c:strCache>
                <c:ptCount val="1"/>
                <c:pt idx="0">
                  <c:v>SES(FIT)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4E9-AF46-8700-F653DBCF8CB6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4E9-AF46-8700-F653DBCF8CB6}"/>
              </c:ext>
            </c:extLst>
          </c:dPt>
          <c:cat>
            <c:numRef>
              <c:f>'Section 3'!$A$3:$A$50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3'!$F$3:$F$50</c:f>
              <c:numCache>
                <c:formatCode>_-* #,##0_-;\-* #,##0_-;_-* "-"??_-;_-@_-</c:formatCode>
                <c:ptCount val="48"/>
                <c:pt idx="1">
                  <c:v>394143</c:v>
                </c:pt>
                <c:pt idx="2">
                  <c:v>394248.30000000005</c:v>
                </c:pt>
                <c:pt idx="3">
                  <c:v>391285.37000000005</c:v>
                </c:pt>
                <c:pt idx="4">
                  <c:v>390487.73300000007</c:v>
                </c:pt>
                <c:pt idx="5">
                  <c:v>389493.75970000005</c:v>
                </c:pt>
                <c:pt idx="6">
                  <c:v>388125.48373000004</c:v>
                </c:pt>
                <c:pt idx="7">
                  <c:v>386660.83535700006</c:v>
                </c:pt>
                <c:pt idx="8">
                  <c:v>385715.45182130008</c:v>
                </c:pt>
                <c:pt idx="9">
                  <c:v>393796.00663917011</c:v>
                </c:pt>
                <c:pt idx="10">
                  <c:v>397151.90597525309</c:v>
                </c:pt>
                <c:pt idx="11">
                  <c:v>396144.61537772784</c:v>
                </c:pt>
                <c:pt idx="12">
                  <c:v>398584.15383995505</c:v>
                </c:pt>
                <c:pt idx="13">
                  <c:v>397203.43845595955</c:v>
                </c:pt>
                <c:pt idx="14">
                  <c:v>394008.89461036358</c:v>
                </c:pt>
                <c:pt idx="15">
                  <c:v>392835.50514932722</c:v>
                </c:pt>
                <c:pt idx="16">
                  <c:v>396625.25463439449</c:v>
                </c:pt>
                <c:pt idx="17">
                  <c:v>394742.12917095504</c:v>
                </c:pt>
                <c:pt idx="18">
                  <c:v>394946.11625385954</c:v>
                </c:pt>
                <c:pt idx="19">
                  <c:v>398279.5046284736</c:v>
                </c:pt>
                <c:pt idx="20">
                  <c:v>393726.15416562621</c:v>
                </c:pt>
                <c:pt idx="21">
                  <c:v>391896.73874906363</c:v>
                </c:pt>
                <c:pt idx="22">
                  <c:v>392903.26487415726</c:v>
                </c:pt>
                <c:pt idx="23">
                  <c:v>390011.43838674156</c:v>
                </c:pt>
                <c:pt idx="24">
                  <c:v>388871.19454806746</c:v>
                </c:pt>
                <c:pt idx="25">
                  <c:v>390882.17509326071</c:v>
                </c:pt>
                <c:pt idx="26">
                  <c:v>390419.85758393467</c:v>
                </c:pt>
                <c:pt idx="27">
                  <c:v>390408.77182554122</c:v>
                </c:pt>
                <c:pt idx="28">
                  <c:v>392964.09464298713</c:v>
                </c:pt>
                <c:pt idx="29">
                  <c:v>391571.68517868844</c:v>
                </c:pt>
                <c:pt idx="30">
                  <c:v>389924.91666081961</c:v>
                </c:pt>
                <c:pt idx="31">
                  <c:v>389816.42499473767</c:v>
                </c:pt>
                <c:pt idx="32">
                  <c:v>386530.98249526392</c:v>
                </c:pt>
                <c:pt idx="33">
                  <c:v>384205.1842457375</c:v>
                </c:pt>
                <c:pt idx="34">
                  <c:v>381570.06582116376</c:v>
                </c:pt>
                <c:pt idx="35">
                  <c:v>380156.0592390474</c:v>
                </c:pt>
                <c:pt idx="36">
                  <c:v>380117.45331514266</c:v>
                </c:pt>
                <c:pt idx="37">
                  <c:v>379095.70798362838</c:v>
                </c:pt>
                <c:pt idx="38">
                  <c:v>378331.63718526554</c:v>
                </c:pt>
                <c:pt idx="39">
                  <c:v>379383.07346673898</c:v>
                </c:pt>
                <c:pt idx="40">
                  <c:v>379709.06612006505</c:v>
                </c:pt>
                <c:pt idx="41">
                  <c:v>380657.65950805857</c:v>
                </c:pt>
                <c:pt idx="42">
                  <c:v>379705.29355725273</c:v>
                </c:pt>
                <c:pt idx="43">
                  <c:v>379705.29355725273</c:v>
                </c:pt>
                <c:pt idx="44">
                  <c:v>379705.29355725273</c:v>
                </c:pt>
                <c:pt idx="45">
                  <c:v>379705.29355725273</c:v>
                </c:pt>
                <c:pt idx="46">
                  <c:v>379705.29355725273</c:v>
                </c:pt>
                <c:pt idx="47">
                  <c:v>379705.29355725273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9-AF46-8700-F653DBCF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72015"/>
        <c:axId val="1424173743"/>
      </c:lineChart>
      <c:dateAx>
        <c:axId val="14241720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4173743"/>
        <c:crosses val="autoZero"/>
        <c:auto val="1"/>
        <c:lblOffset val="100"/>
        <c:baseTimeUnit val="months"/>
      </c:dateAx>
      <c:valAx>
        <c:axId val="14241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41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Actual</a:t>
            </a:r>
            <a:r>
              <a:rPr lang="en-GB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Sales Data Vs. CMA</a:t>
            </a:r>
            <a:endParaRPr lang="en-GB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'Section 2'!$B$2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'Section 2'!$A$3:$A$50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2'!$B$3:$B$50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B-E44A-933A-1216D8870181}"/>
            </c:ext>
          </c:extLst>
        </c:ser>
        <c:ser>
          <c:idx val="1"/>
          <c:order val="1"/>
          <c:tx>
            <c:strRef>
              <c:f>'Section 2'!$E$2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'Section 2'!$A$3:$A$50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2'!$E$3:$E$51</c:f>
              <c:numCache>
                <c:formatCode>General</c:formatCode>
                <c:ptCount val="49"/>
                <c:pt idx="6" formatCode="_-* #,##0_-;\-* #,##0_-;_-* &quot;-&quot;??_-;_-@_-">
                  <c:v>788379.54166666674</c:v>
                </c:pt>
                <c:pt idx="7" formatCode="_-* #,##0_-;\-* #,##0_-;_-* &quot;-&quot;??_-;_-@_-">
                  <c:v>793032.54166666674</c:v>
                </c:pt>
                <c:pt idx="8" formatCode="_-* #,##0_-;\-* #,##0_-;_-* &quot;-&quot;??_-;_-@_-">
                  <c:v>794943.875</c:v>
                </c:pt>
                <c:pt idx="9" formatCode="_-* #,##0_-;\-* #,##0_-;_-* &quot;-&quot;??_-;_-@_-">
                  <c:v>795343.91666666663</c:v>
                </c:pt>
                <c:pt idx="10" formatCode="_-* #,##0_-;\-* #,##0_-;_-* &quot;-&quot;??_-;_-@_-">
                  <c:v>795912.875</c:v>
                </c:pt>
                <c:pt idx="11" formatCode="_-* #,##0_-;\-* #,##0_-;_-* &quot;-&quot;??_-;_-@_-">
                  <c:v>797019.70833333337</c:v>
                </c:pt>
                <c:pt idx="12" formatCode="_-* #,##0_-;\-* #,##0_-;_-* &quot;-&quot;??_-;_-@_-">
                  <c:v>797665.16666666674</c:v>
                </c:pt>
                <c:pt idx="13" formatCode="_-* #,##0_-;\-* #,##0_-;_-* &quot;-&quot;??_-;_-@_-">
                  <c:v>797772.75</c:v>
                </c:pt>
                <c:pt idx="14" formatCode="_-* #,##0_-;\-* #,##0_-;_-* &quot;-&quot;??_-;_-@_-">
                  <c:v>797772.75</c:v>
                </c:pt>
                <c:pt idx="15" formatCode="_-* #,##0_-;\-* #,##0_-;_-* &quot;-&quot;??_-;_-@_-">
                  <c:v>800014.79166666674</c:v>
                </c:pt>
                <c:pt idx="16" formatCode="_-* #,##0_-;\-* #,##0_-;_-* &quot;-&quot;??_-;_-@_-">
                  <c:v>804568.25</c:v>
                </c:pt>
                <c:pt idx="17" formatCode="_-* #,##0_-;\-* #,##0_-;_-* &quot;-&quot;??_-;_-@_-">
                  <c:v>810021.375</c:v>
                </c:pt>
                <c:pt idx="18" formatCode="_-* #,##0_-;\-* #,##0_-;_-* &quot;-&quot;??_-;_-@_-">
                  <c:v>817627.66666666674</c:v>
                </c:pt>
                <c:pt idx="19" formatCode="_-* #,##0_-;\-* #,##0_-;_-* &quot;-&quot;??_-;_-@_-">
                  <c:v>824225.875</c:v>
                </c:pt>
                <c:pt idx="20" formatCode="_-* #,##0_-;\-* #,##0_-;_-* &quot;-&quot;??_-;_-@_-">
                  <c:v>829293.20833333326</c:v>
                </c:pt>
                <c:pt idx="21" formatCode="_-* #,##0_-;\-* #,##0_-;_-* &quot;-&quot;??_-;_-@_-">
                  <c:v>835640.66666666663</c:v>
                </c:pt>
                <c:pt idx="22" formatCode="_-* #,##0_-;\-* #,##0_-;_-* &quot;-&quot;??_-;_-@_-">
                  <c:v>843108.25</c:v>
                </c:pt>
                <c:pt idx="23" formatCode="_-* #,##0_-;\-* #,##0_-;_-* &quot;-&quot;??_-;_-@_-">
                  <c:v>852755.70833333337</c:v>
                </c:pt>
                <c:pt idx="24" formatCode="_-* #,##0_-;\-* #,##0_-;_-* &quot;-&quot;??_-;_-@_-">
                  <c:v>865664</c:v>
                </c:pt>
                <c:pt idx="25" formatCode="_-* #,##0_-;\-* #,##0_-;_-* &quot;-&quot;??_-;_-@_-">
                  <c:v>877562.875</c:v>
                </c:pt>
                <c:pt idx="26" formatCode="_-* #,##0_-;\-* #,##0_-;_-* &quot;-&quot;??_-;_-@_-">
                  <c:v>886972.54166666674</c:v>
                </c:pt>
                <c:pt idx="27" formatCode="_-* #,##0_-;\-* #,##0_-;_-* &quot;-&quot;??_-;_-@_-">
                  <c:v>896713.29166666674</c:v>
                </c:pt>
                <c:pt idx="28" formatCode="_-* #,##0_-;\-* #,##0_-;_-* &quot;-&quot;??_-;_-@_-">
                  <c:v>906695.875</c:v>
                </c:pt>
                <c:pt idx="29" formatCode="_-* #,##0_-;\-* #,##0_-;_-* &quot;-&quot;??_-;_-@_-">
                  <c:v>916227.75</c:v>
                </c:pt>
                <c:pt idx="30" formatCode="_-* #,##0_-;\-* #,##0_-;_-* &quot;-&quot;??_-;_-@_-">
                  <c:v>929943.75</c:v>
                </c:pt>
                <c:pt idx="31" formatCode="_-* #,##0_-;\-* #,##0_-;_-* &quot;-&quot;??_-;_-@_-">
                  <c:v>945276.04166666663</c:v>
                </c:pt>
                <c:pt idx="32" formatCode="_-* #,##0_-;\-* #,##0_-;_-* &quot;-&quot;??_-;_-@_-">
                  <c:v>956771</c:v>
                </c:pt>
                <c:pt idx="33" formatCode="_-* #,##0_-;\-* #,##0_-;_-* &quot;-&quot;??_-;_-@_-">
                  <c:v>967817.875</c:v>
                </c:pt>
                <c:pt idx="34" formatCode="_-* #,##0_-;\-* #,##0_-;_-* &quot;-&quot;??_-;_-@_-">
                  <c:v>979424.83333333326</c:v>
                </c:pt>
                <c:pt idx="35" formatCode="_-* #,##0_-;\-* #,##0_-;_-* &quot;-&quot;??_-;_-@_-">
                  <c:v>993187.125</c:v>
                </c:pt>
                <c:pt idx="36" formatCode="_-* #,##0_-;\-* #,##0_-;_-* &quot;-&quot;??_-;_-@_-">
                  <c:v>1009688.4583333333</c:v>
                </c:pt>
                <c:pt idx="37" formatCode="_-* #,##0_-;\-* #,##0_-;_-* &quot;-&quot;??_-;_-@_-">
                  <c:v>1025596.6666666666</c:v>
                </c:pt>
                <c:pt idx="38" formatCode="_-* #,##0_-;\-* #,##0_-;_-* &quot;-&quot;??_-;_-@_-">
                  <c:v>1040365.3333333333</c:v>
                </c:pt>
                <c:pt idx="39" formatCode="_-* #,##0_-;\-* #,##0_-;_-* &quot;-&quot;??_-;_-@_-">
                  <c:v>1057390.25</c:v>
                </c:pt>
                <c:pt idx="40" formatCode="_-* #,##0_-;\-* #,##0_-;_-* &quot;-&quot;??_-;_-@_-">
                  <c:v>1076585.0416666665</c:v>
                </c:pt>
                <c:pt idx="41" formatCode="_-* #,##0_-;\-* #,##0_-;_-* &quot;-&quot;??_-;_-@_-">
                  <c:v>1095580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B-E44A-933A-1216D887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062736"/>
        <c:axId val="1449065168"/>
      </c:lineChart>
      <c:dateAx>
        <c:axId val="14490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9065168"/>
        <c:crosses val="autoZero"/>
        <c:auto val="1"/>
        <c:lblOffset val="100"/>
        <c:baseTimeUnit val="months"/>
      </c:dateAx>
      <c:valAx>
        <c:axId val="14490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90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latin typeface="Times New Roman" panose="02020603050405020304" pitchFamily="18" charset="0"/>
                <a:cs typeface="Times New Roman" panose="02020603050405020304" pitchFamily="18" charset="0"/>
              </a:rPr>
              <a:t>Seasonality Matrix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'Section 2'!$B$56:$B$57</c:f>
              <c:strCache>
                <c:ptCount val="2"/>
                <c:pt idx="0">
                  <c:v>Seasonal Matrix</c:v>
                </c:pt>
                <c:pt idx="1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'Section 2'!$A$58:$A$69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'Section 2'!$B$58:$B$69</c:f>
              <c:numCache>
                <c:formatCode>General</c:formatCode>
                <c:ptCount val="12"/>
                <c:pt idx="6" formatCode="0">
                  <c:v>79068.458333333256</c:v>
                </c:pt>
                <c:pt idx="7" formatCode="0">
                  <c:v>-39657.541666666744</c:v>
                </c:pt>
                <c:pt idx="8" formatCode="0">
                  <c:v>-1917.875</c:v>
                </c:pt>
                <c:pt idx="9" formatCode="0">
                  <c:v>167026.08333333337</c:v>
                </c:pt>
                <c:pt idx="10" formatCode="0">
                  <c:v>196220.125</c:v>
                </c:pt>
                <c:pt idx="11" formatCode="0">
                  <c:v>130596.29166666663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6-654C-BB4C-3138D25EA613}"/>
            </c:ext>
          </c:extLst>
        </c:ser>
        <c:ser>
          <c:idx val="1"/>
          <c:order val="1"/>
          <c:tx>
            <c:strRef>
              <c:f>'Section 2'!$C$56:$C$57</c:f>
              <c:strCache>
                <c:ptCount val="2"/>
                <c:pt idx="0">
                  <c:v>Seasonal Matrix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'Section 2'!$A$58:$A$69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'Section 2'!$C$58:$C$69</c:f>
              <c:numCache>
                <c:formatCode>0</c:formatCode>
                <c:ptCount val="12"/>
                <c:pt idx="0">
                  <c:v>205351.83333333326</c:v>
                </c:pt>
                <c:pt idx="1">
                  <c:v>-119278.75</c:v>
                </c:pt>
                <c:pt idx="2">
                  <c:v>-218492.75</c:v>
                </c:pt>
                <c:pt idx="3">
                  <c:v>-206012.79166666674</c:v>
                </c:pt>
                <c:pt idx="4">
                  <c:v>-184963.25</c:v>
                </c:pt>
                <c:pt idx="5">
                  <c:v>-9696.375</c:v>
                </c:pt>
                <c:pt idx="6">
                  <c:v>52402.333333333256</c:v>
                </c:pt>
                <c:pt idx="7">
                  <c:v>-70850.875</c:v>
                </c:pt>
                <c:pt idx="8">
                  <c:v>-36267.208333333256</c:v>
                </c:pt>
                <c:pt idx="9">
                  <c:v>180538.33333333337</c:v>
                </c:pt>
                <c:pt idx="10">
                  <c:v>204498.75</c:v>
                </c:pt>
                <c:pt idx="11">
                  <c:v>150261.29166666663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6-654C-BB4C-3138D25EA613}"/>
            </c:ext>
          </c:extLst>
        </c:ser>
        <c:ser>
          <c:idx val="2"/>
          <c:order val="2"/>
          <c:tx>
            <c:strRef>
              <c:f>'Section 2'!$D$56:$D$57</c:f>
              <c:strCache>
                <c:ptCount val="2"/>
                <c:pt idx="0">
                  <c:v>Seasonal Matrix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'Section 2'!$A$58:$A$69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'Section 2'!$D$58:$D$69</c:f>
              <c:numCache>
                <c:formatCode>0</c:formatCode>
                <c:ptCount val="12"/>
                <c:pt idx="0">
                  <c:v>244503</c:v>
                </c:pt>
                <c:pt idx="1">
                  <c:v>-147861.875</c:v>
                </c:pt>
                <c:pt idx="2">
                  <c:v>-237283.54166666674</c:v>
                </c:pt>
                <c:pt idx="3">
                  <c:v>-220781.29166666674</c:v>
                </c:pt>
                <c:pt idx="4">
                  <c:v>-189798.875</c:v>
                </c:pt>
                <c:pt idx="5">
                  <c:v>18344.25</c:v>
                </c:pt>
                <c:pt idx="6">
                  <c:v>115638.25</c:v>
                </c:pt>
                <c:pt idx="7">
                  <c:v>-81880.041666666628</c:v>
                </c:pt>
                <c:pt idx="8">
                  <c:v>-47934</c:v>
                </c:pt>
                <c:pt idx="9">
                  <c:v>166328.125</c:v>
                </c:pt>
                <c:pt idx="10">
                  <c:v>189797.16666666674</c:v>
                </c:pt>
                <c:pt idx="11">
                  <c:v>116979.875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6-654C-BB4C-3138D25EA613}"/>
            </c:ext>
          </c:extLst>
        </c:ser>
        <c:ser>
          <c:idx val="3"/>
          <c:order val="3"/>
          <c:tx>
            <c:strRef>
              <c:f>'Section 2'!$E$56:$E$57</c:f>
              <c:strCache>
                <c:ptCount val="2"/>
                <c:pt idx="0">
                  <c:v>Seasonal Matrix</c:v>
                </c:pt>
                <c:pt idx="1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'Section 2'!$A$58:$A$69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'Section 2'!$E$58:$E$69</c:f>
              <c:numCache>
                <c:formatCode>0</c:formatCode>
                <c:ptCount val="12"/>
                <c:pt idx="0">
                  <c:v>322512.54166666674</c:v>
                </c:pt>
                <c:pt idx="1">
                  <c:v>-149954.66666666663</c:v>
                </c:pt>
                <c:pt idx="2">
                  <c:v>-260738.33333333326</c:v>
                </c:pt>
                <c:pt idx="3">
                  <c:v>-246271.25</c:v>
                </c:pt>
                <c:pt idx="4">
                  <c:v>-216308.04166666651</c:v>
                </c:pt>
                <c:pt idx="5">
                  <c:v>25907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6-654C-BB4C-3138D25E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925680"/>
        <c:axId val="1573841712"/>
      </c:lineChart>
      <c:catAx>
        <c:axId val="14449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3841712"/>
        <c:crosses val="autoZero"/>
        <c:auto val="1"/>
        <c:lblAlgn val="ctr"/>
        <c:lblOffset val="100"/>
        <c:noMultiLvlLbl val="0"/>
      </c:catAx>
      <c:valAx>
        <c:axId val="15738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49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latin typeface="Times New Roman" panose="02020603050405020304" pitchFamily="18" charset="0"/>
                <a:cs typeface="Times New Roman" panose="02020603050405020304" pitchFamily="18" charset="0"/>
              </a:rPr>
              <a:t>Season</a:t>
            </a:r>
            <a:r>
              <a:rPr lang="en-GB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Average Mean and Median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'Section 2'!$Q$4</c:f>
              <c:strCache>
                <c:ptCount val="1"/>
                <c:pt idx="0">
                  <c:v>Season Average Mean Profile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'Section 2'!$P$5:$P$16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'Section 2'!$Q$5:$Q$16</c:f>
              <c:numCache>
                <c:formatCode>0</c:formatCode>
                <c:ptCount val="12"/>
                <c:pt idx="0">
                  <c:v>257455.79166666666</c:v>
                </c:pt>
                <c:pt idx="1">
                  <c:v>-139031.76388888888</c:v>
                </c:pt>
                <c:pt idx="2">
                  <c:v>-238838.20833333334</c:v>
                </c:pt>
                <c:pt idx="3">
                  <c:v>-224355.11111111115</c:v>
                </c:pt>
                <c:pt idx="4">
                  <c:v>-197023.38888888885</c:v>
                </c:pt>
                <c:pt idx="5">
                  <c:v>11518.291666666666</c:v>
                </c:pt>
                <c:pt idx="6">
                  <c:v>82369.680555555504</c:v>
                </c:pt>
                <c:pt idx="7">
                  <c:v>-64129.486111111124</c:v>
                </c:pt>
                <c:pt idx="8">
                  <c:v>-28706.361111111084</c:v>
                </c:pt>
                <c:pt idx="9">
                  <c:v>171297.51388888891</c:v>
                </c:pt>
                <c:pt idx="10">
                  <c:v>196838.68055555559</c:v>
                </c:pt>
                <c:pt idx="11">
                  <c:v>132612.48611111109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6F48-AA37-6AFA749BA6D3}"/>
            </c:ext>
          </c:extLst>
        </c:ser>
        <c:ser>
          <c:idx val="1"/>
          <c:order val="1"/>
          <c:tx>
            <c:strRef>
              <c:f>'Section 2'!$R$4</c:f>
              <c:strCache>
                <c:ptCount val="1"/>
                <c:pt idx="0">
                  <c:v>Median Seasonal Profile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'Section 2'!$P$5:$P$16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'Section 2'!$R$5:$R$16</c:f>
              <c:numCache>
                <c:formatCode>0</c:formatCode>
                <c:ptCount val="12"/>
                <c:pt idx="0">
                  <c:v>244503</c:v>
                </c:pt>
                <c:pt idx="1">
                  <c:v>-147861.875</c:v>
                </c:pt>
                <c:pt idx="2">
                  <c:v>-237283.54166666674</c:v>
                </c:pt>
                <c:pt idx="3">
                  <c:v>-220781.29166666674</c:v>
                </c:pt>
                <c:pt idx="4">
                  <c:v>-189798.875</c:v>
                </c:pt>
                <c:pt idx="5">
                  <c:v>18344.25</c:v>
                </c:pt>
                <c:pt idx="6">
                  <c:v>79068.458333333256</c:v>
                </c:pt>
                <c:pt idx="7">
                  <c:v>-70850.875</c:v>
                </c:pt>
                <c:pt idx="8">
                  <c:v>-36267.208333333256</c:v>
                </c:pt>
                <c:pt idx="9">
                  <c:v>167026.08333333337</c:v>
                </c:pt>
                <c:pt idx="10">
                  <c:v>196220.125</c:v>
                </c:pt>
                <c:pt idx="11">
                  <c:v>130596.29166666663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6F48-AA37-6AFA749BA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16847"/>
        <c:axId val="1429793920"/>
      </c:lineChart>
      <c:catAx>
        <c:axId val="15653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9793920"/>
        <c:crosses val="autoZero"/>
        <c:auto val="1"/>
        <c:lblAlgn val="ctr"/>
        <c:lblOffset val="100"/>
        <c:noMultiLvlLbl val="0"/>
      </c:catAx>
      <c:valAx>
        <c:axId val="1429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3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614797</xdr:colOff>
      <xdr:row>6</xdr:row>
      <xdr:rowOff>42716</xdr:rowOff>
    </xdr:from>
    <xdr:to>
      <xdr:col>24</xdr:col>
      <xdr:colOff>330201</xdr:colOff>
      <xdr:row>23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DF7BA-7CAB-C379-0720-EE62714F2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657678</xdr:colOff>
      <xdr:row>18</xdr:row>
      <xdr:rowOff>124733</xdr:rowOff>
    </xdr:from>
    <xdr:to>
      <xdr:col>22</xdr:col>
      <xdr:colOff>46624</xdr:colOff>
      <xdr:row>22</xdr:row>
      <xdr:rowOff>165546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467ED83-A1CA-4848-AD28-D2B429C043B6}"/>
            </a:ext>
          </a:extLst>
        </xdr:cNvPr>
        <xdr:cNvGrpSpPr>
          <a:grpSpLocks/>
        </xdr:cNvGrpSpPr>
      </xdr:nvGrpSpPr>
      <xdr:grpSpPr bwMode="auto">
        <a:xfrm>
          <a:off x="17042946" y="3900715"/>
          <a:ext cx="4752428" cy="857242"/>
          <a:chOff x="2267746" y="3933056"/>
          <a:chExt cx="4477677" cy="1008063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A6636621-7CDC-49C9-2E90-9F474E72723F}"/>
              </a:ext>
            </a:extLst>
          </xdr:cNvPr>
          <xdr:cNvGrpSpPr>
            <a:grpSpLocks/>
          </xdr:cNvGrpSpPr>
        </xdr:nvGrpSpPr>
        <xdr:grpSpPr bwMode="auto">
          <a:xfrm>
            <a:off x="2267746" y="3933056"/>
            <a:ext cx="4477677" cy="1008063"/>
            <a:chOff x="2268540" y="3933825"/>
            <a:chExt cx="4477677" cy="1008063"/>
          </a:xfrm>
        </xdr:grpSpPr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7003B58D-7554-16EC-7B16-D0E610A4B6F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268540" y="3933825"/>
              <a:ext cx="4127501" cy="1008063"/>
              <a:chOff x="4355976" y="6237312"/>
              <a:chExt cx="2612725" cy="637995"/>
            </a:xfrm>
          </xdr:grpSpPr>
          <xdr:sp macro="" textlink="">
            <xdr:nvSpPr>
              <xdr:cNvPr id="21" name="Rectangle 20">
                <a:extLst>
                  <a:ext uri="{FF2B5EF4-FFF2-40B4-BE49-F238E27FC236}">
                    <a16:creationId xmlns:a16="http://schemas.microsoft.com/office/drawing/2014/main" id="{1F786E8F-B624-5C80-32A4-DA19769F8190}"/>
                  </a:ext>
                </a:extLst>
              </xdr:cNvPr>
              <xdr:cNvSpPr>
                <a:spLocks noRot="1" noChangeAspect="1" noMove="1" noResize="1" noEditPoints="1" noAdjustHandles="1" noChangeArrowheads="1" noChangeShapeType="1" noTextEdit="1"/>
              </xdr:cNvSpPr>
            </xdr:nvSpPr>
            <xdr:spPr>
              <a:xfrm>
                <a:off x="5148064" y="6237312"/>
                <a:ext cx="1820637" cy="637995"/>
              </a:xfrm>
              <a:prstGeom prst="rect">
                <a:avLst/>
              </a:prstGeom>
              <a:blipFill>
                <a:blip xmlns:r="http://schemas.openxmlformats.org/officeDocument/2006/relationships" r:embed="rId1"/>
                <a:stretch>
                  <a:fillRect/>
                </a:stretch>
              </a:blipFill>
            </xdr:spPr>
            <xdr:txBody>
              <a:bodyPr wrap="square"/>
              <a:lstStyle>
                <a:defPPr>
                  <a:defRPr lang="de-DE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pPr>
                  <a:defRPr/>
                </a:pPr>
                <a:r>
                  <a:rPr lang="en-GB">
                    <a:noFill/>
                    <a:latin typeface="Arial" charset="0"/>
                    <a:cs typeface="Arial" charset="0"/>
                  </a:rPr>
                  <a:t> </a:t>
                </a:r>
              </a:p>
            </xdr:txBody>
          </xdr:sp>
          <xdr:sp macro="" textlink="">
            <xdr:nvSpPr>
              <xdr:cNvPr id="22" name="TextBox 4">
                <a:extLst>
                  <a:ext uri="{FF2B5EF4-FFF2-40B4-BE49-F238E27FC236}">
                    <a16:creationId xmlns:a16="http://schemas.microsoft.com/office/drawing/2014/main" id="{D49C922D-3145-022A-93BB-4618D9B66A7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076825" y="6309742"/>
                <a:ext cx="44450" cy="33813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wrap="square">
                <a:spAutoFit/>
              </a:bodyPr>
              <a:lstStyle>
                <a:defPPr>
                  <a:defRPr lang="de-DE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r>
                  <a:rPr lang="en-GB" altLang="en-US"/>
                  <a:t>+</a:t>
                </a:r>
              </a:p>
            </xdr:txBody>
          </xdr:sp>
          <xdr:sp macro="" textlink="">
            <xdr:nvSpPr>
              <xdr:cNvPr id="23" name="Rectangle 22">
                <a:extLst>
                  <a:ext uri="{FF2B5EF4-FFF2-40B4-BE49-F238E27FC236}">
                    <a16:creationId xmlns:a16="http://schemas.microsoft.com/office/drawing/2014/main" id="{341AF766-D3AA-C2B4-74B1-8E88859DF47A}"/>
                  </a:ext>
                </a:extLst>
              </xdr:cNvPr>
              <xdr:cNvSpPr>
                <a:spLocks noRot="1" noChangeAspect="1" noMove="1" noResize="1" noEditPoints="1" noAdjustHandles="1" noChangeArrowheads="1" noChangeShapeType="1" noTextEdit="1"/>
              </xdr:cNvSpPr>
            </xdr:nvSpPr>
            <xdr:spPr>
              <a:xfrm>
                <a:off x="4355976" y="6238410"/>
                <a:ext cx="738214" cy="618952"/>
              </a:xfrm>
              <a:prstGeom prst="rect">
                <a:avLst/>
              </a:prstGeom>
              <a:blipFill>
                <a:blip xmlns:r="http://schemas.openxmlformats.org/officeDocument/2006/relationships" r:embed="rId2"/>
                <a:stretch>
                  <a:fillRect/>
                </a:stretch>
              </a:blipFill>
            </xdr:spPr>
            <xdr:txBody>
              <a:bodyPr wrap="square"/>
              <a:lstStyle>
                <a:defPPr>
                  <a:defRPr lang="de-DE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5pPr>
                <a:lvl6pPr marL="22860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6pPr>
                <a:lvl7pPr marL="27432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7pPr>
                <a:lvl8pPr marL="32004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8pPr>
                <a:lvl9pPr marL="3657600" algn="l" defTabSz="914400" rtl="0" eaLnBrk="1" latinLnBrk="0" hangingPunct="1">
                  <a:defRPr sz="16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lvl9pPr>
              </a:lstStyle>
              <a:p>
                <a:pPr>
                  <a:defRPr/>
                </a:pPr>
                <a:r>
                  <a:rPr lang="en-GB">
                    <a:noFill/>
                    <a:latin typeface="Arial" charset="0"/>
                    <a:cs typeface="Arial" charset="0"/>
                  </a:rPr>
                  <a:t> </a:t>
                </a:r>
              </a:p>
            </xdr:txBody>
          </xdr:sp>
        </xdr:grp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52AD8466-6CDF-011A-1966-F314F3574AA5}"/>
                </a:ext>
              </a:extLst>
            </xdr:cNvPr>
            <xdr:cNvSpPr>
              <a:spLocks noRot="1" noChangeAspect="1" noMove="1" noResize="1" noEditPoints="1" noAdjustHandles="1" noChangeArrowheads="1" noChangeShapeType="1" noTextEdit="1"/>
            </xdr:cNvSpPr>
          </xdr:nvSpPr>
          <xdr:spPr>
            <a:xfrm>
              <a:off x="6123482" y="4289409"/>
              <a:ext cx="622735" cy="400110"/>
            </a:xfrm>
            <a:prstGeom prst="rect">
              <a:avLst/>
            </a:prstGeom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</xdr:spPr>
          <xdr:txBody>
            <a:bodyPr wrap="square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6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sz="16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lvl9pPr>
            </a:lstStyle>
            <a:p>
              <a:pPr>
                <a:defRPr/>
              </a:pPr>
              <a:r>
                <a:rPr lang="en-GB">
                  <a:noFill/>
                </a:rPr>
                <a:t> </a:t>
              </a:r>
            </a:p>
          </xdr:txBody>
        </xdr:sp>
      </xdr:grpSp>
      <xdr:sp macro="" textlink="">
        <xdr:nvSpPr>
          <xdr:cNvPr id="16" name="TextBox 22">
            <a:extLst>
              <a:ext uri="{FF2B5EF4-FFF2-40B4-BE49-F238E27FC236}">
                <a16:creationId xmlns:a16="http://schemas.microsoft.com/office/drawing/2014/main" id="{56A52D7D-4E3E-AB6A-A39A-6195032F4AC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02106" y="4127210"/>
            <a:ext cx="261610" cy="369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r>
              <a:rPr lang="en-GB" altLang="en-US" sz="1800" b="1"/>
              <a:t>(</a:t>
            </a:r>
          </a:p>
        </xdr:txBody>
      </xdr:sp>
      <xdr:sp macro="" textlink="">
        <xdr:nvSpPr>
          <xdr:cNvPr id="17" name="TextBox 27">
            <a:extLst>
              <a:ext uri="{FF2B5EF4-FFF2-40B4-BE49-F238E27FC236}">
                <a16:creationId xmlns:a16="http://schemas.microsoft.com/office/drawing/2014/main" id="{B6E5FA9D-0332-3187-FBDB-8D170C8C5B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21290" y="4139788"/>
            <a:ext cx="261610" cy="369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r>
              <a:rPr lang="en-GB" altLang="en-US" sz="1800" b="1"/>
              <a:t>)</a:t>
            </a:r>
          </a:p>
        </xdr:txBody>
      </xdr:sp>
      <xdr:sp macro="" textlink="">
        <xdr:nvSpPr>
          <xdr:cNvPr id="18" name="TextBox 28">
            <a:extLst>
              <a:ext uri="{FF2B5EF4-FFF2-40B4-BE49-F238E27FC236}">
                <a16:creationId xmlns:a16="http://schemas.microsoft.com/office/drawing/2014/main" id="{103652A9-204F-D2F0-3C48-F292DEDD598B}"/>
              </a:ext>
            </a:extLst>
          </xdr:cNvPr>
          <xdr:cNvSpPr txBox="1"/>
        </xdr:nvSpPr>
        <xdr:spPr>
          <a:xfrm>
            <a:off x="5289383" y="4102919"/>
            <a:ext cx="263580" cy="261937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60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32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2004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7600" algn="l" defTabSz="914400" rtl="0" eaLnBrk="1" latinLnBrk="0" hangingPunct="1">
              <a:defRPr sz="16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>
              <a:defRPr/>
            </a:pPr>
            <a:r>
              <a:rPr lang="en-GB" sz="1050" b="1"/>
              <a:t>2</a:t>
            </a:r>
          </a:p>
        </xdr:txBody>
      </xdr:sp>
    </xdr:grpSp>
    <xdr:clientData/>
  </xdr:twoCellAnchor>
  <xdr:twoCellAnchor>
    <xdr:from>
      <xdr:col>10</xdr:col>
      <xdr:colOff>146278</xdr:colOff>
      <xdr:row>31</xdr:row>
      <xdr:rowOff>181882</xdr:rowOff>
    </xdr:from>
    <xdr:to>
      <xdr:col>16</xdr:col>
      <xdr:colOff>873126</xdr:colOff>
      <xdr:row>54</xdr:row>
      <xdr:rowOff>181428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F3FF521-8CEF-D8CA-918E-20FD47565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</xdr:row>
      <xdr:rowOff>196850</xdr:rowOff>
    </xdr:from>
    <xdr:to>
      <xdr:col>14</xdr:col>
      <xdr:colOff>711200</xdr:colOff>
      <xdr:row>22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5F73E5-8074-D9A2-4574-9E8D6AB53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25</xdr:row>
      <xdr:rowOff>50800</xdr:rowOff>
    </xdr:from>
    <xdr:to>
      <xdr:col>14</xdr:col>
      <xdr:colOff>800100</xdr:colOff>
      <xdr:row>45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FACCE3-4A05-BF45-D9C7-136B4739F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374650</xdr:colOff>
      <xdr:row>24</xdr:row>
      <xdr:rowOff>44450</xdr:rowOff>
    </xdr:from>
    <xdr:to>
      <xdr:col>20</xdr:col>
      <xdr:colOff>660400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081900-A4DC-2FA3-BF95-C1DD10159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1124470</xdr:colOff>
      <xdr:row>27</xdr:row>
      <xdr:rowOff>83943</xdr:rowOff>
    </xdr:from>
    <xdr:to>
      <xdr:col>1</xdr:col>
      <xdr:colOff>538136</xdr:colOff>
      <xdr:row>29</xdr:row>
      <xdr:rowOff>20442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C05695-E6B6-9021-9D44-F59637FFB964}"/>
            </a:ext>
          </a:extLst>
        </xdr:cNvPr>
        <xdr:cNvSpPr txBox="1"/>
      </xdr:nvSpPr>
      <xdr:spPr>
        <a:xfrm>
          <a:off x="1124470" y="5411485"/>
          <a:ext cx="909683" cy="3239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</a:t>
          </a:r>
          <a:r>
            <a:rPr lang="en-GB" sz="1200" b="1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Action</a:t>
          </a:r>
          <a:endParaRPr lang="en-GB" sz="1200" b="1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990385</xdr:colOff>
      <xdr:row>29</xdr:row>
      <xdr:rowOff>158427</xdr:rowOff>
    </xdr:from>
    <xdr:to>
      <xdr:col>2</xdr:col>
      <xdr:colOff>656526</xdr:colOff>
      <xdr:row>31</xdr:row>
      <xdr:rowOff>91698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C80588-626F-784F-9ED8-484A570DE4BA}"/>
            </a:ext>
          </a:extLst>
        </xdr:cNvPr>
        <xdr:cNvSpPr txBox="1"/>
      </xdr:nvSpPr>
      <xdr:spPr>
        <a:xfrm>
          <a:off x="990385" y="5873427"/>
          <a:ext cx="1990887" cy="3207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</a:t>
          </a:r>
          <a:r>
            <a:rPr lang="en-GB" sz="1200" b="1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Chance node (Probability)</a:t>
          </a:r>
          <a:endParaRPr lang="en-GB" sz="1200" b="1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988447</xdr:colOff>
      <xdr:row>33</xdr:row>
      <xdr:rowOff>8609</xdr:rowOff>
    </xdr:from>
    <xdr:to>
      <xdr:col>1</xdr:col>
      <xdr:colOff>753390</xdr:colOff>
      <xdr:row>34</xdr:row>
      <xdr:rowOff>138838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8F5FD1-1345-FF4B-B345-ED4F1A7DA02B}"/>
            </a:ext>
          </a:extLst>
        </xdr:cNvPr>
        <xdr:cNvSpPr txBox="1"/>
      </xdr:nvSpPr>
      <xdr:spPr>
        <a:xfrm>
          <a:off x="988447" y="6498524"/>
          <a:ext cx="1260960" cy="323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</a:t>
          </a:r>
          <a:r>
            <a:rPr lang="en-GB" sz="1200" b="1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End of Branch</a:t>
          </a:r>
          <a:endParaRPr lang="en-GB" sz="1200" b="1">
            <a:ln>
              <a:noFill/>
            </a:ln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290594</xdr:colOff>
      <xdr:row>12</xdr:row>
      <xdr:rowOff>10762</xdr:rowOff>
    </xdr:from>
    <xdr:to>
      <xdr:col>8</xdr:col>
      <xdr:colOff>146158</xdr:colOff>
      <xdr:row>35</xdr:row>
      <xdr:rowOff>65436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892F964-F615-2195-8C24-807CAD7F3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94" y="2432372"/>
          <a:ext cx="7378700" cy="4521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kansharajput/Downloads/Indicidual_Business_Technical_Report_2626064.xlsx" TargetMode="External"/><Relationship Id="rId1" Type="http://schemas.openxmlformats.org/officeDocument/2006/relationships/externalLinkPath" Target="/Users/akansharajput/Downloads/Indicidual_Business_Technical_Report_26260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Data"/>
      <sheetName val="Task 2"/>
      <sheetName val="Task 3"/>
      <sheetName val="Answer Report 1"/>
      <sheetName val="Sensitivity Report 1"/>
      <sheetName val="Limits Report 1"/>
      <sheetName val="Task 4"/>
      <sheetName val="Task 5"/>
    </sheetNames>
    <sheetDataSet>
      <sheetData sheetId="0" refreshError="1"/>
      <sheetData sheetId="1" refreshError="1"/>
      <sheetData sheetId="2">
        <row r="2">
          <cell r="B2" t="str">
            <v>Sales (£)</v>
          </cell>
          <cell r="E2" t="str">
            <v>CMA</v>
          </cell>
        </row>
        <row r="3">
          <cell r="A3">
            <v>43466</v>
          </cell>
          <cell r="B3">
            <v>927616</v>
          </cell>
        </row>
        <row r="4">
          <cell r="A4">
            <v>43497</v>
          </cell>
          <cell r="B4">
            <v>642223</v>
          </cell>
        </row>
        <row r="5">
          <cell r="A5">
            <v>43525</v>
          </cell>
          <cell r="B5">
            <v>569679</v>
          </cell>
        </row>
        <row r="6">
          <cell r="A6">
            <v>43556</v>
          </cell>
          <cell r="B6">
            <v>594002</v>
          </cell>
        </row>
        <row r="7">
          <cell r="A7">
            <v>43586</v>
          </cell>
          <cell r="B7">
            <v>605950</v>
          </cell>
        </row>
        <row r="8">
          <cell r="A8">
            <v>43617</v>
          </cell>
          <cell r="B8">
            <v>787416</v>
          </cell>
        </row>
        <row r="9">
          <cell r="A9">
            <v>43647</v>
          </cell>
          <cell r="B9">
            <v>867448</v>
          </cell>
          <cell r="E9">
            <v>788379.54166666674</v>
          </cell>
        </row>
        <row r="10">
          <cell r="A10">
            <v>43678</v>
          </cell>
          <cell r="B10">
            <v>753375</v>
          </cell>
          <cell r="E10">
            <v>793032.54166666674</v>
          </cell>
        </row>
        <row r="11">
          <cell r="A11">
            <v>43709</v>
          </cell>
          <cell r="B11">
            <v>793026</v>
          </cell>
          <cell r="E11">
            <v>794943.875</v>
          </cell>
        </row>
        <row r="12">
          <cell r="A12">
            <v>43739</v>
          </cell>
          <cell r="B12">
            <v>962370</v>
          </cell>
          <cell r="E12">
            <v>795343.91666666663</v>
          </cell>
        </row>
        <row r="13">
          <cell r="A13">
            <v>43770</v>
          </cell>
          <cell r="B13">
            <v>992133</v>
          </cell>
          <cell r="E13">
            <v>795912.875</v>
          </cell>
        </row>
        <row r="14">
          <cell r="A14">
            <v>43800</v>
          </cell>
          <cell r="B14">
            <v>927616</v>
          </cell>
          <cell r="E14">
            <v>797019.70833333337</v>
          </cell>
        </row>
        <row r="15">
          <cell r="A15">
            <v>43831</v>
          </cell>
          <cell r="B15">
            <v>1003017</v>
          </cell>
          <cell r="E15">
            <v>797665.16666666674</v>
          </cell>
        </row>
        <row r="16">
          <cell r="A16">
            <v>43862</v>
          </cell>
          <cell r="B16">
            <v>678494</v>
          </cell>
          <cell r="E16">
            <v>797772.75</v>
          </cell>
        </row>
        <row r="17">
          <cell r="A17">
            <v>43891</v>
          </cell>
          <cell r="B17">
            <v>579280</v>
          </cell>
          <cell r="E17">
            <v>797772.75</v>
          </cell>
        </row>
        <row r="18">
          <cell r="A18">
            <v>43922</v>
          </cell>
          <cell r="B18">
            <v>594002</v>
          </cell>
          <cell r="E18">
            <v>800014.79166666674</v>
          </cell>
        </row>
        <row r="19">
          <cell r="A19">
            <v>43952</v>
          </cell>
          <cell r="B19">
            <v>619605</v>
          </cell>
          <cell r="E19">
            <v>804568.25</v>
          </cell>
        </row>
        <row r="20">
          <cell r="A20">
            <v>43983</v>
          </cell>
          <cell r="B20">
            <v>800325</v>
          </cell>
          <cell r="E20">
            <v>810021.375</v>
          </cell>
        </row>
        <row r="21">
          <cell r="A21">
            <v>44013</v>
          </cell>
          <cell r="B21">
            <v>870030</v>
          </cell>
          <cell r="E21">
            <v>817627.66666666674</v>
          </cell>
        </row>
        <row r="22">
          <cell r="A22">
            <v>44044</v>
          </cell>
          <cell r="B22">
            <v>753375</v>
          </cell>
          <cell r="E22">
            <v>824225.875</v>
          </cell>
        </row>
        <row r="23">
          <cell r="A23">
            <v>44075</v>
          </cell>
          <cell r="B23">
            <v>793026</v>
          </cell>
          <cell r="E23">
            <v>829293.20833333326</v>
          </cell>
        </row>
        <row r="24">
          <cell r="A24">
            <v>44105</v>
          </cell>
          <cell r="B24">
            <v>1016179</v>
          </cell>
          <cell r="E24">
            <v>835640.66666666663</v>
          </cell>
        </row>
        <row r="25">
          <cell r="A25">
            <v>44136</v>
          </cell>
          <cell r="B25">
            <v>1047607</v>
          </cell>
          <cell r="E25">
            <v>843108.25</v>
          </cell>
        </row>
        <row r="26">
          <cell r="A26">
            <v>44166</v>
          </cell>
          <cell r="B26">
            <v>1003017</v>
          </cell>
          <cell r="E26">
            <v>852755.70833333337</v>
          </cell>
        </row>
        <row r="27">
          <cell r="A27">
            <v>44197</v>
          </cell>
          <cell r="B27">
            <v>1110167</v>
          </cell>
          <cell r="E27">
            <v>865664</v>
          </cell>
        </row>
        <row r="28">
          <cell r="A28">
            <v>44228</v>
          </cell>
          <cell r="B28">
            <v>729701</v>
          </cell>
          <cell r="E28">
            <v>877562.875</v>
          </cell>
        </row>
        <row r="29">
          <cell r="A29">
            <v>44256</v>
          </cell>
          <cell r="B29">
            <v>649689</v>
          </cell>
          <cell r="E29">
            <v>886972.54166666674</v>
          </cell>
        </row>
        <row r="30">
          <cell r="A30">
            <v>44287</v>
          </cell>
          <cell r="B30">
            <v>675932</v>
          </cell>
          <cell r="E30">
            <v>896713.29166666674</v>
          </cell>
        </row>
        <row r="31">
          <cell r="A31">
            <v>44317</v>
          </cell>
          <cell r="B31">
            <v>716897</v>
          </cell>
          <cell r="E31">
            <v>906695.875</v>
          </cell>
        </row>
        <row r="32">
          <cell r="A32">
            <v>44348</v>
          </cell>
          <cell r="B32">
            <v>934572</v>
          </cell>
          <cell r="E32">
            <v>916227.75</v>
          </cell>
        </row>
        <row r="33">
          <cell r="A33">
            <v>44378</v>
          </cell>
          <cell r="B33">
            <v>1045582</v>
          </cell>
          <cell r="E33">
            <v>929943.75</v>
          </cell>
        </row>
        <row r="34">
          <cell r="A34">
            <v>44409</v>
          </cell>
          <cell r="B34">
            <v>863396</v>
          </cell>
          <cell r="E34">
            <v>945276.04166666663</v>
          </cell>
        </row>
        <row r="35">
          <cell r="A35">
            <v>44440</v>
          </cell>
          <cell r="B35">
            <v>908837</v>
          </cell>
          <cell r="E35">
            <v>956771</v>
          </cell>
        </row>
        <row r="36">
          <cell r="A36">
            <v>44470</v>
          </cell>
          <cell r="B36">
            <v>1134146</v>
          </cell>
          <cell r="E36">
            <v>967817.875</v>
          </cell>
        </row>
        <row r="37">
          <cell r="A37">
            <v>44501</v>
          </cell>
          <cell r="B37">
            <v>1169222</v>
          </cell>
          <cell r="E37">
            <v>979424.83333333326</v>
          </cell>
        </row>
        <row r="38">
          <cell r="A38">
            <v>44531</v>
          </cell>
          <cell r="B38">
            <v>1110167</v>
          </cell>
          <cell r="E38">
            <v>993187.125</v>
          </cell>
        </row>
        <row r="39">
          <cell r="A39">
            <v>44562</v>
          </cell>
          <cell r="B39">
            <v>1332201</v>
          </cell>
          <cell r="E39">
            <v>1009688.4583333333</v>
          </cell>
        </row>
        <row r="40">
          <cell r="A40">
            <v>44593</v>
          </cell>
          <cell r="B40">
            <v>875642</v>
          </cell>
          <cell r="E40">
            <v>1025596.6666666666</v>
          </cell>
        </row>
        <row r="41">
          <cell r="A41">
            <v>44621</v>
          </cell>
          <cell r="B41">
            <v>779627</v>
          </cell>
          <cell r="E41">
            <v>1040365.3333333333</v>
          </cell>
        </row>
        <row r="42">
          <cell r="A42">
            <v>44652</v>
          </cell>
          <cell r="B42">
            <v>811119</v>
          </cell>
          <cell r="E42">
            <v>1057390.25</v>
          </cell>
        </row>
        <row r="43">
          <cell r="A43">
            <v>44682</v>
          </cell>
          <cell r="B43">
            <v>860277</v>
          </cell>
          <cell r="E43">
            <v>1076585.0416666665</v>
          </cell>
        </row>
        <row r="44">
          <cell r="A44">
            <v>44713</v>
          </cell>
          <cell r="B44">
            <v>1121487</v>
          </cell>
          <cell r="E44">
            <v>1095580</v>
          </cell>
        </row>
        <row r="45">
          <cell r="A45">
            <v>44743</v>
          </cell>
          <cell r="B45">
            <v>1254699</v>
          </cell>
        </row>
        <row r="46">
          <cell r="A46">
            <v>44774</v>
          </cell>
          <cell r="B46">
            <v>1036076</v>
          </cell>
        </row>
        <row r="47">
          <cell r="A47">
            <v>44805</v>
          </cell>
          <cell r="B47">
            <v>1090605</v>
          </cell>
        </row>
        <row r="48">
          <cell r="A48">
            <v>44835</v>
          </cell>
          <cell r="B48">
            <v>1360976</v>
          </cell>
        </row>
        <row r="49">
          <cell r="A49">
            <v>44866</v>
          </cell>
          <cell r="B49">
            <v>1403067</v>
          </cell>
        </row>
        <row r="50">
          <cell r="A50">
            <v>44896</v>
          </cell>
          <cell r="B50">
            <v>1332201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sha Rajput" refreshedDate="45419.946135416663" createdVersion="8" refreshedVersion="8" minRefreshableVersion="3" recordCount="48" xr:uid="{482F70D0-D760-5343-9C5B-D5BD432BA9C8}">
  <cacheSource type="worksheet">
    <worksheetSource ref="A2:G50" sheet="Section 2"/>
  </cacheSource>
  <cacheFields count="9">
    <cacheField name="Period" numFmtId="17">
      <sharedItems containsSemiMixedTypes="0" containsNonDate="0" containsDate="1" containsString="0" minDate="2019-01-01T00:00:00" maxDate="2022-12-02T00:00:00" count="48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8" base="0">
        <rangePr groupBy="months" startDate="2019-01-01T00:00:00" endDate="2022-12-02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2"/>
        </groupItems>
      </fieldGroup>
    </cacheField>
    <cacheField name="Sales (£)" numFmtId="165">
      <sharedItems containsSemiMixedTypes="0" containsString="0" containsNumber="1" containsInteger="1" minValue="569679" maxValue="1403067"/>
    </cacheField>
    <cacheField name="Months" numFmtId="0">
      <sharedItems containsSemiMixedTypes="0" containsString="0" containsNumber="1" containsInteger="1" minValue="1" maxValue="12"/>
    </cacheField>
    <cacheField name="Moving Average" numFmtId="0">
      <sharedItems containsString="0" containsBlank="1" containsNumber="1" minValue="785237.83333333337" maxValue="1104831.4166666667"/>
    </cacheField>
    <cacheField name="CMA" numFmtId="0">
      <sharedItems containsString="0" containsBlank="1" containsNumber="1" minValue="788379.54166666674" maxValue="1095580"/>
    </cacheField>
    <cacheField name="Detrend" numFmtId="1">
      <sharedItems containsString="0" containsBlank="1" containsNumber="1" minValue="-260738.33333333326" maxValue="322512.54166666674"/>
    </cacheField>
    <cacheField name="Seasonal component" numFmtId="0">
      <sharedItems containsString="0" containsBlank="1" containsNumber="1" minValue="0.72612156782742954" maxValue="1.3194178748948264"/>
    </cacheField>
    <cacheField name="Quarters" numFmtId="0" databaseField="0">
      <fieldGroup base="0">
        <rangePr groupBy="quarters" startDate="2019-01-01T00:00:00" endDate="2022-12-02T00:00:00"/>
        <groupItems count="6">
          <s v="&lt;01/01/2019"/>
          <s v="Qtr1"/>
          <s v="Qtr2"/>
          <s v="Qtr3"/>
          <s v="Qtr4"/>
          <s v="&gt;02/12/2022"/>
        </groupItems>
      </fieldGroup>
    </cacheField>
    <cacheField name="Years" numFmtId="0" databaseField="0">
      <fieldGroup base="0">
        <rangePr groupBy="years" startDate="2019-01-01T00:00:00" endDate="2022-12-02T00:00:00"/>
        <groupItems count="6">
          <s v="&lt;01/01/2019"/>
          <s v="2019"/>
          <s v="2020"/>
          <s v="2021"/>
          <s v="2022"/>
          <s v="&gt;0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927616"/>
    <n v="1"/>
    <m/>
    <m/>
    <m/>
    <m/>
  </r>
  <r>
    <x v="1"/>
    <n v="642223"/>
    <n v="2"/>
    <m/>
    <m/>
    <m/>
    <m/>
  </r>
  <r>
    <x v="2"/>
    <n v="569679"/>
    <n v="3"/>
    <m/>
    <m/>
    <m/>
    <m/>
  </r>
  <r>
    <x v="3"/>
    <n v="594002"/>
    <n v="4"/>
    <m/>
    <m/>
    <m/>
    <m/>
  </r>
  <r>
    <x v="4"/>
    <n v="605950"/>
    <n v="5"/>
    <m/>
    <m/>
    <m/>
    <m/>
  </r>
  <r>
    <x v="5"/>
    <n v="787416"/>
    <n v="6"/>
    <m/>
    <m/>
    <m/>
    <m/>
  </r>
  <r>
    <x v="6"/>
    <n v="867448"/>
    <n v="7"/>
    <m/>
    <n v="788379.54166666674"/>
    <n v="79068.458333333256"/>
    <n v="1.100292377154003"/>
  </r>
  <r>
    <x v="7"/>
    <n v="753375"/>
    <n v="8"/>
    <m/>
    <n v="793032.54166666674"/>
    <n v="-39657.541666666744"/>
    <n v="0.94999254181509252"/>
  </r>
  <r>
    <x v="8"/>
    <n v="793026"/>
    <n v="9"/>
    <m/>
    <n v="794943.875"/>
    <n v="-1917.875"/>
    <n v="0.99758740829344716"/>
  </r>
  <r>
    <x v="9"/>
    <n v="962370"/>
    <n v="10"/>
    <m/>
    <n v="795343.91666666663"/>
    <n v="167026.08333333337"/>
    <n v="1.2100048542941644"/>
  </r>
  <r>
    <x v="10"/>
    <n v="992133"/>
    <n v="11"/>
    <m/>
    <n v="795912.875"/>
    <n v="196220.125"/>
    <n v="1.2465346788114213"/>
  </r>
  <r>
    <x v="11"/>
    <n v="927616"/>
    <n v="12"/>
    <n v="785237.83333333337"/>
    <n v="797019.70833333337"/>
    <n v="130596.29166666663"/>
    <n v="1.1638557871294797"/>
  </r>
  <r>
    <x v="12"/>
    <n v="1003017"/>
    <n v="1"/>
    <n v="791521.25"/>
    <n v="797665.16666666674"/>
    <n v="205351.83333333326"/>
    <n v="1.2574411443732343"/>
  </r>
  <r>
    <x v="13"/>
    <n v="678494"/>
    <n v="2"/>
    <n v="794543.83333333337"/>
    <n v="797772.75"/>
    <n v="-119278.75"/>
    <n v="0.85048530424234214"/>
  </r>
  <r>
    <x v="14"/>
    <n v="579280"/>
    <n v="3"/>
    <n v="795343.91666666663"/>
    <n v="797772.75"/>
    <n v="-218492.75"/>
    <n v="0.72612156782742954"/>
  </r>
  <r>
    <x v="15"/>
    <n v="594002"/>
    <n v="4"/>
    <n v="795343.91666666663"/>
    <n v="800014.79166666674"/>
    <n v="-206012.79166666674"/>
    <n v="0.74248877169198169"/>
  </r>
  <r>
    <x v="16"/>
    <n v="619605"/>
    <n v="5"/>
    <n v="796481.83333333337"/>
    <n v="804568.25"/>
    <n v="-184963.25"/>
    <n v="0.77010868872839566"/>
  </r>
  <r>
    <x v="17"/>
    <n v="800325"/>
    <n v="6"/>
    <n v="797557.58333333337"/>
    <n v="810021.375"/>
    <n v="-9696.375"/>
    <n v="0.98802948255532141"/>
  </r>
  <r>
    <x v="18"/>
    <n v="870030"/>
    <n v="7"/>
    <n v="797772.75"/>
    <n v="817627.66666666674"/>
    <n v="52402.333333333256"/>
    <n v="1.064090704693212"/>
  </r>
  <r>
    <x v="19"/>
    <n v="753375"/>
    <n v="8"/>
    <n v="797772.75"/>
    <n v="824225.875"/>
    <n v="-70850.875"/>
    <n v="0.91403949190505573"/>
  </r>
  <r>
    <x v="20"/>
    <n v="793026"/>
    <n v="9"/>
    <n v="797772.75"/>
    <n v="829293.20833333326"/>
    <n v="-36267.208333333256"/>
    <n v="0.95626732744354548"/>
  </r>
  <r>
    <x v="21"/>
    <n v="1016179"/>
    <n v="10"/>
    <n v="802256.83333333337"/>
    <n v="835640.66666666663"/>
    <n v="180538.33333333337"/>
    <n v="1.2160478068324423"/>
  </r>
  <r>
    <x v="22"/>
    <n v="1047607"/>
    <n v="11"/>
    <n v="806879.66666666663"/>
    <n v="843108.25"/>
    <n v="204498.75"/>
    <n v="1.242553373187844"/>
  </r>
  <r>
    <x v="23"/>
    <n v="1003017"/>
    <n v="12"/>
    <n v="813163.08333333337"/>
    <n v="852755.70833333337"/>
    <n v="150261.29166666663"/>
    <n v="1.1762067262620199"/>
  </r>
  <r>
    <x v="24"/>
    <n v="1110167"/>
    <n v="1"/>
    <n v="822092.25"/>
    <n v="865664"/>
    <n v="244503"/>
    <n v="1.2824456140026614"/>
  </r>
  <r>
    <x v="25"/>
    <n v="729701"/>
    <n v="2"/>
    <n v="826359.5"/>
    <n v="877562.875"/>
    <n v="-147861.875"/>
    <n v="0.83150851156961259"/>
  </r>
  <r>
    <x v="26"/>
    <n v="649689"/>
    <n v="3"/>
    <n v="832226.91666666663"/>
    <n v="886972.54166666674"/>
    <n v="-237283.54166666674"/>
    <n v="0.73247927019161285"/>
  </r>
  <r>
    <x v="27"/>
    <n v="675932"/>
    <n v="4"/>
    <n v="839054.41666666663"/>
    <n v="896713.29166666674"/>
    <n v="-220781.29166666674"/>
    <n v="0.75378831370246124"/>
  </r>
  <r>
    <x v="28"/>
    <n v="716897"/>
    <n v="5"/>
    <n v="847162.08333333337"/>
    <n v="906695.875"/>
    <n v="-189798.875"/>
    <n v="0.79066974910413046"/>
  </r>
  <r>
    <x v="29"/>
    <n v="934572"/>
    <n v="6"/>
    <n v="858349.33333333337"/>
    <n v="916227.75"/>
    <n v="18344.25"/>
    <n v="1.0200214957471001"/>
  </r>
  <r>
    <x v="30"/>
    <n v="1045582"/>
    <n v="7"/>
    <n v="872978.66666666663"/>
    <n v="929943.75"/>
    <n v="115638.25"/>
    <n v="1.1243497254538244"/>
  </r>
  <r>
    <x v="31"/>
    <n v="863396"/>
    <n v="8"/>
    <n v="882147.08333333337"/>
    <n v="945276.04166666663"/>
    <n v="-81880.041666666628"/>
    <n v="0.91337975569305707"/>
  </r>
  <r>
    <x v="32"/>
    <n v="908837"/>
    <n v="9"/>
    <n v="891798"/>
    <n v="956771"/>
    <n v="-47934"/>
    <n v="0.94990023736087315"/>
  </r>
  <r>
    <x v="33"/>
    <n v="1134146"/>
    <n v="10"/>
    <n v="901628.58333333337"/>
    <n v="967817.875"/>
    <n v="166328.125"/>
    <n v="1.171858909921456"/>
  </r>
  <r>
    <x v="34"/>
    <n v="1169222"/>
    <n v="11"/>
    <n v="911763.16666666663"/>
    <n v="979424.83333333326"/>
    <n v="189797.16666666674"/>
    <n v="1.1937843111662985"/>
  </r>
  <r>
    <x v="35"/>
    <n v="1110167"/>
    <n v="12"/>
    <n v="920692.33333333337"/>
    <n v="993187.125"/>
    <n v="116979.875"/>
    <n v="1.1177823111631657"/>
  </r>
  <r>
    <x v="36"/>
    <n v="1332201"/>
    <n v="1"/>
    <n v="939195.16666666663"/>
    <n v="1009688.4583333333"/>
    <n v="322512.54166666674"/>
    <n v="1.3194178748948264"/>
  </r>
  <r>
    <x v="37"/>
    <n v="875642"/>
    <n v="2"/>
    <n v="951356.91666666663"/>
    <n v="1025596.6666666666"/>
    <n v="-149954.66666666663"/>
    <n v="0.85378787632565112"/>
  </r>
  <r>
    <x v="38"/>
    <n v="779627"/>
    <n v="3"/>
    <n v="962185.08333333337"/>
    <n v="1040365.3333333333"/>
    <n v="-260738.33333333326"/>
    <n v="0.74937810307661157"/>
  </r>
  <r>
    <x v="39"/>
    <n v="811119"/>
    <n v="4"/>
    <n v="973450.66666666663"/>
    <n v="1057390.25"/>
    <n v="-246271.25"/>
    <n v="0.76709521390044977"/>
  </r>
  <r>
    <x v="40"/>
    <n v="860277"/>
    <n v="5"/>
    <n v="985399"/>
    <n v="1076585.0416666665"/>
    <n v="-216308.04166666651"/>
    <n v="0.79907946581553935"/>
  </r>
  <r>
    <x v="41"/>
    <n v="1121487"/>
    <n v="6"/>
    <n v="1000975.25"/>
    <n v="1095580"/>
    <n v="25907"/>
    <n v="1.0236468354661459"/>
  </r>
  <r>
    <x v="42"/>
    <n v="1254699"/>
    <n v="7"/>
    <n v="1018401.6666666666"/>
    <m/>
    <m/>
    <m/>
  </r>
  <r>
    <x v="43"/>
    <n v="1036076"/>
    <n v="8"/>
    <n v="1032791.6666666666"/>
    <m/>
    <m/>
    <m/>
  </r>
  <r>
    <x v="44"/>
    <n v="1090605"/>
    <n v="9"/>
    <n v="1047939"/>
    <m/>
    <m/>
    <m/>
  </r>
  <r>
    <x v="45"/>
    <n v="1360976"/>
    <n v="10"/>
    <n v="1066841.5"/>
    <m/>
    <m/>
    <m/>
  </r>
  <r>
    <x v="46"/>
    <n v="1403067"/>
    <n v="11"/>
    <n v="1086328.5833333333"/>
    <m/>
    <m/>
    <m/>
  </r>
  <r>
    <x v="47"/>
    <n v="1332201"/>
    <n v="12"/>
    <n v="1104831.416666666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297D4-7C7D-3843-9EBB-1E895C4AE15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8" firstHeaderRow="1" firstDataRow="3" firstDataCol="1"/>
  <pivotFields count="9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dataField="1"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8"/>
    <field x="7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Detren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D891-6FD4-4BD9-BDE4-7E62BE80E724}">
  <dimension ref="B2:L52"/>
  <sheetViews>
    <sheetView zoomScaleNormal="70" workbookViewId="0">
      <selection activeCell="C52" sqref="C52"/>
    </sheetView>
  </sheetViews>
  <sheetFormatPr baseColWidth="10" defaultColWidth="8.6640625" defaultRowHeight="16" x14ac:dyDescent="0.2"/>
  <cols>
    <col min="1" max="1" width="8.6640625" style="3"/>
    <col min="2" max="2" width="12.83203125" style="3" customWidth="1"/>
    <col min="3" max="3" width="12.5" style="3" bestFit="1" customWidth="1"/>
    <col min="4" max="5" width="8.6640625" style="3"/>
    <col min="6" max="6" width="8.6640625" style="3" customWidth="1"/>
    <col min="7" max="10" width="8.6640625" style="3"/>
    <col min="11" max="11" width="13.1640625" style="3" customWidth="1"/>
    <col min="12" max="12" width="13.5" style="3" customWidth="1"/>
    <col min="13" max="16384" width="8.6640625" style="3"/>
  </cols>
  <sheetData>
    <row r="2" spans="2:12" x14ac:dyDescent="0.2">
      <c r="B2" s="4" t="s">
        <v>2</v>
      </c>
      <c r="K2" s="4" t="s">
        <v>3</v>
      </c>
    </row>
    <row r="4" spans="2:12" x14ac:dyDescent="0.2">
      <c r="B4" s="2" t="s">
        <v>0</v>
      </c>
      <c r="C4" s="1" t="s">
        <v>1</v>
      </c>
      <c r="D4" s="6"/>
      <c r="E4" s="6"/>
      <c r="F4" s="6"/>
      <c r="G4" s="6"/>
      <c r="H4" s="6"/>
      <c r="I4" s="6"/>
      <c r="J4" s="6"/>
      <c r="K4" s="2" t="s">
        <v>0</v>
      </c>
      <c r="L4" s="1" t="s">
        <v>1</v>
      </c>
    </row>
    <row r="5" spans="2:12" x14ac:dyDescent="0.2">
      <c r="B5" s="7">
        <v>43466</v>
      </c>
      <c r="C5" s="5">
        <v>927616</v>
      </c>
      <c r="D5" s="6"/>
      <c r="E5" s="6"/>
      <c r="F5" s="6"/>
      <c r="G5" s="6"/>
      <c r="H5" s="6"/>
      <c r="I5" s="6"/>
      <c r="J5" s="6"/>
      <c r="K5" s="7">
        <v>43466</v>
      </c>
      <c r="L5" s="5">
        <v>378052</v>
      </c>
    </row>
    <row r="6" spans="2:12" x14ac:dyDescent="0.2">
      <c r="B6" s="7">
        <v>43497</v>
      </c>
      <c r="C6" s="5">
        <v>642223</v>
      </c>
      <c r="D6" s="6"/>
      <c r="E6" s="6"/>
      <c r="F6" s="6"/>
      <c r="G6" s="6"/>
      <c r="H6" s="6"/>
      <c r="I6" s="6"/>
      <c r="J6" s="6"/>
      <c r="K6" s="7">
        <v>43497</v>
      </c>
      <c r="L6" s="5">
        <v>395196</v>
      </c>
    </row>
    <row r="7" spans="2:12" x14ac:dyDescent="0.2">
      <c r="B7" s="7">
        <v>43525</v>
      </c>
      <c r="C7" s="5">
        <v>569679</v>
      </c>
      <c r="D7" s="6"/>
      <c r="E7" s="6"/>
      <c r="F7" s="6"/>
      <c r="G7" s="6"/>
      <c r="H7" s="6"/>
      <c r="I7" s="6"/>
      <c r="J7" s="6"/>
      <c r="K7" s="7">
        <v>43525</v>
      </c>
      <c r="L7" s="5">
        <v>364619</v>
      </c>
    </row>
    <row r="8" spans="2:12" x14ac:dyDescent="0.2">
      <c r="B8" s="7">
        <v>43556</v>
      </c>
      <c r="C8" s="5">
        <v>594002</v>
      </c>
      <c r="D8" s="6"/>
      <c r="E8" s="6"/>
      <c r="F8" s="6"/>
      <c r="G8" s="6"/>
      <c r="H8" s="6"/>
      <c r="I8" s="6"/>
      <c r="J8" s="6"/>
      <c r="K8" s="7">
        <v>43556</v>
      </c>
      <c r="L8" s="5">
        <v>383309</v>
      </c>
    </row>
    <row r="9" spans="2:12" x14ac:dyDescent="0.2">
      <c r="B9" s="7">
        <v>43586</v>
      </c>
      <c r="C9" s="5">
        <v>605950</v>
      </c>
      <c r="D9" s="6"/>
      <c r="E9" s="6"/>
      <c r="F9" s="6"/>
      <c r="G9" s="6"/>
      <c r="H9" s="6"/>
      <c r="I9" s="6"/>
      <c r="J9" s="6"/>
      <c r="K9" s="7">
        <v>43586</v>
      </c>
      <c r="L9" s="5">
        <v>380548</v>
      </c>
    </row>
    <row r="10" spans="2:12" x14ac:dyDescent="0.2">
      <c r="B10" s="7">
        <v>43617</v>
      </c>
      <c r="C10" s="5">
        <v>787416</v>
      </c>
      <c r="D10" s="6"/>
      <c r="E10" s="6"/>
      <c r="F10" s="6"/>
      <c r="G10" s="6"/>
      <c r="H10" s="6"/>
      <c r="I10" s="6"/>
      <c r="J10" s="6"/>
      <c r="K10" s="7">
        <v>43617</v>
      </c>
      <c r="L10" s="5">
        <v>375811</v>
      </c>
    </row>
    <row r="11" spans="2:12" x14ac:dyDescent="0.2">
      <c r="B11" s="7">
        <v>43647</v>
      </c>
      <c r="C11" s="5">
        <v>867448</v>
      </c>
      <c r="D11" s="6"/>
      <c r="E11" s="6"/>
      <c r="F11" s="6"/>
      <c r="G11" s="6"/>
      <c r="H11" s="6"/>
      <c r="I11" s="6"/>
      <c r="J11" s="6"/>
      <c r="K11" s="7">
        <v>43647</v>
      </c>
      <c r="L11" s="5">
        <v>373479</v>
      </c>
    </row>
    <row r="12" spans="2:12" x14ac:dyDescent="0.2">
      <c r="B12" s="7">
        <v>43678</v>
      </c>
      <c r="C12" s="5">
        <v>753375</v>
      </c>
      <c r="D12" s="6"/>
      <c r="E12" s="6"/>
      <c r="F12" s="6"/>
      <c r="G12" s="6"/>
      <c r="H12" s="6"/>
      <c r="I12" s="6"/>
      <c r="J12" s="6"/>
      <c r="K12" s="7">
        <v>43678</v>
      </c>
      <c r="L12" s="5">
        <v>377207</v>
      </c>
    </row>
    <row r="13" spans="2:12" x14ac:dyDescent="0.2">
      <c r="B13" s="7">
        <v>43709</v>
      </c>
      <c r="C13" s="5">
        <v>793026</v>
      </c>
      <c r="D13" s="6"/>
      <c r="E13" s="6"/>
      <c r="F13" s="6"/>
      <c r="G13" s="6"/>
      <c r="H13" s="6"/>
      <c r="I13" s="6"/>
      <c r="J13" s="6"/>
      <c r="K13" s="7">
        <v>43709</v>
      </c>
      <c r="L13" s="5">
        <v>466521</v>
      </c>
    </row>
    <row r="14" spans="2:12" x14ac:dyDescent="0.2">
      <c r="B14" s="7">
        <v>43739</v>
      </c>
      <c r="C14" s="5">
        <v>962370</v>
      </c>
      <c r="D14" s="6"/>
      <c r="E14" s="6"/>
      <c r="F14" s="6"/>
      <c r="G14" s="6"/>
      <c r="H14" s="6"/>
      <c r="I14" s="6"/>
      <c r="J14" s="6"/>
      <c r="K14" s="7">
        <v>43739</v>
      </c>
      <c r="L14" s="5">
        <v>427355</v>
      </c>
    </row>
    <row r="15" spans="2:12" x14ac:dyDescent="0.2">
      <c r="B15" s="7">
        <v>43770</v>
      </c>
      <c r="C15" s="5">
        <v>992133</v>
      </c>
      <c r="D15" s="6"/>
      <c r="E15" s="6"/>
      <c r="F15" s="6"/>
      <c r="G15" s="6"/>
      <c r="H15" s="6"/>
      <c r="I15" s="6"/>
      <c r="J15" s="6"/>
      <c r="K15" s="7">
        <v>43770</v>
      </c>
      <c r="L15" s="5">
        <v>387079</v>
      </c>
    </row>
    <row r="16" spans="2:12" x14ac:dyDescent="0.2">
      <c r="B16" s="7">
        <v>43800</v>
      </c>
      <c r="C16" s="5">
        <v>927616</v>
      </c>
      <c r="D16" s="6"/>
      <c r="E16" s="6"/>
      <c r="F16" s="6"/>
      <c r="G16" s="6"/>
      <c r="H16" s="6"/>
      <c r="I16" s="6"/>
      <c r="J16" s="6"/>
      <c r="K16" s="7">
        <v>43800</v>
      </c>
      <c r="L16" s="5">
        <v>420540</v>
      </c>
    </row>
    <row r="17" spans="2:12" x14ac:dyDescent="0.2">
      <c r="B17" s="7">
        <v>43831</v>
      </c>
      <c r="C17" s="5">
        <v>1003017</v>
      </c>
      <c r="D17" s="6"/>
      <c r="E17" s="6"/>
      <c r="F17" s="6"/>
      <c r="G17" s="6"/>
      <c r="H17" s="6"/>
      <c r="I17" s="6"/>
      <c r="J17" s="6"/>
      <c r="K17" s="7">
        <v>43831</v>
      </c>
      <c r="L17" s="5">
        <v>384777</v>
      </c>
    </row>
    <row r="18" spans="2:12" x14ac:dyDescent="0.2">
      <c r="B18" s="7">
        <v>43862</v>
      </c>
      <c r="C18" s="5">
        <v>678494</v>
      </c>
      <c r="D18" s="6"/>
      <c r="E18" s="6"/>
      <c r="F18" s="6"/>
      <c r="G18" s="6"/>
      <c r="H18" s="6"/>
      <c r="I18" s="6"/>
      <c r="J18" s="6"/>
      <c r="K18" s="7">
        <v>43862</v>
      </c>
      <c r="L18" s="5">
        <v>365258</v>
      </c>
    </row>
    <row r="19" spans="2:12" x14ac:dyDescent="0.2">
      <c r="B19" s="7">
        <v>43891</v>
      </c>
      <c r="C19" s="5">
        <v>579280</v>
      </c>
      <c r="D19" s="6"/>
      <c r="E19" s="6"/>
      <c r="F19" s="6"/>
      <c r="G19" s="6"/>
      <c r="H19" s="6"/>
      <c r="I19" s="6"/>
      <c r="J19" s="6"/>
      <c r="K19" s="7">
        <v>43891</v>
      </c>
      <c r="L19" s="5">
        <v>382275</v>
      </c>
    </row>
    <row r="20" spans="2:12" x14ac:dyDescent="0.2">
      <c r="B20" s="7">
        <v>43922</v>
      </c>
      <c r="C20" s="5">
        <v>594002</v>
      </c>
      <c r="D20" s="6"/>
      <c r="E20" s="6"/>
      <c r="F20" s="6"/>
      <c r="G20" s="6"/>
      <c r="H20" s="6"/>
      <c r="I20" s="6"/>
      <c r="J20" s="6"/>
      <c r="K20" s="7">
        <v>43922</v>
      </c>
      <c r="L20" s="5">
        <v>430733</v>
      </c>
    </row>
    <row r="21" spans="2:12" x14ac:dyDescent="0.2">
      <c r="B21" s="7">
        <v>43952</v>
      </c>
      <c r="C21" s="5">
        <v>619605</v>
      </c>
      <c r="D21" s="6"/>
      <c r="E21" s="6"/>
      <c r="F21" s="6"/>
      <c r="G21" s="6"/>
      <c r="H21" s="6"/>
      <c r="I21" s="6"/>
      <c r="J21" s="6"/>
      <c r="K21" s="7">
        <v>43952</v>
      </c>
      <c r="L21" s="5">
        <v>377794</v>
      </c>
    </row>
    <row r="22" spans="2:12" x14ac:dyDescent="0.2">
      <c r="B22" s="7">
        <v>43983</v>
      </c>
      <c r="C22" s="5">
        <v>800325</v>
      </c>
      <c r="D22" s="6"/>
      <c r="E22" s="6"/>
      <c r="F22" s="6"/>
      <c r="G22" s="6"/>
      <c r="H22" s="6"/>
      <c r="I22" s="6"/>
      <c r="J22" s="6"/>
      <c r="K22" s="7">
        <v>43983</v>
      </c>
      <c r="L22" s="5">
        <v>396782</v>
      </c>
    </row>
    <row r="23" spans="2:12" x14ac:dyDescent="0.2">
      <c r="B23" s="7">
        <v>44013</v>
      </c>
      <c r="C23" s="5">
        <v>870030</v>
      </c>
      <c r="D23" s="6"/>
      <c r="E23" s="6"/>
      <c r="F23" s="6"/>
      <c r="G23" s="6"/>
      <c r="H23" s="6"/>
      <c r="I23" s="6"/>
      <c r="J23" s="6"/>
      <c r="K23" s="7">
        <v>44013</v>
      </c>
      <c r="L23" s="5">
        <v>428280</v>
      </c>
    </row>
    <row r="24" spans="2:12" x14ac:dyDescent="0.2">
      <c r="B24" s="7">
        <v>44044</v>
      </c>
      <c r="C24" s="5">
        <v>753375</v>
      </c>
      <c r="D24" s="6"/>
      <c r="E24" s="6"/>
      <c r="F24" s="6"/>
      <c r="G24" s="6"/>
      <c r="H24" s="6"/>
      <c r="I24" s="6"/>
      <c r="J24" s="6"/>
      <c r="K24" s="7">
        <v>44044</v>
      </c>
      <c r="L24" s="5">
        <v>352746</v>
      </c>
    </row>
    <row r="25" spans="2:12" x14ac:dyDescent="0.2">
      <c r="B25" s="7">
        <v>44075</v>
      </c>
      <c r="C25" s="5">
        <v>793026</v>
      </c>
      <c r="D25" s="6"/>
      <c r="E25" s="6"/>
      <c r="F25" s="6"/>
      <c r="G25" s="6"/>
      <c r="H25" s="6"/>
      <c r="I25" s="6"/>
      <c r="J25" s="6"/>
      <c r="K25" s="7">
        <v>44075</v>
      </c>
      <c r="L25" s="5">
        <v>375432</v>
      </c>
    </row>
    <row r="26" spans="2:12" x14ac:dyDescent="0.2">
      <c r="B26" s="7">
        <v>44105</v>
      </c>
      <c r="C26" s="5">
        <v>1016179</v>
      </c>
      <c r="D26" s="6"/>
      <c r="E26" s="6"/>
      <c r="F26" s="6"/>
      <c r="G26" s="6"/>
      <c r="H26" s="6"/>
      <c r="I26" s="6"/>
      <c r="J26" s="6"/>
      <c r="K26" s="7">
        <v>44105</v>
      </c>
      <c r="L26" s="5">
        <v>401962</v>
      </c>
    </row>
    <row r="27" spans="2:12" x14ac:dyDescent="0.2">
      <c r="B27" s="7">
        <v>44136</v>
      </c>
      <c r="C27" s="5">
        <v>1047607</v>
      </c>
      <c r="D27" s="6"/>
      <c r="E27" s="6"/>
      <c r="F27" s="6"/>
      <c r="G27" s="6"/>
      <c r="H27" s="6"/>
      <c r="I27" s="6"/>
      <c r="J27" s="6"/>
      <c r="K27" s="7">
        <v>44136</v>
      </c>
      <c r="L27" s="5">
        <v>363985</v>
      </c>
    </row>
    <row r="28" spans="2:12" x14ac:dyDescent="0.2">
      <c r="B28" s="7">
        <v>44166</v>
      </c>
      <c r="C28" s="5">
        <v>1003017</v>
      </c>
      <c r="D28" s="6"/>
      <c r="E28" s="6"/>
      <c r="F28" s="6"/>
      <c r="G28" s="6"/>
      <c r="H28" s="6"/>
      <c r="I28" s="6"/>
      <c r="J28" s="6"/>
      <c r="K28" s="7">
        <v>44166</v>
      </c>
      <c r="L28" s="5">
        <v>378609</v>
      </c>
    </row>
    <row r="29" spans="2:12" x14ac:dyDescent="0.2">
      <c r="B29" s="7">
        <v>44197</v>
      </c>
      <c r="C29" s="5">
        <v>1110167</v>
      </c>
      <c r="D29" s="6"/>
      <c r="E29" s="6"/>
      <c r="F29" s="6"/>
      <c r="G29" s="6"/>
      <c r="H29" s="6"/>
      <c r="I29" s="6"/>
      <c r="J29" s="6"/>
      <c r="K29" s="7">
        <v>44197</v>
      </c>
      <c r="L29" s="5">
        <v>408981</v>
      </c>
    </row>
    <row r="30" spans="2:12" x14ac:dyDescent="0.2">
      <c r="B30" s="7">
        <v>44228</v>
      </c>
      <c r="C30" s="5">
        <v>729701</v>
      </c>
      <c r="D30" s="6"/>
      <c r="E30" s="6"/>
      <c r="F30" s="6"/>
      <c r="G30" s="6"/>
      <c r="H30" s="6"/>
      <c r="I30" s="6"/>
      <c r="J30" s="6"/>
      <c r="K30" s="7">
        <v>44228</v>
      </c>
      <c r="L30" s="5">
        <v>386259</v>
      </c>
    </row>
    <row r="31" spans="2:12" x14ac:dyDescent="0.2">
      <c r="B31" s="7">
        <v>44256</v>
      </c>
      <c r="C31" s="5">
        <v>649689</v>
      </c>
      <c r="D31" s="6"/>
      <c r="E31" s="6"/>
      <c r="F31" s="6"/>
      <c r="G31" s="6"/>
      <c r="H31" s="6"/>
      <c r="I31" s="6"/>
      <c r="J31" s="6"/>
      <c r="K31" s="7">
        <v>44256</v>
      </c>
      <c r="L31" s="5">
        <v>390309</v>
      </c>
    </row>
    <row r="32" spans="2:12" x14ac:dyDescent="0.2">
      <c r="B32" s="7">
        <v>44287</v>
      </c>
      <c r="C32" s="5">
        <v>675932</v>
      </c>
      <c r="D32" s="6"/>
      <c r="E32" s="6"/>
      <c r="F32" s="6"/>
      <c r="G32" s="6"/>
      <c r="H32" s="6"/>
      <c r="I32" s="6"/>
      <c r="J32" s="6"/>
      <c r="K32" s="7">
        <v>44287</v>
      </c>
      <c r="L32" s="5">
        <v>415962</v>
      </c>
    </row>
    <row r="33" spans="2:12" x14ac:dyDescent="0.2">
      <c r="B33" s="7">
        <v>44317</v>
      </c>
      <c r="C33" s="5">
        <v>716897</v>
      </c>
      <c r="D33" s="6"/>
      <c r="E33" s="6"/>
      <c r="F33" s="6"/>
      <c r="G33" s="6"/>
      <c r="H33" s="6"/>
      <c r="I33" s="6"/>
      <c r="J33" s="6"/>
      <c r="K33" s="7">
        <v>44317</v>
      </c>
      <c r="L33" s="5">
        <v>379040</v>
      </c>
    </row>
    <row r="34" spans="2:12" x14ac:dyDescent="0.2">
      <c r="B34" s="7">
        <v>44348</v>
      </c>
      <c r="C34" s="5">
        <v>934572</v>
      </c>
      <c r="D34" s="6"/>
      <c r="E34" s="6"/>
      <c r="F34" s="6"/>
      <c r="G34" s="6"/>
      <c r="H34" s="6"/>
      <c r="I34" s="6"/>
      <c r="J34" s="6"/>
      <c r="K34" s="7">
        <v>44348</v>
      </c>
      <c r="L34" s="5">
        <v>375104</v>
      </c>
    </row>
    <row r="35" spans="2:12" x14ac:dyDescent="0.2">
      <c r="B35" s="7">
        <v>44378</v>
      </c>
      <c r="C35" s="5">
        <v>1045582</v>
      </c>
      <c r="D35" s="6"/>
      <c r="E35" s="6"/>
      <c r="F35" s="6"/>
      <c r="G35" s="6"/>
      <c r="H35" s="6"/>
      <c r="I35" s="6"/>
      <c r="J35" s="6"/>
      <c r="K35" s="7">
        <v>44378</v>
      </c>
      <c r="L35" s="5">
        <v>388840</v>
      </c>
    </row>
    <row r="36" spans="2:12" x14ac:dyDescent="0.2">
      <c r="B36" s="7">
        <v>44409</v>
      </c>
      <c r="C36" s="5">
        <v>863396</v>
      </c>
      <c r="D36" s="6"/>
      <c r="E36" s="6"/>
      <c r="F36" s="6"/>
      <c r="G36" s="6"/>
      <c r="H36" s="6"/>
      <c r="I36" s="6"/>
      <c r="J36" s="6"/>
      <c r="K36" s="7">
        <v>44409</v>
      </c>
      <c r="L36" s="5">
        <v>356962</v>
      </c>
    </row>
    <row r="37" spans="2:12" x14ac:dyDescent="0.2">
      <c r="B37" s="7">
        <v>44440</v>
      </c>
      <c r="C37" s="5">
        <v>908837</v>
      </c>
      <c r="D37" s="6"/>
      <c r="E37" s="6"/>
      <c r="F37" s="6"/>
      <c r="G37" s="6"/>
      <c r="H37" s="6"/>
      <c r="I37" s="6"/>
      <c r="J37" s="6"/>
      <c r="K37" s="7">
        <v>44440</v>
      </c>
      <c r="L37" s="5">
        <v>363273</v>
      </c>
    </row>
    <row r="38" spans="2:12" x14ac:dyDescent="0.2">
      <c r="B38" s="7">
        <v>44470</v>
      </c>
      <c r="C38" s="5">
        <v>1134146</v>
      </c>
      <c r="D38" s="6"/>
      <c r="E38" s="6"/>
      <c r="F38" s="6"/>
      <c r="G38" s="6"/>
      <c r="H38" s="6"/>
      <c r="I38" s="6"/>
      <c r="J38" s="6"/>
      <c r="K38" s="7">
        <v>44470</v>
      </c>
      <c r="L38" s="5">
        <v>357854</v>
      </c>
    </row>
    <row r="39" spans="2:12" x14ac:dyDescent="0.2">
      <c r="B39" s="7">
        <v>44501</v>
      </c>
      <c r="C39" s="5">
        <v>1169222</v>
      </c>
      <c r="D39" s="6"/>
      <c r="E39" s="6"/>
      <c r="F39" s="6"/>
      <c r="G39" s="6"/>
      <c r="H39" s="6"/>
      <c r="I39" s="6"/>
      <c r="J39" s="6"/>
      <c r="K39" s="7">
        <v>44501</v>
      </c>
      <c r="L39" s="5">
        <v>367430</v>
      </c>
    </row>
    <row r="40" spans="2:12" x14ac:dyDescent="0.2">
      <c r="B40" s="7">
        <v>44531</v>
      </c>
      <c r="C40" s="5">
        <v>1110167</v>
      </c>
      <c r="D40" s="6"/>
      <c r="E40" s="6"/>
      <c r="F40" s="6"/>
      <c r="G40" s="6"/>
      <c r="H40" s="6"/>
      <c r="I40" s="6"/>
      <c r="J40" s="6"/>
      <c r="K40" s="7">
        <v>44531</v>
      </c>
      <c r="L40" s="5">
        <v>379770</v>
      </c>
    </row>
    <row r="41" spans="2:12" x14ac:dyDescent="0.2">
      <c r="B41" s="7">
        <v>44562</v>
      </c>
      <c r="C41" s="5">
        <v>1332201</v>
      </c>
      <c r="D41" s="6"/>
      <c r="E41" s="6"/>
      <c r="F41" s="6"/>
      <c r="G41" s="6"/>
      <c r="H41" s="6"/>
      <c r="I41" s="6"/>
      <c r="J41" s="6"/>
      <c r="K41" s="7">
        <v>44562</v>
      </c>
      <c r="L41" s="5">
        <v>369900</v>
      </c>
    </row>
    <row r="42" spans="2:12" x14ac:dyDescent="0.2">
      <c r="B42" s="7">
        <v>44593</v>
      </c>
      <c r="C42" s="5">
        <v>875642</v>
      </c>
      <c r="D42" s="6"/>
      <c r="E42" s="6"/>
      <c r="F42" s="6"/>
      <c r="G42" s="6"/>
      <c r="H42" s="6"/>
      <c r="I42" s="6"/>
      <c r="J42" s="6"/>
      <c r="K42" s="7">
        <v>44593</v>
      </c>
      <c r="L42" s="5">
        <v>371455</v>
      </c>
    </row>
    <row r="43" spans="2:12" x14ac:dyDescent="0.2">
      <c r="B43" s="7">
        <v>44621</v>
      </c>
      <c r="C43" s="5">
        <v>779627</v>
      </c>
      <c r="D43" s="6"/>
      <c r="E43" s="6"/>
      <c r="F43" s="6"/>
      <c r="G43" s="6"/>
      <c r="H43" s="6"/>
      <c r="I43" s="6"/>
      <c r="J43" s="6"/>
      <c r="K43" s="7">
        <v>44621</v>
      </c>
      <c r="L43" s="5">
        <v>388846</v>
      </c>
    </row>
    <row r="44" spans="2:12" x14ac:dyDescent="0.2">
      <c r="B44" s="7">
        <v>44652</v>
      </c>
      <c r="C44" s="5">
        <v>811119</v>
      </c>
      <c r="D44" s="6"/>
      <c r="E44" s="6"/>
      <c r="F44" s="6"/>
      <c r="G44" s="6"/>
      <c r="H44" s="6"/>
      <c r="I44" s="6"/>
      <c r="J44" s="6"/>
      <c r="K44" s="7">
        <v>44652</v>
      </c>
      <c r="L44" s="5">
        <v>382643</v>
      </c>
    </row>
    <row r="45" spans="2:12" x14ac:dyDescent="0.2">
      <c r="B45" s="7">
        <v>44682</v>
      </c>
      <c r="C45" s="5">
        <v>860277</v>
      </c>
      <c r="D45" s="6"/>
      <c r="E45" s="6"/>
      <c r="F45" s="6"/>
      <c r="G45" s="6"/>
      <c r="H45" s="6"/>
      <c r="I45" s="6"/>
      <c r="J45" s="6"/>
      <c r="K45" s="7">
        <v>44682</v>
      </c>
      <c r="L45" s="5">
        <v>389195</v>
      </c>
    </row>
    <row r="46" spans="2:12" x14ac:dyDescent="0.2">
      <c r="B46" s="7">
        <v>44713</v>
      </c>
      <c r="C46" s="5">
        <v>1121487</v>
      </c>
      <c r="D46" s="6"/>
      <c r="E46" s="6"/>
      <c r="F46" s="6"/>
      <c r="G46" s="6"/>
      <c r="H46" s="6"/>
      <c r="I46" s="6"/>
      <c r="J46" s="6"/>
      <c r="K46" s="7">
        <v>44713</v>
      </c>
      <c r="L46" s="5">
        <v>371134</v>
      </c>
    </row>
    <row r="47" spans="2:12" x14ac:dyDescent="0.2">
      <c r="B47" s="7">
        <v>44743</v>
      </c>
      <c r="C47" s="5">
        <v>1254699</v>
      </c>
      <c r="D47" s="6"/>
      <c r="E47" s="6"/>
      <c r="F47" s="6"/>
      <c r="G47" s="6"/>
      <c r="H47" s="6"/>
      <c r="I47" s="6"/>
      <c r="J47" s="6"/>
      <c r="K47" s="7">
        <v>44743</v>
      </c>
      <c r="L47" s="5">
        <v>366794</v>
      </c>
    </row>
    <row r="48" spans="2:12" x14ac:dyDescent="0.2">
      <c r="B48" s="7">
        <v>44774</v>
      </c>
      <c r="C48" s="5">
        <v>1036076</v>
      </c>
      <c r="D48" s="6"/>
      <c r="E48" s="6"/>
      <c r="F48" s="6"/>
      <c r="G48" s="6"/>
      <c r="H48" s="6"/>
      <c r="I48" s="6"/>
      <c r="J48" s="6"/>
      <c r="K48" s="7">
        <v>44774</v>
      </c>
      <c r="L48" s="5">
        <v>368392</v>
      </c>
    </row>
    <row r="49" spans="2:12" x14ac:dyDescent="0.2">
      <c r="B49" s="7">
        <v>44805</v>
      </c>
      <c r="C49" s="5">
        <v>1090605</v>
      </c>
      <c r="D49" s="6"/>
      <c r="E49" s="6"/>
      <c r="F49" s="6"/>
      <c r="G49" s="6"/>
      <c r="H49" s="6"/>
      <c r="I49" s="6"/>
      <c r="J49" s="6"/>
      <c r="K49" s="7">
        <v>44805</v>
      </c>
      <c r="L49" s="5">
        <v>396193</v>
      </c>
    </row>
    <row r="50" spans="2:12" x14ac:dyDescent="0.2">
      <c r="B50" s="7">
        <v>44835</v>
      </c>
      <c r="C50" s="5">
        <v>1360976</v>
      </c>
      <c r="D50" s="6"/>
      <c r="E50" s="6"/>
      <c r="F50" s="6"/>
      <c r="G50" s="6"/>
      <c r="H50" s="6"/>
      <c r="I50" s="6"/>
      <c r="J50" s="6"/>
      <c r="K50" s="7">
        <v>44835</v>
      </c>
      <c r="L50" s="5">
        <v>374006</v>
      </c>
    </row>
    <row r="51" spans="2:12" x14ac:dyDescent="0.2">
      <c r="B51" s="7">
        <v>44866</v>
      </c>
      <c r="C51" s="5">
        <v>1403067</v>
      </c>
      <c r="D51" s="6"/>
      <c r="E51" s="6"/>
      <c r="F51" s="6"/>
      <c r="G51" s="6"/>
      <c r="H51" s="6"/>
      <c r="I51" s="6"/>
      <c r="J51" s="6"/>
      <c r="K51" s="7">
        <v>44866</v>
      </c>
      <c r="L51" s="5">
        <v>419541</v>
      </c>
    </row>
    <row r="52" spans="2:12" x14ac:dyDescent="0.2">
      <c r="B52" s="7">
        <v>44896</v>
      </c>
      <c r="C52" s="5">
        <v>1332201</v>
      </c>
      <c r="D52" s="6"/>
      <c r="E52" s="6"/>
      <c r="F52" s="6"/>
      <c r="G52" s="6"/>
      <c r="H52" s="6"/>
      <c r="I52" s="6"/>
      <c r="J52" s="6"/>
      <c r="K52" s="7">
        <v>44896</v>
      </c>
      <c r="L52" s="5">
        <v>428280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83B2-4B9E-1E4A-ACB0-EA679C604DD3}">
  <dimension ref="A1:N1001"/>
  <sheetViews>
    <sheetView tabSelected="1" workbookViewId="0">
      <selection activeCell="M12" sqref="M12"/>
    </sheetView>
  </sheetViews>
  <sheetFormatPr baseColWidth="10" defaultRowHeight="15" x14ac:dyDescent="0.2"/>
  <cols>
    <col min="1" max="1" width="18.33203125" customWidth="1"/>
    <col min="2" max="2" width="10.83203125" style="9"/>
    <col min="3" max="3" width="22" customWidth="1"/>
    <col min="4" max="4" width="18.33203125" customWidth="1"/>
    <col min="5" max="5" width="21.1640625" customWidth="1"/>
    <col min="6" max="6" width="25.33203125" customWidth="1"/>
    <col min="7" max="7" width="23" customWidth="1"/>
    <col min="8" max="8" width="16.1640625" customWidth="1"/>
    <col min="9" max="9" width="12" customWidth="1"/>
    <col min="11" max="11" width="8.33203125" customWidth="1"/>
    <col min="12" max="12" width="20.1640625" customWidth="1"/>
    <col min="13" max="13" width="12.6640625" bestFit="1" customWidth="1"/>
    <col min="15" max="15" width="10.83203125" customWidth="1"/>
    <col min="16" max="16" width="18" customWidth="1"/>
    <col min="17" max="17" width="10.83203125" customWidth="1"/>
  </cols>
  <sheetData>
    <row r="1" spans="1:14" ht="16" x14ac:dyDescent="0.2">
      <c r="A1" s="20" t="s">
        <v>155</v>
      </c>
      <c r="B1" s="87" t="s">
        <v>156</v>
      </c>
      <c r="C1" s="20" t="s">
        <v>157</v>
      </c>
      <c r="D1" s="20" t="s">
        <v>158</v>
      </c>
      <c r="E1" s="20" t="s">
        <v>157</v>
      </c>
      <c r="F1" s="20" t="s">
        <v>158</v>
      </c>
      <c r="G1" s="20" t="s">
        <v>159</v>
      </c>
      <c r="H1" s="20" t="s">
        <v>160</v>
      </c>
      <c r="I1" s="20" t="s">
        <v>161</v>
      </c>
      <c r="J1" s="20" t="s">
        <v>162</v>
      </c>
      <c r="L1" s="24" t="s">
        <v>152</v>
      </c>
      <c r="M1" s="24" t="s">
        <v>137</v>
      </c>
      <c r="N1" s="24" t="s">
        <v>138</v>
      </c>
    </row>
    <row r="2" spans="1:14" ht="16" x14ac:dyDescent="0.2">
      <c r="A2" s="18">
        <v>212.5002769811546</v>
      </c>
      <c r="B2" s="18">
        <f>A2*$M$8</f>
        <v>31875.04154717319</v>
      </c>
      <c r="C2" s="19">
        <v>0</v>
      </c>
      <c r="D2" s="19">
        <v>5000</v>
      </c>
      <c r="E2" s="19">
        <v>120</v>
      </c>
      <c r="F2" s="19">
        <v>100</v>
      </c>
      <c r="G2" s="18">
        <f>B2-(A2*E2)</f>
        <v>6375.0083094346373</v>
      </c>
      <c r="H2" s="19">
        <f>B2-((A2*F2)+5000)</f>
        <v>5625.0138490577301</v>
      </c>
      <c r="I2" s="18">
        <f>MAX(G2:H2)</f>
        <v>6375.0083094346373</v>
      </c>
      <c r="J2" s="19" t="str">
        <f>IF(I2=H2,"USA","Europe")</f>
        <v>Europe</v>
      </c>
      <c r="L2" s="81" t="s">
        <v>129</v>
      </c>
      <c r="M2" s="16">
        <v>500</v>
      </c>
      <c r="N2" s="16">
        <v>1000</v>
      </c>
    </row>
    <row r="3" spans="1:14" ht="16" x14ac:dyDescent="0.2">
      <c r="A3" s="18">
        <v>292.15522226512212</v>
      </c>
      <c r="B3" s="18">
        <f>A3*$M$8</f>
        <v>43823.283339768321</v>
      </c>
      <c r="C3" s="19">
        <v>0</v>
      </c>
      <c r="D3" s="19">
        <v>5000</v>
      </c>
      <c r="E3" s="19">
        <v>120</v>
      </c>
      <c r="F3" s="19">
        <v>100</v>
      </c>
      <c r="G3" s="18">
        <f t="shared" ref="G3:G66" si="0">B3-(A3*E3)</f>
        <v>8764.65666795367</v>
      </c>
      <c r="H3" s="19">
        <f t="shared" ref="H3:H66" si="1">B3-((A3*F3)+5000)</f>
        <v>9607.7611132561069</v>
      </c>
      <c r="I3" s="18">
        <f t="shared" ref="I3:I66" si="2">MAX(G3:H3)</f>
        <v>9607.7611132561069</v>
      </c>
      <c r="J3" s="19" t="str">
        <f t="shared" ref="J3:J66" si="3">IF(I3=H3,"USA","Europe")</f>
        <v>USA</v>
      </c>
      <c r="L3" s="81" t="s">
        <v>131</v>
      </c>
      <c r="M3" s="16">
        <v>0</v>
      </c>
      <c r="N3" s="16">
        <v>5000</v>
      </c>
    </row>
    <row r="4" spans="1:14" ht="16" x14ac:dyDescent="0.2">
      <c r="A4" s="18">
        <v>452.82060990707043</v>
      </c>
      <c r="B4" s="18">
        <f>A4*$M$8</f>
        <v>67923.09148606057</v>
      </c>
      <c r="C4" s="19">
        <v>0</v>
      </c>
      <c r="D4" s="19">
        <v>5000</v>
      </c>
      <c r="E4" s="19">
        <v>120</v>
      </c>
      <c r="F4" s="19">
        <v>100</v>
      </c>
      <c r="G4" s="18">
        <f t="shared" si="0"/>
        <v>13584.618297212117</v>
      </c>
      <c r="H4" s="19">
        <f t="shared" si="1"/>
        <v>17641.030495353523</v>
      </c>
      <c r="I4" s="18">
        <f t="shared" si="2"/>
        <v>17641.030495353523</v>
      </c>
      <c r="J4" s="19" t="str">
        <f t="shared" si="3"/>
        <v>USA</v>
      </c>
      <c r="L4" s="81" t="s">
        <v>133</v>
      </c>
      <c r="M4" s="16">
        <v>60</v>
      </c>
      <c r="N4" s="16">
        <v>30</v>
      </c>
    </row>
    <row r="5" spans="1:14" ht="16" x14ac:dyDescent="0.2">
      <c r="A5" s="18">
        <v>755.99070813320145</v>
      </c>
      <c r="B5" s="18">
        <f>A5*$M$8</f>
        <v>113398.60621998021</v>
      </c>
      <c r="C5" s="19">
        <v>0</v>
      </c>
      <c r="D5" s="19">
        <v>5000</v>
      </c>
      <c r="E5" s="19">
        <v>120</v>
      </c>
      <c r="F5" s="19">
        <v>100</v>
      </c>
      <c r="G5" s="18">
        <f t="shared" si="0"/>
        <v>22679.721243996042</v>
      </c>
      <c r="H5" s="19">
        <f t="shared" si="1"/>
        <v>32799.53540666007</v>
      </c>
      <c r="I5" s="18">
        <f t="shared" si="2"/>
        <v>32799.53540666007</v>
      </c>
      <c r="J5" s="19" t="str">
        <f t="shared" si="3"/>
        <v>USA</v>
      </c>
      <c r="L5" s="81" t="s">
        <v>135</v>
      </c>
      <c r="M5" s="16">
        <v>40</v>
      </c>
      <c r="N5" s="16">
        <v>40</v>
      </c>
    </row>
    <row r="6" spans="1:14" ht="16" x14ac:dyDescent="0.2">
      <c r="A6" s="18">
        <v>335.83159471667915</v>
      </c>
      <c r="B6" s="18">
        <f>A6*$M$8</f>
        <v>50374.739207501872</v>
      </c>
      <c r="C6" s="19">
        <v>0</v>
      </c>
      <c r="D6" s="19">
        <v>5000</v>
      </c>
      <c r="E6" s="19">
        <v>120</v>
      </c>
      <c r="F6" s="19">
        <v>100</v>
      </c>
      <c r="G6" s="18">
        <f t="shared" si="0"/>
        <v>10074.947841500376</v>
      </c>
      <c r="H6" s="19">
        <f t="shared" si="1"/>
        <v>11791.579735833955</v>
      </c>
      <c r="I6" s="18">
        <f t="shared" si="2"/>
        <v>11791.579735833955</v>
      </c>
      <c r="J6" s="19" t="str">
        <f t="shared" si="3"/>
        <v>USA</v>
      </c>
      <c r="L6" s="81" t="s">
        <v>136</v>
      </c>
      <c r="M6" s="16">
        <v>20</v>
      </c>
      <c r="N6" s="16">
        <v>30</v>
      </c>
    </row>
    <row r="7" spans="1:14" ht="16" x14ac:dyDescent="0.2">
      <c r="A7" s="18">
        <v>721.61240322590447</v>
      </c>
      <c r="B7" s="18">
        <f>A7*$M$8</f>
        <v>108241.86048388567</v>
      </c>
      <c r="C7" s="19">
        <v>0</v>
      </c>
      <c r="D7" s="19">
        <v>5000</v>
      </c>
      <c r="E7" s="19">
        <v>120</v>
      </c>
      <c r="F7" s="19">
        <v>100</v>
      </c>
      <c r="G7" s="18">
        <f t="shared" si="0"/>
        <v>21648.372096777137</v>
      </c>
      <c r="H7" s="19">
        <f t="shared" si="1"/>
        <v>31080.620161295228</v>
      </c>
      <c r="I7" s="18">
        <f t="shared" si="2"/>
        <v>31080.620161295228</v>
      </c>
      <c r="J7" s="19" t="str">
        <f t="shared" si="3"/>
        <v>USA</v>
      </c>
      <c r="L7" s="82" t="s">
        <v>140</v>
      </c>
      <c r="M7" s="82">
        <f>SUM(M4:M6)</f>
        <v>120</v>
      </c>
      <c r="N7" s="82">
        <f>SUM(N4:N6)</f>
        <v>100</v>
      </c>
    </row>
    <row r="8" spans="1:14" ht="16" x14ac:dyDescent="0.2">
      <c r="A8" s="18">
        <v>339.66101777724037</v>
      </c>
      <c r="B8" s="18">
        <f>A8*$M$8</f>
        <v>50949.152666586058</v>
      </c>
      <c r="C8" s="19">
        <v>0</v>
      </c>
      <c r="D8" s="19">
        <v>5000</v>
      </c>
      <c r="E8" s="19">
        <v>120</v>
      </c>
      <c r="F8" s="19">
        <v>100</v>
      </c>
      <c r="G8" s="18">
        <f t="shared" si="0"/>
        <v>10189.83053331721</v>
      </c>
      <c r="H8" s="19">
        <f t="shared" si="1"/>
        <v>11983.050888862024</v>
      </c>
      <c r="I8" s="18">
        <f t="shared" si="2"/>
        <v>11983.050888862024</v>
      </c>
      <c r="J8" s="19" t="str">
        <f t="shared" si="3"/>
        <v>USA</v>
      </c>
      <c r="L8" s="81" t="s">
        <v>141</v>
      </c>
      <c r="M8" s="16">
        <v>150</v>
      </c>
      <c r="N8" s="16">
        <v>150</v>
      </c>
    </row>
    <row r="9" spans="1:14" ht="16" x14ac:dyDescent="0.2">
      <c r="A9" s="18">
        <v>282.72578207902882</v>
      </c>
      <c r="B9" s="18">
        <f>A9*$M$8</f>
        <v>42408.867311854323</v>
      </c>
      <c r="C9" s="19">
        <v>0</v>
      </c>
      <c r="D9" s="19">
        <v>5000</v>
      </c>
      <c r="E9" s="19">
        <v>120</v>
      </c>
      <c r="F9" s="19">
        <v>100</v>
      </c>
      <c r="G9" s="18">
        <f t="shared" si="0"/>
        <v>8481.7734623708675</v>
      </c>
      <c r="H9" s="19">
        <f t="shared" si="1"/>
        <v>9136.2891039514361</v>
      </c>
      <c r="I9" s="18">
        <f t="shared" si="2"/>
        <v>9136.2891039514361</v>
      </c>
      <c r="J9" s="19" t="str">
        <f t="shared" si="3"/>
        <v>USA</v>
      </c>
      <c r="L9" s="82" t="s">
        <v>142</v>
      </c>
      <c r="M9" s="82">
        <f>M8-M7</f>
        <v>30</v>
      </c>
      <c r="N9" s="82">
        <f>N8-N7</f>
        <v>50</v>
      </c>
    </row>
    <row r="10" spans="1:14" ht="16" x14ac:dyDescent="0.2">
      <c r="A10" s="18">
        <v>372.21940223696612</v>
      </c>
      <c r="B10" s="18">
        <f>A10*$M$8</f>
        <v>55832.910335544919</v>
      </c>
      <c r="C10" s="19">
        <v>0</v>
      </c>
      <c r="D10" s="19">
        <v>5000</v>
      </c>
      <c r="E10" s="19">
        <v>120</v>
      </c>
      <c r="F10" s="19">
        <v>100</v>
      </c>
      <c r="G10" s="18">
        <f t="shared" si="0"/>
        <v>11166.582067108982</v>
      </c>
      <c r="H10" s="19">
        <f t="shared" si="1"/>
        <v>13610.970111848306</v>
      </c>
      <c r="I10" s="18">
        <f t="shared" si="2"/>
        <v>13610.970111848306</v>
      </c>
      <c r="J10" s="19" t="str">
        <f t="shared" si="3"/>
        <v>USA</v>
      </c>
    </row>
    <row r="11" spans="1:14" ht="16" x14ac:dyDescent="0.2">
      <c r="A11" s="18">
        <v>291.49339668987943</v>
      </c>
      <c r="B11" s="18">
        <f>A11*$M$8</f>
        <v>43724.009503481917</v>
      </c>
      <c r="C11" s="19">
        <v>0</v>
      </c>
      <c r="D11" s="19">
        <v>5000</v>
      </c>
      <c r="E11" s="19">
        <v>120</v>
      </c>
      <c r="F11" s="19">
        <v>100</v>
      </c>
      <c r="G11" s="18">
        <f t="shared" si="0"/>
        <v>8744.8019006963877</v>
      </c>
      <c r="H11" s="19">
        <f t="shared" si="1"/>
        <v>9574.6698344939723</v>
      </c>
      <c r="I11" s="18">
        <f t="shared" si="2"/>
        <v>9574.6698344939723</v>
      </c>
      <c r="J11" s="19" t="str">
        <f t="shared" si="3"/>
        <v>USA</v>
      </c>
      <c r="L11" s="14" t="s">
        <v>137</v>
      </c>
      <c r="M11" s="14">
        <f>COUNTIF(J:J,"Europe")</f>
        <v>93</v>
      </c>
    </row>
    <row r="12" spans="1:14" ht="16" x14ac:dyDescent="0.2">
      <c r="A12" s="18">
        <v>729.51816680353045</v>
      </c>
      <c r="B12" s="18">
        <f>A12*$M$8</f>
        <v>109427.72502052957</v>
      </c>
      <c r="C12" s="19">
        <v>0</v>
      </c>
      <c r="D12" s="19">
        <v>5000</v>
      </c>
      <c r="E12" s="19">
        <v>120</v>
      </c>
      <c r="F12" s="19">
        <v>100</v>
      </c>
      <c r="G12" s="18">
        <f t="shared" si="0"/>
        <v>21885.545004105923</v>
      </c>
      <c r="H12" s="19">
        <f t="shared" si="1"/>
        <v>31475.908340176524</v>
      </c>
      <c r="I12" s="18">
        <f t="shared" si="2"/>
        <v>31475.908340176524</v>
      </c>
      <c r="J12" s="19" t="str">
        <f t="shared" si="3"/>
        <v>USA</v>
      </c>
      <c r="L12" s="14" t="s">
        <v>138</v>
      </c>
      <c r="M12" s="23">
        <f>COUNTIF(J:J,"USA")</f>
        <v>907</v>
      </c>
    </row>
    <row r="13" spans="1:14" ht="16" x14ac:dyDescent="0.2">
      <c r="A13" s="18">
        <v>611.82946693703047</v>
      </c>
      <c r="B13" s="18">
        <f>A13*$M$8</f>
        <v>91774.420040554571</v>
      </c>
      <c r="C13" s="19">
        <v>0</v>
      </c>
      <c r="D13" s="19">
        <v>5000</v>
      </c>
      <c r="E13" s="19">
        <v>120</v>
      </c>
      <c r="F13" s="19">
        <v>100</v>
      </c>
      <c r="G13" s="18">
        <f t="shared" si="0"/>
        <v>18354.884008110908</v>
      </c>
      <c r="H13" s="19">
        <f t="shared" si="1"/>
        <v>25591.473346851533</v>
      </c>
      <c r="I13" s="18">
        <f t="shared" si="2"/>
        <v>25591.473346851533</v>
      </c>
      <c r="J13" s="19" t="str">
        <f t="shared" si="3"/>
        <v>USA</v>
      </c>
    </row>
    <row r="14" spans="1:14" ht="16" x14ac:dyDescent="0.2">
      <c r="A14" s="18">
        <v>217.8508106702244</v>
      </c>
      <c r="B14" s="18">
        <f>A14*$M$8</f>
        <v>32677.621600533661</v>
      </c>
      <c r="C14" s="19">
        <v>0</v>
      </c>
      <c r="D14" s="19">
        <v>5000</v>
      </c>
      <c r="E14" s="19">
        <v>120</v>
      </c>
      <c r="F14" s="19">
        <v>100</v>
      </c>
      <c r="G14" s="18">
        <f t="shared" si="0"/>
        <v>6535.5243201067315</v>
      </c>
      <c r="H14" s="19">
        <f t="shared" si="1"/>
        <v>5892.5405335112191</v>
      </c>
      <c r="I14" s="18">
        <f t="shared" si="2"/>
        <v>6535.5243201067315</v>
      </c>
      <c r="J14" s="19" t="str">
        <f t="shared" si="3"/>
        <v>Europe</v>
      </c>
    </row>
    <row r="15" spans="1:14" ht="16" x14ac:dyDescent="0.2">
      <c r="A15" s="18">
        <v>218.57493446142178</v>
      </c>
      <c r="B15" s="18">
        <f>A15*$M$8</f>
        <v>32786.24016921327</v>
      </c>
      <c r="C15" s="19">
        <v>0</v>
      </c>
      <c r="D15" s="19">
        <v>5000</v>
      </c>
      <c r="E15" s="19">
        <v>120</v>
      </c>
      <c r="F15" s="19">
        <v>100</v>
      </c>
      <c r="G15" s="18">
        <f t="shared" si="0"/>
        <v>6557.2480338426576</v>
      </c>
      <c r="H15" s="19">
        <f t="shared" si="1"/>
        <v>5928.7467230710936</v>
      </c>
      <c r="I15" s="18">
        <f t="shared" si="2"/>
        <v>6557.2480338426576</v>
      </c>
      <c r="J15" s="19" t="str">
        <f t="shared" si="3"/>
        <v>Europe</v>
      </c>
    </row>
    <row r="16" spans="1:14" ht="16" x14ac:dyDescent="0.2">
      <c r="A16" s="18">
        <v>388.92349311566142</v>
      </c>
      <c r="B16" s="18">
        <f>A16*$M$8</f>
        <v>58338.523967349211</v>
      </c>
      <c r="C16" s="19">
        <v>0</v>
      </c>
      <c r="D16" s="19">
        <v>5000</v>
      </c>
      <c r="E16" s="19">
        <v>120</v>
      </c>
      <c r="F16" s="19">
        <v>100</v>
      </c>
      <c r="G16" s="18">
        <f t="shared" si="0"/>
        <v>11667.704793469842</v>
      </c>
      <c r="H16" s="19">
        <f t="shared" si="1"/>
        <v>14446.17465578307</v>
      </c>
      <c r="I16" s="18">
        <f t="shared" si="2"/>
        <v>14446.17465578307</v>
      </c>
      <c r="J16" s="19" t="str">
        <f t="shared" si="3"/>
        <v>USA</v>
      </c>
      <c r="L16" s="85" t="s">
        <v>174</v>
      </c>
      <c r="M16" s="85"/>
    </row>
    <row r="17" spans="1:13" ht="16" x14ac:dyDescent="0.2">
      <c r="A17" s="18">
        <v>237.14879492164999</v>
      </c>
      <c r="B17" s="18">
        <f>A17*$M$8</f>
        <v>35572.319238247503</v>
      </c>
      <c r="C17" s="19">
        <v>0</v>
      </c>
      <c r="D17" s="19">
        <v>5000</v>
      </c>
      <c r="E17" s="19">
        <v>120</v>
      </c>
      <c r="F17" s="19">
        <v>100</v>
      </c>
      <c r="G17" s="18">
        <f t="shared" si="0"/>
        <v>7114.463847649502</v>
      </c>
      <c r="H17" s="19">
        <f t="shared" si="1"/>
        <v>6857.4397460825021</v>
      </c>
      <c r="I17" s="18">
        <f t="shared" si="2"/>
        <v>7114.463847649502</v>
      </c>
      <c r="J17" s="19" t="str">
        <f t="shared" si="3"/>
        <v>Europe</v>
      </c>
      <c r="L17" s="55" t="s">
        <v>164</v>
      </c>
      <c r="M17" s="56">
        <v>19872.742899256631</v>
      </c>
    </row>
    <row r="18" spans="1:13" ht="16" x14ac:dyDescent="0.2">
      <c r="A18" s="18">
        <v>559.79624817138358</v>
      </c>
      <c r="B18" s="18">
        <f>A18*$M$8</f>
        <v>83969.43722570753</v>
      </c>
      <c r="C18" s="19">
        <v>0</v>
      </c>
      <c r="D18" s="19">
        <v>5000</v>
      </c>
      <c r="E18" s="19">
        <v>120</v>
      </c>
      <c r="F18" s="19">
        <v>100</v>
      </c>
      <c r="G18" s="18">
        <f t="shared" si="0"/>
        <v>16793.887445141503</v>
      </c>
      <c r="H18" s="19">
        <f t="shared" si="1"/>
        <v>22989.812408569174</v>
      </c>
      <c r="I18" s="18">
        <f t="shared" si="2"/>
        <v>22989.812408569174</v>
      </c>
      <c r="J18" s="19" t="str">
        <f t="shared" si="3"/>
        <v>USA</v>
      </c>
      <c r="L18" s="55" t="s">
        <v>165</v>
      </c>
      <c r="M18" s="56">
        <v>271.2048116991142</v>
      </c>
    </row>
    <row r="19" spans="1:13" ht="16" x14ac:dyDescent="0.2">
      <c r="A19" s="18">
        <v>495.54301644467887</v>
      </c>
      <c r="B19" s="18">
        <f>A19*$M$8</f>
        <v>74331.452466701827</v>
      </c>
      <c r="C19" s="19">
        <v>0</v>
      </c>
      <c r="D19" s="19">
        <v>5000</v>
      </c>
      <c r="E19" s="19">
        <v>120</v>
      </c>
      <c r="F19" s="19">
        <v>100</v>
      </c>
      <c r="G19" s="18">
        <f t="shared" si="0"/>
        <v>14866.290493340362</v>
      </c>
      <c r="H19" s="19">
        <f t="shared" si="1"/>
        <v>19777.15082223394</v>
      </c>
      <c r="I19" s="18">
        <f t="shared" si="2"/>
        <v>19777.15082223394</v>
      </c>
      <c r="J19" s="19" t="str">
        <f t="shared" si="3"/>
        <v>USA</v>
      </c>
      <c r="L19" s="55" t="s">
        <v>32</v>
      </c>
      <c r="M19" s="56">
        <v>20121.78995419378</v>
      </c>
    </row>
    <row r="20" spans="1:13" ht="16" x14ac:dyDescent="0.2">
      <c r="A20" s="18">
        <v>591.47738571813204</v>
      </c>
      <c r="B20" s="18">
        <f>A20*$M$8</f>
        <v>88721.607857719806</v>
      </c>
      <c r="C20" s="19">
        <v>0</v>
      </c>
      <c r="D20" s="19">
        <v>5000</v>
      </c>
      <c r="E20" s="19">
        <v>120</v>
      </c>
      <c r="F20" s="19">
        <v>100</v>
      </c>
      <c r="G20" s="18">
        <f t="shared" si="0"/>
        <v>17744.321571543958</v>
      </c>
      <c r="H20" s="19">
        <f t="shared" si="1"/>
        <v>24573.8692859066</v>
      </c>
      <c r="I20" s="18">
        <f t="shared" si="2"/>
        <v>24573.8692859066</v>
      </c>
      <c r="J20" s="19" t="str">
        <f t="shared" si="3"/>
        <v>USA</v>
      </c>
      <c r="L20" s="55" t="s">
        <v>166</v>
      </c>
      <c r="M20" s="56">
        <v>8576.2491736628072</v>
      </c>
    </row>
    <row r="21" spans="1:13" ht="16" x14ac:dyDescent="0.2">
      <c r="A21" s="18">
        <v>760.42176464592194</v>
      </c>
      <c r="B21" s="18">
        <f>A21*$M$8</f>
        <v>114063.26469688829</v>
      </c>
      <c r="C21" s="19">
        <v>0</v>
      </c>
      <c r="D21" s="19">
        <v>5000</v>
      </c>
      <c r="E21" s="19">
        <v>120</v>
      </c>
      <c r="F21" s="19">
        <v>100</v>
      </c>
      <c r="G21" s="18">
        <f t="shared" si="0"/>
        <v>22812.652939377658</v>
      </c>
      <c r="H21" s="19">
        <f t="shared" si="1"/>
        <v>33021.088232296097</v>
      </c>
      <c r="I21" s="18">
        <f t="shared" si="2"/>
        <v>33021.088232296097</v>
      </c>
      <c r="J21" s="19" t="str">
        <f t="shared" si="3"/>
        <v>USA</v>
      </c>
      <c r="L21" s="55" t="s">
        <v>167</v>
      </c>
      <c r="M21" s="56">
        <v>73552049.888751969</v>
      </c>
    </row>
    <row r="22" spans="1:13" ht="16" x14ac:dyDescent="0.2">
      <c r="A22" s="18">
        <v>408.59840400917381</v>
      </c>
      <c r="B22" s="18">
        <f>A22*$M$8</f>
        <v>61289.760601376074</v>
      </c>
      <c r="C22" s="19">
        <v>0</v>
      </c>
      <c r="D22" s="19">
        <v>5000</v>
      </c>
      <c r="E22" s="19">
        <v>120</v>
      </c>
      <c r="F22" s="19">
        <v>100</v>
      </c>
      <c r="G22" s="18">
        <f t="shared" si="0"/>
        <v>12257.952120275215</v>
      </c>
      <c r="H22" s="19">
        <f t="shared" si="1"/>
        <v>15429.920200458691</v>
      </c>
      <c r="I22" s="18">
        <f t="shared" si="2"/>
        <v>15429.920200458691</v>
      </c>
      <c r="J22" s="19" t="str">
        <f t="shared" si="3"/>
        <v>USA</v>
      </c>
      <c r="L22" s="55" t="s">
        <v>168</v>
      </c>
      <c r="M22" s="56">
        <v>-1.2148930002531102</v>
      </c>
    </row>
    <row r="23" spans="1:13" ht="16" x14ac:dyDescent="0.2">
      <c r="A23" s="18">
        <v>313.37618218426417</v>
      </c>
      <c r="B23" s="18">
        <f>A23*$M$8</f>
        <v>47006.427327639627</v>
      </c>
      <c r="C23" s="19">
        <v>0</v>
      </c>
      <c r="D23" s="19">
        <v>5000</v>
      </c>
      <c r="E23" s="19">
        <v>120</v>
      </c>
      <c r="F23" s="19">
        <v>100</v>
      </c>
      <c r="G23" s="18">
        <f t="shared" si="0"/>
        <v>9401.2854655279298</v>
      </c>
      <c r="H23" s="19">
        <f t="shared" si="1"/>
        <v>10668.809109213209</v>
      </c>
      <c r="I23" s="18">
        <f t="shared" si="2"/>
        <v>10668.809109213209</v>
      </c>
      <c r="J23" s="19" t="str">
        <f t="shared" si="3"/>
        <v>USA</v>
      </c>
      <c r="L23" s="55" t="s">
        <v>169</v>
      </c>
      <c r="M23" s="56">
        <v>2.5355543961679744E-2</v>
      </c>
    </row>
    <row r="24" spans="1:13" ht="16" x14ac:dyDescent="0.2">
      <c r="A24" s="18">
        <v>713.49397092754668</v>
      </c>
      <c r="B24" s="18">
        <f>A24*$M$8</f>
        <v>107024.09563913201</v>
      </c>
      <c r="C24" s="19">
        <v>0</v>
      </c>
      <c r="D24" s="19">
        <v>5000</v>
      </c>
      <c r="E24" s="19">
        <v>120</v>
      </c>
      <c r="F24" s="19">
        <v>100</v>
      </c>
      <c r="G24" s="18">
        <f t="shared" si="0"/>
        <v>21404.819127826398</v>
      </c>
      <c r="H24" s="19">
        <f t="shared" si="1"/>
        <v>30674.698546377345</v>
      </c>
      <c r="I24" s="18">
        <f t="shared" si="2"/>
        <v>30674.698546377345</v>
      </c>
      <c r="J24" s="19" t="str">
        <f t="shared" si="3"/>
        <v>USA</v>
      </c>
      <c r="L24" s="55" t="s">
        <v>170</v>
      </c>
      <c r="M24" s="56">
        <v>28952.083143383301</v>
      </c>
    </row>
    <row r="25" spans="1:13" ht="16" x14ac:dyDescent="0.2">
      <c r="A25" s="18">
        <v>693.16937927769936</v>
      </c>
      <c r="B25" s="18">
        <f>A25*$M$8</f>
        <v>103975.4068916549</v>
      </c>
      <c r="C25" s="19">
        <v>0</v>
      </c>
      <c r="D25" s="19">
        <v>5000</v>
      </c>
      <c r="E25" s="19">
        <v>120</v>
      </c>
      <c r="F25" s="19">
        <v>100</v>
      </c>
      <c r="G25" s="18">
        <f t="shared" si="0"/>
        <v>20795.081378330971</v>
      </c>
      <c r="H25" s="19">
        <f t="shared" si="1"/>
        <v>29658.468963884967</v>
      </c>
      <c r="I25" s="18">
        <f t="shared" si="2"/>
        <v>29658.468963884967</v>
      </c>
      <c r="J25" s="19" t="str">
        <f t="shared" si="3"/>
        <v>USA</v>
      </c>
      <c r="L25" s="55" t="s">
        <v>171</v>
      </c>
      <c r="M25" s="56">
        <v>6023.0745580154835</v>
      </c>
    </row>
    <row r="26" spans="1:13" ht="16" x14ac:dyDescent="0.2">
      <c r="A26" s="18">
        <v>497.75752029277271</v>
      </c>
      <c r="B26" s="18">
        <f>A26*$M$8</f>
        <v>74663.628043915902</v>
      </c>
      <c r="C26" s="19">
        <v>0</v>
      </c>
      <c r="D26" s="19">
        <v>5000</v>
      </c>
      <c r="E26" s="19">
        <v>120</v>
      </c>
      <c r="F26" s="19">
        <v>100</v>
      </c>
      <c r="G26" s="18">
        <f t="shared" si="0"/>
        <v>14932.725608783177</v>
      </c>
      <c r="H26" s="19">
        <f t="shared" si="1"/>
        <v>19887.876014638634</v>
      </c>
      <c r="I26" s="18">
        <f t="shared" si="2"/>
        <v>19887.876014638634</v>
      </c>
      <c r="J26" s="19" t="str">
        <f t="shared" si="3"/>
        <v>USA</v>
      </c>
      <c r="L26" s="55" t="s">
        <v>172</v>
      </c>
      <c r="M26" s="56">
        <v>34975.157701398784</v>
      </c>
    </row>
    <row r="27" spans="1:13" ht="16" x14ac:dyDescent="0.2">
      <c r="A27" s="18">
        <v>610.64356063056903</v>
      </c>
      <c r="B27" s="18">
        <f>A27*$M$8</f>
        <v>91596.534094585353</v>
      </c>
      <c r="C27" s="19">
        <v>0</v>
      </c>
      <c r="D27" s="19">
        <v>5000</v>
      </c>
      <c r="E27" s="19">
        <v>120</v>
      </c>
      <c r="F27" s="19">
        <v>100</v>
      </c>
      <c r="G27" s="18">
        <f t="shared" si="0"/>
        <v>18319.306818917074</v>
      </c>
      <c r="H27" s="19">
        <f t="shared" si="1"/>
        <v>25532.178031528441</v>
      </c>
      <c r="I27" s="18">
        <f t="shared" si="2"/>
        <v>25532.178031528441</v>
      </c>
      <c r="J27" s="19" t="str">
        <f t="shared" si="3"/>
        <v>USA</v>
      </c>
      <c r="L27" s="55" t="s">
        <v>173</v>
      </c>
      <c r="M27" s="56">
        <v>19872742.899256632</v>
      </c>
    </row>
    <row r="28" spans="1:13" ht="16" x14ac:dyDescent="0.2">
      <c r="A28" s="18">
        <v>686.3235179736854</v>
      </c>
      <c r="B28" s="18">
        <f>A28*$M$8</f>
        <v>102948.52769605281</v>
      </c>
      <c r="C28" s="19">
        <v>0</v>
      </c>
      <c r="D28" s="19">
        <v>5000</v>
      </c>
      <c r="E28" s="19">
        <v>120</v>
      </c>
      <c r="F28" s="19">
        <v>100</v>
      </c>
      <c r="G28" s="18">
        <f t="shared" si="0"/>
        <v>20589.705539210569</v>
      </c>
      <c r="H28" s="19">
        <f t="shared" si="1"/>
        <v>29316.175898684276</v>
      </c>
      <c r="I28" s="18">
        <f t="shared" si="2"/>
        <v>29316.175898684276</v>
      </c>
      <c r="J28" s="19" t="str">
        <f t="shared" si="3"/>
        <v>USA</v>
      </c>
      <c r="L28" s="55" t="s">
        <v>163</v>
      </c>
      <c r="M28" s="56">
        <v>1000</v>
      </c>
    </row>
    <row r="29" spans="1:13" ht="16" x14ac:dyDescent="0.2">
      <c r="A29" s="18">
        <v>639.36658373073055</v>
      </c>
      <c r="B29" s="18">
        <f>A29*$M$8</f>
        <v>95904.987559609581</v>
      </c>
      <c r="C29" s="19">
        <v>0</v>
      </c>
      <c r="D29" s="19">
        <v>5000</v>
      </c>
      <c r="E29" s="19">
        <v>120</v>
      </c>
      <c r="F29" s="19">
        <v>100</v>
      </c>
      <c r="G29" s="18">
        <f t="shared" si="0"/>
        <v>19180.997511921916</v>
      </c>
      <c r="H29" s="19">
        <f t="shared" si="1"/>
        <v>26968.329186536517</v>
      </c>
      <c r="I29" s="18">
        <f t="shared" si="2"/>
        <v>26968.329186536517</v>
      </c>
      <c r="J29" s="19" t="str">
        <f t="shared" si="3"/>
        <v>USA</v>
      </c>
    </row>
    <row r="30" spans="1:13" ht="16" x14ac:dyDescent="0.2">
      <c r="A30" s="18">
        <v>434.17276238751265</v>
      </c>
      <c r="B30" s="18">
        <f>A30*$M$8</f>
        <v>65125.914358126895</v>
      </c>
      <c r="C30" s="19">
        <v>0</v>
      </c>
      <c r="D30" s="19">
        <v>5000</v>
      </c>
      <c r="E30" s="19">
        <v>120</v>
      </c>
      <c r="F30" s="19">
        <v>100</v>
      </c>
      <c r="G30" s="18">
        <f t="shared" si="0"/>
        <v>13025.182871625373</v>
      </c>
      <c r="H30" s="19">
        <f t="shared" si="1"/>
        <v>16708.638119375632</v>
      </c>
      <c r="I30" s="18">
        <f t="shared" si="2"/>
        <v>16708.638119375632</v>
      </c>
      <c r="J30" s="19" t="str">
        <f t="shared" si="3"/>
        <v>USA</v>
      </c>
    </row>
    <row r="31" spans="1:13" ht="16" x14ac:dyDescent="0.2">
      <c r="A31" s="18">
        <v>541.61744692438162</v>
      </c>
      <c r="B31" s="18">
        <f>A31*$M$8</f>
        <v>81242.617038657248</v>
      </c>
      <c r="C31" s="19">
        <v>0</v>
      </c>
      <c r="D31" s="19">
        <v>5000</v>
      </c>
      <c r="E31" s="19">
        <v>120</v>
      </c>
      <c r="F31" s="19">
        <v>100</v>
      </c>
      <c r="G31" s="18">
        <f t="shared" si="0"/>
        <v>16248.523407731453</v>
      </c>
      <c r="H31" s="19">
        <f t="shared" si="1"/>
        <v>22080.872346219083</v>
      </c>
      <c r="I31" s="18">
        <f t="shared" si="2"/>
        <v>22080.872346219083</v>
      </c>
      <c r="J31" s="19" t="str">
        <f t="shared" si="3"/>
        <v>USA</v>
      </c>
    </row>
    <row r="32" spans="1:13" ht="16" x14ac:dyDescent="0.2">
      <c r="A32" s="18">
        <v>364.4304580820866</v>
      </c>
      <c r="B32" s="18">
        <f>A32*$M$8</f>
        <v>54664.56871231299</v>
      </c>
      <c r="C32" s="19">
        <v>0</v>
      </c>
      <c r="D32" s="19">
        <v>5000</v>
      </c>
      <c r="E32" s="19">
        <v>120</v>
      </c>
      <c r="F32" s="19">
        <v>100</v>
      </c>
      <c r="G32" s="18">
        <f t="shared" si="0"/>
        <v>10932.913742462595</v>
      </c>
      <c r="H32" s="19">
        <f t="shared" si="1"/>
        <v>13221.522904104328</v>
      </c>
      <c r="I32" s="18">
        <f t="shared" si="2"/>
        <v>13221.522904104328</v>
      </c>
      <c r="J32" s="19" t="str">
        <f t="shared" si="3"/>
        <v>USA</v>
      </c>
    </row>
    <row r="33" spans="1:12" ht="16" x14ac:dyDescent="0.2">
      <c r="A33" s="18">
        <v>782.70898562982165</v>
      </c>
      <c r="B33" s="18">
        <f>A33*$M$8</f>
        <v>117406.34784447325</v>
      </c>
      <c r="C33" s="19">
        <v>0</v>
      </c>
      <c r="D33" s="19">
        <v>5000</v>
      </c>
      <c r="E33" s="19">
        <v>120</v>
      </c>
      <c r="F33" s="19">
        <v>100</v>
      </c>
      <c r="G33" s="18">
        <f t="shared" si="0"/>
        <v>23481.269568894655</v>
      </c>
      <c r="H33" s="19">
        <f t="shared" si="1"/>
        <v>34135.449281491077</v>
      </c>
      <c r="I33" s="18">
        <f t="shared" si="2"/>
        <v>34135.449281491077</v>
      </c>
      <c r="J33" s="19" t="str">
        <f t="shared" si="3"/>
        <v>USA</v>
      </c>
    </row>
    <row r="34" spans="1:12" ht="16" x14ac:dyDescent="0.2">
      <c r="A34" s="18">
        <v>589.92148041255848</v>
      </c>
      <c r="B34" s="18">
        <f>A34*$M$8</f>
        <v>88488.222061883775</v>
      </c>
      <c r="C34" s="19">
        <v>0</v>
      </c>
      <c r="D34" s="19">
        <v>5000</v>
      </c>
      <c r="E34" s="19">
        <v>120</v>
      </c>
      <c r="F34" s="19">
        <v>100</v>
      </c>
      <c r="G34" s="18">
        <f t="shared" si="0"/>
        <v>17697.644412376758</v>
      </c>
      <c r="H34" s="19">
        <f t="shared" si="1"/>
        <v>24496.07402062793</v>
      </c>
      <c r="I34" s="18">
        <f t="shared" si="2"/>
        <v>24496.07402062793</v>
      </c>
      <c r="J34" s="19" t="str">
        <f t="shared" si="3"/>
        <v>USA</v>
      </c>
    </row>
    <row r="35" spans="1:12" ht="16" x14ac:dyDescent="0.2">
      <c r="A35" s="18">
        <v>410.32129386920542</v>
      </c>
      <c r="B35" s="18">
        <f>A35*$M$8</f>
        <v>61548.19408038081</v>
      </c>
      <c r="C35" s="19">
        <v>0</v>
      </c>
      <c r="D35" s="19">
        <v>5000</v>
      </c>
      <c r="E35" s="19">
        <v>120</v>
      </c>
      <c r="F35" s="19">
        <v>100</v>
      </c>
      <c r="G35" s="18">
        <f t="shared" si="0"/>
        <v>12309.638816076156</v>
      </c>
      <c r="H35" s="19">
        <f t="shared" si="1"/>
        <v>15516.06469346027</v>
      </c>
      <c r="I35" s="18">
        <f t="shared" si="2"/>
        <v>15516.06469346027</v>
      </c>
      <c r="J35" s="19" t="str">
        <f t="shared" si="3"/>
        <v>USA</v>
      </c>
      <c r="L35" t="s">
        <v>8</v>
      </c>
    </row>
    <row r="36" spans="1:12" ht="16" x14ac:dyDescent="0.2">
      <c r="A36" s="18">
        <v>469.98605973552264</v>
      </c>
      <c r="B36" s="18">
        <f>A36*$M$8</f>
        <v>70497.908960328394</v>
      </c>
      <c r="C36" s="19">
        <v>0</v>
      </c>
      <c r="D36" s="19">
        <v>5000</v>
      </c>
      <c r="E36" s="19">
        <v>120</v>
      </c>
      <c r="F36" s="19">
        <v>100</v>
      </c>
      <c r="G36" s="18">
        <f t="shared" si="0"/>
        <v>14099.581792065677</v>
      </c>
      <c r="H36" s="19">
        <f t="shared" si="1"/>
        <v>18499.302986776129</v>
      </c>
      <c r="I36" s="18">
        <f t="shared" si="2"/>
        <v>18499.302986776129</v>
      </c>
      <c r="J36" s="19" t="str">
        <f t="shared" si="3"/>
        <v>USA</v>
      </c>
    </row>
    <row r="37" spans="1:12" ht="16" x14ac:dyDescent="0.2">
      <c r="A37" s="18">
        <v>655.70597492889783</v>
      </c>
      <c r="B37" s="18">
        <f>A37*$M$8</f>
        <v>98355.896239334674</v>
      </c>
      <c r="C37" s="19">
        <v>0</v>
      </c>
      <c r="D37" s="19">
        <v>5000</v>
      </c>
      <c r="E37" s="19">
        <v>120</v>
      </c>
      <c r="F37" s="19">
        <v>100</v>
      </c>
      <c r="G37" s="18">
        <f t="shared" si="0"/>
        <v>19671.179247866938</v>
      </c>
      <c r="H37" s="19">
        <f t="shared" si="1"/>
        <v>27785.298746444896</v>
      </c>
      <c r="I37" s="18">
        <f t="shared" si="2"/>
        <v>27785.298746444896</v>
      </c>
      <c r="J37" s="19" t="str">
        <f t="shared" si="3"/>
        <v>USA</v>
      </c>
    </row>
    <row r="38" spans="1:12" ht="16" x14ac:dyDescent="0.2">
      <c r="A38" s="18">
        <v>250.32062998522102</v>
      </c>
      <c r="B38" s="18">
        <f>A38*$M$8</f>
        <v>37548.094497783153</v>
      </c>
      <c r="C38" s="19">
        <v>0</v>
      </c>
      <c r="D38" s="19">
        <v>5000</v>
      </c>
      <c r="E38" s="19">
        <v>120</v>
      </c>
      <c r="F38" s="19">
        <v>100</v>
      </c>
      <c r="G38" s="18">
        <f t="shared" si="0"/>
        <v>7509.6188995566299</v>
      </c>
      <c r="H38" s="19">
        <f t="shared" si="1"/>
        <v>7516.0314992610511</v>
      </c>
      <c r="I38" s="18">
        <f t="shared" si="2"/>
        <v>7516.0314992610511</v>
      </c>
      <c r="J38" s="19" t="str">
        <f t="shared" si="3"/>
        <v>USA</v>
      </c>
    </row>
    <row r="39" spans="1:12" ht="16" x14ac:dyDescent="0.2">
      <c r="A39" s="18">
        <v>538.82816160974471</v>
      </c>
      <c r="B39" s="18">
        <f>A39*$M$8</f>
        <v>80824.224241461707</v>
      </c>
      <c r="C39" s="19">
        <v>0</v>
      </c>
      <c r="D39" s="19">
        <v>5000</v>
      </c>
      <c r="E39" s="19">
        <v>120</v>
      </c>
      <c r="F39" s="19">
        <v>100</v>
      </c>
      <c r="G39" s="18">
        <f t="shared" si="0"/>
        <v>16164.844848292341</v>
      </c>
      <c r="H39" s="19">
        <f t="shared" si="1"/>
        <v>21941.408080487236</v>
      </c>
      <c r="I39" s="18">
        <f t="shared" si="2"/>
        <v>21941.408080487236</v>
      </c>
      <c r="J39" s="19" t="str">
        <f t="shared" si="3"/>
        <v>USA</v>
      </c>
    </row>
    <row r="40" spans="1:12" ht="16" x14ac:dyDescent="0.2">
      <c r="A40" s="18">
        <v>284.91217497964959</v>
      </c>
      <c r="B40" s="18">
        <f>A40*$M$8</f>
        <v>42736.826246947436</v>
      </c>
      <c r="C40" s="19">
        <v>0</v>
      </c>
      <c r="D40" s="19">
        <v>5000</v>
      </c>
      <c r="E40" s="19">
        <v>120</v>
      </c>
      <c r="F40" s="19">
        <v>100</v>
      </c>
      <c r="G40" s="18">
        <f t="shared" si="0"/>
        <v>8547.3652493894842</v>
      </c>
      <c r="H40" s="19">
        <f t="shared" si="1"/>
        <v>9245.6087489824786</v>
      </c>
      <c r="I40" s="18">
        <f t="shared" si="2"/>
        <v>9245.6087489824786</v>
      </c>
      <c r="J40" s="19" t="str">
        <f t="shared" si="3"/>
        <v>USA</v>
      </c>
    </row>
    <row r="41" spans="1:12" ht="16" x14ac:dyDescent="0.2">
      <c r="A41" s="18">
        <v>518.92488297024977</v>
      </c>
      <c r="B41" s="18">
        <f>A41*$M$8</f>
        <v>77838.732445537462</v>
      </c>
      <c r="C41" s="19">
        <v>0</v>
      </c>
      <c r="D41" s="19">
        <v>5000</v>
      </c>
      <c r="E41" s="19">
        <v>120</v>
      </c>
      <c r="F41" s="19">
        <v>100</v>
      </c>
      <c r="G41" s="18">
        <f t="shared" si="0"/>
        <v>15567.746489107492</v>
      </c>
      <c r="H41" s="19">
        <f t="shared" si="1"/>
        <v>20946.244148512487</v>
      </c>
      <c r="I41" s="18">
        <f t="shared" si="2"/>
        <v>20946.244148512487</v>
      </c>
      <c r="J41" s="19" t="str">
        <f t="shared" si="3"/>
        <v>USA</v>
      </c>
    </row>
    <row r="42" spans="1:12" ht="16" x14ac:dyDescent="0.2">
      <c r="A42" s="18">
        <v>570.50808098656501</v>
      </c>
      <c r="B42" s="18">
        <f>A42*$M$8</f>
        <v>85576.212147984756</v>
      </c>
      <c r="C42" s="19">
        <v>0</v>
      </c>
      <c r="D42" s="19">
        <v>5000</v>
      </c>
      <c r="E42" s="19">
        <v>120</v>
      </c>
      <c r="F42" s="19">
        <v>100</v>
      </c>
      <c r="G42" s="18">
        <f t="shared" si="0"/>
        <v>17115.242429596954</v>
      </c>
      <c r="H42" s="19">
        <f t="shared" si="1"/>
        <v>23525.404049328252</v>
      </c>
      <c r="I42" s="18">
        <f t="shared" si="2"/>
        <v>23525.404049328252</v>
      </c>
      <c r="J42" s="19" t="str">
        <f t="shared" si="3"/>
        <v>USA</v>
      </c>
    </row>
    <row r="43" spans="1:12" ht="16" x14ac:dyDescent="0.2">
      <c r="A43" s="18">
        <v>529.31714119823516</v>
      </c>
      <c r="B43" s="18">
        <f>A43*$M$8</f>
        <v>79397.571179735271</v>
      </c>
      <c r="C43" s="19">
        <v>0</v>
      </c>
      <c r="D43" s="19">
        <v>5000</v>
      </c>
      <c r="E43" s="19">
        <v>120</v>
      </c>
      <c r="F43" s="19">
        <v>100</v>
      </c>
      <c r="G43" s="18">
        <f t="shared" si="0"/>
        <v>15879.514235947048</v>
      </c>
      <c r="H43" s="19">
        <f t="shared" si="1"/>
        <v>21465.857059911752</v>
      </c>
      <c r="I43" s="18">
        <f t="shared" si="2"/>
        <v>21465.857059911752</v>
      </c>
      <c r="J43" s="19" t="str">
        <f t="shared" si="3"/>
        <v>USA</v>
      </c>
    </row>
    <row r="44" spans="1:12" ht="16" x14ac:dyDescent="0.2">
      <c r="A44" s="18">
        <v>633.19211873840175</v>
      </c>
      <c r="B44" s="18">
        <f>A44*$M$8</f>
        <v>94978.817810760258</v>
      </c>
      <c r="C44" s="19">
        <v>0</v>
      </c>
      <c r="D44" s="19">
        <v>5000</v>
      </c>
      <c r="E44" s="19">
        <v>120</v>
      </c>
      <c r="F44" s="19">
        <v>100</v>
      </c>
      <c r="G44" s="18">
        <f t="shared" si="0"/>
        <v>18995.763562152046</v>
      </c>
      <c r="H44" s="19">
        <f t="shared" si="1"/>
        <v>26659.605936920081</v>
      </c>
      <c r="I44" s="18">
        <f t="shared" si="2"/>
        <v>26659.605936920081</v>
      </c>
      <c r="J44" s="19" t="str">
        <f t="shared" si="3"/>
        <v>USA</v>
      </c>
    </row>
    <row r="45" spans="1:12" ht="16" x14ac:dyDescent="0.2">
      <c r="A45" s="18">
        <v>459.93963631798499</v>
      </c>
      <c r="B45" s="18">
        <f>A45*$M$8</f>
        <v>68990.945447697755</v>
      </c>
      <c r="C45" s="19">
        <v>0</v>
      </c>
      <c r="D45" s="19">
        <v>5000</v>
      </c>
      <c r="E45" s="19">
        <v>120</v>
      </c>
      <c r="F45" s="19">
        <v>100</v>
      </c>
      <c r="G45" s="18">
        <f t="shared" si="0"/>
        <v>13798.189089539555</v>
      </c>
      <c r="H45" s="19">
        <f t="shared" si="1"/>
        <v>17996.981815899257</v>
      </c>
      <c r="I45" s="18">
        <f t="shared" si="2"/>
        <v>17996.981815899257</v>
      </c>
      <c r="J45" s="19" t="str">
        <f t="shared" si="3"/>
        <v>USA</v>
      </c>
    </row>
    <row r="46" spans="1:12" ht="16" x14ac:dyDescent="0.2">
      <c r="A46" s="18">
        <v>405.46759637327284</v>
      </c>
      <c r="B46" s="18">
        <f>A46*$M$8</f>
        <v>60820.139455990924</v>
      </c>
      <c r="C46" s="19">
        <v>0</v>
      </c>
      <c r="D46" s="19">
        <v>5000</v>
      </c>
      <c r="E46" s="19">
        <v>120</v>
      </c>
      <c r="F46" s="19">
        <v>100</v>
      </c>
      <c r="G46" s="18">
        <f t="shared" si="0"/>
        <v>12164.02789119818</v>
      </c>
      <c r="H46" s="19">
        <f t="shared" si="1"/>
        <v>15273.379818663641</v>
      </c>
      <c r="I46" s="18">
        <f t="shared" si="2"/>
        <v>15273.379818663641</v>
      </c>
      <c r="J46" s="19" t="str">
        <f t="shared" si="3"/>
        <v>USA</v>
      </c>
    </row>
    <row r="47" spans="1:12" ht="16" x14ac:dyDescent="0.2">
      <c r="A47" s="18">
        <v>493.89224559715586</v>
      </c>
      <c r="B47" s="18">
        <f>A47*$M$8</f>
        <v>74083.836839573385</v>
      </c>
      <c r="C47" s="19">
        <v>0</v>
      </c>
      <c r="D47" s="19">
        <v>5000</v>
      </c>
      <c r="E47" s="19">
        <v>120</v>
      </c>
      <c r="F47" s="19">
        <v>100</v>
      </c>
      <c r="G47" s="18">
        <f t="shared" si="0"/>
        <v>14816.767367914683</v>
      </c>
      <c r="H47" s="19">
        <f t="shared" si="1"/>
        <v>19694.6122798578</v>
      </c>
      <c r="I47" s="18">
        <f t="shared" si="2"/>
        <v>19694.6122798578</v>
      </c>
      <c r="J47" s="19" t="str">
        <f t="shared" si="3"/>
        <v>USA</v>
      </c>
    </row>
    <row r="48" spans="1:12" ht="16" x14ac:dyDescent="0.2">
      <c r="A48" s="18">
        <v>446.9717513988594</v>
      </c>
      <c r="B48" s="18">
        <f>A48*$M$8</f>
        <v>67045.762709828909</v>
      </c>
      <c r="C48" s="19">
        <v>0</v>
      </c>
      <c r="D48" s="19">
        <v>5000</v>
      </c>
      <c r="E48" s="19">
        <v>120</v>
      </c>
      <c r="F48" s="19">
        <v>100</v>
      </c>
      <c r="G48" s="18">
        <f t="shared" si="0"/>
        <v>13409.152541965785</v>
      </c>
      <c r="H48" s="19">
        <f t="shared" si="1"/>
        <v>17348.587569942967</v>
      </c>
      <c r="I48" s="18">
        <f t="shared" si="2"/>
        <v>17348.587569942967</v>
      </c>
      <c r="J48" s="19" t="str">
        <f t="shared" si="3"/>
        <v>USA</v>
      </c>
    </row>
    <row r="49" spans="1:10" ht="16" x14ac:dyDescent="0.2">
      <c r="A49" s="18">
        <v>254.22576063043707</v>
      </c>
      <c r="B49" s="18">
        <f>A49*$M$8</f>
        <v>38133.864094565557</v>
      </c>
      <c r="C49" s="19">
        <v>0</v>
      </c>
      <c r="D49" s="19">
        <v>5000</v>
      </c>
      <c r="E49" s="19">
        <v>120</v>
      </c>
      <c r="F49" s="19">
        <v>100</v>
      </c>
      <c r="G49" s="18">
        <f t="shared" si="0"/>
        <v>7626.7728189131085</v>
      </c>
      <c r="H49" s="19">
        <f t="shared" si="1"/>
        <v>7711.2880315218499</v>
      </c>
      <c r="I49" s="18">
        <f t="shared" si="2"/>
        <v>7711.2880315218499</v>
      </c>
      <c r="J49" s="19" t="str">
        <f t="shared" si="3"/>
        <v>USA</v>
      </c>
    </row>
    <row r="50" spans="1:10" ht="16" x14ac:dyDescent="0.2">
      <c r="A50" s="18">
        <v>772.35891575569235</v>
      </c>
      <c r="B50" s="18">
        <f>A50*$M$8</f>
        <v>115853.83736335386</v>
      </c>
      <c r="C50" s="19">
        <v>0</v>
      </c>
      <c r="D50" s="19">
        <v>5000</v>
      </c>
      <c r="E50" s="19">
        <v>120</v>
      </c>
      <c r="F50" s="19">
        <v>100</v>
      </c>
      <c r="G50" s="18">
        <f t="shared" si="0"/>
        <v>23170.767472670777</v>
      </c>
      <c r="H50" s="19">
        <f t="shared" si="1"/>
        <v>33617.945787784629</v>
      </c>
      <c r="I50" s="18">
        <f t="shared" si="2"/>
        <v>33617.945787784629</v>
      </c>
      <c r="J50" s="19" t="str">
        <f t="shared" si="3"/>
        <v>USA</v>
      </c>
    </row>
    <row r="51" spans="1:10" ht="16" x14ac:dyDescent="0.2">
      <c r="A51" s="18">
        <v>636.29710592157073</v>
      </c>
      <c r="B51" s="18">
        <f>A51*$M$8</f>
        <v>95444.565888235607</v>
      </c>
      <c r="C51" s="19">
        <v>0</v>
      </c>
      <c r="D51" s="19">
        <v>5000</v>
      </c>
      <c r="E51" s="19">
        <v>120</v>
      </c>
      <c r="F51" s="19">
        <v>100</v>
      </c>
      <c r="G51" s="18">
        <f t="shared" si="0"/>
        <v>19088.913177647119</v>
      </c>
      <c r="H51" s="19">
        <f t="shared" si="1"/>
        <v>26814.855296078531</v>
      </c>
      <c r="I51" s="18">
        <f t="shared" si="2"/>
        <v>26814.855296078531</v>
      </c>
      <c r="J51" s="19" t="str">
        <f t="shared" si="3"/>
        <v>USA</v>
      </c>
    </row>
    <row r="52" spans="1:10" ht="16" x14ac:dyDescent="0.2">
      <c r="A52" s="18">
        <v>445.45922383920254</v>
      </c>
      <c r="B52" s="18">
        <f>A52*$M$8</f>
        <v>66818.883575880376</v>
      </c>
      <c r="C52" s="19">
        <v>0</v>
      </c>
      <c r="D52" s="19">
        <v>5000</v>
      </c>
      <c r="E52" s="19">
        <v>120</v>
      </c>
      <c r="F52" s="19">
        <v>100</v>
      </c>
      <c r="G52" s="18">
        <f t="shared" si="0"/>
        <v>13363.776715176071</v>
      </c>
      <c r="H52" s="19">
        <f t="shared" si="1"/>
        <v>17272.961191960123</v>
      </c>
      <c r="I52" s="18">
        <f t="shared" si="2"/>
        <v>17272.961191960123</v>
      </c>
      <c r="J52" s="19" t="str">
        <f t="shared" si="3"/>
        <v>USA</v>
      </c>
    </row>
    <row r="53" spans="1:10" ht="16" x14ac:dyDescent="0.2">
      <c r="A53" s="18">
        <v>633.17506547699452</v>
      </c>
      <c r="B53" s="18">
        <f>A53*$M$8</f>
        <v>94976.259821549174</v>
      </c>
      <c r="C53" s="19">
        <v>0</v>
      </c>
      <c r="D53" s="19">
        <v>5000</v>
      </c>
      <c r="E53" s="19">
        <v>120</v>
      </c>
      <c r="F53" s="19">
        <v>100</v>
      </c>
      <c r="G53" s="18">
        <f t="shared" si="0"/>
        <v>18995.251964309835</v>
      </c>
      <c r="H53" s="19">
        <f t="shared" si="1"/>
        <v>26658.753273849725</v>
      </c>
      <c r="I53" s="18">
        <f t="shared" si="2"/>
        <v>26658.753273849725</v>
      </c>
      <c r="J53" s="19" t="str">
        <f t="shared" si="3"/>
        <v>USA</v>
      </c>
    </row>
    <row r="54" spans="1:10" ht="16" x14ac:dyDescent="0.2">
      <c r="A54" s="18">
        <v>773.325471847004</v>
      </c>
      <c r="B54" s="18">
        <f>A54*$M$8</f>
        <v>115998.8207770506</v>
      </c>
      <c r="C54" s="19">
        <v>0</v>
      </c>
      <c r="D54" s="19">
        <v>5000</v>
      </c>
      <c r="E54" s="19">
        <v>120</v>
      </c>
      <c r="F54" s="19">
        <v>100</v>
      </c>
      <c r="G54" s="18">
        <f t="shared" si="0"/>
        <v>23199.764155410114</v>
      </c>
      <c r="H54" s="19">
        <f t="shared" si="1"/>
        <v>33666.273592350204</v>
      </c>
      <c r="I54" s="18">
        <f t="shared" si="2"/>
        <v>33666.273592350204</v>
      </c>
      <c r="J54" s="19" t="str">
        <f t="shared" si="3"/>
        <v>USA</v>
      </c>
    </row>
    <row r="55" spans="1:10" ht="16" x14ac:dyDescent="0.2">
      <c r="A55" s="18">
        <v>681.20533259641627</v>
      </c>
      <c r="B55" s="18">
        <f>A55*$M$8</f>
        <v>102180.79988946245</v>
      </c>
      <c r="C55" s="19">
        <v>0</v>
      </c>
      <c r="D55" s="19">
        <v>5000</v>
      </c>
      <c r="E55" s="19">
        <v>120</v>
      </c>
      <c r="F55" s="19">
        <v>100</v>
      </c>
      <c r="G55" s="18">
        <f t="shared" si="0"/>
        <v>20436.159977892501</v>
      </c>
      <c r="H55" s="19">
        <f t="shared" si="1"/>
        <v>29060.266629820821</v>
      </c>
      <c r="I55" s="18">
        <f t="shared" si="2"/>
        <v>29060.266629820821</v>
      </c>
      <c r="J55" s="19" t="str">
        <f t="shared" si="3"/>
        <v>USA</v>
      </c>
    </row>
    <row r="56" spans="1:10" ht="16" x14ac:dyDescent="0.2">
      <c r="A56" s="18">
        <v>418.02494796832326</v>
      </c>
      <c r="B56" s="18">
        <f>A56*$M$8</f>
        <v>62703.742195248487</v>
      </c>
      <c r="C56" s="19">
        <v>0</v>
      </c>
      <c r="D56" s="19">
        <v>5000</v>
      </c>
      <c r="E56" s="19">
        <v>120</v>
      </c>
      <c r="F56" s="19">
        <v>100</v>
      </c>
      <c r="G56" s="18">
        <f t="shared" si="0"/>
        <v>12540.748439049697</v>
      </c>
      <c r="H56" s="19">
        <f t="shared" si="1"/>
        <v>15901.247398416162</v>
      </c>
      <c r="I56" s="18">
        <f t="shared" si="2"/>
        <v>15901.247398416162</v>
      </c>
      <c r="J56" s="19" t="str">
        <f t="shared" si="3"/>
        <v>USA</v>
      </c>
    </row>
    <row r="57" spans="1:10" ht="16" x14ac:dyDescent="0.2">
      <c r="A57" s="18">
        <v>345.30050360844496</v>
      </c>
      <c r="B57" s="18">
        <f>A57*$M$8</f>
        <v>51795.075541266742</v>
      </c>
      <c r="C57" s="19">
        <v>0</v>
      </c>
      <c r="D57" s="19">
        <v>5000</v>
      </c>
      <c r="E57" s="19">
        <v>120</v>
      </c>
      <c r="F57" s="19">
        <v>100</v>
      </c>
      <c r="G57" s="18">
        <f t="shared" si="0"/>
        <v>10359.015108253348</v>
      </c>
      <c r="H57" s="19">
        <f t="shared" si="1"/>
        <v>12265.02518042225</v>
      </c>
      <c r="I57" s="18">
        <f t="shared" si="2"/>
        <v>12265.02518042225</v>
      </c>
      <c r="J57" s="19" t="str">
        <f t="shared" si="3"/>
        <v>USA</v>
      </c>
    </row>
    <row r="58" spans="1:10" ht="16" x14ac:dyDescent="0.2">
      <c r="A58" s="18">
        <v>265.56414713410857</v>
      </c>
      <c r="B58" s="18">
        <f>A58*$M$8</f>
        <v>39834.622070116282</v>
      </c>
      <c r="C58" s="19">
        <v>0</v>
      </c>
      <c r="D58" s="19">
        <v>5000</v>
      </c>
      <c r="E58" s="19">
        <v>120</v>
      </c>
      <c r="F58" s="19">
        <v>100</v>
      </c>
      <c r="G58" s="18">
        <f t="shared" si="0"/>
        <v>7966.9244140232549</v>
      </c>
      <c r="H58" s="19">
        <f t="shared" si="1"/>
        <v>8278.2073567054249</v>
      </c>
      <c r="I58" s="18">
        <f t="shared" si="2"/>
        <v>8278.2073567054249</v>
      </c>
      <c r="J58" s="19" t="str">
        <f t="shared" si="3"/>
        <v>USA</v>
      </c>
    </row>
    <row r="59" spans="1:10" ht="16" x14ac:dyDescent="0.2">
      <c r="A59" s="18">
        <v>536.62088296218815</v>
      </c>
      <c r="B59" s="18">
        <f>A59*$M$8</f>
        <v>80493.132444328221</v>
      </c>
      <c r="C59" s="19">
        <v>0</v>
      </c>
      <c r="D59" s="19">
        <v>5000</v>
      </c>
      <c r="E59" s="19">
        <v>120</v>
      </c>
      <c r="F59" s="19">
        <v>100</v>
      </c>
      <c r="G59" s="18">
        <f t="shared" si="0"/>
        <v>16098.626488865644</v>
      </c>
      <c r="H59" s="19">
        <f t="shared" si="1"/>
        <v>21831.044148109409</v>
      </c>
      <c r="I59" s="18">
        <f t="shared" si="2"/>
        <v>21831.044148109409</v>
      </c>
      <c r="J59" s="19" t="str">
        <f t="shared" si="3"/>
        <v>USA</v>
      </c>
    </row>
    <row r="60" spans="1:10" ht="16" x14ac:dyDescent="0.2">
      <c r="A60" s="18">
        <v>387.17994549646039</v>
      </c>
      <c r="B60" s="18">
        <f>A60*$M$8</f>
        <v>58076.991824469056</v>
      </c>
      <c r="C60" s="19">
        <v>0</v>
      </c>
      <c r="D60" s="19">
        <v>5000</v>
      </c>
      <c r="E60" s="19">
        <v>120</v>
      </c>
      <c r="F60" s="19">
        <v>100</v>
      </c>
      <c r="G60" s="18">
        <f t="shared" si="0"/>
        <v>11615.398364893808</v>
      </c>
      <c r="H60" s="19">
        <f t="shared" si="1"/>
        <v>14358.997274823014</v>
      </c>
      <c r="I60" s="18">
        <f t="shared" si="2"/>
        <v>14358.997274823014</v>
      </c>
      <c r="J60" s="19" t="str">
        <f t="shared" si="3"/>
        <v>USA</v>
      </c>
    </row>
    <row r="61" spans="1:10" ht="16" x14ac:dyDescent="0.2">
      <c r="A61" s="18">
        <v>333.34395900990069</v>
      </c>
      <c r="B61" s="18">
        <f>A61*$M$8</f>
        <v>50001.5938514851</v>
      </c>
      <c r="C61" s="19">
        <v>0</v>
      </c>
      <c r="D61" s="19">
        <v>5000</v>
      </c>
      <c r="E61" s="19">
        <v>120</v>
      </c>
      <c r="F61" s="19">
        <v>100</v>
      </c>
      <c r="G61" s="18">
        <f t="shared" si="0"/>
        <v>10000.318770297017</v>
      </c>
      <c r="H61" s="19">
        <f t="shared" si="1"/>
        <v>11667.197950495029</v>
      </c>
      <c r="I61" s="18">
        <f t="shared" si="2"/>
        <v>11667.197950495029</v>
      </c>
      <c r="J61" s="19" t="str">
        <f t="shared" si="3"/>
        <v>USA</v>
      </c>
    </row>
    <row r="62" spans="1:10" ht="16" x14ac:dyDescent="0.2">
      <c r="A62" s="18">
        <v>311.91907940056132</v>
      </c>
      <c r="B62" s="18">
        <f>A62*$M$8</f>
        <v>46787.861910084197</v>
      </c>
      <c r="C62" s="19">
        <v>0</v>
      </c>
      <c r="D62" s="19">
        <v>5000</v>
      </c>
      <c r="E62" s="19">
        <v>120</v>
      </c>
      <c r="F62" s="19">
        <v>100</v>
      </c>
      <c r="G62" s="18">
        <f t="shared" si="0"/>
        <v>9357.5723820168423</v>
      </c>
      <c r="H62" s="19">
        <f t="shared" si="1"/>
        <v>10595.953970028066</v>
      </c>
      <c r="I62" s="18">
        <f t="shared" si="2"/>
        <v>10595.953970028066</v>
      </c>
      <c r="J62" s="19" t="str">
        <f t="shared" si="3"/>
        <v>USA</v>
      </c>
    </row>
    <row r="63" spans="1:10" ht="16" x14ac:dyDescent="0.2">
      <c r="A63" s="18">
        <v>223.9674852341262</v>
      </c>
      <c r="B63" s="18">
        <f>A63*$M$8</f>
        <v>33595.122785118932</v>
      </c>
      <c r="C63" s="19">
        <v>0</v>
      </c>
      <c r="D63" s="19">
        <v>5000</v>
      </c>
      <c r="E63" s="19">
        <v>120</v>
      </c>
      <c r="F63" s="19">
        <v>100</v>
      </c>
      <c r="G63" s="18">
        <f t="shared" si="0"/>
        <v>6719.0245570237894</v>
      </c>
      <c r="H63" s="19">
        <f t="shared" si="1"/>
        <v>6198.3742617063108</v>
      </c>
      <c r="I63" s="18">
        <f t="shared" si="2"/>
        <v>6719.0245570237894</v>
      </c>
      <c r="J63" s="19" t="str">
        <f t="shared" si="3"/>
        <v>Europe</v>
      </c>
    </row>
    <row r="64" spans="1:10" ht="16" x14ac:dyDescent="0.2">
      <c r="A64" s="18">
        <v>421.52432995919344</v>
      </c>
      <c r="B64" s="18">
        <f>A64*$M$8</f>
        <v>63228.649493879013</v>
      </c>
      <c r="C64" s="19">
        <v>0</v>
      </c>
      <c r="D64" s="19">
        <v>5000</v>
      </c>
      <c r="E64" s="19">
        <v>120</v>
      </c>
      <c r="F64" s="19">
        <v>100</v>
      </c>
      <c r="G64" s="18">
        <f t="shared" si="0"/>
        <v>12645.729898775797</v>
      </c>
      <c r="H64" s="19">
        <f t="shared" si="1"/>
        <v>16076.216497959671</v>
      </c>
      <c r="I64" s="18">
        <f t="shared" si="2"/>
        <v>16076.216497959671</v>
      </c>
      <c r="J64" s="19" t="str">
        <f t="shared" si="3"/>
        <v>USA</v>
      </c>
    </row>
    <row r="65" spans="1:10" ht="16" x14ac:dyDescent="0.2">
      <c r="A65" s="18">
        <v>359.41362416344396</v>
      </c>
      <c r="B65" s="18">
        <f>A65*$M$8</f>
        <v>53912.043624516591</v>
      </c>
      <c r="C65" s="19">
        <v>0</v>
      </c>
      <c r="D65" s="19">
        <v>5000</v>
      </c>
      <c r="E65" s="19">
        <v>120</v>
      </c>
      <c r="F65" s="19">
        <v>100</v>
      </c>
      <c r="G65" s="18">
        <f t="shared" si="0"/>
        <v>10782.408724903318</v>
      </c>
      <c r="H65" s="19">
        <f t="shared" si="1"/>
        <v>12970.681208172195</v>
      </c>
      <c r="I65" s="18">
        <f t="shared" si="2"/>
        <v>12970.681208172195</v>
      </c>
      <c r="J65" s="19" t="str">
        <f t="shared" si="3"/>
        <v>USA</v>
      </c>
    </row>
    <row r="66" spans="1:10" ht="16" x14ac:dyDescent="0.2">
      <c r="A66" s="18">
        <v>464.78131500295422</v>
      </c>
      <c r="B66" s="18">
        <f>A66*$M$8</f>
        <v>69717.197250443132</v>
      </c>
      <c r="C66" s="19">
        <v>0</v>
      </c>
      <c r="D66" s="19">
        <v>5000</v>
      </c>
      <c r="E66" s="19">
        <v>120</v>
      </c>
      <c r="F66" s="19">
        <v>100</v>
      </c>
      <c r="G66" s="18">
        <f t="shared" si="0"/>
        <v>13943.439450088626</v>
      </c>
      <c r="H66" s="19">
        <f t="shared" si="1"/>
        <v>18239.065750147711</v>
      </c>
      <c r="I66" s="18">
        <f t="shared" si="2"/>
        <v>18239.065750147711</v>
      </c>
      <c r="J66" s="19" t="str">
        <f t="shared" si="3"/>
        <v>USA</v>
      </c>
    </row>
    <row r="67" spans="1:10" ht="16" x14ac:dyDescent="0.2">
      <c r="A67" s="18">
        <v>779.56125465201274</v>
      </c>
      <c r="B67" s="18">
        <f>A67*$M$8</f>
        <v>116934.18819780191</v>
      </c>
      <c r="C67" s="19">
        <v>0</v>
      </c>
      <c r="D67" s="19">
        <v>5000</v>
      </c>
      <c r="E67" s="19">
        <v>120</v>
      </c>
      <c r="F67" s="19">
        <v>100</v>
      </c>
      <c r="G67" s="18">
        <f t="shared" ref="G67:G130" si="4">B67-(A67*E67)</f>
        <v>23386.837639560385</v>
      </c>
      <c r="H67" s="19">
        <f t="shared" ref="H67:H130" si="5">B67-((A67*F67)+5000)</f>
        <v>33978.062732600636</v>
      </c>
      <c r="I67" s="18">
        <f t="shared" ref="I67:I130" si="6">MAX(G67:H67)</f>
        <v>33978.062732600636</v>
      </c>
      <c r="J67" s="19" t="str">
        <f t="shared" ref="J67:J130" si="7">IF(I67=H67,"USA","Europe")</f>
        <v>USA</v>
      </c>
    </row>
    <row r="68" spans="1:10" ht="16" x14ac:dyDescent="0.2">
      <c r="A68" s="18">
        <v>486.00693637784894</v>
      </c>
      <c r="B68" s="18">
        <f>A68*$M$8</f>
        <v>72901.040456677336</v>
      </c>
      <c r="C68" s="19">
        <v>0</v>
      </c>
      <c r="D68" s="19">
        <v>5000</v>
      </c>
      <c r="E68" s="19">
        <v>120</v>
      </c>
      <c r="F68" s="19">
        <v>100</v>
      </c>
      <c r="G68" s="18">
        <f t="shared" si="4"/>
        <v>14580.208091335466</v>
      </c>
      <c r="H68" s="19">
        <f t="shared" si="5"/>
        <v>19300.346818892438</v>
      </c>
      <c r="I68" s="18">
        <f t="shared" si="6"/>
        <v>19300.346818892438</v>
      </c>
      <c r="J68" s="19" t="str">
        <f t="shared" si="7"/>
        <v>USA</v>
      </c>
    </row>
    <row r="69" spans="1:10" ht="16" x14ac:dyDescent="0.2">
      <c r="A69" s="18">
        <v>518.57970250704318</v>
      </c>
      <c r="B69" s="18">
        <f>A69*$M$8</f>
        <v>77786.955376056474</v>
      </c>
      <c r="C69" s="19">
        <v>0</v>
      </c>
      <c r="D69" s="19">
        <v>5000</v>
      </c>
      <c r="E69" s="19">
        <v>120</v>
      </c>
      <c r="F69" s="19">
        <v>100</v>
      </c>
      <c r="G69" s="18">
        <f t="shared" si="4"/>
        <v>15557.391075211293</v>
      </c>
      <c r="H69" s="19">
        <f t="shared" si="5"/>
        <v>20928.985125352156</v>
      </c>
      <c r="I69" s="18">
        <f t="shared" si="6"/>
        <v>20928.985125352156</v>
      </c>
      <c r="J69" s="19" t="str">
        <f t="shared" si="7"/>
        <v>USA</v>
      </c>
    </row>
    <row r="70" spans="1:10" ht="16" x14ac:dyDescent="0.2">
      <c r="A70" s="18">
        <v>769.0600358736981</v>
      </c>
      <c r="B70" s="18">
        <f>A70*$M$8</f>
        <v>115359.00538105471</v>
      </c>
      <c r="C70" s="19">
        <v>0</v>
      </c>
      <c r="D70" s="19">
        <v>5000</v>
      </c>
      <c r="E70" s="19">
        <v>120</v>
      </c>
      <c r="F70" s="19">
        <v>100</v>
      </c>
      <c r="G70" s="18">
        <f t="shared" si="4"/>
        <v>23071.801076210933</v>
      </c>
      <c r="H70" s="19">
        <f t="shared" si="5"/>
        <v>33453.001793684904</v>
      </c>
      <c r="I70" s="18">
        <f t="shared" si="6"/>
        <v>33453.001793684904</v>
      </c>
      <c r="J70" s="19" t="str">
        <f t="shared" si="7"/>
        <v>USA</v>
      </c>
    </row>
    <row r="71" spans="1:10" ht="16" x14ac:dyDescent="0.2">
      <c r="A71" s="18">
        <v>392.02292924375411</v>
      </c>
      <c r="B71" s="18">
        <f>A71*$M$8</f>
        <v>58803.439386563114</v>
      </c>
      <c r="C71" s="19">
        <v>0</v>
      </c>
      <c r="D71" s="19">
        <v>5000</v>
      </c>
      <c r="E71" s="19">
        <v>120</v>
      </c>
      <c r="F71" s="19">
        <v>100</v>
      </c>
      <c r="G71" s="18">
        <f t="shared" si="4"/>
        <v>11760.687877312623</v>
      </c>
      <c r="H71" s="19">
        <f t="shared" si="5"/>
        <v>14601.146462187702</v>
      </c>
      <c r="I71" s="18">
        <f t="shared" si="6"/>
        <v>14601.146462187702</v>
      </c>
      <c r="J71" s="19" t="str">
        <f t="shared" si="7"/>
        <v>USA</v>
      </c>
    </row>
    <row r="72" spans="1:10" ht="16" x14ac:dyDescent="0.2">
      <c r="A72" s="18">
        <v>729.37179977510675</v>
      </c>
      <c r="B72" s="18">
        <f>A72*$M$8</f>
        <v>109405.76996626602</v>
      </c>
      <c r="C72" s="19">
        <v>0</v>
      </c>
      <c r="D72" s="19">
        <v>5000</v>
      </c>
      <c r="E72" s="19">
        <v>120</v>
      </c>
      <c r="F72" s="19">
        <v>100</v>
      </c>
      <c r="G72" s="18">
        <f t="shared" si="4"/>
        <v>21881.153993253203</v>
      </c>
      <c r="H72" s="19">
        <f t="shared" si="5"/>
        <v>31468.589988755339</v>
      </c>
      <c r="I72" s="18">
        <f t="shared" si="6"/>
        <v>31468.589988755339</v>
      </c>
      <c r="J72" s="19" t="str">
        <f t="shared" si="7"/>
        <v>USA</v>
      </c>
    </row>
    <row r="73" spans="1:10" ht="16" x14ac:dyDescent="0.2">
      <c r="A73" s="18">
        <v>551.83882021896488</v>
      </c>
      <c r="B73" s="18">
        <f>A73*$M$8</f>
        <v>82775.823032844739</v>
      </c>
      <c r="C73" s="19">
        <v>0</v>
      </c>
      <c r="D73" s="19">
        <v>5000</v>
      </c>
      <c r="E73" s="19">
        <v>120</v>
      </c>
      <c r="F73" s="19">
        <v>100</v>
      </c>
      <c r="G73" s="18">
        <f t="shared" si="4"/>
        <v>16555.164606568957</v>
      </c>
      <c r="H73" s="19">
        <f t="shared" si="5"/>
        <v>22591.941010948249</v>
      </c>
      <c r="I73" s="18">
        <f t="shared" si="6"/>
        <v>22591.941010948249</v>
      </c>
      <c r="J73" s="19" t="str">
        <f t="shared" si="7"/>
        <v>USA</v>
      </c>
    </row>
    <row r="74" spans="1:10" ht="16" x14ac:dyDescent="0.2">
      <c r="A74" s="18">
        <v>555.05142014243233</v>
      </c>
      <c r="B74" s="18">
        <f>A74*$M$8</f>
        <v>83257.713021364849</v>
      </c>
      <c r="C74" s="19">
        <v>0</v>
      </c>
      <c r="D74" s="19">
        <v>5000</v>
      </c>
      <c r="E74" s="19">
        <v>120</v>
      </c>
      <c r="F74" s="19">
        <v>100</v>
      </c>
      <c r="G74" s="18">
        <f t="shared" si="4"/>
        <v>16651.542604272967</v>
      </c>
      <c r="H74" s="19">
        <f t="shared" si="5"/>
        <v>22752.571007121616</v>
      </c>
      <c r="I74" s="18">
        <f t="shared" si="6"/>
        <v>22752.571007121616</v>
      </c>
      <c r="J74" s="19" t="str">
        <f t="shared" si="7"/>
        <v>USA</v>
      </c>
    </row>
    <row r="75" spans="1:10" ht="16" x14ac:dyDescent="0.2">
      <c r="A75" s="18">
        <v>549.21833386142657</v>
      </c>
      <c r="B75" s="18">
        <f>A75*$M$8</f>
        <v>82382.750079213991</v>
      </c>
      <c r="C75" s="19">
        <v>0</v>
      </c>
      <c r="D75" s="19">
        <v>5000</v>
      </c>
      <c r="E75" s="19">
        <v>120</v>
      </c>
      <c r="F75" s="19">
        <v>100</v>
      </c>
      <c r="G75" s="18">
        <f t="shared" si="4"/>
        <v>16476.550015842804</v>
      </c>
      <c r="H75" s="19">
        <f t="shared" si="5"/>
        <v>22460.916693071333</v>
      </c>
      <c r="I75" s="18">
        <f t="shared" si="6"/>
        <v>22460.916693071333</v>
      </c>
      <c r="J75" s="19" t="str">
        <f t="shared" si="7"/>
        <v>USA</v>
      </c>
    </row>
    <row r="76" spans="1:10" ht="16" x14ac:dyDescent="0.2">
      <c r="A76" s="18">
        <v>312.53720899696333</v>
      </c>
      <c r="B76" s="18">
        <f>A76*$M$8</f>
        <v>46880.581349544496</v>
      </c>
      <c r="C76" s="19">
        <v>0</v>
      </c>
      <c r="D76" s="19">
        <v>5000</v>
      </c>
      <c r="E76" s="19">
        <v>120</v>
      </c>
      <c r="F76" s="19">
        <v>100</v>
      </c>
      <c r="G76" s="18">
        <f t="shared" si="4"/>
        <v>9376.1162699088964</v>
      </c>
      <c r="H76" s="19">
        <f t="shared" si="5"/>
        <v>10626.860449848165</v>
      </c>
      <c r="I76" s="18">
        <f t="shared" si="6"/>
        <v>10626.860449848165</v>
      </c>
      <c r="J76" s="19" t="str">
        <f t="shared" si="7"/>
        <v>USA</v>
      </c>
    </row>
    <row r="77" spans="1:10" ht="16" x14ac:dyDescent="0.2">
      <c r="A77" s="18">
        <v>412.87161196250077</v>
      </c>
      <c r="B77" s="18">
        <f>A77*$M$8</f>
        <v>61930.741794375113</v>
      </c>
      <c r="C77" s="19">
        <v>0</v>
      </c>
      <c r="D77" s="19">
        <v>5000</v>
      </c>
      <c r="E77" s="19">
        <v>120</v>
      </c>
      <c r="F77" s="19">
        <v>100</v>
      </c>
      <c r="G77" s="18">
        <f t="shared" si="4"/>
        <v>12386.14835887502</v>
      </c>
      <c r="H77" s="19">
        <f t="shared" si="5"/>
        <v>15643.580598125038</v>
      </c>
      <c r="I77" s="18">
        <f t="shared" si="6"/>
        <v>15643.580598125038</v>
      </c>
      <c r="J77" s="19" t="str">
        <f t="shared" si="7"/>
        <v>USA</v>
      </c>
    </row>
    <row r="78" spans="1:10" ht="16" x14ac:dyDescent="0.2">
      <c r="A78" s="18">
        <v>733.1822537505916</v>
      </c>
      <c r="B78" s="18">
        <f>A78*$M$8</f>
        <v>109977.33806258874</v>
      </c>
      <c r="C78" s="19">
        <v>0</v>
      </c>
      <c r="D78" s="19">
        <v>5000</v>
      </c>
      <c r="E78" s="19">
        <v>120</v>
      </c>
      <c r="F78" s="19">
        <v>100</v>
      </c>
      <c r="G78" s="18">
        <f t="shared" si="4"/>
        <v>21995.46761251775</v>
      </c>
      <c r="H78" s="19">
        <f t="shared" si="5"/>
        <v>31659.112687529574</v>
      </c>
      <c r="I78" s="18">
        <f t="shared" si="6"/>
        <v>31659.112687529574</v>
      </c>
      <c r="J78" s="19" t="str">
        <f t="shared" si="7"/>
        <v>USA</v>
      </c>
    </row>
    <row r="79" spans="1:10" ht="16" x14ac:dyDescent="0.2">
      <c r="A79" s="18">
        <v>394.13878619397934</v>
      </c>
      <c r="B79" s="18">
        <f>A79*$M$8</f>
        <v>59120.817929096898</v>
      </c>
      <c r="C79" s="19">
        <v>0</v>
      </c>
      <c r="D79" s="19">
        <v>5000</v>
      </c>
      <c r="E79" s="19">
        <v>120</v>
      </c>
      <c r="F79" s="19">
        <v>100</v>
      </c>
      <c r="G79" s="18">
        <f t="shared" si="4"/>
        <v>11824.163585819377</v>
      </c>
      <c r="H79" s="19">
        <f t="shared" si="5"/>
        <v>14706.939309698966</v>
      </c>
      <c r="I79" s="18">
        <f t="shared" si="6"/>
        <v>14706.939309698966</v>
      </c>
      <c r="J79" s="19" t="str">
        <f t="shared" si="7"/>
        <v>USA</v>
      </c>
    </row>
    <row r="80" spans="1:10" ht="16" x14ac:dyDescent="0.2">
      <c r="A80" s="18">
        <v>290.57956221074778</v>
      </c>
      <c r="B80" s="18">
        <f>A80*$M$8</f>
        <v>43586.934331612167</v>
      </c>
      <c r="C80" s="19">
        <v>0</v>
      </c>
      <c r="D80" s="19">
        <v>5000</v>
      </c>
      <c r="E80" s="19">
        <v>120</v>
      </c>
      <c r="F80" s="19">
        <v>100</v>
      </c>
      <c r="G80" s="18">
        <f t="shared" si="4"/>
        <v>8717.3868663224348</v>
      </c>
      <c r="H80" s="19">
        <f t="shared" si="5"/>
        <v>9528.9781105373841</v>
      </c>
      <c r="I80" s="18">
        <f t="shared" si="6"/>
        <v>9528.9781105373841</v>
      </c>
      <c r="J80" s="19" t="str">
        <f t="shared" si="7"/>
        <v>USA</v>
      </c>
    </row>
    <row r="81" spans="1:10" ht="16" x14ac:dyDescent="0.2">
      <c r="A81" s="18">
        <v>370.70207603774128</v>
      </c>
      <c r="B81" s="18">
        <f>A81*$M$8</f>
        <v>55605.311405661188</v>
      </c>
      <c r="C81" s="19">
        <v>0</v>
      </c>
      <c r="D81" s="19">
        <v>5000</v>
      </c>
      <c r="E81" s="19">
        <v>120</v>
      </c>
      <c r="F81" s="19">
        <v>100</v>
      </c>
      <c r="G81" s="18">
        <f t="shared" si="4"/>
        <v>11121.062281132232</v>
      </c>
      <c r="H81" s="19">
        <f t="shared" si="5"/>
        <v>13535.10380188706</v>
      </c>
      <c r="I81" s="18">
        <f t="shared" si="6"/>
        <v>13535.10380188706</v>
      </c>
      <c r="J81" s="19" t="str">
        <f t="shared" si="7"/>
        <v>USA</v>
      </c>
    </row>
    <row r="82" spans="1:10" ht="16" x14ac:dyDescent="0.2">
      <c r="A82" s="18">
        <v>589.79196631805598</v>
      </c>
      <c r="B82" s="18">
        <f>A82*$M$8</f>
        <v>88468.794947708404</v>
      </c>
      <c r="C82" s="19">
        <v>0</v>
      </c>
      <c r="D82" s="19">
        <v>5000</v>
      </c>
      <c r="E82" s="19">
        <v>120</v>
      </c>
      <c r="F82" s="19">
        <v>100</v>
      </c>
      <c r="G82" s="18">
        <f t="shared" si="4"/>
        <v>17693.75898954169</v>
      </c>
      <c r="H82" s="19">
        <f t="shared" si="5"/>
        <v>24489.598315902804</v>
      </c>
      <c r="I82" s="18">
        <f t="shared" si="6"/>
        <v>24489.598315902804</v>
      </c>
      <c r="J82" s="19" t="str">
        <f t="shared" si="7"/>
        <v>USA</v>
      </c>
    </row>
    <row r="83" spans="1:10" ht="16" x14ac:dyDescent="0.2">
      <c r="A83" s="18">
        <v>633.57790756671591</v>
      </c>
      <c r="B83" s="18">
        <f>A83*$M$8</f>
        <v>95036.686135007389</v>
      </c>
      <c r="C83" s="19">
        <v>0</v>
      </c>
      <c r="D83" s="19">
        <v>5000</v>
      </c>
      <c r="E83" s="19">
        <v>120</v>
      </c>
      <c r="F83" s="19">
        <v>100</v>
      </c>
      <c r="G83" s="18">
        <f t="shared" si="4"/>
        <v>19007.337227001481</v>
      </c>
      <c r="H83" s="19">
        <f t="shared" si="5"/>
        <v>26678.895378335801</v>
      </c>
      <c r="I83" s="18">
        <f t="shared" si="6"/>
        <v>26678.895378335801</v>
      </c>
      <c r="J83" s="19" t="str">
        <f t="shared" si="7"/>
        <v>USA</v>
      </c>
    </row>
    <row r="84" spans="1:10" ht="16" x14ac:dyDescent="0.2">
      <c r="A84" s="18">
        <v>343.89247379446982</v>
      </c>
      <c r="B84" s="18">
        <f>A84*$M$8</f>
        <v>51583.871069170476</v>
      </c>
      <c r="C84" s="19">
        <v>0</v>
      </c>
      <c r="D84" s="19">
        <v>5000</v>
      </c>
      <c r="E84" s="19">
        <v>120</v>
      </c>
      <c r="F84" s="19">
        <v>100</v>
      </c>
      <c r="G84" s="18">
        <f t="shared" si="4"/>
        <v>10316.774213834098</v>
      </c>
      <c r="H84" s="19">
        <f t="shared" si="5"/>
        <v>12194.623689723492</v>
      </c>
      <c r="I84" s="18">
        <f t="shared" si="6"/>
        <v>12194.623689723492</v>
      </c>
      <c r="J84" s="19" t="str">
        <f t="shared" si="7"/>
        <v>USA</v>
      </c>
    </row>
    <row r="85" spans="1:10" ht="16" x14ac:dyDescent="0.2">
      <c r="A85" s="18">
        <v>600.80706365444087</v>
      </c>
      <c r="B85" s="18">
        <f>A85*$M$8</f>
        <v>90121.059548166129</v>
      </c>
      <c r="C85" s="19">
        <v>0</v>
      </c>
      <c r="D85" s="19">
        <v>5000</v>
      </c>
      <c r="E85" s="19">
        <v>120</v>
      </c>
      <c r="F85" s="19">
        <v>100</v>
      </c>
      <c r="G85" s="18">
        <f t="shared" si="4"/>
        <v>18024.211909633232</v>
      </c>
      <c r="H85" s="19">
        <f t="shared" si="5"/>
        <v>25040.353182722043</v>
      </c>
      <c r="I85" s="18">
        <f t="shared" si="6"/>
        <v>25040.353182722043</v>
      </c>
      <c r="J85" s="19" t="str">
        <f t="shared" si="7"/>
        <v>USA</v>
      </c>
    </row>
    <row r="86" spans="1:10" ht="16" x14ac:dyDescent="0.2">
      <c r="A86" s="18">
        <v>364.31884018905407</v>
      </c>
      <c r="B86" s="18">
        <f>A86*$M$8</f>
        <v>54647.826028358111</v>
      </c>
      <c r="C86" s="19">
        <v>0</v>
      </c>
      <c r="D86" s="19">
        <v>5000</v>
      </c>
      <c r="E86" s="19">
        <v>120</v>
      </c>
      <c r="F86" s="19">
        <v>100</v>
      </c>
      <c r="G86" s="18">
        <f t="shared" si="4"/>
        <v>10929.565205671621</v>
      </c>
      <c r="H86" s="19">
        <f t="shared" si="5"/>
        <v>13215.942009452701</v>
      </c>
      <c r="I86" s="18">
        <f t="shared" si="6"/>
        <v>13215.942009452701</v>
      </c>
      <c r="J86" s="19" t="str">
        <f t="shared" si="7"/>
        <v>USA</v>
      </c>
    </row>
    <row r="87" spans="1:10" ht="16" x14ac:dyDescent="0.2">
      <c r="A87" s="18">
        <v>706.74705743172535</v>
      </c>
      <c r="B87" s="18">
        <f>A87*$M$8</f>
        <v>106012.0586147588</v>
      </c>
      <c r="C87" s="19">
        <v>0</v>
      </c>
      <c r="D87" s="19">
        <v>5000</v>
      </c>
      <c r="E87" s="19">
        <v>120</v>
      </c>
      <c r="F87" s="19">
        <v>100</v>
      </c>
      <c r="G87" s="18">
        <f t="shared" si="4"/>
        <v>21202.411722951758</v>
      </c>
      <c r="H87" s="19">
        <f t="shared" si="5"/>
        <v>30337.352871586263</v>
      </c>
      <c r="I87" s="18">
        <f t="shared" si="6"/>
        <v>30337.352871586263</v>
      </c>
      <c r="J87" s="19" t="str">
        <f t="shared" si="7"/>
        <v>USA</v>
      </c>
    </row>
    <row r="88" spans="1:10" ht="16" x14ac:dyDescent="0.2">
      <c r="A88" s="18">
        <v>697.79425500789387</v>
      </c>
      <c r="B88" s="18">
        <f>A88*$M$8</f>
        <v>104669.13825118408</v>
      </c>
      <c r="C88" s="19">
        <v>0</v>
      </c>
      <c r="D88" s="19">
        <v>5000</v>
      </c>
      <c r="E88" s="19">
        <v>120</v>
      </c>
      <c r="F88" s="19">
        <v>100</v>
      </c>
      <c r="G88" s="18">
        <f t="shared" si="4"/>
        <v>20933.82765023681</v>
      </c>
      <c r="H88" s="19">
        <f t="shared" si="5"/>
        <v>29889.712750394698</v>
      </c>
      <c r="I88" s="18">
        <f t="shared" si="6"/>
        <v>29889.712750394698</v>
      </c>
      <c r="J88" s="19" t="str">
        <f t="shared" si="7"/>
        <v>USA</v>
      </c>
    </row>
    <row r="89" spans="1:10" ht="16" x14ac:dyDescent="0.2">
      <c r="A89" s="18">
        <v>228.04391767272909</v>
      </c>
      <c r="B89" s="18">
        <f>A89*$M$8</f>
        <v>34206.587650909365</v>
      </c>
      <c r="C89" s="19">
        <v>0</v>
      </c>
      <c r="D89" s="19">
        <v>5000</v>
      </c>
      <c r="E89" s="19">
        <v>120</v>
      </c>
      <c r="F89" s="19">
        <v>100</v>
      </c>
      <c r="G89" s="18">
        <f t="shared" si="4"/>
        <v>6841.3175301818737</v>
      </c>
      <c r="H89" s="19">
        <f t="shared" si="5"/>
        <v>6402.1958836364574</v>
      </c>
      <c r="I89" s="18">
        <f t="shared" si="6"/>
        <v>6841.3175301818737</v>
      </c>
      <c r="J89" s="19" t="str">
        <f t="shared" si="7"/>
        <v>Europe</v>
      </c>
    </row>
    <row r="90" spans="1:10" ht="16" x14ac:dyDescent="0.2">
      <c r="A90" s="18">
        <v>534.12432555766975</v>
      </c>
      <c r="B90" s="18">
        <f>A90*$M$8</f>
        <v>80118.648833650455</v>
      </c>
      <c r="C90" s="19">
        <v>0</v>
      </c>
      <c r="D90" s="19">
        <v>5000</v>
      </c>
      <c r="E90" s="19">
        <v>120</v>
      </c>
      <c r="F90" s="19">
        <v>100</v>
      </c>
      <c r="G90" s="18">
        <f t="shared" si="4"/>
        <v>16023.729766730088</v>
      </c>
      <c r="H90" s="19">
        <f t="shared" si="5"/>
        <v>21706.216277883483</v>
      </c>
      <c r="I90" s="18">
        <f t="shared" si="6"/>
        <v>21706.216277883483</v>
      </c>
      <c r="J90" s="19" t="str">
        <f t="shared" si="7"/>
        <v>USA</v>
      </c>
    </row>
    <row r="91" spans="1:10" ht="16" x14ac:dyDescent="0.2">
      <c r="A91" s="18">
        <v>427.53964775593005</v>
      </c>
      <c r="B91" s="18">
        <f>A91*$M$8</f>
        <v>64130.947163389508</v>
      </c>
      <c r="C91" s="19">
        <v>0</v>
      </c>
      <c r="D91" s="19">
        <v>5000</v>
      </c>
      <c r="E91" s="19">
        <v>120</v>
      </c>
      <c r="F91" s="19">
        <v>100</v>
      </c>
      <c r="G91" s="18">
        <f t="shared" si="4"/>
        <v>12826.1894326779</v>
      </c>
      <c r="H91" s="19">
        <f t="shared" si="5"/>
        <v>16376.982387796503</v>
      </c>
      <c r="I91" s="18">
        <f t="shared" si="6"/>
        <v>16376.982387796503</v>
      </c>
      <c r="J91" s="19" t="str">
        <f t="shared" si="7"/>
        <v>USA</v>
      </c>
    </row>
    <row r="92" spans="1:10" ht="16" x14ac:dyDescent="0.2">
      <c r="A92" s="18">
        <v>658.8598339161183</v>
      </c>
      <c r="B92" s="18">
        <f>A92*$M$8</f>
        <v>98828.975087417741</v>
      </c>
      <c r="C92" s="19">
        <v>0</v>
      </c>
      <c r="D92" s="19">
        <v>5000</v>
      </c>
      <c r="E92" s="19">
        <v>120</v>
      </c>
      <c r="F92" s="19">
        <v>100</v>
      </c>
      <c r="G92" s="18">
        <f t="shared" si="4"/>
        <v>19765.795017483542</v>
      </c>
      <c r="H92" s="19">
        <f t="shared" si="5"/>
        <v>27942.991695805904</v>
      </c>
      <c r="I92" s="18">
        <f t="shared" si="6"/>
        <v>27942.991695805904</v>
      </c>
      <c r="J92" s="19" t="str">
        <f t="shared" si="7"/>
        <v>USA</v>
      </c>
    </row>
    <row r="93" spans="1:10" ht="16" x14ac:dyDescent="0.2">
      <c r="A93" s="18">
        <v>457.22862820011966</v>
      </c>
      <c r="B93" s="18">
        <f>A93*$M$8</f>
        <v>68584.294230017942</v>
      </c>
      <c r="C93" s="19">
        <v>0</v>
      </c>
      <c r="D93" s="19">
        <v>5000</v>
      </c>
      <c r="E93" s="19">
        <v>120</v>
      </c>
      <c r="F93" s="19">
        <v>100</v>
      </c>
      <c r="G93" s="18">
        <f t="shared" si="4"/>
        <v>13716.858846003583</v>
      </c>
      <c r="H93" s="19">
        <f t="shared" si="5"/>
        <v>17861.431410005978</v>
      </c>
      <c r="I93" s="18">
        <f t="shared" si="6"/>
        <v>17861.431410005978</v>
      </c>
      <c r="J93" s="19" t="str">
        <f t="shared" si="7"/>
        <v>USA</v>
      </c>
    </row>
    <row r="94" spans="1:10" ht="16" x14ac:dyDescent="0.2">
      <c r="A94" s="18">
        <v>441.5541594110216</v>
      </c>
      <c r="B94" s="18">
        <f>A94*$M$8</f>
        <v>66233.123911653238</v>
      </c>
      <c r="C94" s="19">
        <v>0</v>
      </c>
      <c r="D94" s="19">
        <v>5000</v>
      </c>
      <c r="E94" s="19">
        <v>120</v>
      </c>
      <c r="F94" s="19">
        <v>100</v>
      </c>
      <c r="G94" s="18">
        <f t="shared" si="4"/>
        <v>13246.624782330648</v>
      </c>
      <c r="H94" s="19">
        <f t="shared" si="5"/>
        <v>17077.707970551077</v>
      </c>
      <c r="I94" s="18">
        <f t="shared" si="6"/>
        <v>17077.707970551077</v>
      </c>
      <c r="J94" s="19" t="str">
        <f t="shared" si="7"/>
        <v>USA</v>
      </c>
    </row>
    <row r="95" spans="1:10" ht="16" x14ac:dyDescent="0.2">
      <c r="A95" s="18">
        <v>400.7572210397372</v>
      </c>
      <c r="B95" s="18">
        <f>A95*$M$8</f>
        <v>60113.583155960579</v>
      </c>
      <c r="C95" s="19">
        <v>0</v>
      </c>
      <c r="D95" s="19">
        <v>5000</v>
      </c>
      <c r="E95" s="19">
        <v>120</v>
      </c>
      <c r="F95" s="19">
        <v>100</v>
      </c>
      <c r="G95" s="18">
        <f t="shared" si="4"/>
        <v>12022.716631192117</v>
      </c>
      <c r="H95" s="19">
        <f t="shared" si="5"/>
        <v>15037.86105198686</v>
      </c>
      <c r="I95" s="18">
        <f t="shared" si="6"/>
        <v>15037.86105198686</v>
      </c>
      <c r="J95" s="19" t="str">
        <f t="shared" si="7"/>
        <v>USA</v>
      </c>
    </row>
    <row r="96" spans="1:10" ht="16" x14ac:dyDescent="0.2">
      <c r="A96" s="18">
        <v>526.6140148633225</v>
      </c>
      <c r="B96" s="18">
        <f>A96*$M$8</f>
        <v>78992.10222949837</v>
      </c>
      <c r="C96" s="19">
        <v>0</v>
      </c>
      <c r="D96" s="19">
        <v>5000</v>
      </c>
      <c r="E96" s="19">
        <v>120</v>
      </c>
      <c r="F96" s="19">
        <v>100</v>
      </c>
      <c r="G96" s="18">
        <f t="shared" si="4"/>
        <v>15798.420445899668</v>
      </c>
      <c r="H96" s="19">
        <f t="shared" si="5"/>
        <v>21330.700743166119</v>
      </c>
      <c r="I96" s="18">
        <f t="shared" si="6"/>
        <v>21330.700743166119</v>
      </c>
      <c r="J96" s="19" t="str">
        <f t="shared" si="7"/>
        <v>USA</v>
      </c>
    </row>
    <row r="97" spans="1:10" ht="16" x14ac:dyDescent="0.2">
      <c r="A97" s="18">
        <v>201.74780786118833</v>
      </c>
      <c r="B97" s="18">
        <f>A97*$M$8</f>
        <v>30262.171179178251</v>
      </c>
      <c r="C97" s="19">
        <v>0</v>
      </c>
      <c r="D97" s="19">
        <v>5000</v>
      </c>
      <c r="E97" s="19">
        <v>120</v>
      </c>
      <c r="F97" s="19">
        <v>100</v>
      </c>
      <c r="G97" s="18">
        <f t="shared" si="4"/>
        <v>6052.4342358356516</v>
      </c>
      <c r="H97" s="19">
        <f t="shared" si="5"/>
        <v>5087.390393059417</v>
      </c>
      <c r="I97" s="18">
        <f t="shared" si="6"/>
        <v>6052.4342358356516</v>
      </c>
      <c r="J97" s="19" t="str">
        <f t="shared" si="7"/>
        <v>Europe</v>
      </c>
    </row>
    <row r="98" spans="1:10" ht="16" x14ac:dyDescent="0.2">
      <c r="A98" s="18">
        <v>775.40672299238236</v>
      </c>
      <c r="B98" s="18">
        <f>A98*$M$8</f>
        <v>116311.00844885735</v>
      </c>
      <c r="C98" s="19">
        <v>0</v>
      </c>
      <c r="D98" s="19">
        <v>5000</v>
      </c>
      <c r="E98" s="19">
        <v>120</v>
      </c>
      <c r="F98" s="19">
        <v>100</v>
      </c>
      <c r="G98" s="18">
        <f t="shared" si="4"/>
        <v>23262.201689771464</v>
      </c>
      <c r="H98" s="19">
        <f t="shared" si="5"/>
        <v>33770.336149619106</v>
      </c>
      <c r="I98" s="18">
        <f t="shared" si="6"/>
        <v>33770.336149619106</v>
      </c>
      <c r="J98" s="19" t="str">
        <f t="shared" si="7"/>
        <v>USA</v>
      </c>
    </row>
    <row r="99" spans="1:10" ht="16" x14ac:dyDescent="0.2">
      <c r="A99" s="18">
        <v>260.79333297013926</v>
      </c>
      <c r="B99" s="18">
        <f>A99*$M$8</f>
        <v>39118.999945520889</v>
      </c>
      <c r="C99" s="19">
        <v>0</v>
      </c>
      <c r="D99" s="19">
        <v>5000</v>
      </c>
      <c r="E99" s="19">
        <v>120</v>
      </c>
      <c r="F99" s="19">
        <v>100</v>
      </c>
      <c r="G99" s="18">
        <f t="shared" si="4"/>
        <v>7823.7999891041763</v>
      </c>
      <c r="H99" s="19">
        <f t="shared" si="5"/>
        <v>8039.6666485069618</v>
      </c>
      <c r="I99" s="18">
        <f t="shared" si="6"/>
        <v>8039.6666485069618</v>
      </c>
      <c r="J99" s="19" t="str">
        <f t="shared" si="7"/>
        <v>USA</v>
      </c>
    </row>
    <row r="100" spans="1:10" ht="16" x14ac:dyDescent="0.2">
      <c r="A100" s="18">
        <v>753.54722913054161</v>
      </c>
      <c r="B100" s="18">
        <f>A100*$M$8</f>
        <v>113032.08436958124</v>
      </c>
      <c r="C100" s="19">
        <v>0</v>
      </c>
      <c r="D100" s="19">
        <v>5000</v>
      </c>
      <c r="E100" s="19">
        <v>120</v>
      </c>
      <c r="F100" s="19">
        <v>100</v>
      </c>
      <c r="G100" s="18">
        <f t="shared" si="4"/>
        <v>22606.416873916241</v>
      </c>
      <c r="H100" s="19">
        <f t="shared" si="5"/>
        <v>32677.361456527069</v>
      </c>
      <c r="I100" s="18">
        <f t="shared" si="6"/>
        <v>32677.361456527069</v>
      </c>
      <c r="J100" s="19" t="str">
        <f t="shared" si="7"/>
        <v>USA</v>
      </c>
    </row>
    <row r="101" spans="1:10" ht="16" x14ac:dyDescent="0.2">
      <c r="A101" s="18">
        <v>668.27999701177703</v>
      </c>
      <c r="B101" s="18">
        <f>A101*$M$8</f>
        <v>100241.99955176655</v>
      </c>
      <c r="C101" s="19">
        <v>0</v>
      </c>
      <c r="D101" s="19">
        <v>5000</v>
      </c>
      <c r="E101" s="19">
        <v>120</v>
      </c>
      <c r="F101" s="19">
        <v>100</v>
      </c>
      <c r="G101" s="18">
        <f t="shared" si="4"/>
        <v>20048.399910353313</v>
      </c>
      <c r="H101" s="19">
        <f t="shared" si="5"/>
        <v>28413.999850588851</v>
      </c>
      <c r="I101" s="18">
        <f t="shared" si="6"/>
        <v>28413.999850588851</v>
      </c>
      <c r="J101" s="19" t="str">
        <f t="shared" si="7"/>
        <v>USA</v>
      </c>
    </row>
    <row r="102" spans="1:10" ht="16" x14ac:dyDescent="0.2">
      <c r="A102" s="18">
        <v>381.90977693624319</v>
      </c>
      <c r="B102" s="18">
        <f>A102*$M$8</f>
        <v>57286.466540436479</v>
      </c>
      <c r="C102" s="19">
        <v>0</v>
      </c>
      <c r="D102" s="19">
        <v>5000</v>
      </c>
      <c r="E102" s="19">
        <v>120</v>
      </c>
      <c r="F102" s="19">
        <v>100</v>
      </c>
      <c r="G102" s="18">
        <f t="shared" si="4"/>
        <v>11457.293308087297</v>
      </c>
      <c r="H102" s="19">
        <f t="shared" si="5"/>
        <v>14095.488846812157</v>
      </c>
      <c r="I102" s="18">
        <f t="shared" si="6"/>
        <v>14095.488846812157</v>
      </c>
      <c r="J102" s="19" t="str">
        <f t="shared" si="7"/>
        <v>USA</v>
      </c>
    </row>
    <row r="103" spans="1:10" ht="16" x14ac:dyDescent="0.2">
      <c r="A103" s="18">
        <v>557.62096743919938</v>
      </c>
      <c r="B103" s="18">
        <f>A103*$M$8</f>
        <v>83643.145115879903</v>
      </c>
      <c r="C103" s="19">
        <v>0</v>
      </c>
      <c r="D103" s="19">
        <v>5000</v>
      </c>
      <c r="E103" s="19">
        <v>120</v>
      </c>
      <c r="F103" s="19">
        <v>100</v>
      </c>
      <c r="G103" s="18">
        <f t="shared" si="4"/>
        <v>16728.629023175978</v>
      </c>
      <c r="H103" s="19">
        <f t="shared" si="5"/>
        <v>22881.048371959965</v>
      </c>
      <c r="I103" s="18">
        <f t="shared" si="6"/>
        <v>22881.048371959965</v>
      </c>
      <c r="J103" s="19" t="str">
        <f t="shared" si="7"/>
        <v>USA</v>
      </c>
    </row>
    <row r="104" spans="1:10" ht="16" x14ac:dyDescent="0.2">
      <c r="A104" s="18">
        <v>535.59975062292051</v>
      </c>
      <c r="B104" s="18">
        <f>A104*$M$8</f>
        <v>80339.962593438075</v>
      </c>
      <c r="C104" s="19">
        <v>0</v>
      </c>
      <c r="D104" s="19">
        <v>5000</v>
      </c>
      <c r="E104" s="19">
        <v>120</v>
      </c>
      <c r="F104" s="19">
        <v>100</v>
      </c>
      <c r="G104" s="18">
        <f t="shared" si="4"/>
        <v>16067.992518687613</v>
      </c>
      <c r="H104" s="19">
        <f t="shared" si="5"/>
        <v>21779.98753114602</v>
      </c>
      <c r="I104" s="18">
        <f t="shared" si="6"/>
        <v>21779.98753114602</v>
      </c>
      <c r="J104" s="19" t="str">
        <f t="shared" si="7"/>
        <v>USA</v>
      </c>
    </row>
    <row r="105" spans="1:10" ht="16" x14ac:dyDescent="0.2">
      <c r="A105" s="18">
        <v>625.0087194261182</v>
      </c>
      <c r="B105" s="18">
        <f>A105*$M$8</f>
        <v>93751.307913917728</v>
      </c>
      <c r="C105" s="19">
        <v>0</v>
      </c>
      <c r="D105" s="19">
        <v>5000</v>
      </c>
      <c r="E105" s="19">
        <v>120</v>
      </c>
      <c r="F105" s="19">
        <v>100</v>
      </c>
      <c r="G105" s="18">
        <f t="shared" si="4"/>
        <v>18750.26158278354</v>
      </c>
      <c r="H105" s="19">
        <f t="shared" si="5"/>
        <v>26250.435971305909</v>
      </c>
      <c r="I105" s="18">
        <f t="shared" si="6"/>
        <v>26250.435971305909</v>
      </c>
      <c r="J105" s="19" t="str">
        <f t="shared" si="7"/>
        <v>USA</v>
      </c>
    </row>
    <row r="106" spans="1:10" ht="16" x14ac:dyDescent="0.2">
      <c r="A106" s="18">
        <v>321.54739476812415</v>
      </c>
      <c r="B106" s="18">
        <f>A106*$M$8</f>
        <v>48232.109215218625</v>
      </c>
      <c r="C106" s="19">
        <v>0</v>
      </c>
      <c r="D106" s="19">
        <v>5000</v>
      </c>
      <c r="E106" s="19">
        <v>120</v>
      </c>
      <c r="F106" s="19">
        <v>100</v>
      </c>
      <c r="G106" s="18">
        <f t="shared" si="4"/>
        <v>9646.4218430437249</v>
      </c>
      <c r="H106" s="19">
        <f t="shared" si="5"/>
        <v>11077.369738406211</v>
      </c>
      <c r="I106" s="18">
        <f t="shared" si="6"/>
        <v>11077.369738406211</v>
      </c>
      <c r="J106" s="19" t="str">
        <f t="shared" si="7"/>
        <v>USA</v>
      </c>
    </row>
    <row r="107" spans="1:10" ht="16" x14ac:dyDescent="0.2">
      <c r="A107" s="18">
        <v>647.06386786283178</v>
      </c>
      <c r="B107" s="18">
        <f>A107*$M$8</f>
        <v>97059.580179424767</v>
      </c>
      <c r="C107" s="19">
        <v>0</v>
      </c>
      <c r="D107" s="19">
        <v>5000</v>
      </c>
      <c r="E107" s="19">
        <v>120</v>
      </c>
      <c r="F107" s="19">
        <v>100</v>
      </c>
      <c r="G107" s="18">
        <f t="shared" si="4"/>
        <v>19411.916035884948</v>
      </c>
      <c r="H107" s="19">
        <f t="shared" si="5"/>
        <v>27353.193393141599</v>
      </c>
      <c r="I107" s="18">
        <f t="shared" si="6"/>
        <v>27353.193393141599</v>
      </c>
      <c r="J107" s="19" t="str">
        <f t="shared" si="7"/>
        <v>USA</v>
      </c>
    </row>
    <row r="108" spans="1:10" ht="16" x14ac:dyDescent="0.2">
      <c r="A108" s="18">
        <v>202.42717061304822</v>
      </c>
      <c r="B108" s="18">
        <f>A108*$M$8</f>
        <v>30364.075591957233</v>
      </c>
      <c r="C108" s="19">
        <v>0</v>
      </c>
      <c r="D108" s="19">
        <v>5000</v>
      </c>
      <c r="E108" s="19">
        <v>120</v>
      </c>
      <c r="F108" s="19">
        <v>100</v>
      </c>
      <c r="G108" s="18">
        <f t="shared" si="4"/>
        <v>6072.8151183914451</v>
      </c>
      <c r="H108" s="19">
        <f t="shared" si="5"/>
        <v>5121.358530652411</v>
      </c>
      <c r="I108" s="18">
        <f t="shared" si="6"/>
        <v>6072.8151183914451</v>
      </c>
      <c r="J108" s="19" t="str">
        <f t="shared" si="7"/>
        <v>Europe</v>
      </c>
    </row>
    <row r="109" spans="1:10" ht="16" x14ac:dyDescent="0.2">
      <c r="A109" s="18">
        <v>793.45649350129838</v>
      </c>
      <c r="B109" s="18">
        <f>A109*$M$8</f>
        <v>119018.47402519475</v>
      </c>
      <c r="C109" s="19">
        <v>0</v>
      </c>
      <c r="D109" s="19">
        <v>5000</v>
      </c>
      <c r="E109" s="19">
        <v>120</v>
      </c>
      <c r="F109" s="19">
        <v>100</v>
      </c>
      <c r="G109" s="18">
        <f t="shared" si="4"/>
        <v>23803.694805038947</v>
      </c>
      <c r="H109" s="19">
        <f t="shared" si="5"/>
        <v>34672.824675064912</v>
      </c>
      <c r="I109" s="18">
        <f t="shared" si="6"/>
        <v>34672.824675064912</v>
      </c>
      <c r="J109" s="19" t="str">
        <f t="shared" si="7"/>
        <v>USA</v>
      </c>
    </row>
    <row r="110" spans="1:10" ht="16" x14ac:dyDescent="0.2">
      <c r="A110" s="18">
        <v>623.28627632152586</v>
      </c>
      <c r="B110" s="18">
        <f>A110*$M$8</f>
        <v>93492.941448228885</v>
      </c>
      <c r="C110" s="19">
        <v>0</v>
      </c>
      <c r="D110" s="19">
        <v>5000</v>
      </c>
      <c r="E110" s="19">
        <v>120</v>
      </c>
      <c r="F110" s="19">
        <v>100</v>
      </c>
      <c r="G110" s="18">
        <f t="shared" si="4"/>
        <v>18698.588289645777</v>
      </c>
      <c r="H110" s="19">
        <f t="shared" si="5"/>
        <v>26164.313816076305</v>
      </c>
      <c r="I110" s="18">
        <f t="shared" si="6"/>
        <v>26164.313816076305</v>
      </c>
      <c r="J110" s="19" t="str">
        <f t="shared" si="7"/>
        <v>USA</v>
      </c>
    </row>
    <row r="111" spans="1:10" ht="16" x14ac:dyDescent="0.2">
      <c r="A111" s="18">
        <v>772.44613588435868</v>
      </c>
      <c r="B111" s="18">
        <f>A111*$M$8</f>
        <v>115866.9203826538</v>
      </c>
      <c r="C111" s="19">
        <v>0</v>
      </c>
      <c r="D111" s="19">
        <v>5000</v>
      </c>
      <c r="E111" s="19">
        <v>120</v>
      </c>
      <c r="F111" s="19">
        <v>100</v>
      </c>
      <c r="G111" s="18">
        <f t="shared" si="4"/>
        <v>23173.384076530754</v>
      </c>
      <c r="H111" s="19">
        <f t="shared" si="5"/>
        <v>33622.306794217933</v>
      </c>
      <c r="I111" s="18">
        <f t="shared" si="6"/>
        <v>33622.306794217933</v>
      </c>
      <c r="J111" s="19" t="str">
        <f t="shared" si="7"/>
        <v>USA</v>
      </c>
    </row>
    <row r="112" spans="1:10" ht="16" x14ac:dyDescent="0.2">
      <c r="A112" s="18">
        <v>302.20580841517346</v>
      </c>
      <c r="B112" s="18">
        <f>A112*$M$8</f>
        <v>45330.871262276021</v>
      </c>
      <c r="C112" s="19">
        <v>0</v>
      </c>
      <c r="D112" s="19">
        <v>5000</v>
      </c>
      <c r="E112" s="19">
        <v>120</v>
      </c>
      <c r="F112" s="19">
        <v>100</v>
      </c>
      <c r="G112" s="18">
        <f t="shared" si="4"/>
        <v>9066.1742524552028</v>
      </c>
      <c r="H112" s="19">
        <f t="shared" si="5"/>
        <v>10110.290420758676</v>
      </c>
      <c r="I112" s="18">
        <f t="shared" si="6"/>
        <v>10110.290420758676</v>
      </c>
      <c r="J112" s="19" t="str">
        <f t="shared" si="7"/>
        <v>USA</v>
      </c>
    </row>
    <row r="113" spans="1:10" ht="16" x14ac:dyDescent="0.2">
      <c r="A113" s="18">
        <v>773.02203382040466</v>
      </c>
      <c r="B113" s="18">
        <f>A113*$M$8</f>
        <v>115953.30507306069</v>
      </c>
      <c r="C113" s="19">
        <v>0</v>
      </c>
      <c r="D113" s="19">
        <v>5000</v>
      </c>
      <c r="E113" s="19">
        <v>120</v>
      </c>
      <c r="F113" s="19">
        <v>100</v>
      </c>
      <c r="G113" s="18">
        <f t="shared" si="4"/>
        <v>23190.661014612138</v>
      </c>
      <c r="H113" s="19">
        <f t="shared" si="5"/>
        <v>33651.101691020231</v>
      </c>
      <c r="I113" s="18">
        <f t="shared" si="6"/>
        <v>33651.101691020231</v>
      </c>
      <c r="J113" s="19" t="str">
        <f t="shared" si="7"/>
        <v>USA</v>
      </c>
    </row>
    <row r="114" spans="1:10" ht="16" x14ac:dyDescent="0.2">
      <c r="A114" s="18">
        <v>381.3224195415724</v>
      </c>
      <c r="B114" s="18">
        <f>A114*$M$8</f>
        <v>57198.362931235861</v>
      </c>
      <c r="C114" s="19">
        <v>0</v>
      </c>
      <c r="D114" s="19">
        <v>5000</v>
      </c>
      <c r="E114" s="19">
        <v>120</v>
      </c>
      <c r="F114" s="19">
        <v>100</v>
      </c>
      <c r="G114" s="18">
        <f t="shared" si="4"/>
        <v>11439.672586247172</v>
      </c>
      <c r="H114" s="19">
        <f t="shared" si="5"/>
        <v>14066.120977078623</v>
      </c>
      <c r="I114" s="18">
        <f t="shared" si="6"/>
        <v>14066.120977078623</v>
      </c>
      <c r="J114" s="19" t="str">
        <f t="shared" si="7"/>
        <v>USA</v>
      </c>
    </row>
    <row r="115" spans="1:10" ht="16" x14ac:dyDescent="0.2">
      <c r="A115" s="18">
        <v>285.90523520759552</v>
      </c>
      <c r="B115" s="18">
        <f>A115*$M$8</f>
        <v>42885.785281139331</v>
      </c>
      <c r="C115" s="19">
        <v>0</v>
      </c>
      <c r="D115" s="19">
        <v>5000</v>
      </c>
      <c r="E115" s="19">
        <v>120</v>
      </c>
      <c r="F115" s="19">
        <v>100</v>
      </c>
      <c r="G115" s="18">
        <f t="shared" si="4"/>
        <v>8577.1570562278721</v>
      </c>
      <c r="H115" s="19">
        <f t="shared" si="5"/>
        <v>9295.2617603797771</v>
      </c>
      <c r="I115" s="18">
        <f t="shared" si="6"/>
        <v>9295.2617603797771</v>
      </c>
      <c r="J115" s="19" t="str">
        <f t="shared" si="7"/>
        <v>USA</v>
      </c>
    </row>
    <row r="116" spans="1:10" ht="16" x14ac:dyDescent="0.2">
      <c r="A116" s="18">
        <v>409.2881340576746</v>
      </c>
      <c r="B116" s="18">
        <f>A116*$M$8</f>
        <v>61393.220108651192</v>
      </c>
      <c r="C116" s="19">
        <v>0</v>
      </c>
      <c r="D116" s="19">
        <v>5000</v>
      </c>
      <c r="E116" s="19">
        <v>120</v>
      </c>
      <c r="F116" s="19">
        <v>100</v>
      </c>
      <c r="G116" s="18">
        <f t="shared" si="4"/>
        <v>12278.644021730244</v>
      </c>
      <c r="H116" s="19">
        <f t="shared" si="5"/>
        <v>15464.406702883731</v>
      </c>
      <c r="I116" s="18">
        <f t="shared" si="6"/>
        <v>15464.406702883731</v>
      </c>
      <c r="J116" s="19" t="str">
        <f t="shared" si="7"/>
        <v>USA</v>
      </c>
    </row>
    <row r="117" spans="1:10" ht="16" x14ac:dyDescent="0.2">
      <c r="A117" s="18">
        <v>505.66910733732817</v>
      </c>
      <c r="B117" s="18">
        <f>A117*$M$8</f>
        <v>75850.366100599233</v>
      </c>
      <c r="C117" s="19">
        <v>0</v>
      </c>
      <c r="D117" s="19">
        <v>5000</v>
      </c>
      <c r="E117" s="19">
        <v>120</v>
      </c>
      <c r="F117" s="19">
        <v>100</v>
      </c>
      <c r="G117" s="18">
        <f t="shared" si="4"/>
        <v>15170.073220119855</v>
      </c>
      <c r="H117" s="19">
        <f t="shared" si="5"/>
        <v>20283.455366866416</v>
      </c>
      <c r="I117" s="18">
        <f t="shared" si="6"/>
        <v>20283.455366866416</v>
      </c>
      <c r="J117" s="19" t="str">
        <f t="shared" si="7"/>
        <v>USA</v>
      </c>
    </row>
    <row r="118" spans="1:10" ht="16" x14ac:dyDescent="0.2">
      <c r="A118" s="18">
        <v>380.68701847488387</v>
      </c>
      <c r="B118" s="18">
        <f>A118*$M$8</f>
        <v>57103.052771232578</v>
      </c>
      <c r="C118" s="19">
        <v>0</v>
      </c>
      <c r="D118" s="19">
        <v>5000</v>
      </c>
      <c r="E118" s="19">
        <v>120</v>
      </c>
      <c r="F118" s="19">
        <v>100</v>
      </c>
      <c r="G118" s="18">
        <f t="shared" si="4"/>
        <v>11420.610554246516</v>
      </c>
      <c r="H118" s="19">
        <f t="shared" si="5"/>
        <v>14034.35092374419</v>
      </c>
      <c r="I118" s="18">
        <f t="shared" si="6"/>
        <v>14034.35092374419</v>
      </c>
      <c r="J118" s="19" t="str">
        <f t="shared" si="7"/>
        <v>USA</v>
      </c>
    </row>
    <row r="119" spans="1:10" ht="16" x14ac:dyDescent="0.2">
      <c r="A119" s="18">
        <v>406.71950737327313</v>
      </c>
      <c r="B119" s="18">
        <f>A119*$M$8</f>
        <v>61007.92610599097</v>
      </c>
      <c r="C119" s="19">
        <v>0</v>
      </c>
      <c r="D119" s="19">
        <v>5000</v>
      </c>
      <c r="E119" s="19">
        <v>120</v>
      </c>
      <c r="F119" s="19">
        <v>100</v>
      </c>
      <c r="G119" s="18">
        <f t="shared" si="4"/>
        <v>12201.585221198191</v>
      </c>
      <c r="H119" s="19">
        <f t="shared" si="5"/>
        <v>15335.975368663654</v>
      </c>
      <c r="I119" s="18">
        <f t="shared" si="6"/>
        <v>15335.975368663654</v>
      </c>
      <c r="J119" s="19" t="str">
        <f t="shared" si="7"/>
        <v>USA</v>
      </c>
    </row>
    <row r="120" spans="1:10" ht="16" x14ac:dyDescent="0.2">
      <c r="A120" s="18">
        <v>534.76042260171869</v>
      </c>
      <c r="B120" s="18">
        <f>A120*$M$8</f>
        <v>80214.063390257797</v>
      </c>
      <c r="C120" s="19">
        <v>0</v>
      </c>
      <c r="D120" s="19">
        <v>5000</v>
      </c>
      <c r="E120" s="19">
        <v>120</v>
      </c>
      <c r="F120" s="19">
        <v>100</v>
      </c>
      <c r="G120" s="18">
        <f t="shared" si="4"/>
        <v>16042.812678051552</v>
      </c>
      <c r="H120" s="19">
        <f t="shared" si="5"/>
        <v>21738.02113008593</v>
      </c>
      <c r="I120" s="18">
        <f t="shared" si="6"/>
        <v>21738.02113008593</v>
      </c>
      <c r="J120" s="19" t="str">
        <f t="shared" si="7"/>
        <v>USA</v>
      </c>
    </row>
    <row r="121" spans="1:10" ht="16" x14ac:dyDescent="0.2">
      <c r="A121" s="18">
        <v>318.42266708538995</v>
      </c>
      <c r="B121" s="18">
        <f>A121*$M$8</f>
        <v>47763.40006280849</v>
      </c>
      <c r="C121" s="19">
        <v>0</v>
      </c>
      <c r="D121" s="19">
        <v>5000</v>
      </c>
      <c r="E121" s="19">
        <v>120</v>
      </c>
      <c r="F121" s="19">
        <v>100</v>
      </c>
      <c r="G121" s="18">
        <f t="shared" si="4"/>
        <v>9552.6800125616937</v>
      </c>
      <c r="H121" s="19">
        <f t="shared" si="5"/>
        <v>10921.133354269492</v>
      </c>
      <c r="I121" s="18">
        <f t="shared" si="6"/>
        <v>10921.133354269492</v>
      </c>
      <c r="J121" s="19" t="str">
        <f t="shared" si="7"/>
        <v>USA</v>
      </c>
    </row>
    <row r="122" spans="1:10" ht="16" x14ac:dyDescent="0.2">
      <c r="A122" s="18">
        <v>329.76570414833992</v>
      </c>
      <c r="B122" s="18">
        <f>A122*$M$8</f>
        <v>49464.855622250987</v>
      </c>
      <c r="C122" s="19">
        <v>0</v>
      </c>
      <c r="D122" s="19">
        <v>5000</v>
      </c>
      <c r="E122" s="19">
        <v>120</v>
      </c>
      <c r="F122" s="19">
        <v>100</v>
      </c>
      <c r="G122" s="18">
        <f t="shared" si="4"/>
        <v>9892.9711244501959</v>
      </c>
      <c r="H122" s="19">
        <f t="shared" si="5"/>
        <v>11488.285207416993</v>
      </c>
      <c r="I122" s="18">
        <f t="shared" si="6"/>
        <v>11488.285207416993</v>
      </c>
      <c r="J122" s="19" t="str">
        <f t="shared" si="7"/>
        <v>USA</v>
      </c>
    </row>
    <row r="123" spans="1:10" ht="16" x14ac:dyDescent="0.2">
      <c r="A123" s="18">
        <v>772.1896211487192</v>
      </c>
      <c r="B123" s="18">
        <f>A123*$M$8</f>
        <v>115828.44317230787</v>
      </c>
      <c r="C123" s="19">
        <v>0</v>
      </c>
      <c r="D123" s="19">
        <v>5000</v>
      </c>
      <c r="E123" s="19">
        <v>120</v>
      </c>
      <c r="F123" s="19">
        <v>100</v>
      </c>
      <c r="G123" s="18">
        <f t="shared" si="4"/>
        <v>23165.688634461563</v>
      </c>
      <c r="H123" s="19">
        <f t="shared" si="5"/>
        <v>33609.481057435958</v>
      </c>
      <c r="I123" s="18">
        <f t="shared" si="6"/>
        <v>33609.481057435958</v>
      </c>
      <c r="J123" s="19" t="str">
        <f t="shared" si="7"/>
        <v>USA</v>
      </c>
    </row>
    <row r="124" spans="1:10" ht="16" x14ac:dyDescent="0.2">
      <c r="A124" s="18">
        <v>790.96264652487014</v>
      </c>
      <c r="B124" s="18">
        <f>A124*$M$8</f>
        <v>118644.39697873053</v>
      </c>
      <c r="C124" s="19">
        <v>0</v>
      </c>
      <c r="D124" s="19">
        <v>5000</v>
      </c>
      <c r="E124" s="19">
        <v>120</v>
      </c>
      <c r="F124" s="19">
        <v>100</v>
      </c>
      <c r="G124" s="18">
        <f t="shared" si="4"/>
        <v>23728.879395746102</v>
      </c>
      <c r="H124" s="19">
        <f t="shared" si="5"/>
        <v>34548.132326243518</v>
      </c>
      <c r="I124" s="18">
        <f t="shared" si="6"/>
        <v>34548.132326243518</v>
      </c>
      <c r="J124" s="19" t="str">
        <f t="shared" si="7"/>
        <v>USA</v>
      </c>
    </row>
    <row r="125" spans="1:10" ht="16" x14ac:dyDescent="0.2">
      <c r="A125" s="18">
        <v>709.20014349240819</v>
      </c>
      <c r="B125" s="18">
        <f>A125*$M$8</f>
        <v>106380.02152386123</v>
      </c>
      <c r="C125" s="19">
        <v>0</v>
      </c>
      <c r="D125" s="19">
        <v>5000</v>
      </c>
      <c r="E125" s="19">
        <v>120</v>
      </c>
      <c r="F125" s="19">
        <v>100</v>
      </c>
      <c r="G125" s="18">
        <f t="shared" si="4"/>
        <v>21276.004304772243</v>
      </c>
      <c r="H125" s="19">
        <f t="shared" si="5"/>
        <v>30460.007174620405</v>
      </c>
      <c r="I125" s="18">
        <f t="shared" si="6"/>
        <v>30460.007174620405</v>
      </c>
      <c r="J125" s="19" t="str">
        <f t="shared" si="7"/>
        <v>USA</v>
      </c>
    </row>
    <row r="126" spans="1:10" ht="16" x14ac:dyDescent="0.2">
      <c r="A126" s="18">
        <v>526.81167690400582</v>
      </c>
      <c r="B126" s="18">
        <f>A126*$M$8</f>
        <v>79021.751535600866</v>
      </c>
      <c r="C126" s="19">
        <v>0</v>
      </c>
      <c r="D126" s="19">
        <v>5000</v>
      </c>
      <c r="E126" s="19">
        <v>120</v>
      </c>
      <c r="F126" s="19">
        <v>100</v>
      </c>
      <c r="G126" s="18">
        <f t="shared" si="4"/>
        <v>15804.35030712017</v>
      </c>
      <c r="H126" s="19">
        <f t="shared" si="5"/>
        <v>21340.583845200286</v>
      </c>
      <c r="I126" s="18">
        <f t="shared" si="6"/>
        <v>21340.583845200286</v>
      </c>
      <c r="J126" s="19" t="str">
        <f t="shared" si="7"/>
        <v>USA</v>
      </c>
    </row>
    <row r="127" spans="1:10" ht="16" x14ac:dyDescent="0.2">
      <c r="A127" s="18">
        <v>523.85372562513396</v>
      </c>
      <c r="B127" s="18">
        <f>A127*$M$8</f>
        <v>78578.058843770094</v>
      </c>
      <c r="C127" s="19">
        <v>0</v>
      </c>
      <c r="D127" s="19">
        <v>5000</v>
      </c>
      <c r="E127" s="19">
        <v>120</v>
      </c>
      <c r="F127" s="19">
        <v>100</v>
      </c>
      <c r="G127" s="18">
        <f t="shared" si="4"/>
        <v>15715.611768754017</v>
      </c>
      <c r="H127" s="19">
        <f t="shared" si="5"/>
        <v>21192.686281256698</v>
      </c>
      <c r="I127" s="18">
        <f t="shared" si="6"/>
        <v>21192.686281256698</v>
      </c>
      <c r="J127" s="19" t="str">
        <f t="shared" si="7"/>
        <v>USA</v>
      </c>
    </row>
    <row r="128" spans="1:10" ht="16" x14ac:dyDescent="0.2">
      <c r="A128" s="18">
        <v>609.56658162622091</v>
      </c>
      <c r="B128" s="18">
        <f>A128*$M$8</f>
        <v>91434.987243933138</v>
      </c>
      <c r="C128" s="19">
        <v>0</v>
      </c>
      <c r="D128" s="19">
        <v>5000</v>
      </c>
      <c r="E128" s="19">
        <v>120</v>
      </c>
      <c r="F128" s="19">
        <v>100</v>
      </c>
      <c r="G128" s="18">
        <f t="shared" si="4"/>
        <v>18286.997448786628</v>
      </c>
      <c r="H128" s="19">
        <f t="shared" si="5"/>
        <v>25478.329081311036</v>
      </c>
      <c r="I128" s="18">
        <f t="shared" si="6"/>
        <v>25478.329081311036</v>
      </c>
      <c r="J128" s="19" t="str">
        <f t="shared" si="7"/>
        <v>USA</v>
      </c>
    </row>
    <row r="129" spans="1:10" ht="16" x14ac:dyDescent="0.2">
      <c r="A129" s="18">
        <v>585.53739189428154</v>
      </c>
      <c r="B129" s="18">
        <f>A129*$M$8</f>
        <v>87830.608784142227</v>
      </c>
      <c r="C129" s="19">
        <v>0</v>
      </c>
      <c r="D129" s="19">
        <v>5000</v>
      </c>
      <c r="E129" s="19">
        <v>120</v>
      </c>
      <c r="F129" s="19">
        <v>100</v>
      </c>
      <c r="G129" s="18">
        <f t="shared" si="4"/>
        <v>17566.121756828448</v>
      </c>
      <c r="H129" s="19">
        <f t="shared" si="5"/>
        <v>24276.869594714073</v>
      </c>
      <c r="I129" s="18">
        <f t="shared" si="6"/>
        <v>24276.869594714073</v>
      </c>
      <c r="J129" s="19" t="str">
        <f t="shared" si="7"/>
        <v>USA</v>
      </c>
    </row>
    <row r="130" spans="1:10" ht="16" x14ac:dyDescent="0.2">
      <c r="A130" s="18">
        <v>526.94556719015611</v>
      </c>
      <c r="B130" s="18">
        <f>A130*$M$8</f>
        <v>79041.835078523422</v>
      </c>
      <c r="C130" s="19">
        <v>0</v>
      </c>
      <c r="D130" s="19">
        <v>5000</v>
      </c>
      <c r="E130" s="19">
        <v>120</v>
      </c>
      <c r="F130" s="19">
        <v>100</v>
      </c>
      <c r="G130" s="18">
        <f t="shared" si="4"/>
        <v>15808.367015704687</v>
      </c>
      <c r="H130" s="19">
        <f t="shared" si="5"/>
        <v>21347.278359507807</v>
      </c>
      <c r="I130" s="18">
        <f t="shared" si="6"/>
        <v>21347.278359507807</v>
      </c>
      <c r="J130" s="19" t="str">
        <f t="shared" si="7"/>
        <v>USA</v>
      </c>
    </row>
    <row r="131" spans="1:10" ht="16" x14ac:dyDescent="0.2">
      <c r="A131" s="18">
        <v>374.14776495385343</v>
      </c>
      <c r="B131" s="18">
        <f>A131*$M$8</f>
        <v>56122.164743078014</v>
      </c>
      <c r="C131" s="19">
        <v>0</v>
      </c>
      <c r="D131" s="19">
        <v>5000</v>
      </c>
      <c r="E131" s="19">
        <v>120</v>
      </c>
      <c r="F131" s="19">
        <v>100</v>
      </c>
      <c r="G131" s="18">
        <f t="shared" ref="G131:G194" si="8">B131-(A131*E131)</f>
        <v>11224.432948615606</v>
      </c>
      <c r="H131" s="19">
        <f t="shared" ref="H131:H194" si="9">B131-((A131*F131)+5000)</f>
        <v>13707.388247692674</v>
      </c>
      <c r="I131" s="18">
        <f t="shared" ref="I131:I194" si="10">MAX(G131:H131)</f>
        <v>13707.388247692674</v>
      </c>
      <c r="J131" s="19" t="str">
        <f t="shared" ref="J131:J194" si="11">IF(I131=H131,"USA","Europe")</f>
        <v>USA</v>
      </c>
    </row>
    <row r="132" spans="1:10" ht="16" x14ac:dyDescent="0.2">
      <c r="A132" s="18">
        <v>301.48557941498495</v>
      </c>
      <c r="B132" s="18">
        <f>A132*$M$8</f>
        <v>45222.836912247745</v>
      </c>
      <c r="C132" s="19">
        <v>0</v>
      </c>
      <c r="D132" s="19">
        <v>5000</v>
      </c>
      <c r="E132" s="19">
        <v>120</v>
      </c>
      <c r="F132" s="19">
        <v>100</v>
      </c>
      <c r="G132" s="18">
        <f t="shared" si="8"/>
        <v>9044.5673824495534</v>
      </c>
      <c r="H132" s="19">
        <f t="shared" si="9"/>
        <v>10074.278970749248</v>
      </c>
      <c r="I132" s="18">
        <f t="shared" si="10"/>
        <v>10074.278970749248</v>
      </c>
      <c r="J132" s="19" t="str">
        <f t="shared" si="11"/>
        <v>USA</v>
      </c>
    </row>
    <row r="133" spans="1:10" ht="16" x14ac:dyDescent="0.2">
      <c r="A133" s="18">
        <v>668.13322765200076</v>
      </c>
      <c r="B133" s="18">
        <f>A133*$M$8</f>
        <v>100219.98414780012</v>
      </c>
      <c r="C133" s="19">
        <v>0</v>
      </c>
      <c r="D133" s="19">
        <v>5000</v>
      </c>
      <c r="E133" s="19">
        <v>120</v>
      </c>
      <c r="F133" s="19">
        <v>100</v>
      </c>
      <c r="G133" s="18">
        <f t="shared" si="8"/>
        <v>20043.996829560027</v>
      </c>
      <c r="H133" s="19">
        <f t="shared" si="9"/>
        <v>28406.661382600039</v>
      </c>
      <c r="I133" s="18">
        <f t="shared" si="10"/>
        <v>28406.661382600039</v>
      </c>
      <c r="J133" s="19" t="str">
        <f t="shared" si="11"/>
        <v>USA</v>
      </c>
    </row>
    <row r="134" spans="1:10" ht="16" x14ac:dyDescent="0.2">
      <c r="A134" s="18">
        <v>315.15714717803388</v>
      </c>
      <c r="B134" s="18">
        <f>A134*$M$8</f>
        <v>47273.572076705081</v>
      </c>
      <c r="C134" s="19">
        <v>0</v>
      </c>
      <c r="D134" s="19">
        <v>5000</v>
      </c>
      <c r="E134" s="19">
        <v>120</v>
      </c>
      <c r="F134" s="19">
        <v>100</v>
      </c>
      <c r="G134" s="18">
        <f t="shared" si="8"/>
        <v>9454.7144153410118</v>
      </c>
      <c r="H134" s="19">
        <f t="shared" si="9"/>
        <v>10757.857358901689</v>
      </c>
      <c r="I134" s="18">
        <f t="shared" si="10"/>
        <v>10757.857358901689</v>
      </c>
      <c r="J134" s="19" t="str">
        <f t="shared" si="11"/>
        <v>USA</v>
      </c>
    </row>
    <row r="135" spans="1:10" ht="16" x14ac:dyDescent="0.2">
      <c r="A135" s="18">
        <v>646.17262121577403</v>
      </c>
      <c r="B135" s="18">
        <f>A135*$M$8</f>
        <v>96925.893182366111</v>
      </c>
      <c r="C135" s="19">
        <v>0</v>
      </c>
      <c r="D135" s="19">
        <v>5000</v>
      </c>
      <c r="E135" s="19">
        <v>120</v>
      </c>
      <c r="F135" s="19">
        <v>100</v>
      </c>
      <c r="G135" s="18">
        <f t="shared" si="8"/>
        <v>19385.178636473225</v>
      </c>
      <c r="H135" s="19">
        <f t="shared" si="9"/>
        <v>27308.631060788714</v>
      </c>
      <c r="I135" s="18">
        <f t="shared" si="10"/>
        <v>27308.631060788714</v>
      </c>
      <c r="J135" s="19" t="str">
        <f t="shared" si="11"/>
        <v>USA</v>
      </c>
    </row>
    <row r="136" spans="1:10" ht="16" x14ac:dyDescent="0.2">
      <c r="A136" s="18">
        <v>223.24477351421712</v>
      </c>
      <c r="B136" s="18">
        <f>A136*$M$8</f>
        <v>33486.71602713257</v>
      </c>
      <c r="C136" s="19">
        <v>0</v>
      </c>
      <c r="D136" s="19">
        <v>5000</v>
      </c>
      <c r="E136" s="19">
        <v>120</v>
      </c>
      <c r="F136" s="19">
        <v>100</v>
      </c>
      <c r="G136" s="18">
        <f t="shared" si="8"/>
        <v>6697.3432054265177</v>
      </c>
      <c r="H136" s="19">
        <f t="shared" si="9"/>
        <v>6162.2386757108579</v>
      </c>
      <c r="I136" s="18">
        <f t="shared" si="10"/>
        <v>6697.3432054265177</v>
      </c>
      <c r="J136" s="19" t="str">
        <f t="shared" si="11"/>
        <v>Europe</v>
      </c>
    </row>
    <row r="137" spans="1:10" ht="16" x14ac:dyDescent="0.2">
      <c r="A137" s="18">
        <v>274.90845344723596</v>
      </c>
      <c r="B137" s="18">
        <f>A137*$M$8</f>
        <v>41236.268017085393</v>
      </c>
      <c r="C137" s="19">
        <v>0</v>
      </c>
      <c r="D137" s="19">
        <v>5000</v>
      </c>
      <c r="E137" s="19">
        <v>120</v>
      </c>
      <c r="F137" s="19">
        <v>100</v>
      </c>
      <c r="G137" s="18">
        <f t="shared" si="8"/>
        <v>8247.2536034170771</v>
      </c>
      <c r="H137" s="19">
        <f t="shared" si="9"/>
        <v>8745.4226723617976</v>
      </c>
      <c r="I137" s="18">
        <f t="shared" si="10"/>
        <v>8745.4226723617976</v>
      </c>
      <c r="J137" s="19" t="str">
        <f t="shared" si="11"/>
        <v>USA</v>
      </c>
    </row>
    <row r="138" spans="1:10" ht="16" x14ac:dyDescent="0.2">
      <c r="A138" s="18">
        <v>386.37708769476836</v>
      </c>
      <c r="B138" s="18">
        <f>A138*$M$8</f>
        <v>57956.563154215255</v>
      </c>
      <c r="C138" s="19">
        <v>0</v>
      </c>
      <c r="D138" s="19">
        <v>5000</v>
      </c>
      <c r="E138" s="19">
        <v>120</v>
      </c>
      <c r="F138" s="19">
        <v>100</v>
      </c>
      <c r="G138" s="18">
        <f t="shared" si="8"/>
        <v>11591.312630843051</v>
      </c>
      <c r="H138" s="19">
        <f t="shared" si="9"/>
        <v>14318.854384738421</v>
      </c>
      <c r="I138" s="18">
        <f t="shared" si="10"/>
        <v>14318.854384738421</v>
      </c>
      <c r="J138" s="19" t="str">
        <f t="shared" si="11"/>
        <v>USA</v>
      </c>
    </row>
    <row r="139" spans="1:10" ht="16" x14ac:dyDescent="0.2">
      <c r="A139" s="18">
        <v>639.71288597197872</v>
      </c>
      <c r="B139" s="18">
        <f>A139*$M$8</f>
        <v>95956.93289579681</v>
      </c>
      <c r="C139" s="19">
        <v>0</v>
      </c>
      <c r="D139" s="19">
        <v>5000</v>
      </c>
      <c r="E139" s="19">
        <v>120</v>
      </c>
      <c r="F139" s="19">
        <v>100</v>
      </c>
      <c r="G139" s="18">
        <f t="shared" si="8"/>
        <v>19191.386579159356</v>
      </c>
      <c r="H139" s="19">
        <f t="shared" si="9"/>
        <v>26985.644298598942</v>
      </c>
      <c r="I139" s="18">
        <f t="shared" si="10"/>
        <v>26985.644298598942</v>
      </c>
      <c r="J139" s="19" t="str">
        <f t="shared" si="11"/>
        <v>USA</v>
      </c>
    </row>
    <row r="140" spans="1:10" ht="16" x14ac:dyDescent="0.2">
      <c r="A140" s="18">
        <v>254.47453104633584</v>
      </c>
      <c r="B140" s="18">
        <f>A140*$M$8</f>
        <v>38171.179656950379</v>
      </c>
      <c r="C140" s="19">
        <v>0</v>
      </c>
      <c r="D140" s="19">
        <v>5000</v>
      </c>
      <c r="E140" s="19">
        <v>120</v>
      </c>
      <c r="F140" s="19">
        <v>100</v>
      </c>
      <c r="G140" s="18">
        <f t="shared" si="8"/>
        <v>7634.2359313900779</v>
      </c>
      <c r="H140" s="19">
        <f t="shared" si="9"/>
        <v>7723.7265523167953</v>
      </c>
      <c r="I140" s="18">
        <f t="shared" si="10"/>
        <v>7723.7265523167953</v>
      </c>
      <c r="J140" s="19" t="str">
        <f t="shared" si="11"/>
        <v>USA</v>
      </c>
    </row>
    <row r="141" spans="1:10" ht="16" x14ac:dyDescent="0.2">
      <c r="A141" s="18">
        <v>753.44329576634027</v>
      </c>
      <c r="B141" s="18">
        <f>A141*$M$8</f>
        <v>113016.49436495104</v>
      </c>
      <c r="C141" s="19">
        <v>0</v>
      </c>
      <c r="D141" s="19">
        <v>5000</v>
      </c>
      <c r="E141" s="19">
        <v>120</v>
      </c>
      <c r="F141" s="19">
        <v>100</v>
      </c>
      <c r="G141" s="18">
        <f t="shared" si="8"/>
        <v>22603.298872990214</v>
      </c>
      <c r="H141" s="19">
        <f t="shared" si="9"/>
        <v>32672.164788317008</v>
      </c>
      <c r="I141" s="18">
        <f t="shared" si="10"/>
        <v>32672.164788317008</v>
      </c>
      <c r="J141" s="19" t="str">
        <f t="shared" si="11"/>
        <v>USA</v>
      </c>
    </row>
    <row r="142" spans="1:10" ht="16" x14ac:dyDescent="0.2">
      <c r="A142" s="18">
        <v>721.47194488042589</v>
      </c>
      <c r="B142" s="18">
        <f>A142*$M$8</f>
        <v>108220.79173206388</v>
      </c>
      <c r="C142" s="19">
        <v>0</v>
      </c>
      <c r="D142" s="19">
        <v>5000</v>
      </c>
      <c r="E142" s="19">
        <v>120</v>
      </c>
      <c r="F142" s="19">
        <v>100</v>
      </c>
      <c r="G142" s="18">
        <f t="shared" si="8"/>
        <v>21644.158346412776</v>
      </c>
      <c r="H142" s="19">
        <f t="shared" si="9"/>
        <v>31073.597244021294</v>
      </c>
      <c r="I142" s="18">
        <f t="shared" si="10"/>
        <v>31073.597244021294</v>
      </c>
      <c r="J142" s="19" t="str">
        <f t="shared" si="11"/>
        <v>USA</v>
      </c>
    </row>
    <row r="143" spans="1:10" ht="16" x14ac:dyDescent="0.2">
      <c r="A143" s="18">
        <v>378.97760531817448</v>
      </c>
      <c r="B143" s="18">
        <f>A143*$M$8</f>
        <v>56846.64079772617</v>
      </c>
      <c r="C143" s="19">
        <v>0</v>
      </c>
      <c r="D143" s="19">
        <v>5000</v>
      </c>
      <c r="E143" s="19">
        <v>120</v>
      </c>
      <c r="F143" s="19">
        <v>100</v>
      </c>
      <c r="G143" s="18">
        <f t="shared" si="8"/>
        <v>11369.328159545228</v>
      </c>
      <c r="H143" s="19">
        <f t="shared" si="9"/>
        <v>13948.880265908723</v>
      </c>
      <c r="I143" s="18">
        <f t="shared" si="10"/>
        <v>13948.880265908723</v>
      </c>
      <c r="J143" s="19" t="str">
        <f t="shared" si="11"/>
        <v>USA</v>
      </c>
    </row>
    <row r="144" spans="1:10" ht="16" x14ac:dyDescent="0.2">
      <c r="A144" s="18">
        <v>476.61258255905125</v>
      </c>
      <c r="B144" s="18">
        <f>A144*$M$8</f>
        <v>71491.887383857684</v>
      </c>
      <c r="C144" s="19">
        <v>0</v>
      </c>
      <c r="D144" s="19">
        <v>5000</v>
      </c>
      <c r="E144" s="19">
        <v>120</v>
      </c>
      <c r="F144" s="19">
        <v>100</v>
      </c>
      <c r="G144" s="18">
        <f t="shared" si="8"/>
        <v>14298.377476771537</v>
      </c>
      <c r="H144" s="19">
        <f t="shared" si="9"/>
        <v>18830.629127952561</v>
      </c>
      <c r="I144" s="18">
        <f t="shared" si="10"/>
        <v>18830.629127952561</v>
      </c>
      <c r="J144" s="19" t="str">
        <f t="shared" si="11"/>
        <v>USA</v>
      </c>
    </row>
    <row r="145" spans="1:10" ht="16" x14ac:dyDescent="0.2">
      <c r="A145" s="18">
        <v>427.67506997458406</v>
      </c>
      <c r="B145" s="18">
        <f>A145*$M$8</f>
        <v>64151.260496187606</v>
      </c>
      <c r="C145" s="19">
        <v>0</v>
      </c>
      <c r="D145" s="19">
        <v>5000</v>
      </c>
      <c r="E145" s="19">
        <v>120</v>
      </c>
      <c r="F145" s="19">
        <v>100</v>
      </c>
      <c r="G145" s="18">
        <f t="shared" si="8"/>
        <v>12830.252099237521</v>
      </c>
      <c r="H145" s="19">
        <f t="shared" si="9"/>
        <v>16383.753498729202</v>
      </c>
      <c r="I145" s="18">
        <f t="shared" si="10"/>
        <v>16383.753498729202</v>
      </c>
      <c r="J145" s="19" t="str">
        <f t="shared" si="11"/>
        <v>USA</v>
      </c>
    </row>
    <row r="146" spans="1:10" ht="16" x14ac:dyDescent="0.2">
      <c r="A146" s="18">
        <v>534.9010628344962</v>
      </c>
      <c r="B146" s="18">
        <f>A146*$M$8</f>
        <v>80235.159425174425</v>
      </c>
      <c r="C146" s="19">
        <v>0</v>
      </c>
      <c r="D146" s="19">
        <v>5000</v>
      </c>
      <c r="E146" s="19">
        <v>120</v>
      </c>
      <c r="F146" s="19">
        <v>100</v>
      </c>
      <c r="G146" s="18">
        <f t="shared" si="8"/>
        <v>16047.031885034878</v>
      </c>
      <c r="H146" s="19">
        <f t="shared" si="9"/>
        <v>21745.053141724806</v>
      </c>
      <c r="I146" s="18">
        <f t="shared" si="10"/>
        <v>21745.053141724806</v>
      </c>
      <c r="J146" s="19" t="str">
        <f t="shared" si="11"/>
        <v>USA</v>
      </c>
    </row>
    <row r="147" spans="1:10" ht="16" x14ac:dyDescent="0.2">
      <c r="A147" s="18">
        <v>282.16305937718744</v>
      </c>
      <c r="B147" s="18">
        <f>A147*$M$8</f>
        <v>42324.458906578118</v>
      </c>
      <c r="C147" s="19">
        <v>0</v>
      </c>
      <c r="D147" s="19">
        <v>5000</v>
      </c>
      <c r="E147" s="19">
        <v>120</v>
      </c>
      <c r="F147" s="19">
        <v>100</v>
      </c>
      <c r="G147" s="18">
        <f t="shared" si="8"/>
        <v>8464.8917813156295</v>
      </c>
      <c r="H147" s="19">
        <f t="shared" si="9"/>
        <v>9108.1529688593728</v>
      </c>
      <c r="I147" s="18">
        <f t="shared" si="10"/>
        <v>9108.1529688593728</v>
      </c>
      <c r="J147" s="19" t="str">
        <f t="shared" si="11"/>
        <v>USA</v>
      </c>
    </row>
    <row r="148" spans="1:10" ht="16" x14ac:dyDescent="0.2">
      <c r="A148" s="18">
        <v>514.5389523890517</v>
      </c>
      <c r="B148" s="18">
        <f>A148*$M$8</f>
        <v>77180.842858357762</v>
      </c>
      <c r="C148" s="19">
        <v>0</v>
      </c>
      <c r="D148" s="19">
        <v>5000</v>
      </c>
      <c r="E148" s="19">
        <v>120</v>
      </c>
      <c r="F148" s="19">
        <v>100</v>
      </c>
      <c r="G148" s="18">
        <f t="shared" si="8"/>
        <v>15436.168571671558</v>
      </c>
      <c r="H148" s="19">
        <f t="shared" si="9"/>
        <v>20726.947619452592</v>
      </c>
      <c r="I148" s="18">
        <f t="shared" si="10"/>
        <v>20726.947619452592</v>
      </c>
      <c r="J148" s="19" t="str">
        <f t="shared" si="11"/>
        <v>USA</v>
      </c>
    </row>
    <row r="149" spans="1:10" ht="16" x14ac:dyDescent="0.2">
      <c r="A149" s="18">
        <v>656.1728027910799</v>
      </c>
      <c r="B149" s="18">
        <f>A149*$M$8</f>
        <v>98425.92041866199</v>
      </c>
      <c r="C149" s="19">
        <v>0</v>
      </c>
      <c r="D149" s="19">
        <v>5000</v>
      </c>
      <c r="E149" s="19">
        <v>120</v>
      </c>
      <c r="F149" s="19">
        <v>100</v>
      </c>
      <c r="G149" s="18">
        <f t="shared" si="8"/>
        <v>19685.184083732398</v>
      </c>
      <c r="H149" s="19">
        <f t="shared" si="9"/>
        <v>27808.640139554002</v>
      </c>
      <c r="I149" s="18">
        <f t="shared" si="10"/>
        <v>27808.640139554002</v>
      </c>
      <c r="J149" s="19" t="str">
        <f t="shared" si="11"/>
        <v>USA</v>
      </c>
    </row>
    <row r="150" spans="1:10" ht="16" x14ac:dyDescent="0.2">
      <c r="A150" s="18">
        <v>296.29650967954495</v>
      </c>
      <c r="B150" s="18">
        <f>A150*$M$8</f>
        <v>44444.47645193174</v>
      </c>
      <c r="C150" s="19">
        <v>0</v>
      </c>
      <c r="D150" s="19">
        <v>5000</v>
      </c>
      <c r="E150" s="19">
        <v>120</v>
      </c>
      <c r="F150" s="19">
        <v>100</v>
      </c>
      <c r="G150" s="18">
        <f t="shared" si="8"/>
        <v>8888.8952903863465</v>
      </c>
      <c r="H150" s="19">
        <f t="shared" si="9"/>
        <v>9814.8254839772417</v>
      </c>
      <c r="I150" s="18">
        <f t="shared" si="10"/>
        <v>9814.8254839772417</v>
      </c>
      <c r="J150" s="19" t="str">
        <f t="shared" si="11"/>
        <v>USA</v>
      </c>
    </row>
    <row r="151" spans="1:10" ht="16" x14ac:dyDescent="0.2">
      <c r="A151" s="18">
        <v>455.43818411204882</v>
      </c>
      <c r="B151" s="18">
        <f>A151*$M$8</f>
        <v>68315.727616807329</v>
      </c>
      <c r="C151" s="19">
        <v>0</v>
      </c>
      <c r="D151" s="19">
        <v>5000</v>
      </c>
      <c r="E151" s="19">
        <v>120</v>
      </c>
      <c r="F151" s="19">
        <v>100</v>
      </c>
      <c r="G151" s="18">
        <f t="shared" si="8"/>
        <v>13663.145523361469</v>
      </c>
      <c r="H151" s="19">
        <f t="shared" si="9"/>
        <v>17771.909205602446</v>
      </c>
      <c r="I151" s="18">
        <f t="shared" si="10"/>
        <v>17771.909205602446</v>
      </c>
      <c r="J151" s="19" t="str">
        <f t="shared" si="11"/>
        <v>USA</v>
      </c>
    </row>
    <row r="152" spans="1:10" ht="16" x14ac:dyDescent="0.2">
      <c r="A152" s="18">
        <v>349.56037120407467</v>
      </c>
      <c r="B152" s="18">
        <f>A152*$M$8</f>
        <v>52434.0556806112</v>
      </c>
      <c r="C152" s="19">
        <v>0</v>
      </c>
      <c r="D152" s="19">
        <v>5000</v>
      </c>
      <c r="E152" s="19">
        <v>120</v>
      </c>
      <c r="F152" s="19">
        <v>100</v>
      </c>
      <c r="G152" s="18">
        <f t="shared" si="8"/>
        <v>10486.81113612224</v>
      </c>
      <c r="H152" s="19">
        <f t="shared" si="9"/>
        <v>12478.018560203731</v>
      </c>
      <c r="I152" s="18">
        <f t="shared" si="10"/>
        <v>12478.018560203731</v>
      </c>
      <c r="J152" s="19" t="str">
        <f t="shared" si="11"/>
        <v>USA</v>
      </c>
    </row>
    <row r="153" spans="1:10" ht="16" x14ac:dyDescent="0.2">
      <c r="A153" s="18">
        <v>461.15882688255925</v>
      </c>
      <c r="B153" s="18">
        <f>A153*$M$8</f>
        <v>69173.824032383884</v>
      </c>
      <c r="C153" s="19">
        <v>0</v>
      </c>
      <c r="D153" s="19">
        <v>5000</v>
      </c>
      <c r="E153" s="19">
        <v>120</v>
      </c>
      <c r="F153" s="19">
        <v>100</v>
      </c>
      <c r="G153" s="18">
        <f t="shared" si="8"/>
        <v>13834.764806476771</v>
      </c>
      <c r="H153" s="19">
        <f t="shared" si="9"/>
        <v>18057.941344127961</v>
      </c>
      <c r="I153" s="18">
        <f t="shared" si="10"/>
        <v>18057.941344127961</v>
      </c>
      <c r="J153" s="19" t="str">
        <f t="shared" si="11"/>
        <v>USA</v>
      </c>
    </row>
    <row r="154" spans="1:10" ht="16" x14ac:dyDescent="0.2">
      <c r="A154" s="18">
        <v>496.40341517348003</v>
      </c>
      <c r="B154" s="18">
        <f>A154*$M$8</f>
        <v>74460.512276022011</v>
      </c>
      <c r="C154" s="19">
        <v>0</v>
      </c>
      <c r="D154" s="19">
        <v>5000</v>
      </c>
      <c r="E154" s="19">
        <v>120</v>
      </c>
      <c r="F154" s="19">
        <v>100</v>
      </c>
      <c r="G154" s="18">
        <f t="shared" si="8"/>
        <v>14892.102455204411</v>
      </c>
      <c r="H154" s="19">
        <f t="shared" si="9"/>
        <v>19820.170758674009</v>
      </c>
      <c r="I154" s="18">
        <f t="shared" si="10"/>
        <v>19820.170758674009</v>
      </c>
      <c r="J154" s="19" t="str">
        <f t="shared" si="11"/>
        <v>USA</v>
      </c>
    </row>
    <row r="155" spans="1:10" ht="16" x14ac:dyDescent="0.2">
      <c r="A155" s="18">
        <v>652.19882067860976</v>
      </c>
      <c r="B155" s="18">
        <f>A155*$M$8</f>
        <v>97829.823101791466</v>
      </c>
      <c r="C155" s="19">
        <v>0</v>
      </c>
      <c r="D155" s="19">
        <v>5000</v>
      </c>
      <c r="E155" s="19">
        <v>120</v>
      </c>
      <c r="F155" s="19">
        <v>100</v>
      </c>
      <c r="G155" s="18">
        <f t="shared" si="8"/>
        <v>19565.964620358296</v>
      </c>
      <c r="H155" s="19">
        <f t="shared" si="9"/>
        <v>27609.941033930489</v>
      </c>
      <c r="I155" s="18">
        <f t="shared" si="10"/>
        <v>27609.941033930489</v>
      </c>
      <c r="J155" s="19" t="str">
        <f t="shared" si="11"/>
        <v>USA</v>
      </c>
    </row>
    <row r="156" spans="1:10" ht="16" x14ac:dyDescent="0.2">
      <c r="A156" s="18">
        <v>705.57914539500098</v>
      </c>
      <c r="B156" s="18">
        <f>A156*$M$8</f>
        <v>105836.87180925015</v>
      </c>
      <c r="C156" s="19">
        <v>0</v>
      </c>
      <c r="D156" s="19">
        <v>5000</v>
      </c>
      <c r="E156" s="19">
        <v>120</v>
      </c>
      <c r="F156" s="19">
        <v>100</v>
      </c>
      <c r="G156" s="18">
        <f t="shared" si="8"/>
        <v>21167.37436185003</v>
      </c>
      <c r="H156" s="19">
        <f t="shared" si="9"/>
        <v>30278.957269750055</v>
      </c>
      <c r="I156" s="18">
        <f t="shared" si="10"/>
        <v>30278.957269750055</v>
      </c>
      <c r="J156" s="19" t="str">
        <f t="shared" si="11"/>
        <v>USA</v>
      </c>
    </row>
    <row r="157" spans="1:10" ht="16" x14ac:dyDescent="0.2">
      <c r="A157" s="18">
        <v>268.69665378178314</v>
      </c>
      <c r="B157" s="18">
        <f>A157*$M$8</f>
        <v>40304.498067267472</v>
      </c>
      <c r="C157" s="19">
        <v>0</v>
      </c>
      <c r="D157" s="19">
        <v>5000</v>
      </c>
      <c r="E157" s="19">
        <v>120</v>
      </c>
      <c r="F157" s="19">
        <v>100</v>
      </c>
      <c r="G157" s="18">
        <f t="shared" si="8"/>
        <v>8060.8996134534937</v>
      </c>
      <c r="H157" s="19">
        <f t="shared" si="9"/>
        <v>8434.8326890891585</v>
      </c>
      <c r="I157" s="18">
        <f t="shared" si="10"/>
        <v>8434.8326890891585</v>
      </c>
      <c r="J157" s="19" t="str">
        <f t="shared" si="11"/>
        <v>USA</v>
      </c>
    </row>
    <row r="158" spans="1:10" ht="16" x14ac:dyDescent="0.2">
      <c r="A158" s="18">
        <v>384.66011042923668</v>
      </c>
      <c r="B158" s="18">
        <f>A158*$M$8</f>
        <v>57699.0165643855</v>
      </c>
      <c r="C158" s="19">
        <v>0</v>
      </c>
      <c r="D158" s="19">
        <v>5000</v>
      </c>
      <c r="E158" s="19">
        <v>120</v>
      </c>
      <c r="F158" s="19">
        <v>100</v>
      </c>
      <c r="G158" s="18">
        <f t="shared" si="8"/>
        <v>11539.803312877099</v>
      </c>
      <c r="H158" s="19">
        <f t="shared" si="9"/>
        <v>14233.005521461833</v>
      </c>
      <c r="I158" s="18">
        <f t="shared" si="10"/>
        <v>14233.005521461833</v>
      </c>
      <c r="J158" s="19" t="str">
        <f t="shared" si="11"/>
        <v>USA</v>
      </c>
    </row>
    <row r="159" spans="1:10" ht="16" x14ac:dyDescent="0.2">
      <c r="A159" s="18">
        <v>582.47598418149914</v>
      </c>
      <c r="B159" s="18">
        <f>A159*$M$8</f>
        <v>87371.397627224869</v>
      </c>
      <c r="C159" s="19">
        <v>0</v>
      </c>
      <c r="D159" s="19">
        <v>5000</v>
      </c>
      <c r="E159" s="19">
        <v>120</v>
      </c>
      <c r="F159" s="19">
        <v>100</v>
      </c>
      <c r="G159" s="18">
        <f t="shared" si="8"/>
        <v>17474.279525444974</v>
      </c>
      <c r="H159" s="19">
        <f t="shared" si="9"/>
        <v>24123.799209074954</v>
      </c>
      <c r="I159" s="18">
        <f t="shared" si="10"/>
        <v>24123.799209074954</v>
      </c>
      <c r="J159" s="19" t="str">
        <f t="shared" si="11"/>
        <v>USA</v>
      </c>
    </row>
    <row r="160" spans="1:10" ht="16" x14ac:dyDescent="0.2">
      <c r="A160" s="18">
        <v>673.86613845539557</v>
      </c>
      <c r="B160" s="18">
        <f>A160*$M$8</f>
        <v>101079.92076830934</v>
      </c>
      <c r="C160" s="19">
        <v>0</v>
      </c>
      <c r="D160" s="19">
        <v>5000</v>
      </c>
      <c r="E160" s="19">
        <v>120</v>
      </c>
      <c r="F160" s="19">
        <v>100</v>
      </c>
      <c r="G160" s="18">
        <f t="shared" si="8"/>
        <v>20215.984153661877</v>
      </c>
      <c r="H160" s="19">
        <f t="shared" si="9"/>
        <v>28693.306922769785</v>
      </c>
      <c r="I160" s="18">
        <f t="shared" si="10"/>
        <v>28693.306922769785</v>
      </c>
      <c r="J160" s="19" t="str">
        <f t="shared" si="11"/>
        <v>USA</v>
      </c>
    </row>
    <row r="161" spans="1:10" ht="16" x14ac:dyDescent="0.2">
      <c r="A161" s="18">
        <v>668.18901983471073</v>
      </c>
      <c r="B161" s="18">
        <f>A161*$M$8</f>
        <v>100228.35297520661</v>
      </c>
      <c r="C161" s="19">
        <v>0</v>
      </c>
      <c r="D161" s="19">
        <v>5000</v>
      </c>
      <c r="E161" s="19">
        <v>120</v>
      </c>
      <c r="F161" s="19">
        <v>100</v>
      </c>
      <c r="G161" s="18">
        <f t="shared" si="8"/>
        <v>20045.670595041316</v>
      </c>
      <c r="H161" s="19">
        <f t="shared" si="9"/>
        <v>28409.450991735532</v>
      </c>
      <c r="I161" s="18">
        <f t="shared" si="10"/>
        <v>28409.450991735532</v>
      </c>
      <c r="J161" s="19" t="str">
        <f t="shared" si="11"/>
        <v>USA</v>
      </c>
    </row>
    <row r="162" spans="1:10" ht="16" x14ac:dyDescent="0.2">
      <c r="A162" s="18">
        <v>652.85636198374266</v>
      </c>
      <c r="B162" s="18">
        <f>A162*$M$8</f>
        <v>97928.454297561402</v>
      </c>
      <c r="C162" s="19">
        <v>0</v>
      </c>
      <c r="D162" s="19">
        <v>5000</v>
      </c>
      <c r="E162" s="19">
        <v>120</v>
      </c>
      <c r="F162" s="19">
        <v>100</v>
      </c>
      <c r="G162" s="18">
        <f t="shared" si="8"/>
        <v>19585.69085951228</v>
      </c>
      <c r="H162" s="19">
        <f t="shared" si="9"/>
        <v>27642.818099187134</v>
      </c>
      <c r="I162" s="18">
        <f t="shared" si="10"/>
        <v>27642.818099187134</v>
      </c>
      <c r="J162" s="19" t="str">
        <f t="shared" si="11"/>
        <v>USA</v>
      </c>
    </row>
    <row r="163" spans="1:10" ht="16" x14ac:dyDescent="0.2">
      <c r="A163" s="18">
        <v>356.87586076412157</v>
      </c>
      <c r="B163" s="18">
        <f>A163*$M$8</f>
        <v>53531.379114618234</v>
      </c>
      <c r="C163" s="19">
        <v>0</v>
      </c>
      <c r="D163" s="19">
        <v>5000</v>
      </c>
      <c r="E163" s="19">
        <v>120</v>
      </c>
      <c r="F163" s="19">
        <v>100</v>
      </c>
      <c r="G163" s="18">
        <f t="shared" si="8"/>
        <v>10706.275822923642</v>
      </c>
      <c r="H163" s="19">
        <f t="shared" si="9"/>
        <v>12843.79303820608</v>
      </c>
      <c r="I163" s="18">
        <f t="shared" si="10"/>
        <v>12843.79303820608</v>
      </c>
      <c r="J163" s="19" t="str">
        <f t="shared" si="11"/>
        <v>USA</v>
      </c>
    </row>
    <row r="164" spans="1:10" ht="16" x14ac:dyDescent="0.2">
      <c r="A164" s="18">
        <v>412.59186259125914</v>
      </c>
      <c r="B164" s="18">
        <f>A164*$M$8</f>
        <v>61888.779388688868</v>
      </c>
      <c r="C164" s="19">
        <v>0</v>
      </c>
      <c r="D164" s="19">
        <v>5000</v>
      </c>
      <c r="E164" s="19">
        <v>120</v>
      </c>
      <c r="F164" s="19">
        <v>100</v>
      </c>
      <c r="G164" s="18">
        <f t="shared" si="8"/>
        <v>12377.755877737771</v>
      </c>
      <c r="H164" s="19">
        <f t="shared" si="9"/>
        <v>15629.593129562956</v>
      </c>
      <c r="I164" s="18">
        <f t="shared" si="10"/>
        <v>15629.593129562956</v>
      </c>
      <c r="J164" s="19" t="str">
        <f t="shared" si="11"/>
        <v>USA</v>
      </c>
    </row>
    <row r="165" spans="1:10" ht="16" x14ac:dyDescent="0.2">
      <c r="A165" s="18">
        <v>231.43457129198805</v>
      </c>
      <c r="B165" s="18">
        <f>A165*$M$8</f>
        <v>34715.185693798208</v>
      </c>
      <c r="C165" s="19">
        <v>0</v>
      </c>
      <c r="D165" s="19">
        <v>5000</v>
      </c>
      <c r="E165" s="19">
        <v>120</v>
      </c>
      <c r="F165" s="19">
        <v>100</v>
      </c>
      <c r="G165" s="18">
        <f t="shared" si="8"/>
        <v>6943.0371387596424</v>
      </c>
      <c r="H165" s="19">
        <f t="shared" si="9"/>
        <v>6571.7285645994052</v>
      </c>
      <c r="I165" s="18">
        <f t="shared" si="10"/>
        <v>6943.0371387596424</v>
      </c>
      <c r="J165" s="19" t="str">
        <f t="shared" si="11"/>
        <v>Europe</v>
      </c>
    </row>
    <row r="166" spans="1:10" ht="16" x14ac:dyDescent="0.2">
      <c r="A166" s="18">
        <v>520.83970444316026</v>
      </c>
      <c r="B166" s="18">
        <f>A166*$M$8</f>
        <v>78125.955666474038</v>
      </c>
      <c r="C166" s="19">
        <v>0</v>
      </c>
      <c r="D166" s="19">
        <v>5000</v>
      </c>
      <c r="E166" s="19">
        <v>120</v>
      </c>
      <c r="F166" s="19">
        <v>100</v>
      </c>
      <c r="G166" s="18">
        <f t="shared" si="8"/>
        <v>15625.191133294808</v>
      </c>
      <c r="H166" s="19">
        <f t="shared" si="9"/>
        <v>21041.985222158015</v>
      </c>
      <c r="I166" s="18">
        <f t="shared" si="10"/>
        <v>21041.985222158015</v>
      </c>
      <c r="J166" s="19" t="str">
        <f t="shared" si="11"/>
        <v>USA</v>
      </c>
    </row>
    <row r="167" spans="1:10" ht="16" x14ac:dyDescent="0.2">
      <c r="A167" s="18">
        <v>352.91257619527755</v>
      </c>
      <c r="B167" s="18">
        <f>A167*$M$8</f>
        <v>52936.886429291633</v>
      </c>
      <c r="C167" s="19">
        <v>0</v>
      </c>
      <c r="D167" s="19">
        <v>5000</v>
      </c>
      <c r="E167" s="19">
        <v>120</v>
      </c>
      <c r="F167" s="19">
        <v>100</v>
      </c>
      <c r="G167" s="18">
        <f t="shared" si="8"/>
        <v>10587.377285858325</v>
      </c>
      <c r="H167" s="19">
        <f t="shared" si="9"/>
        <v>12645.628809763875</v>
      </c>
      <c r="I167" s="18">
        <f t="shared" si="10"/>
        <v>12645.628809763875</v>
      </c>
      <c r="J167" s="19" t="str">
        <f t="shared" si="11"/>
        <v>USA</v>
      </c>
    </row>
    <row r="168" spans="1:10" ht="16" x14ac:dyDescent="0.2">
      <c r="A168" s="18">
        <v>401.66811402964782</v>
      </c>
      <c r="B168" s="18">
        <f>A168*$M$8</f>
        <v>60250.217104447176</v>
      </c>
      <c r="C168" s="19">
        <v>0</v>
      </c>
      <c r="D168" s="19">
        <v>5000</v>
      </c>
      <c r="E168" s="19">
        <v>120</v>
      </c>
      <c r="F168" s="19">
        <v>100</v>
      </c>
      <c r="G168" s="18">
        <f t="shared" si="8"/>
        <v>12050.043420889437</v>
      </c>
      <c r="H168" s="19">
        <f t="shared" si="9"/>
        <v>15083.405701482392</v>
      </c>
      <c r="I168" s="18">
        <f t="shared" si="10"/>
        <v>15083.405701482392</v>
      </c>
      <c r="J168" s="19" t="str">
        <f t="shared" si="11"/>
        <v>USA</v>
      </c>
    </row>
    <row r="169" spans="1:10" ht="16" x14ac:dyDescent="0.2">
      <c r="A169" s="18">
        <v>235.99249629117199</v>
      </c>
      <c r="B169" s="18">
        <f>A169*$M$8</f>
        <v>35398.874443675799</v>
      </c>
      <c r="C169" s="19">
        <v>0</v>
      </c>
      <c r="D169" s="19">
        <v>5000</v>
      </c>
      <c r="E169" s="19">
        <v>120</v>
      </c>
      <c r="F169" s="19">
        <v>100</v>
      </c>
      <c r="G169" s="18">
        <f t="shared" si="8"/>
        <v>7079.774888735159</v>
      </c>
      <c r="H169" s="19">
        <f t="shared" si="9"/>
        <v>6799.6248145585996</v>
      </c>
      <c r="I169" s="18">
        <f t="shared" si="10"/>
        <v>7079.774888735159</v>
      </c>
      <c r="J169" s="19" t="str">
        <f t="shared" si="11"/>
        <v>Europe</v>
      </c>
    </row>
    <row r="170" spans="1:10" ht="16" x14ac:dyDescent="0.2">
      <c r="A170" s="18">
        <v>325.88516572764382</v>
      </c>
      <c r="B170" s="18">
        <f>A170*$M$8</f>
        <v>48882.774859146572</v>
      </c>
      <c r="C170" s="19">
        <v>0</v>
      </c>
      <c r="D170" s="19">
        <v>5000</v>
      </c>
      <c r="E170" s="19">
        <v>120</v>
      </c>
      <c r="F170" s="19">
        <v>100</v>
      </c>
      <c r="G170" s="18">
        <f t="shared" si="8"/>
        <v>9776.5549718293114</v>
      </c>
      <c r="H170" s="19">
        <f t="shared" si="9"/>
        <v>11294.258286382188</v>
      </c>
      <c r="I170" s="18">
        <f t="shared" si="10"/>
        <v>11294.258286382188</v>
      </c>
      <c r="J170" s="19" t="str">
        <f t="shared" si="11"/>
        <v>USA</v>
      </c>
    </row>
    <row r="171" spans="1:10" ht="16" x14ac:dyDescent="0.2">
      <c r="A171" s="18">
        <v>351.98038451000133</v>
      </c>
      <c r="B171" s="18">
        <f>A171*$M$8</f>
        <v>52797.057676500197</v>
      </c>
      <c r="C171" s="19">
        <v>0</v>
      </c>
      <c r="D171" s="19">
        <v>5000</v>
      </c>
      <c r="E171" s="19">
        <v>120</v>
      </c>
      <c r="F171" s="19">
        <v>100</v>
      </c>
      <c r="G171" s="18">
        <f t="shared" si="8"/>
        <v>10559.411535300038</v>
      </c>
      <c r="H171" s="19">
        <f t="shared" si="9"/>
        <v>12599.019225500066</v>
      </c>
      <c r="I171" s="18">
        <f t="shared" si="10"/>
        <v>12599.019225500066</v>
      </c>
      <c r="J171" s="19" t="str">
        <f t="shared" si="11"/>
        <v>USA</v>
      </c>
    </row>
    <row r="172" spans="1:10" ht="16" x14ac:dyDescent="0.2">
      <c r="A172" s="18">
        <v>334.32245959263412</v>
      </c>
      <c r="B172" s="18">
        <f>A172*$M$8</f>
        <v>50148.368938895117</v>
      </c>
      <c r="C172" s="19">
        <v>0</v>
      </c>
      <c r="D172" s="19">
        <v>5000</v>
      </c>
      <c r="E172" s="19">
        <v>120</v>
      </c>
      <c r="F172" s="19">
        <v>100</v>
      </c>
      <c r="G172" s="18">
        <f t="shared" si="8"/>
        <v>10029.673787779022</v>
      </c>
      <c r="H172" s="19">
        <f t="shared" si="9"/>
        <v>11716.122979631706</v>
      </c>
      <c r="I172" s="18">
        <f t="shared" si="10"/>
        <v>11716.122979631706</v>
      </c>
      <c r="J172" s="19" t="str">
        <f t="shared" si="11"/>
        <v>USA</v>
      </c>
    </row>
    <row r="173" spans="1:10" ht="16" x14ac:dyDescent="0.2">
      <c r="A173" s="18">
        <v>557.57837340122944</v>
      </c>
      <c r="B173" s="18">
        <f>A173*$M$8</f>
        <v>83636.756010184414</v>
      </c>
      <c r="C173" s="19">
        <v>0</v>
      </c>
      <c r="D173" s="19">
        <v>5000</v>
      </c>
      <c r="E173" s="19">
        <v>120</v>
      </c>
      <c r="F173" s="19">
        <v>100</v>
      </c>
      <c r="G173" s="18">
        <f t="shared" si="8"/>
        <v>16727.35120203688</v>
      </c>
      <c r="H173" s="19">
        <f t="shared" si="9"/>
        <v>22878.918670061466</v>
      </c>
      <c r="I173" s="18">
        <f t="shared" si="10"/>
        <v>22878.918670061466</v>
      </c>
      <c r="J173" s="19" t="str">
        <f t="shared" si="11"/>
        <v>USA</v>
      </c>
    </row>
    <row r="174" spans="1:10" ht="16" x14ac:dyDescent="0.2">
      <c r="A174" s="18">
        <v>419.72175446325997</v>
      </c>
      <c r="B174" s="18">
        <f>A174*$M$8</f>
        <v>62958.263169488993</v>
      </c>
      <c r="C174" s="19">
        <v>0</v>
      </c>
      <c r="D174" s="19">
        <v>5000</v>
      </c>
      <c r="E174" s="19">
        <v>120</v>
      </c>
      <c r="F174" s="19">
        <v>100</v>
      </c>
      <c r="G174" s="18">
        <f t="shared" si="8"/>
        <v>12591.6526338978</v>
      </c>
      <c r="H174" s="19">
        <f t="shared" si="9"/>
        <v>15986.087723162993</v>
      </c>
      <c r="I174" s="18">
        <f t="shared" si="10"/>
        <v>15986.087723162993</v>
      </c>
      <c r="J174" s="19" t="str">
        <f t="shared" si="11"/>
        <v>USA</v>
      </c>
    </row>
    <row r="175" spans="1:10" ht="16" x14ac:dyDescent="0.2">
      <c r="A175" s="18">
        <v>663.52726400994095</v>
      </c>
      <c r="B175" s="18">
        <f>A175*$M$8</f>
        <v>99529.089601491141</v>
      </c>
      <c r="C175" s="19">
        <v>0</v>
      </c>
      <c r="D175" s="19">
        <v>5000</v>
      </c>
      <c r="E175" s="19">
        <v>120</v>
      </c>
      <c r="F175" s="19">
        <v>100</v>
      </c>
      <c r="G175" s="18">
        <f t="shared" si="8"/>
        <v>19905.817920298228</v>
      </c>
      <c r="H175" s="19">
        <f t="shared" si="9"/>
        <v>28176.363200497042</v>
      </c>
      <c r="I175" s="18">
        <f t="shared" si="10"/>
        <v>28176.363200497042</v>
      </c>
      <c r="J175" s="19" t="str">
        <f t="shared" si="11"/>
        <v>USA</v>
      </c>
    </row>
    <row r="176" spans="1:10" ht="16" x14ac:dyDescent="0.2">
      <c r="A176" s="18">
        <v>302.7262150788336</v>
      </c>
      <c r="B176" s="18">
        <f>A176*$M$8</f>
        <v>45408.932261825037</v>
      </c>
      <c r="C176" s="19">
        <v>0</v>
      </c>
      <c r="D176" s="19">
        <v>5000</v>
      </c>
      <c r="E176" s="19">
        <v>120</v>
      </c>
      <c r="F176" s="19">
        <v>100</v>
      </c>
      <c r="G176" s="18">
        <f t="shared" si="8"/>
        <v>9081.786452365006</v>
      </c>
      <c r="H176" s="19">
        <f t="shared" si="9"/>
        <v>10136.310753941674</v>
      </c>
      <c r="I176" s="18">
        <f t="shared" si="10"/>
        <v>10136.310753941674</v>
      </c>
      <c r="J176" s="19" t="str">
        <f t="shared" si="11"/>
        <v>USA</v>
      </c>
    </row>
    <row r="177" spans="1:10" ht="16" x14ac:dyDescent="0.2">
      <c r="A177" s="18">
        <v>519.49682995653563</v>
      </c>
      <c r="B177" s="18">
        <f>A177*$M$8</f>
        <v>77924.524493480349</v>
      </c>
      <c r="C177" s="19">
        <v>0</v>
      </c>
      <c r="D177" s="19">
        <v>5000</v>
      </c>
      <c r="E177" s="19">
        <v>120</v>
      </c>
      <c r="F177" s="19">
        <v>100</v>
      </c>
      <c r="G177" s="18">
        <f t="shared" si="8"/>
        <v>15584.90489869607</v>
      </c>
      <c r="H177" s="19">
        <f t="shared" si="9"/>
        <v>20974.841497826783</v>
      </c>
      <c r="I177" s="18">
        <f t="shared" si="10"/>
        <v>20974.841497826783</v>
      </c>
      <c r="J177" s="19" t="str">
        <f t="shared" si="11"/>
        <v>USA</v>
      </c>
    </row>
    <row r="178" spans="1:10" ht="16" x14ac:dyDescent="0.2">
      <c r="A178" s="18">
        <v>583.22107949444148</v>
      </c>
      <c r="B178" s="18">
        <f>A178*$M$8</f>
        <v>87483.161924166227</v>
      </c>
      <c r="C178" s="19">
        <v>0</v>
      </c>
      <c r="D178" s="19">
        <v>5000</v>
      </c>
      <c r="E178" s="19">
        <v>120</v>
      </c>
      <c r="F178" s="19">
        <v>100</v>
      </c>
      <c r="G178" s="18">
        <f t="shared" si="8"/>
        <v>17496.632384833254</v>
      </c>
      <c r="H178" s="19">
        <f t="shared" si="9"/>
        <v>24161.053974722076</v>
      </c>
      <c r="I178" s="18">
        <f t="shared" si="10"/>
        <v>24161.053974722076</v>
      </c>
      <c r="J178" s="19" t="str">
        <f t="shared" si="11"/>
        <v>USA</v>
      </c>
    </row>
    <row r="179" spans="1:10" ht="16" x14ac:dyDescent="0.2">
      <c r="A179" s="18">
        <v>596.68306307712714</v>
      </c>
      <c r="B179" s="18">
        <f>A179*$M$8</f>
        <v>89502.459461569073</v>
      </c>
      <c r="C179" s="19">
        <v>0</v>
      </c>
      <c r="D179" s="19">
        <v>5000</v>
      </c>
      <c r="E179" s="19">
        <v>120</v>
      </c>
      <c r="F179" s="19">
        <v>100</v>
      </c>
      <c r="G179" s="18">
        <f t="shared" si="8"/>
        <v>17900.491892313818</v>
      </c>
      <c r="H179" s="19">
        <f t="shared" si="9"/>
        <v>24834.153153856358</v>
      </c>
      <c r="I179" s="18">
        <f t="shared" si="10"/>
        <v>24834.153153856358</v>
      </c>
      <c r="J179" s="19" t="str">
        <f t="shared" si="11"/>
        <v>USA</v>
      </c>
    </row>
    <row r="180" spans="1:10" ht="16" x14ac:dyDescent="0.2">
      <c r="A180" s="18">
        <v>652.24113727558461</v>
      </c>
      <c r="B180" s="18">
        <f>A180*$M$8</f>
        <v>97836.170591337694</v>
      </c>
      <c r="C180" s="19">
        <v>0</v>
      </c>
      <c r="D180" s="19">
        <v>5000</v>
      </c>
      <c r="E180" s="19">
        <v>120</v>
      </c>
      <c r="F180" s="19">
        <v>100</v>
      </c>
      <c r="G180" s="18">
        <f t="shared" si="8"/>
        <v>19567.234118267545</v>
      </c>
      <c r="H180" s="19">
        <f t="shared" si="9"/>
        <v>27612.056863779231</v>
      </c>
      <c r="I180" s="18">
        <f t="shared" si="10"/>
        <v>27612.056863779231</v>
      </c>
      <c r="J180" s="19" t="str">
        <f t="shared" si="11"/>
        <v>USA</v>
      </c>
    </row>
    <row r="181" spans="1:10" ht="16" x14ac:dyDescent="0.2">
      <c r="A181" s="18">
        <v>216.79419074989585</v>
      </c>
      <c r="B181" s="18">
        <f>A181*$M$8</f>
        <v>32519.128612484375</v>
      </c>
      <c r="C181" s="19">
        <v>0</v>
      </c>
      <c r="D181" s="19">
        <v>5000</v>
      </c>
      <c r="E181" s="19">
        <v>120</v>
      </c>
      <c r="F181" s="19">
        <v>100</v>
      </c>
      <c r="G181" s="18">
        <f t="shared" si="8"/>
        <v>6503.8257224968729</v>
      </c>
      <c r="H181" s="19">
        <f t="shared" si="9"/>
        <v>5839.7095374947894</v>
      </c>
      <c r="I181" s="18">
        <f t="shared" si="10"/>
        <v>6503.8257224968729</v>
      </c>
      <c r="J181" s="19" t="str">
        <f t="shared" si="11"/>
        <v>Europe</v>
      </c>
    </row>
    <row r="182" spans="1:10" ht="16" x14ac:dyDescent="0.2">
      <c r="A182" s="18">
        <v>459.96393349951313</v>
      </c>
      <c r="B182" s="18">
        <f>A182*$M$8</f>
        <v>68994.590024926976</v>
      </c>
      <c r="C182" s="19">
        <v>0</v>
      </c>
      <c r="D182" s="19">
        <v>5000</v>
      </c>
      <c r="E182" s="19">
        <v>120</v>
      </c>
      <c r="F182" s="19">
        <v>100</v>
      </c>
      <c r="G182" s="18">
        <f t="shared" si="8"/>
        <v>13798.918004985404</v>
      </c>
      <c r="H182" s="19">
        <f t="shared" si="9"/>
        <v>17998.196674975661</v>
      </c>
      <c r="I182" s="18">
        <f t="shared" si="10"/>
        <v>17998.196674975661</v>
      </c>
      <c r="J182" s="19" t="str">
        <f t="shared" si="11"/>
        <v>USA</v>
      </c>
    </row>
    <row r="183" spans="1:10" ht="16" x14ac:dyDescent="0.2">
      <c r="A183" s="18">
        <v>213.83032631773051</v>
      </c>
      <c r="B183" s="18">
        <f>A183*$M$8</f>
        <v>32074.548947659576</v>
      </c>
      <c r="C183" s="19">
        <v>0</v>
      </c>
      <c r="D183" s="19">
        <v>5000</v>
      </c>
      <c r="E183" s="19">
        <v>120</v>
      </c>
      <c r="F183" s="19">
        <v>100</v>
      </c>
      <c r="G183" s="18">
        <f t="shared" si="8"/>
        <v>6414.9097895319137</v>
      </c>
      <c r="H183" s="19">
        <f t="shared" si="9"/>
        <v>5691.5163158865253</v>
      </c>
      <c r="I183" s="18">
        <f t="shared" si="10"/>
        <v>6414.9097895319137</v>
      </c>
      <c r="J183" s="19" t="str">
        <f t="shared" si="11"/>
        <v>Europe</v>
      </c>
    </row>
    <row r="184" spans="1:10" ht="16" x14ac:dyDescent="0.2">
      <c r="A184" s="18">
        <v>446.29442209670992</v>
      </c>
      <c r="B184" s="18">
        <f>A184*$M$8</f>
        <v>66944.163314506484</v>
      </c>
      <c r="C184" s="19">
        <v>0</v>
      </c>
      <c r="D184" s="19">
        <v>5000</v>
      </c>
      <c r="E184" s="19">
        <v>120</v>
      </c>
      <c r="F184" s="19">
        <v>100</v>
      </c>
      <c r="G184" s="18">
        <f t="shared" si="8"/>
        <v>13388.832662901295</v>
      </c>
      <c r="H184" s="19">
        <f t="shared" si="9"/>
        <v>17314.721104835495</v>
      </c>
      <c r="I184" s="18">
        <f t="shared" si="10"/>
        <v>17314.721104835495</v>
      </c>
      <c r="J184" s="19" t="str">
        <f t="shared" si="11"/>
        <v>USA</v>
      </c>
    </row>
    <row r="185" spans="1:10" ht="16" x14ac:dyDescent="0.2">
      <c r="A185" s="18">
        <v>270.35217940358081</v>
      </c>
      <c r="B185" s="18">
        <f>A185*$M$8</f>
        <v>40552.826910537122</v>
      </c>
      <c r="C185" s="19">
        <v>0</v>
      </c>
      <c r="D185" s="19">
        <v>5000</v>
      </c>
      <c r="E185" s="19">
        <v>120</v>
      </c>
      <c r="F185" s="19">
        <v>100</v>
      </c>
      <c r="G185" s="18">
        <f t="shared" si="8"/>
        <v>8110.5653821074266</v>
      </c>
      <c r="H185" s="19">
        <f t="shared" si="9"/>
        <v>8517.6089701790406</v>
      </c>
      <c r="I185" s="18">
        <f t="shared" si="10"/>
        <v>8517.6089701790406</v>
      </c>
      <c r="J185" s="19" t="str">
        <f t="shared" si="11"/>
        <v>USA</v>
      </c>
    </row>
    <row r="186" spans="1:10" ht="16" x14ac:dyDescent="0.2">
      <c r="A186" s="18">
        <v>609.07923598265234</v>
      </c>
      <c r="B186" s="18">
        <f>A186*$M$8</f>
        <v>91361.885397397855</v>
      </c>
      <c r="C186" s="19">
        <v>0</v>
      </c>
      <c r="D186" s="19">
        <v>5000</v>
      </c>
      <c r="E186" s="19">
        <v>120</v>
      </c>
      <c r="F186" s="19">
        <v>100</v>
      </c>
      <c r="G186" s="18">
        <f t="shared" si="8"/>
        <v>18272.377079479571</v>
      </c>
      <c r="H186" s="19">
        <f t="shared" si="9"/>
        <v>25453.961799132623</v>
      </c>
      <c r="I186" s="18">
        <f t="shared" si="10"/>
        <v>25453.961799132623</v>
      </c>
      <c r="J186" s="19" t="str">
        <f t="shared" si="11"/>
        <v>USA</v>
      </c>
    </row>
    <row r="187" spans="1:10" ht="16" x14ac:dyDescent="0.2">
      <c r="A187" s="18">
        <v>794.71916043885017</v>
      </c>
      <c r="B187" s="18">
        <f>A187*$M$8</f>
        <v>119207.87406582752</v>
      </c>
      <c r="C187" s="19">
        <v>0</v>
      </c>
      <c r="D187" s="19">
        <v>5000</v>
      </c>
      <c r="E187" s="19">
        <v>120</v>
      </c>
      <c r="F187" s="19">
        <v>100</v>
      </c>
      <c r="G187" s="18">
        <f t="shared" si="8"/>
        <v>23841.574813165498</v>
      </c>
      <c r="H187" s="19">
        <f t="shared" si="9"/>
        <v>34735.958021942497</v>
      </c>
      <c r="I187" s="18">
        <f t="shared" si="10"/>
        <v>34735.958021942497</v>
      </c>
      <c r="J187" s="19" t="str">
        <f t="shared" si="11"/>
        <v>USA</v>
      </c>
    </row>
    <row r="188" spans="1:10" ht="16" x14ac:dyDescent="0.2">
      <c r="A188" s="18">
        <v>244.92949575415324</v>
      </c>
      <c r="B188" s="18">
        <f>A188*$M$8</f>
        <v>36739.424363122984</v>
      </c>
      <c r="C188" s="19">
        <v>0</v>
      </c>
      <c r="D188" s="19">
        <v>5000</v>
      </c>
      <c r="E188" s="19">
        <v>120</v>
      </c>
      <c r="F188" s="19">
        <v>100</v>
      </c>
      <c r="G188" s="18">
        <f t="shared" si="8"/>
        <v>7347.884872624596</v>
      </c>
      <c r="H188" s="19">
        <f t="shared" si="9"/>
        <v>7246.4747877076588</v>
      </c>
      <c r="I188" s="18">
        <f t="shared" si="10"/>
        <v>7347.884872624596</v>
      </c>
      <c r="J188" s="19" t="str">
        <f t="shared" si="11"/>
        <v>Europe</v>
      </c>
    </row>
    <row r="189" spans="1:10" ht="16" x14ac:dyDescent="0.2">
      <c r="A189" s="18">
        <v>530.03514005338548</v>
      </c>
      <c r="B189" s="18">
        <f>A189*$M$8</f>
        <v>79505.271008007825</v>
      </c>
      <c r="C189" s="19">
        <v>0</v>
      </c>
      <c r="D189" s="19">
        <v>5000</v>
      </c>
      <c r="E189" s="19">
        <v>120</v>
      </c>
      <c r="F189" s="19">
        <v>100</v>
      </c>
      <c r="G189" s="18">
        <f t="shared" si="8"/>
        <v>15901.054201601568</v>
      </c>
      <c r="H189" s="19">
        <f t="shared" si="9"/>
        <v>21501.757002669277</v>
      </c>
      <c r="I189" s="18">
        <f t="shared" si="10"/>
        <v>21501.757002669277</v>
      </c>
      <c r="J189" s="19" t="str">
        <f t="shared" si="11"/>
        <v>USA</v>
      </c>
    </row>
    <row r="190" spans="1:10" ht="16" x14ac:dyDescent="0.2">
      <c r="A190" s="18">
        <v>700.59887724956445</v>
      </c>
      <c r="B190" s="18">
        <f>A190*$M$8</f>
        <v>105089.83158743467</v>
      </c>
      <c r="C190" s="19">
        <v>0</v>
      </c>
      <c r="D190" s="19">
        <v>5000</v>
      </c>
      <c r="E190" s="19">
        <v>120</v>
      </c>
      <c r="F190" s="19">
        <v>100</v>
      </c>
      <c r="G190" s="18">
        <f t="shared" si="8"/>
        <v>21017.966317486935</v>
      </c>
      <c r="H190" s="19">
        <f t="shared" si="9"/>
        <v>30029.943862478234</v>
      </c>
      <c r="I190" s="18">
        <f t="shared" si="10"/>
        <v>30029.943862478234</v>
      </c>
      <c r="J190" s="19" t="str">
        <f t="shared" si="11"/>
        <v>USA</v>
      </c>
    </row>
    <row r="191" spans="1:10" ht="16" x14ac:dyDescent="0.2">
      <c r="A191" s="18">
        <v>565.32993342975612</v>
      </c>
      <c r="B191" s="18">
        <f>A191*$M$8</f>
        <v>84799.490014463416</v>
      </c>
      <c r="C191" s="19">
        <v>0</v>
      </c>
      <c r="D191" s="19">
        <v>5000</v>
      </c>
      <c r="E191" s="19">
        <v>120</v>
      </c>
      <c r="F191" s="19">
        <v>100</v>
      </c>
      <c r="G191" s="18">
        <f t="shared" si="8"/>
        <v>16959.898002892674</v>
      </c>
      <c r="H191" s="19">
        <f t="shared" si="9"/>
        <v>23266.496671487803</v>
      </c>
      <c r="I191" s="18">
        <f t="shared" si="10"/>
        <v>23266.496671487803</v>
      </c>
      <c r="J191" s="19" t="str">
        <f t="shared" si="11"/>
        <v>USA</v>
      </c>
    </row>
    <row r="192" spans="1:10" ht="16" x14ac:dyDescent="0.2">
      <c r="A192" s="18">
        <v>500.19115391196272</v>
      </c>
      <c r="B192" s="18">
        <f>A192*$M$8</f>
        <v>75028.673086794413</v>
      </c>
      <c r="C192" s="19">
        <v>0</v>
      </c>
      <c r="D192" s="19">
        <v>5000</v>
      </c>
      <c r="E192" s="19">
        <v>120</v>
      </c>
      <c r="F192" s="19">
        <v>100</v>
      </c>
      <c r="G192" s="18">
        <f t="shared" si="8"/>
        <v>15005.734617358888</v>
      </c>
      <c r="H192" s="19">
        <f t="shared" si="9"/>
        <v>20009.557695598145</v>
      </c>
      <c r="I192" s="18">
        <f t="shared" si="10"/>
        <v>20009.557695598145</v>
      </c>
      <c r="J192" s="19" t="str">
        <f t="shared" si="11"/>
        <v>USA</v>
      </c>
    </row>
    <row r="193" spans="1:10" ht="16" x14ac:dyDescent="0.2">
      <c r="A193" s="18">
        <v>712.72379835728736</v>
      </c>
      <c r="B193" s="18">
        <f>A193*$M$8</f>
        <v>106908.56975359311</v>
      </c>
      <c r="C193" s="19">
        <v>0</v>
      </c>
      <c r="D193" s="19">
        <v>5000</v>
      </c>
      <c r="E193" s="19">
        <v>120</v>
      </c>
      <c r="F193" s="19">
        <v>100</v>
      </c>
      <c r="G193" s="18">
        <f t="shared" si="8"/>
        <v>21381.713950718622</v>
      </c>
      <c r="H193" s="19">
        <f t="shared" si="9"/>
        <v>30636.18991786438</v>
      </c>
      <c r="I193" s="18">
        <f t="shared" si="10"/>
        <v>30636.18991786438</v>
      </c>
      <c r="J193" s="19" t="str">
        <f t="shared" si="11"/>
        <v>USA</v>
      </c>
    </row>
    <row r="194" spans="1:10" ht="16" x14ac:dyDescent="0.2">
      <c r="A194" s="18">
        <v>348.87899092812046</v>
      </c>
      <c r="B194" s="18">
        <f>A194*$M$8</f>
        <v>52331.848639218071</v>
      </c>
      <c r="C194" s="19">
        <v>0</v>
      </c>
      <c r="D194" s="19">
        <v>5000</v>
      </c>
      <c r="E194" s="19">
        <v>120</v>
      </c>
      <c r="F194" s="19">
        <v>100</v>
      </c>
      <c r="G194" s="18">
        <f t="shared" si="8"/>
        <v>10466.369727843616</v>
      </c>
      <c r="H194" s="19">
        <f t="shared" si="9"/>
        <v>12443.949546406024</v>
      </c>
      <c r="I194" s="18">
        <f t="shared" si="10"/>
        <v>12443.949546406024</v>
      </c>
      <c r="J194" s="19" t="str">
        <f t="shared" si="11"/>
        <v>USA</v>
      </c>
    </row>
    <row r="195" spans="1:10" ht="16" x14ac:dyDescent="0.2">
      <c r="A195" s="18">
        <v>409.20052892025586</v>
      </c>
      <c r="B195" s="18">
        <f>A195*$M$8</f>
        <v>61380.079338038377</v>
      </c>
      <c r="C195" s="19">
        <v>0</v>
      </c>
      <c r="D195" s="19">
        <v>5000</v>
      </c>
      <c r="E195" s="19">
        <v>120</v>
      </c>
      <c r="F195" s="19">
        <v>100</v>
      </c>
      <c r="G195" s="18">
        <f t="shared" ref="G195:G258" si="12">B195-(A195*E195)</f>
        <v>12276.015867607675</v>
      </c>
      <c r="H195" s="19">
        <f t="shared" ref="H195:H258" si="13">B195-((A195*F195)+5000)</f>
        <v>15460.026446012787</v>
      </c>
      <c r="I195" s="18">
        <f t="shared" ref="I195:I258" si="14">MAX(G195:H195)</f>
        <v>15460.026446012787</v>
      </c>
      <c r="J195" s="19" t="str">
        <f t="shared" ref="J195:J258" si="15">IF(I195=H195,"USA","Europe")</f>
        <v>USA</v>
      </c>
    </row>
    <row r="196" spans="1:10" ht="16" x14ac:dyDescent="0.2">
      <c r="A196" s="18">
        <v>233.28956274003235</v>
      </c>
      <c r="B196" s="18">
        <f>A196*$M$8</f>
        <v>34993.434411004855</v>
      </c>
      <c r="C196" s="19">
        <v>0</v>
      </c>
      <c r="D196" s="19">
        <v>5000</v>
      </c>
      <c r="E196" s="19">
        <v>120</v>
      </c>
      <c r="F196" s="19">
        <v>100</v>
      </c>
      <c r="G196" s="18">
        <f t="shared" si="12"/>
        <v>6998.686882200971</v>
      </c>
      <c r="H196" s="19">
        <f t="shared" si="13"/>
        <v>6664.4781370016208</v>
      </c>
      <c r="I196" s="18">
        <f t="shared" si="14"/>
        <v>6998.686882200971</v>
      </c>
      <c r="J196" s="19" t="str">
        <f t="shared" si="15"/>
        <v>Europe</v>
      </c>
    </row>
    <row r="197" spans="1:10" ht="16" x14ac:dyDescent="0.2">
      <c r="A197" s="18">
        <v>497.68097172383267</v>
      </c>
      <c r="B197" s="18">
        <f>A197*$M$8</f>
        <v>74652.145758574901</v>
      </c>
      <c r="C197" s="19">
        <v>0</v>
      </c>
      <c r="D197" s="19">
        <v>5000</v>
      </c>
      <c r="E197" s="19">
        <v>120</v>
      </c>
      <c r="F197" s="19">
        <v>100</v>
      </c>
      <c r="G197" s="18">
        <f t="shared" si="12"/>
        <v>14930.429151714983</v>
      </c>
      <c r="H197" s="19">
        <f t="shared" si="13"/>
        <v>19884.048586191631</v>
      </c>
      <c r="I197" s="18">
        <f t="shared" si="14"/>
        <v>19884.048586191631</v>
      </c>
      <c r="J197" s="19" t="str">
        <f t="shared" si="15"/>
        <v>USA</v>
      </c>
    </row>
    <row r="198" spans="1:10" ht="16" x14ac:dyDescent="0.2">
      <c r="A198" s="18">
        <v>524.09176245522303</v>
      </c>
      <c r="B198" s="18">
        <f>A198*$M$8</f>
        <v>78613.76436828346</v>
      </c>
      <c r="C198" s="19">
        <v>0</v>
      </c>
      <c r="D198" s="19">
        <v>5000</v>
      </c>
      <c r="E198" s="19">
        <v>120</v>
      </c>
      <c r="F198" s="19">
        <v>100</v>
      </c>
      <c r="G198" s="18">
        <f t="shared" si="12"/>
        <v>15722.752873656696</v>
      </c>
      <c r="H198" s="19">
        <f t="shared" si="13"/>
        <v>21204.588122761153</v>
      </c>
      <c r="I198" s="18">
        <f t="shared" si="14"/>
        <v>21204.588122761153</v>
      </c>
      <c r="J198" s="19" t="str">
        <f t="shared" si="15"/>
        <v>USA</v>
      </c>
    </row>
    <row r="199" spans="1:10" ht="16" x14ac:dyDescent="0.2">
      <c r="A199" s="18">
        <v>410.25158493325654</v>
      </c>
      <c r="B199" s="18">
        <f>A199*$M$8</f>
        <v>61537.737739988479</v>
      </c>
      <c r="C199" s="19">
        <v>0</v>
      </c>
      <c r="D199" s="19">
        <v>5000</v>
      </c>
      <c r="E199" s="19">
        <v>120</v>
      </c>
      <c r="F199" s="19">
        <v>100</v>
      </c>
      <c r="G199" s="18">
        <f t="shared" si="12"/>
        <v>12307.547547997696</v>
      </c>
      <c r="H199" s="19">
        <f t="shared" si="13"/>
        <v>15512.579246662826</v>
      </c>
      <c r="I199" s="18">
        <f t="shared" si="14"/>
        <v>15512.579246662826</v>
      </c>
      <c r="J199" s="19" t="str">
        <f t="shared" si="15"/>
        <v>USA</v>
      </c>
    </row>
    <row r="200" spans="1:10" ht="16" x14ac:dyDescent="0.2">
      <c r="A200" s="18">
        <v>498.38797324261998</v>
      </c>
      <c r="B200" s="18">
        <f>A200*$M$8</f>
        <v>74758.195986392995</v>
      </c>
      <c r="C200" s="19">
        <v>0</v>
      </c>
      <c r="D200" s="19">
        <v>5000</v>
      </c>
      <c r="E200" s="19">
        <v>120</v>
      </c>
      <c r="F200" s="19">
        <v>100</v>
      </c>
      <c r="G200" s="18">
        <f t="shared" si="12"/>
        <v>14951.6391972786</v>
      </c>
      <c r="H200" s="19">
        <f t="shared" si="13"/>
        <v>19919.398662130996</v>
      </c>
      <c r="I200" s="18">
        <f t="shared" si="14"/>
        <v>19919.398662130996</v>
      </c>
      <c r="J200" s="19" t="str">
        <f t="shared" si="15"/>
        <v>USA</v>
      </c>
    </row>
    <row r="201" spans="1:10" ht="16" x14ac:dyDescent="0.2">
      <c r="A201" s="18">
        <v>406.66628871423484</v>
      </c>
      <c r="B201" s="18">
        <f>A201*$M$8</f>
        <v>60999.943307135225</v>
      </c>
      <c r="C201" s="19">
        <v>0</v>
      </c>
      <c r="D201" s="19">
        <v>5000</v>
      </c>
      <c r="E201" s="19">
        <v>120</v>
      </c>
      <c r="F201" s="19">
        <v>100</v>
      </c>
      <c r="G201" s="18">
        <f t="shared" si="12"/>
        <v>12199.988661427044</v>
      </c>
      <c r="H201" s="19">
        <f t="shared" si="13"/>
        <v>15333.314435711742</v>
      </c>
      <c r="I201" s="18">
        <f t="shared" si="14"/>
        <v>15333.314435711742</v>
      </c>
      <c r="J201" s="19" t="str">
        <f t="shared" si="15"/>
        <v>USA</v>
      </c>
    </row>
    <row r="202" spans="1:10" ht="16" x14ac:dyDescent="0.2">
      <c r="A202" s="18">
        <v>240.31442014515142</v>
      </c>
      <c r="B202" s="18">
        <f>A202*$M$8</f>
        <v>36047.163021772714</v>
      </c>
      <c r="C202" s="19">
        <v>0</v>
      </c>
      <c r="D202" s="19">
        <v>5000</v>
      </c>
      <c r="E202" s="19">
        <v>120</v>
      </c>
      <c r="F202" s="19">
        <v>100</v>
      </c>
      <c r="G202" s="18">
        <f t="shared" si="12"/>
        <v>7209.4326043545443</v>
      </c>
      <c r="H202" s="19">
        <f t="shared" si="13"/>
        <v>7015.7210072575726</v>
      </c>
      <c r="I202" s="18">
        <f t="shared" si="14"/>
        <v>7209.4326043545443</v>
      </c>
      <c r="J202" s="19" t="str">
        <f t="shared" si="15"/>
        <v>Europe</v>
      </c>
    </row>
    <row r="203" spans="1:10" ht="16" x14ac:dyDescent="0.2">
      <c r="A203" s="18">
        <v>364.4593795595967</v>
      </c>
      <c r="B203" s="18">
        <f>A203*$M$8</f>
        <v>54668.906933939506</v>
      </c>
      <c r="C203" s="19">
        <v>0</v>
      </c>
      <c r="D203" s="19">
        <v>5000</v>
      </c>
      <c r="E203" s="19">
        <v>120</v>
      </c>
      <c r="F203" s="19">
        <v>100</v>
      </c>
      <c r="G203" s="18">
        <f t="shared" si="12"/>
        <v>10933.781386787901</v>
      </c>
      <c r="H203" s="19">
        <f t="shared" si="13"/>
        <v>13222.968977979835</v>
      </c>
      <c r="I203" s="18">
        <f t="shared" si="14"/>
        <v>13222.968977979835</v>
      </c>
      <c r="J203" s="19" t="str">
        <f t="shared" si="15"/>
        <v>USA</v>
      </c>
    </row>
    <row r="204" spans="1:10" ht="16" x14ac:dyDescent="0.2">
      <c r="A204" s="18">
        <v>668.79225814193126</v>
      </c>
      <c r="B204" s="18">
        <f>A204*$M$8</f>
        <v>100318.83872128969</v>
      </c>
      <c r="C204" s="19">
        <v>0</v>
      </c>
      <c r="D204" s="19">
        <v>5000</v>
      </c>
      <c r="E204" s="19">
        <v>120</v>
      </c>
      <c r="F204" s="19">
        <v>100</v>
      </c>
      <c r="G204" s="18">
        <f t="shared" si="12"/>
        <v>20063.767744257944</v>
      </c>
      <c r="H204" s="19">
        <f t="shared" si="13"/>
        <v>28439.612907096569</v>
      </c>
      <c r="I204" s="18">
        <f t="shared" si="14"/>
        <v>28439.612907096569</v>
      </c>
      <c r="J204" s="19" t="str">
        <f t="shared" si="15"/>
        <v>USA</v>
      </c>
    </row>
    <row r="205" spans="1:10" ht="16" x14ac:dyDescent="0.2">
      <c r="A205" s="18">
        <v>591.48259143879761</v>
      </c>
      <c r="B205" s="18">
        <f>A205*$M$8</f>
        <v>88722.388715819645</v>
      </c>
      <c r="C205" s="19">
        <v>0</v>
      </c>
      <c r="D205" s="19">
        <v>5000</v>
      </c>
      <c r="E205" s="19">
        <v>120</v>
      </c>
      <c r="F205" s="19">
        <v>100</v>
      </c>
      <c r="G205" s="18">
        <f t="shared" si="12"/>
        <v>17744.477743163938</v>
      </c>
      <c r="H205" s="19">
        <f t="shared" si="13"/>
        <v>24574.129571939884</v>
      </c>
      <c r="I205" s="18">
        <f t="shared" si="14"/>
        <v>24574.129571939884</v>
      </c>
      <c r="J205" s="19" t="str">
        <f t="shared" si="15"/>
        <v>USA</v>
      </c>
    </row>
    <row r="206" spans="1:10" ht="16" x14ac:dyDescent="0.2">
      <c r="A206" s="18">
        <v>247.91431187089267</v>
      </c>
      <c r="B206" s="18">
        <f>A206*$M$8</f>
        <v>37187.146780633899</v>
      </c>
      <c r="C206" s="19">
        <v>0</v>
      </c>
      <c r="D206" s="19">
        <v>5000</v>
      </c>
      <c r="E206" s="19">
        <v>120</v>
      </c>
      <c r="F206" s="19">
        <v>100</v>
      </c>
      <c r="G206" s="18">
        <f t="shared" si="12"/>
        <v>7437.4293561267768</v>
      </c>
      <c r="H206" s="19">
        <f t="shared" si="13"/>
        <v>7395.7155935446317</v>
      </c>
      <c r="I206" s="18">
        <f t="shared" si="14"/>
        <v>7437.4293561267768</v>
      </c>
      <c r="J206" s="19" t="str">
        <f t="shared" si="15"/>
        <v>Europe</v>
      </c>
    </row>
    <row r="207" spans="1:10" ht="16" x14ac:dyDescent="0.2">
      <c r="A207" s="18">
        <v>295.83961409322899</v>
      </c>
      <c r="B207" s="18">
        <f>A207*$M$8</f>
        <v>44375.942113984347</v>
      </c>
      <c r="C207" s="19">
        <v>0</v>
      </c>
      <c r="D207" s="19">
        <v>5000</v>
      </c>
      <c r="E207" s="19">
        <v>120</v>
      </c>
      <c r="F207" s="19">
        <v>100</v>
      </c>
      <c r="G207" s="18">
        <f t="shared" si="12"/>
        <v>8875.1884227968694</v>
      </c>
      <c r="H207" s="19">
        <f t="shared" si="13"/>
        <v>9791.9807046614442</v>
      </c>
      <c r="I207" s="18">
        <f t="shared" si="14"/>
        <v>9791.9807046614442</v>
      </c>
      <c r="J207" s="19" t="str">
        <f t="shared" si="15"/>
        <v>USA</v>
      </c>
    </row>
    <row r="208" spans="1:10" ht="16" x14ac:dyDescent="0.2">
      <c r="A208" s="18">
        <v>576.39406489971748</v>
      </c>
      <c r="B208" s="18">
        <f>A208*$M$8</f>
        <v>86459.109734957616</v>
      </c>
      <c r="C208" s="19">
        <v>0</v>
      </c>
      <c r="D208" s="19">
        <v>5000</v>
      </c>
      <c r="E208" s="19">
        <v>120</v>
      </c>
      <c r="F208" s="19">
        <v>100</v>
      </c>
      <c r="G208" s="18">
        <f t="shared" si="12"/>
        <v>17291.82194699152</v>
      </c>
      <c r="H208" s="19">
        <f t="shared" si="13"/>
        <v>23819.703244985867</v>
      </c>
      <c r="I208" s="18">
        <f t="shared" si="14"/>
        <v>23819.703244985867</v>
      </c>
      <c r="J208" s="19" t="str">
        <f t="shared" si="15"/>
        <v>USA</v>
      </c>
    </row>
    <row r="209" spans="1:10" ht="16" x14ac:dyDescent="0.2">
      <c r="A209" s="18">
        <v>455.04876955181766</v>
      </c>
      <c r="B209" s="18">
        <f>A209*$M$8</f>
        <v>68257.315432772652</v>
      </c>
      <c r="C209" s="19">
        <v>0</v>
      </c>
      <c r="D209" s="19">
        <v>5000</v>
      </c>
      <c r="E209" s="19">
        <v>120</v>
      </c>
      <c r="F209" s="19">
        <v>100</v>
      </c>
      <c r="G209" s="18">
        <f t="shared" si="12"/>
        <v>13651.463086554533</v>
      </c>
      <c r="H209" s="19">
        <f t="shared" si="13"/>
        <v>17752.438477590884</v>
      </c>
      <c r="I209" s="18">
        <f t="shared" si="14"/>
        <v>17752.438477590884</v>
      </c>
      <c r="J209" s="19" t="str">
        <f t="shared" si="15"/>
        <v>USA</v>
      </c>
    </row>
    <row r="210" spans="1:10" ht="16" x14ac:dyDescent="0.2">
      <c r="A210" s="18">
        <v>404.66985739985006</v>
      </c>
      <c r="B210" s="18">
        <f>A210*$M$8</f>
        <v>60700.478609977508</v>
      </c>
      <c r="C210" s="19">
        <v>0</v>
      </c>
      <c r="D210" s="19">
        <v>5000</v>
      </c>
      <c r="E210" s="19">
        <v>120</v>
      </c>
      <c r="F210" s="19">
        <v>100</v>
      </c>
      <c r="G210" s="18">
        <f t="shared" si="12"/>
        <v>12140.095721995502</v>
      </c>
      <c r="H210" s="19">
        <f t="shared" si="13"/>
        <v>15233.4928699925</v>
      </c>
      <c r="I210" s="18">
        <f t="shared" si="14"/>
        <v>15233.4928699925</v>
      </c>
      <c r="J210" s="19" t="str">
        <f t="shared" si="15"/>
        <v>USA</v>
      </c>
    </row>
    <row r="211" spans="1:10" ht="16" x14ac:dyDescent="0.2">
      <c r="A211" s="18">
        <v>286.29331928039591</v>
      </c>
      <c r="B211" s="18">
        <f>A211*$M$8</f>
        <v>42943.997892059386</v>
      </c>
      <c r="C211" s="19">
        <v>0</v>
      </c>
      <c r="D211" s="19">
        <v>5000</v>
      </c>
      <c r="E211" s="19">
        <v>120</v>
      </c>
      <c r="F211" s="19">
        <v>100</v>
      </c>
      <c r="G211" s="18">
        <f t="shared" si="12"/>
        <v>8588.7995784118757</v>
      </c>
      <c r="H211" s="19">
        <f t="shared" si="13"/>
        <v>9314.6659640197904</v>
      </c>
      <c r="I211" s="18">
        <f t="shared" si="14"/>
        <v>9314.6659640197904</v>
      </c>
      <c r="J211" s="19" t="str">
        <f t="shared" si="15"/>
        <v>USA</v>
      </c>
    </row>
    <row r="212" spans="1:10" ht="16" x14ac:dyDescent="0.2">
      <c r="A212" s="18">
        <v>331.81714561386832</v>
      </c>
      <c r="B212" s="18">
        <f>A212*$M$8</f>
        <v>49772.571842080251</v>
      </c>
      <c r="C212" s="19">
        <v>0</v>
      </c>
      <c r="D212" s="19">
        <v>5000</v>
      </c>
      <c r="E212" s="19">
        <v>120</v>
      </c>
      <c r="F212" s="19">
        <v>100</v>
      </c>
      <c r="G212" s="18">
        <f t="shared" si="12"/>
        <v>9954.5143684160503</v>
      </c>
      <c r="H212" s="19">
        <f t="shared" si="13"/>
        <v>11590.857280693417</v>
      </c>
      <c r="I212" s="18">
        <f t="shared" si="14"/>
        <v>11590.857280693417</v>
      </c>
      <c r="J212" s="19" t="str">
        <f t="shared" si="15"/>
        <v>USA</v>
      </c>
    </row>
    <row r="213" spans="1:10" ht="16" x14ac:dyDescent="0.2">
      <c r="A213" s="18">
        <v>450.76633228490425</v>
      </c>
      <c r="B213" s="18">
        <f>A213*$M$8</f>
        <v>67614.949842735645</v>
      </c>
      <c r="C213" s="19">
        <v>0</v>
      </c>
      <c r="D213" s="19">
        <v>5000</v>
      </c>
      <c r="E213" s="19">
        <v>120</v>
      </c>
      <c r="F213" s="19">
        <v>100</v>
      </c>
      <c r="G213" s="18">
        <f t="shared" si="12"/>
        <v>13522.989968547132</v>
      </c>
      <c r="H213" s="19">
        <f t="shared" si="13"/>
        <v>17538.316614245217</v>
      </c>
      <c r="I213" s="18">
        <f t="shared" si="14"/>
        <v>17538.316614245217</v>
      </c>
      <c r="J213" s="19" t="str">
        <f t="shared" si="15"/>
        <v>USA</v>
      </c>
    </row>
    <row r="214" spans="1:10" ht="16" x14ac:dyDescent="0.2">
      <c r="A214" s="18">
        <v>429.74671238555885</v>
      </c>
      <c r="B214" s="18">
        <f>A214*$M$8</f>
        <v>64462.006857833825</v>
      </c>
      <c r="C214" s="19">
        <v>0</v>
      </c>
      <c r="D214" s="19">
        <v>5000</v>
      </c>
      <c r="E214" s="19">
        <v>120</v>
      </c>
      <c r="F214" s="19">
        <v>100</v>
      </c>
      <c r="G214" s="18">
        <f t="shared" si="12"/>
        <v>12892.401371566761</v>
      </c>
      <c r="H214" s="19">
        <f t="shared" si="13"/>
        <v>16487.335619277939</v>
      </c>
      <c r="I214" s="18">
        <f t="shared" si="14"/>
        <v>16487.335619277939</v>
      </c>
      <c r="J214" s="19" t="str">
        <f t="shared" si="15"/>
        <v>USA</v>
      </c>
    </row>
    <row r="215" spans="1:10" ht="16" x14ac:dyDescent="0.2">
      <c r="A215" s="18">
        <v>552.99506408767547</v>
      </c>
      <c r="B215" s="18">
        <f>A215*$M$8</f>
        <v>82949.259613151327</v>
      </c>
      <c r="C215" s="19">
        <v>0</v>
      </c>
      <c r="D215" s="19">
        <v>5000</v>
      </c>
      <c r="E215" s="19">
        <v>120</v>
      </c>
      <c r="F215" s="19">
        <v>100</v>
      </c>
      <c r="G215" s="18">
        <f t="shared" si="12"/>
        <v>16589.851922630274</v>
      </c>
      <c r="H215" s="19">
        <f t="shared" si="13"/>
        <v>22649.753204383778</v>
      </c>
      <c r="I215" s="18">
        <f t="shared" si="14"/>
        <v>22649.753204383778</v>
      </c>
      <c r="J215" s="19" t="str">
        <f t="shared" si="15"/>
        <v>USA</v>
      </c>
    </row>
    <row r="216" spans="1:10" ht="16" x14ac:dyDescent="0.2">
      <c r="A216" s="18">
        <v>788.04212156126368</v>
      </c>
      <c r="B216" s="18">
        <f>A216*$M$8</f>
        <v>118206.31823418956</v>
      </c>
      <c r="C216" s="19">
        <v>0</v>
      </c>
      <c r="D216" s="19">
        <v>5000</v>
      </c>
      <c r="E216" s="19">
        <v>120</v>
      </c>
      <c r="F216" s="19">
        <v>100</v>
      </c>
      <c r="G216" s="18">
        <f t="shared" si="12"/>
        <v>23641.263646837921</v>
      </c>
      <c r="H216" s="19">
        <f t="shared" si="13"/>
        <v>34402.106078063196</v>
      </c>
      <c r="I216" s="18">
        <f t="shared" si="14"/>
        <v>34402.106078063196</v>
      </c>
      <c r="J216" s="19" t="str">
        <f t="shared" si="15"/>
        <v>USA</v>
      </c>
    </row>
    <row r="217" spans="1:10" ht="16" x14ac:dyDescent="0.2">
      <c r="A217" s="18">
        <v>223.93708015975406</v>
      </c>
      <c r="B217" s="18">
        <f>A217*$M$8</f>
        <v>33590.56202396311</v>
      </c>
      <c r="C217" s="19">
        <v>0</v>
      </c>
      <c r="D217" s="19">
        <v>5000</v>
      </c>
      <c r="E217" s="19">
        <v>120</v>
      </c>
      <c r="F217" s="19">
        <v>100</v>
      </c>
      <c r="G217" s="18">
        <f t="shared" si="12"/>
        <v>6718.1124047926241</v>
      </c>
      <c r="H217" s="19">
        <f t="shared" si="13"/>
        <v>6196.8540079877021</v>
      </c>
      <c r="I217" s="18">
        <f t="shared" si="14"/>
        <v>6718.1124047926241</v>
      </c>
      <c r="J217" s="19" t="str">
        <f t="shared" si="15"/>
        <v>Europe</v>
      </c>
    </row>
    <row r="218" spans="1:10" ht="16" x14ac:dyDescent="0.2">
      <c r="A218" s="18">
        <v>510.50624498655378</v>
      </c>
      <c r="B218" s="18">
        <f>A218*$M$8</f>
        <v>76575.936747983069</v>
      </c>
      <c r="C218" s="19">
        <v>0</v>
      </c>
      <c r="D218" s="19">
        <v>5000</v>
      </c>
      <c r="E218" s="19">
        <v>120</v>
      </c>
      <c r="F218" s="19">
        <v>100</v>
      </c>
      <c r="G218" s="18">
        <f t="shared" si="12"/>
        <v>15315.187349596614</v>
      </c>
      <c r="H218" s="19">
        <f t="shared" si="13"/>
        <v>20525.31224932769</v>
      </c>
      <c r="I218" s="18">
        <f t="shared" si="14"/>
        <v>20525.31224932769</v>
      </c>
      <c r="J218" s="19" t="str">
        <f t="shared" si="15"/>
        <v>USA</v>
      </c>
    </row>
    <row r="219" spans="1:10" ht="16" x14ac:dyDescent="0.2">
      <c r="A219" s="18">
        <v>678.45948900955705</v>
      </c>
      <c r="B219" s="18">
        <f>A219*$M$8</f>
        <v>101768.92335143355</v>
      </c>
      <c r="C219" s="19">
        <v>0</v>
      </c>
      <c r="D219" s="19">
        <v>5000</v>
      </c>
      <c r="E219" s="19">
        <v>120</v>
      </c>
      <c r="F219" s="19">
        <v>100</v>
      </c>
      <c r="G219" s="18">
        <f t="shared" si="12"/>
        <v>20353.78467028671</v>
      </c>
      <c r="H219" s="19">
        <f t="shared" si="13"/>
        <v>28922.97445047785</v>
      </c>
      <c r="I219" s="18">
        <f t="shared" si="14"/>
        <v>28922.97445047785</v>
      </c>
      <c r="J219" s="19" t="str">
        <f t="shared" si="15"/>
        <v>USA</v>
      </c>
    </row>
    <row r="220" spans="1:10" ht="16" x14ac:dyDescent="0.2">
      <c r="A220" s="18">
        <v>468.63178362540521</v>
      </c>
      <c r="B220" s="18">
        <f>A220*$M$8</f>
        <v>70294.767543810784</v>
      </c>
      <c r="C220" s="19">
        <v>0</v>
      </c>
      <c r="D220" s="19">
        <v>5000</v>
      </c>
      <c r="E220" s="19">
        <v>120</v>
      </c>
      <c r="F220" s="19">
        <v>100</v>
      </c>
      <c r="G220" s="18">
        <f t="shared" si="12"/>
        <v>14058.953508762163</v>
      </c>
      <c r="H220" s="19">
        <f t="shared" si="13"/>
        <v>18431.589181270261</v>
      </c>
      <c r="I220" s="18">
        <f t="shared" si="14"/>
        <v>18431.589181270261</v>
      </c>
      <c r="J220" s="19" t="str">
        <f t="shared" si="15"/>
        <v>USA</v>
      </c>
    </row>
    <row r="221" spans="1:10" ht="16" x14ac:dyDescent="0.2">
      <c r="A221" s="18">
        <v>694.38739218487751</v>
      </c>
      <c r="B221" s="18">
        <f>A221*$M$8</f>
        <v>104158.10882773163</v>
      </c>
      <c r="C221" s="19">
        <v>0</v>
      </c>
      <c r="D221" s="19">
        <v>5000</v>
      </c>
      <c r="E221" s="19">
        <v>120</v>
      </c>
      <c r="F221" s="19">
        <v>100</v>
      </c>
      <c r="G221" s="18">
        <f t="shared" si="12"/>
        <v>20831.621765546326</v>
      </c>
      <c r="H221" s="19">
        <f t="shared" si="13"/>
        <v>29719.369609243877</v>
      </c>
      <c r="I221" s="18">
        <f t="shared" si="14"/>
        <v>29719.369609243877</v>
      </c>
      <c r="J221" s="19" t="str">
        <f t="shared" si="15"/>
        <v>USA</v>
      </c>
    </row>
    <row r="222" spans="1:10" ht="16" x14ac:dyDescent="0.2">
      <c r="A222" s="18">
        <v>568.90045123589243</v>
      </c>
      <c r="B222" s="18">
        <f>A222*$M$8</f>
        <v>85335.067685383867</v>
      </c>
      <c r="C222" s="19">
        <v>0</v>
      </c>
      <c r="D222" s="19">
        <v>5000</v>
      </c>
      <c r="E222" s="19">
        <v>120</v>
      </c>
      <c r="F222" s="19">
        <v>100</v>
      </c>
      <c r="G222" s="18">
        <f t="shared" si="12"/>
        <v>17067.013537076768</v>
      </c>
      <c r="H222" s="19">
        <f t="shared" si="13"/>
        <v>23445.022561794627</v>
      </c>
      <c r="I222" s="18">
        <f t="shared" si="14"/>
        <v>23445.022561794627</v>
      </c>
      <c r="J222" s="19" t="str">
        <f t="shared" si="15"/>
        <v>USA</v>
      </c>
    </row>
    <row r="223" spans="1:10" ht="16" x14ac:dyDescent="0.2">
      <c r="A223" s="18">
        <v>509.8839216445964</v>
      </c>
      <c r="B223" s="18">
        <f>A223*$M$8</f>
        <v>76482.588246689455</v>
      </c>
      <c r="C223" s="19">
        <v>0</v>
      </c>
      <c r="D223" s="19">
        <v>5000</v>
      </c>
      <c r="E223" s="19">
        <v>120</v>
      </c>
      <c r="F223" s="19">
        <v>100</v>
      </c>
      <c r="G223" s="18">
        <f t="shared" si="12"/>
        <v>15296.517649337889</v>
      </c>
      <c r="H223" s="19">
        <f t="shared" si="13"/>
        <v>20494.196082229813</v>
      </c>
      <c r="I223" s="18">
        <f t="shared" si="14"/>
        <v>20494.196082229813</v>
      </c>
      <c r="J223" s="19" t="str">
        <f t="shared" si="15"/>
        <v>USA</v>
      </c>
    </row>
    <row r="224" spans="1:10" ht="16" x14ac:dyDescent="0.2">
      <c r="A224" s="18">
        <v>419.07108073079542</v>
      </c>
      <c r="B224" s="18">
        <f>A224*$M$8</f>
        <v>62860.662109619312</v>
      </c>
      <c r="C224" s="19">
        <v>0</v>
      </c>
      <c r="D224" s="19">
        <v>5000</v>
      </c>
      <c r="E224" s="19">
        <v>120</v>
      </c>
      <c r="F224" s="19">
        <v>100</v>
      </c>
      <c r="G224" s="18">
        <f t="shared" si="12"/>
        <v>12572.13242192386</v>
      </c>
      <c r="H224" s="19">
        <f t="shared" si="13"/>
        <v>15953.554036539768</v>
      </c>
      <c r="I224" s="18">
        <f t="shared" si="14"/>
        <v>15953.554036539768</v>
      </c>
      <c r="J224" s="19" t="str">
        <f t="shared" si="15"/>
        <v>USA</v>
      </c>
    </row>
    <row r="225" spans="1:10" ht="16" x14ac:dyDescent="0.2">
      <c r="A225" s="18">
        <v>527.65384247882935</v>
      </c>
      <c r="B225" s="18">
        <f>A225*$M$8</f>
        <v>79148.076371824398</v>
      </c>
      <c r="C225" s="19">
        <v>0</v>
      </c>
      <c r="D225" s="19">
        <v>5000</v>
      </c>
      <c r="E225" s="19">
        <v>120</v>
      </c>
      <c r="F225" s="19">
        <v>100</v>
      </c>
      <c r="G225" s="18">
        <f t="shared" si="12"/>
        <v>15829.615274364878</v>
      </c>
      <c r="H225" s="19">
        <f t="shared" si="13"/>
        <v>21382.692123941466</v>
      </c>
      <c r="I225" s="18">
        <f t="shared" si="14"/>
        <v>21382.692123941466</v>
      </c>
      <c r="J225" s="19" t="str">
        <f t="shared" si="15"/>
        <v>USA</v>
      </c>
    </row>
    <row r="226" spans="1:10" ht="16" x14ac:dyDescent="0.2">
      <c r="A226" s="18">
        <v>278.13054168509808</v>
      </c>
      <c r="B226" s="18">
        <f>A226*$M$8</f>
        <v>41719.581252764714</v>
      </c>
      <c r="C226" s="19">
        <v>0</v>
      </c>
      <c r="D226" s="19">
        <v>5000</v>
      </c>
      <c r="E226" s="19">
        <v>120</v>
      </c>
      <c r="F226" s="19">
        <v>100</v>
      </c>
      <c r="G226" s="18">
        <f t="shared" si="12"/>
        <v>8343.9162505529457</v>
      </c>
      <c r="H226" s="19">
        <f t="shared" si="13"/>
        <v>8906.5270842549071</v>
      </c>
      <c r="I226" s="18">
        <f t="shared" si="14"/>
        <v>8906.5270842549071</v>
      </c>
      <c r="J226" s="19" t="str">
        <f t="shared" si="15"/>
        <v>USA</v>
      </c>
    </row>
    <row r="227" spans="1:10" ht="16" x14ac:dyDescent="0.2">
      <c r="A227" s="18">
        <v>540.01410144381884</v>
      </c>
      <c r="B227" s="18">
        <f>A227*$M$8</f>
        <v>81002.115216572827</v>
      </c>
      <c r="C227" s="19">
        <v>0</v>
      </c>
      <c r="D227" s="19">
        <v>5000</v>
      </c>
      <c r="E227" s="19">
        <v>120</v>
      </c>
      <c r="F227" s="19">
        <v>100</v>
      </c>
      <c r="G227" s="18">
        <f t="shared" si="12"/>
        <v>16200.423043314564</v>
      </c>
      <c r="H227" s="19">
        <f t="shared" si="13"/>
        <v>22000.70507219094</v>
      </c>
      <c r="I227" s="18">
        <f t="shared" si="14"/>
        <v>22000.70507219094</v>
      </c>
      <c r="J227" s="19" t="str">
        <f t="shared" si="15"/>
        <v>USA</v>
      </c>
    </row>
    <row r="228" spans="1:10" ht="16" x14ac:dyDescent="0.2">
      <c r="A228" s="18">
        <v>417.00296626286718</v>
      </c>
      <c r="B228" s="18">
        <f>A228*$M$8</f>
        <v>62550.444939430075</v>
      </c>
      <c r="C228" s="19">
        <v>0</v>
      </c>
      <c r="D228" s="19">
        <v>5000</v>
      </c>
      <c r="E228" s="19">
        <v>120</v>
      </c>
      <c r="F228" s="19">
        <v>100</v>
      </c>
      <c r="G228" s="18">
        <f t="shared" si="12"/>
        <v>12510.088987886018</v>
      </c>
      <c r="H228" s="19">
        <f t="shared" si="13"/>
        <v>15850.148313143356</v>
      </c>
      <c r="I228" s="18">
        <f t="shared" si="14"/>
        <v>15850.148313143356</v>
      </c>
      <c r="J228" s="19" t="str">
        <f t="shared" si="15"/>
        <v>USA</v>
      </c>
    </row>
    <row r="229" spans="1:10" ht="16" x14ac:dyDescent="0.2">
      <c r="A229" s="18">
        <v>568.85398000891041</v>
      </c>
      <c r="B229" s="18">
        <f>A229*$M$8</f>
        <v>85328.097001336559</v>
      </c>
      <c r="C229" s="19">
        <v>0</v>
      </c>
      <c r="D229" s="19">
        <v>5000</v>
      </c>
      <c r="E229" s="19">
        <v>120</v>
      </c>
      <c r="F229" s="19">
        <v>100</v>
      </c>
      <c r="G229" s="18">
        <f t="shared" si="12"/>
        <v>17065.619400267315</v>
      </c>
      <c r="H229" s="19">
        <f t="shared" si="13"/>
        <v>23442.699000445515</v>
      </c>
      <c r="I229" s="18">
        <f t="shared" si="14"/>
        <v>23442.699000445515</v>
      </c>
      <c r="J229" s="19" t="str">
        <f t="shared" si="15"/>
        <v>USA</v>
      </c>
    </row>
    <row r="230" spans="1:10" ht="16" x14ac:dyDescent="0.2">
      <c r="A230" s="18">
        <v>328.84200975710621</v>
      </c>
      <c r="B230" s="18">
        <f>A230*$M$8</f>
        <v>49326.301463565935</v>
      </c>
      <c r="C230" s="19">
        <v>0</v>
      </c>
      <c r="D230" s="19">
        <v>5000</v>
      </c>
      <c r="E230" s="19">
        <v>120</v>
      </c>
      <c r="F230" s="19">
        <v>100</v>
      </c>
      <c r="G230" s="18">
        <f t="shared" si="12"/>
        <v>9865.2602927131884</v>
      </c>
      <c r="H230" s="19">
        <f t="shared" si="13"/>
        <v>11442.100487855314</v>
      </c>
      <c r="I230" s="18">
        <f t="shared" si="14"/>
        <v>11442.100487855314</v>
      </c>
      <c r="J230" s="19" t="str">
        <f t="shared" si="15"/>
        <v>USA</v>
      </c>
    </row>
    <row r="231" spans="1:10" ht="16" x14ac:dyDescent="0.2">
      <c r="A231" s="18">
        <v>247.65798768385221</v>
      </c>
      <c r="B231" s="18">
        <f>A231*$M$8</f>
        <v>37148.698152577832</v>
      </c>
      <c r="C231" s="19">
        <v>0</v>
      </c>
      <c r="D231" s="19">
        <v>5000</v>
      </c>
      <c r="E231" s="19">
        <v>120</v>
      </c>
      <c r="F231" s="19">
        <v>100</v>
      </c>
      <c r="G231" s="18">
        <f t="shared" si="12"/>
        <v>7429.7396305155671</v>
      </c>
      <c r="H231" s="19">
        <f t="shared" si="13"/>
        <v>7382.8993841926094</v>
      </c>
      <c r="I231" s="18">
        <f t="shared" si="14"/>
        <v>7429.7396305155671</v>
      </c>
      <c r="J231" s="19" t="str">
        <f t="shared" si="15"/>
        <v>Europe</v>
      </c>
    </row>
    <row r="232" spans="1:10" ht="16" x14ac:dyDescent="0.2">
      <c r="A232" s="18">
        <v>787.79900250388266</v>
      </c>
      <c r="B232" s="18">
        <f>A232*$M$8</f>
        <v>118169.85037558241</v>
      </c>
      <c r="C232" s="19">
        <v>0</v>
      </c>
      <c r="D232" s="19">
        <v>5000</v>
      </c>
      <c r="E232" s="19">
        <v>120</v>
      </c>
      <c r="F232" s="19">
        <v>100</v>
      </c>
      <c r="G232" s="18">
        <f t="shared" si="12"/>
        <v>23633.970075116493</v>
      </c>
      <c r="H232" s="19">
        <f t="shared" si="13"/>
        <v>34389.95012519414</v>
      </c>
      <c r="I232" s="18">
        <f t="shared" si="14"/>
        <v>34389.95012519414</v>
      </c>
      <c r="J232" s="19" t="str">
        <f t="shared" si="15"/>
        <v>USA</v>
      </c>
    </row>
    <row r="233" spans="1:10" ht="16" x14ac:dyDescent="0.2">
      <c r="A233" s="18">
        <v>337.83508275534729</v>
      </c>
      <c r="B233" s="18">
        <f>A233*$M$8</f>
        <v>50675.262413302095</v>
      </c>
      <c r="C233" s="19">
        <v>0</v>
      </c>
      <c r="D233" s="19">
        <v>5000</v>
      </c>
      <c r="E233" s="19">
        <v>120</v>
      </c>
      <c r="F233" s="19">
        <v>100</v>
      </c>
      <c r="G233" s="18">
        <f t="shared" si="12"/>
        <v>10135.052482660423</v>
      </c>
      <c r="H233" s="19">
        <f t="shared" si="13"/>
        <v>11891.754137767362</v>
      </c>
      <c r="I233" s="18">
        <f t="shared" si="14"/>
        <v>11891.754137767362</v>
      </c>
      <c r="J233" s="19" t="str">
        <f t="shared" si="15"/>
        <v>USA</v>
      </c>
    </row>
    <row r="234" spans="1:10" ht="16" x14ac:dyDescent="0.2">
      <c r="A234" s="18">
        <v>794.2358691218476</v>
      </c>
      <c r="B234" s="18">
        <f>A234*$M$8</f>
        <v>119135.38036827714</v>
      </c>
      <c r="C234" s="19">
        <v>0</v>
      </c>
      <c r="D234" s="19">
        <v>5000</v>
      </c>
      <c r="E234" s="19">
        <v>120</v>
      </c>
      <c r="F234" s="19">
        <v>100</v>
      </c>
      <c r="G234" s="18">
        <f t="shared" si="12"/>
        <v>23827.076073655422</v>
      </c>
      <c r="H234" s="19">
        <f t="shared" si="13"/>
        <v>34711.793456092375</v>
      </c>
      <c r="I234" s="18">
        <f t="shared" si="14"/>
        <v>34711.793456092375</v>
      </c>
      <c r="J234" s="19" t="str">
        <f t="shared" si="15"/>
        <v>USA</v>
      </c>
    </row>
    <row r="235" spans="1:10" ht="16" x14ac:dyDescent="0.2">
      <c r="A235" s="18">
        <v>522.25233089283688</v>
      </c>
      <c r="B235" s="18">
        <f>A235*$M$8</f>
        <v>78337.849633925536</v>
      </c>
      <c r="C235" s="19">
        <v>0</v>
      </c>
      <c r="D235" s="19">
        <v>5000</v>
      </c>
      <c r="E235" s="19">
        <v>120</v>
      </c>
      <c r="F235" s="19">
        <v>100</v>
      </c>
      <c r="G235" s="18">
        <f t="shared" si="12"/>
        <v>15667.569926785109</v>
      </c>
      <c r="H235" s="19">
        <f t="shared" si="13"/>
        <v>21112.616544641845</v>
      </c>
      <c r="I235" s="18">
        <f t="shared" si="14"/>
        <v>21112.616544641845</v>
      </c>
      <c r="J235" s="19" t="str">
        <f t="shared" si="15"/>
        <v>USA</v>
      </c>
    </row>
    <row r="236" spans="1:10" ht="16" x14ac:dyDescent="0.2">
      <c r="A236" s="18">
        <v>694.92531590858721</v>
      </c>
      <c r="B236" s="18">
        <f>A236*$M$8</f>
        <v>104238.79738628808</v>
      </c>
      <c r="C236" s="19">
        <v>0</v>
      </c>
      <c r="D236" s="19">
        <v>5000</v>
      </c>
      <c r="E236" s="19">
        <v>120</v>
      </c>
      <c r="F236" s="19">
        <v>100</v>
      </c>
      <c r="G236" s="18">
        <f t="shared" si="12"/>
        <v>20847.759477257612</v>
      </c>
      <c r="H236" s="19">
        <f t="shared" si="13"/>
        <v>29746.265795429354</v>
      </c>
      <c r="I236" s="18">
        <f t="shared" si="14"/>
        <v>29746.265795429354</v>
      </c>
      <c r="J236" s="19" t="str">
        <f t="shared" si="15"/>
        <v>USA</v>
      </c>
    </row>
    <row r="237" spans="1:10" ht="16" x14ac:dyDescent="0.2">
      <c r="A237" s="18">
        <v>609.78447562539225</v>
      </c>
      <c r="B237" s="18">
        <f>A237*$M$8</f>
        <v>91467.671343808834</v>
      </c>
      <c r="C237" s="19">
        <v>0</v>
      </c>
      <c r="D237" s="19">
        <v>5000</v>
      </c>
      <c r="E237" s="19">
        <v>120</v>
      </c>
      <c r="F237" s="19">
        <v>100</v>
      </c>
      <c r="G237" s="18">
        <f t="shared" si="12"/>
        <v>18293.534268761767</v>
      </c>
      <c r="H237" s="19">
        <f t="shared" si="13"/>
        <v>25489.223781269611</v>
      </c>
      <c r="I237" s="18">
        <f t="shared" si="14"/>
        <v>25489.223781269611</v>
      </c>
      <c r="J237" s="19" t="str">
        <f t="shared" si="15"/>
        <v>USA</v>
      </c>
    </row>
    <row r="238" spans="1:10" ht="16" x14ac:dyDescent="0.2">
      <c r="A238" s="18">
        <v>647.68183596789925</v>
      </c>
      <c r="B238" s="18">
        <f>A238*$M$8</f>
        <v>97152.275395184886</v>
      </c>
      <c r="C238" s="19">
        <v>0</v>
      </c>
      <c r="D238" s="19">
        <v>5000</v>
      </c>
      <c r="E238" s="19">
        <v>120</v>
      </c>
      <c r="F238" s="19">
        <v>100</v>
      </c>
      <c r="G238" s="18">
        <f t="shared" si="12"/>
        <v>19430.455079036983</v>
      </c>
      <c r="H238" s="19">
        <f t="shared" si="13"/>
        <v>27384.091798394962</v>
      </c>
      <c r="I238" s="18">
        <f t="shared" si="14"/>
        <v>27384.091798394962</v>
      </c>
      <c r="J238" s="19" t="str">
        <f t="shared" si="15"/>
        <v>USA</v>
      </c>
    </row>
    <row r="239" spans="1:10" ht="16" x14ac:dyDescent="0.2">
      <c r="A239" s="18">
        <v>388.61711248225396</v>
      </c>
      <c r="B239" s="18">
        <f>A239*$M$8</f>
        <v>58292.566872338095</v>
      </c>
      <c r="C239" s="19">
        <v>0</v>
      </c>
      <c r="D239" s="19">
        <v>5000</v>
      </c>
      <c r="E239" s="19">
        <v>120</v>
      </c>
      <c r="F239" s="19">
        <v>100</v>
      </c>
      <c r="G239" s="18">
        <f t="shared" si="12"/>
        <v>11658.51337446762</v>
      </c>
      <c r="H239" s="19">
        <f t="shared" si="13"/>
        <v>14430.855624112701</v>
      </c>
      <c r="I239" s="18">
        <f t="shared" si="14"/>
        <v>14430.855624112701</v>
      </c>
      <c r="J239" s="19" t="str">
        <f t="shared" si="15"/>
        <v>USA</v>
      </c>
    </row>
    <row r="240" spans="1:10" ht="16" x14ac:dyDescent="0.2">
      <c r="A240" s="18">
        <v>487.80948924264379</v>
      </c>
      <c r="B240" s="18">
        <f>A240*$M$8</f>
        <v>73171.423386396564</v>
      </c>
      <c r="C240" s="19">
        <v>0</v>
      </c>
      <c r="D240" s="19">
        <v>5000</v>
      </c>
      <c r="E240" s="19">
        <v>120</v>
      </c>
      <c r="F240" s="19">
        <v>100</v>
      </c>
      <c r="G240" s="18">
        <f t="shared" si="12"/>
        <v>14634.284677279305</v>
      </c>
      <c r="H240" s="19">
        <f t="shared" si="13"/>
        <v>19390.474462132188</v>
      </c>
      <c r="I240" s="18">
        <f t="shared" si="14"/>
        <v>19390.474462132188</v>
      </c>
      <c r="J240" s="19" t="str">
        <f t="shared" si="15"/>
        <v>USA</v>
      </c>
    </row>
    <row r="241" spans="1:10" ht="16" x14ac:dyDescent="0.2">
      <c r="A241" s="18">
        <v>214.08570111453798</v>
      </c>
      <c r="B241" s="18">
        <f>A241*$M$8</f>
        <v>32112.855167180696</v>
      </c>
      <c r="C241" s="19">
        <v>0</v>
      </c>
      <c r="D241" s="19">
        <v>5000</v>
      </c>
      <c r="E241" s="19">
        <v>120</v>
      </c>
      <c r="F241" s="19">
        <v>100</v>
      </c>
      <c r="G241" s="18">
        <f t="shared" si="12"/>
        <v>6422.5710334361393</v>
      </c>
      <c r="H241" s="19">
        <f t="shared" si="13"/>
        <v>5704.2850557268976</v>
      </c>
      <c r="I241" s="18">
        <f t="shared" si="14"/>
        <v>6422.5710334361393</v>
      </c>
      <c r="J241" s="19" t="str">
        <f t="shared" si="15"/>
        <v>Europe</v>
      </c>
    </row>
    <row r="242" spans="1:10" ht="16" x14ac:dyDescent="0.2">
      <c r="A242" s="18">
        <v>538.37863203993936</v>
      </c>
      <c r="B242" s="18">
        <f>A242*$M$8</f>
        <v>80756.79480599091</v>
      </c>
      <c r="C242" s="19">
        <v>0</v>
      </c>
      <c r="D242" s="19">
        <v>5000</v>
      </c>
      <c r="E242" s="19">
        <v>120</v>
      </c>
      <c r="F242" s="19">
        <v>100</v>
      </c>
      <c r="G242" s="18">
        <f t="shared" si="12"/>
        <v>16151.358961198188</v>
      </c>
      <c r="H242" s="19">
        <f t="shared" si="13"/>
        <v>21918.931601996977</v>
      </c>
      <c r="I242" s="18">
        <f t="shared" si="14"/>
        <v>21918.931601996977</v>
      </c>
      <c r="J242" s="19" t="str">
        <f t="shared" si="15"/>
        <v>USA</v>
      </c>
    </row>
    <row r="243" spans="1:10" ht="16" x14ac:dyDescent="0.2">
      <c r="A243" s="18">
        <v>529.66869526061635</v>
      </c>
      <c r="B243" s="18">
        <f>A243*$M$8</f>
        <v>79450.304289092455</v>
      </c>
      <c r="C243" s="19">
        <v>0</v>
      </c>
      <c r="D243" s="19">
        <v>5000</v>
      </c>
      <c r="E243" s="19">
        <v>120</v>
      </c>
      <c r="F243" s="19">
        <v>100</v>
      </c>
      <c r="G243" s="18">
        <f t="shared" si="12"/>
        <v>15890.060857818491</v>
      </c>
      <c r="H243" s="19">
        <f t="shared" si="13"/>
        <v>21483.434763030818</v>
      </c>
      <c r="I243" s="18">
        <f t="shared" si="14"/>
        <v>21483.434763030818</v>
      </c>
      <c r="J243" s="19" t="str">
        <f t="shared" si="15"/>
        <v>USA</v>
      </c>
    </row>
    <row r="244" spans="1:10" ht="16" x14ac:dyDescent="0.2">
      <c r="A244" s="18">
        <v>541.76124517887888</v>
      </c>
      <c r="B244" s="18">
        <f>A244*$M$8</f>
        <v>81264.186776831833</v>
      </c>
      <c r="C244" s="19">
        <v>0</v>
      </c>
      <c r="D244" s="19">
        <v>5000</v>
      </c>
      <c r="E244" s="19">
        <v>120</v>
      </c>
      <c r="F244" s="19">
        <v>100</v>
      </c>
      <c r="G244" s="18">
        <f t="shared" si="12"/>
        <v>16252.83735536637</v>
      </c>
      <c r="H244" s="19">
        <f t="shared" si="13"/>
        <v>22088.062258943944</v>
      </c>
      <c r="I244" s="18">
        <f t="shared" si="14"/>
        <v>22088.062258943944</v>
      </c>
      <c r="J244" s="19" t="str">
        <f t="shared" si="15"/>
        <v>USA</v>
      </c>
    </row>
    <row r="245" spans="1:10" ht="16" x14ac:dyDescent="0.2">
      <c r="A245" s="18">
        <v>381.24772141745672</v>
      </c>
      <c r="B245" s="18">
        <f>A245*$M$8</f>
        <v>57187.158212618509</v>
      </c>
      <c r="C245" s="19">
        <v>0</v>
      </c>
      <c r="D245" s="19">
        <v>5000</v>
      </c>
      <c r="E245" s="19">
        <v>120</v>
      </c>
      <c r="F245" s="19">
        <v>100</v>
      </c>
      <c r="G245" s="18">
        <f t="shared" si="12"/>
        <v>11437.431642523705</v>
      </c>
      <c r="H245" s="19">
        <f t="shared" si="13"/>
        <v>14062.386070872839</v>
      </c>
      <c r="I245" s="18">
        <f t="shared" si="14"/>
        <v>14062.386070872839</v>
      </c>
      <c r="J245" s="19" t="str">
        <f t="shared" si="15"/>
        <v>USA</v>
      </c>
    </row>
    <row r="246" spans="1:10" ht="16" x14ac:dyDescent="0.2">
      <c r="A246" s="18">
        <v>230.45386319535498</v>
      </c>
      <c r="B246" s="18">
        <f>A246*$M$8</f>
        <v>34568.079479303247</v>
      </c>
      <c r="C246" s="19">
        <v>0</v>
      </c>
      <c r="D246" s="19">
        <v>5000</v>
      </c>
      <c r="E246" s="19">
        <v>120</v>
      </c>
      <c r="F246" s="19">
        <v>100</v>
      </c>
      <c r="G246" s="18">
        <f t="shared" si="12"/>
        <v>6913.6158958606502</v>
      </c>
      <c r="H246" s="19">
        <f t="shared" si="13"/>
        <v>6522.6931597677503</v>
      </c>
      <c r="I246" s="18">
        <f t="shared" si="14"/>
        <v>6913.6158958606502</v>
      </c>
      <c r="J246" s="19" t="str">
        <f t="shared" si="15"/>
        <v>Europe</v>
      </c>
    </row>
    <row r="247" spans="1:10" ht="16" x14ac:dyDescent="0.2">
      <c r="A247" s="18">
        <v>238.07872433125914</v>
      </c>
      <c r="B247" s="18">
        <f>A247*$M$8</f>
        <v>35711.808649688872</v>
      </c>
      <c r="C247" s="19">
        <v>0</v>
      </c>
      <c r="D247" s="19">
        <v>5000</v>
      </c>
      <c r="E247" s="19">
        <v>120</v>
      </c>
      <c r="F247" s="19">
        <v>100</v>
      </c>
      <c r="G247" s="18">
        <f t="shared" si="12"/>
        <v>7142.3617299377765</v>
      </c>
      <c r="H247" s="19">
        <f t="shared" si="13"/>
        <v>6903.9362165629573</v>
      </c>
      <c r="I247" s="18">
        <f t="shared" si="14"/>
        <v>7142.3617299377765</v>
      </c>
      <c r="J247" s="19" t="str">
        <f t="shared" si="15"/>
        <v>Europe</v>
      </c>
    </row>
    <row r="248" spans="1:10" ht="16" x14ac:dyDescent="0.2">
      <c r="A248" s="18">
        <v>589.11983547225589</v>
      </c>
      <c r="B248" s="18">
        <f>A248*$M$8</f>
        <v>88367.975320838377</v>
      </c>
      <c r="C248" s="19">
        <v>0</v>
      </c>
      <c r="D248" s="19">
        <v>5000</v>
      </c>
      <c r="E248" s="19">
        <v>120</v>
      </c>
      <c r="F248" s="19">
        <v>100</v>
      </c>
      <c r="G248" s="18">
        <f t="shared" si="12"/>
        <v>17673.595064167675</v>
      </c>
      <c r="H248" s="19">
        <f t="shared" si="13"/>
        <v>24455.99177361279</v>
      </c>
      <c r="I248" s="18">
        <f t="shared" si="14"/>
        <v>24455.99177361279</v>
      </c>
      <c r="J248" s="19" t="str">
        <f t="shared" si="15"/>
        <v>USA</v>
      </c>
    </row>
    <row r="249" spans="1:10" ht="16" x14ac:dyDescent="0.2">
      <c r="A249" s="18">
        <v>737.07478220438338</v>
      </c>
      <c r="B249" s="18">
        <f>A249*$M$8</f>
        <v>110561.21733065751</v>
      </c>
      <c r="C249" s="19">
        <v>0</v>
      </c>
      <c r="D249" s="19">
        <v>5000</v>
      </c>
      <c r="E249" s="19">
        <v>120</v>
      </c>
      <c r="F249" s="19">
        <v>100</v>
      </c>
      <c r="G249" s="18">
        <f t="shared" si="12"/>
        <v>22112.243466131506</v>
      </c>
      <c r="H249" s="19">
        <f t="shared" si="13"/>
        <v>31853.739110219176</v>
      </c>
      <c r="I249" s="18">
        <f t="shared" si="14"/>
        <v>31853.739110219176</v>
      </c>
      <c r="J249" s="19" t="str">
        <f t="shared" si="15"/>
        <v>USA</v>
      </c>
    </row>
    <row r="250" spans="1:10" ht="16" x14ac:dyDescent="0.2">
      <c r="A250" s="18">
        <v>415.86450907209166</v>
      </c>
      <c r="B250" s="18">
        <f>A250*$M$8</f>
        <v>62379.676360813748</v>
      </c>
      <c r="C250" s="19">
        <v>0</v>
      </c>
      <c r="D250" s="19">
        <v>5000</v>
      </c>
      <c r="E250" s="19">
        <v>120</v>
      </c>
      <c r="F250" s="19">
        <v>100</v>
      </c>
      <c r="G250" s="18">
        <f t="shared" si="12"/>
        <v>12475.935272162751</v>
      </c>
      <c r="H250" s="19">
        <f t="shared" si="13"/>
        <v>15793.22545360458</v>
      </c>
      <c r="I250" s="18">
        <f t="shared" si="14"/>
        <v>15793.22545360458</v>
      </c>
      <c r="J250" s="19" t="str">
        <f t="shared" si="15"/>
        <v>USA</v>
      </c>
    </row>
    <row r="251" spans="1:10" ht="16" x14ac:dyDescent="0.2">
      <c r="A251" s="18">
        <v>634.80397464465534</v>
      </c>
      <c r="B251" s="18">
        <f>A251*$M$8</f>
        <v>95220.596196698301</v>
      </c>
      <c r="C251" s="19">
        <v>0</v>
      </c>
      <c r="D251" s="19">
        <v>5000</v>
      </c>
      <c r="E251" s="19">
        <v>120</v>
      </c>
      <c r="F251" s="19">
        <v>100</v>
      </c>
      <c r="G251" s="18">
        <f t="shared" si="12"/>
        <v>19044.119239339663</v>
      </c>
      <c r="H251" s="19">
        <f t="shared" si="13"/>
        <v>26740.198732232777</v>
      </c>
      <c r="I251" s="18">
        <f t="shared" si="14"/>
        <v>26740.198732232777</v>
      </c>
      <c r="J251" s="19" t="str">
        <f t="shared" si="15"/>
        <v>USA</v>
      </c>
    </row>
    <row r="252" spans="1:10" ht="16" x14ac:dyDescent="0.2">
      <c r="A252" s="18">
        <v>550.40185272246686</v>
      </c>
      <c r="B252" s="18">
        <f>A252*$M$8</f>
        <v>82560.27790837003</v>
      </c>
      <c r="C252" s="19">
        <v>0</v>
      </c>
      <c r="D252" s="19">
        <v>5000</v>
      </c>
      <c r="E252" s="19">
        <v>120</v>
      </c>
      <c r="F252" s="19">
        <v>100</v>
      </c>
      <c r="G252" s="18">
        <f t="shared" si="12"/>
        <v>16512.055581674009</v>
      </c>
      <c r="H252" s="19">
        <f t="shared" si="13"/>
        <v>22520.092636123343</v>
      </c>
      <c r="I252" s="18">
        <f t="shared" si="14"/>
        <v>22520.092636123343</v>
      </c>
      <c r="J252" s="19" t="str">
        <f t="shared" si="15"/>
        <v>USA</v>
      </c>
    </row>
    <row r="253" spans="1:10" ht="16" x14ac:dyDescent="0.2">
      <c r="A253" s="18">
        <v>403.9387065004272</v>
      </c>
      <c r="B253" s="18">
        <f>A253*$M$8</f>
        <v>60590.805975064082</v>
      </c>
      <c r="C253" s="19">
        <v>0</v>
      </c>
      <c r="D253" s="19">
        <v>5000</v>
      </c>
      <c r="E253" s="19">
        <v>120</v>
      </c>
      <c r="F253" s="19">
        <v>100</v>
      </c>
      <c r="G253" s="18">
        <f t="shared" si="12"/>
        <v>12118.161195012821</v>
      </c>
      <c r="H253" s="19">
        <f t="shared" si="13"/>
        <v>15196.935325021361</v>
      </c>
      <c r="I253" s="18">
        <f t="shared" si="14"/>
        <v>15196.935325021361</v>
      </c>
      <c r="J253" s="19" t="str">
        <f t="shared" si="15"/>
        <v>USA</v>
      </c>
    </row>
    <row r="254" spans="1:10" ht="16" x14ac:dyDescent="0.2">
      <c r="A254" s="18">
        <v>597.84015267986808</v>
      </c>
      <c r="B254" s="18">
        <f>A254*$M$8</f>
        <v>89676.022901980206</v>
      </c>
      <c r="C254" s="19">
        <v>0</v>
      </c>
      <c r="D254" s="19">
        <v>5000</v>
      </c>
      <c r="E254" s="19">
        <v>120</v>
      </c>
      <c r="F254" s="19">
        <v>100</v>
      </c>
      <c r="G254" s="18">
        <f t="shared" si="12"/>
        <v>17935.204580396035</v>
      </c>
      <c r="H254" s="19">
        <f t="shared" si="13"/>
        <v>24892.007633993395</v>
      </c>
      <c r="I254" s="18">
        <f t="shared" si="14"/>
        <v>24892.007633993395</v>
      </c>
      <c r="J254" s="19" t="str">
        <f t="shared" si="15"/>
        <v>USA</v>
      </c>
    </row>
    <row r="255" spans="1:10" ht="16" x14ac:dyDescent="0.2">
      <c r="A255" s="18">
        <v>299.44609054338468</v>
      </c>
      <c r="B255" s="18">
        <f>A255*$M$8</f>
        <v>44916.913581507702</v>
      </c>
      <c r="C255" s="19">
        <v>0</v>
      </c>
      <c r="D255" s="19">
        <v>5000</v>
      </c>
      <c r="E255" s="19">
        <v>120</v>
      </c>
      <c r="F255" s="19">
        <v>100</v>
      </c>
      <c r="G255" s="18">
        <f t="shared" si="12"/>
        <v>8983.3827163015376</v>
      </c>
      <c r="H255" s="19">
        <f t="shared" si="13"/>
        <v>9972.304527169239</v>
      </c>
      <c r="I255" s="18">
        <f t="shared" si="14"/>
        <v>9972.304527169239</v>
      </c>
      <c r="J255" s="19" t="str">
        <f t="shared" si="15"/>
        <v>USA</v>
      </c>
    </row>
    <row r="256" spans="1:10" ht="16" x14ac:dyDescent="0.2">
      <c r="A256" s="18">
        <v>590.44376266675249</v>
      </c>
      <c r="B256" s="18">
        <f>A256*$M$8</f>
        <v>88566.564400012867</v>
      </c>
      <c r="C256" s="19">
        <v>0</v>
      </c>
      <c r="D256" s="19">
        <v>5000</v>
      </c>
      <c r="E256" s="19">
        <v>120</v>
      </c>
      <c r="F256" s="19">
        <v>100</v>
      </c>
      <c r="G256" s="18">
        <f t="shared" si="12"/>
        <v>17713.312880002573</v>
      </c>
      <c r="H256" s="19">
        <f t="shared" si="13"/>
        <v>24522.188133337615</v>
      </c>
      <c r="I256" s="18">
        <f t="shared" si="14"/>
        <v>24522.188133337615</v>
      </c>
      <c r="J256" s="19" t="str">
        <f t="shared" si="15"/>
        <v>USA</v>
      </c>
    </row>
    <row r="257" spans="1:10" ht="16" x14ac:dyDescent="0.2">
      <c r="A257" s="18">
        <v>788.31914010845082</v>
      </c>
      <c r="B257" s="18">
        <f>A257*$M$8</f>
        <v>118247.87101626763</v>
      </c>
      <c r="C257" s="19">
        <v>0</v>
      </c>
      <c r="D257" s="19">
        <v>5000</v>
      </c>
      <c r="E257" s="19">
        <v>120</v>
      </c>
      <c r="F257" s="19">
        <v>100</v>
      </c>
      <c r="G257" s="18">
        <f t="shared" si="12"/>
        <v>23649.574203253535</v>
      </c>
      <c r="H257" s="19">
        <f t="shared" si="13"/>
        <v>34415.957005422548</v>
      </c>
      <c r="I257" s="18">
        <f t="shared" si="14"/>
        <v>34415.957005422548</v>
      </c>
      <c r="J257" s="19" t="str">
        <f t="shared" si="15"/>
        <v>USA</v>
      </c>
    </row>
    <row r="258" spans="1:10" ht="16" x14ac:dyDescent="0.2">
      <c r="A258" s="18">
        <v>679.78780273338214</v>
      </c>
      <c r="B258" s="18">
        <f>A258*$M$8</f>
        <v>101968.17041000733</v>
      </c>
      <c r="C258" s="19">
        <v>0</v>
      </c>
      <c r="D258" s="19">
        <v>5000</v>
      </c>
      <c r="E258" s="19">
        <v>120</v>
      </c>
      <c r="F258" s="19">
        <v>100</v>
      </c>
      <c r="G258" s="18">
        <f t="shared" si="12"/>
        <v>20393.634082001474</v>
      </c>
      <c r="H258" s="19">
        <f t="shared" si="13"/>
        <v>28989.390136669113</v>
      </c>
      <c r="I258" s="18">
        <f t="shared" si="14"/>
        <v>28989.390136669113</v>
      </c>
      <c r="J258" s="19" t="str">
        <f t="shared" si="15"/>
        <v>USA</v>
      </c>
    </row>
    <row r="259" spans="1:10" ht="16" x14ac:dyDescent="0.2">
      <c r="A259" s="18">
        <v>593.60053995326189</v>
      </c>
      <c r="B259" s="18">
        <f>A259*$M$8</f>
        <v>89040.080992989286</v>
      </c>
      <c r="C259" s="19">
        <v>0</v>
      </c>
      <c r="D259" s="19">
        <v>5000</v>
      </c>
      <c r="E259" s="19">
        <v>120</v>
      </c>
      <c r="F259" s="19">
        <v>100</v>
      </c>
      <c r="G259" s="18">
        <f t="shared" ref="G259:G322" si="16">B259-(A259*E259)</f>
        <v>17808.016198597863</v>
      </c>
      <c r="H259" s="19">
        <f t="shared" ref="H259:H322" si="17">B259-((A259*F259)+5000)</f>
        <v>24680.026997663095</v>
      </c>
      <c r="I259" s="18">
        <f t="shared" ref="I259:I322" si="18">MAX(G259:H259)</f>
        <v>24680.026997663095</v>
      </c>
      <c r="J259" s="19" t="str">
        <f t="shared" ref="J259:J322" si="19">IF(I259=H259,"USA","Europe")</f>
        <v>USA</v>
      </c>
    </row>
    <row r="260" spans="1:10" ht="16" x14ac:dyDescent="0.2">
      <c r="A260" s="18">
        <v>444.27499447216979</v>
      </c>
      <c r="B260" s="18">
        <f>A260*$M$8</f>
        <v>66641.249170825467</v>
      </c>
      <c r="C260" s="19">
        <v>0</v>
      </c>
      <c r="D260" s="19">
        <v>5000</v>
      </c>
      <c r="E260" s="19">
        <v>120</v>
      </c>
      <c r="F260" s="19">
        <v>100</v>
      </c>
      <c r="G260" s="18">
        <f t="shared" si="16"/>
        <v>13328.249834165093</v>
      </c>
      <c r="H260" s="19">
        <f t="shared" si="17"/>
        <v>17213.749723608489</v>
      </c>
      <c r="I260" s="18">
        <f t="shared" si="18"/>
        <v>17213.749723608489</v>
      </c>
      <c r="J260" s="19" t="str">
        <f t="shared" si="19"/>
        <v>USA</v>
      </c>
    </row>
    <row r="261" spans="1:10" ht="16" x14ac:dyDescent="0.2">
      <c r="A261" s="18">
        <v>529.83209375749902</v>
      </c>
      <c r="B261" s="18">
        <f>A261*$M$8</f>
        <v>79474.814063624857</v>
      </c>
      <c r="C261" s="19">
        <v>0</v>
      </c>
      <c r="D261" s="19">
        <v>5000</v>
      </c>
      <c r="E261" s="19">
        <v>120</v>
      </c>
      <c r="F261" s="19">
        <v>100</v>
      </c>
      <c r="G261" s="18">
        <f t="shared" si="16"/>
        <v>15894.962812724974</v>
      </c>
      <c r="H261" s="19">
        <f t="shared" si="17"/>
        <v>21491.604687874955</v>
      </c>
      <c r="I261" s="18">
        <f t="shared" si="18"/>
        <v>21491.604687874955</v>
      </c>
      <c r="J261" s="19" t="str">
        <f t="shared" si="19"/>
        <v>USA</v>
      </c>
    </row>
    <row r="262" spans="1:10" ht="16" x14ac:dyDescent="0.2">
      <c r="A262" s="18">
        <v>287.99978228658426</v>
      </c>
      <c r="B262" s="18">
        <f>A262*$M$8</f>
        <v>43199.967342987642</v>
      </c>
      <c r="C262" s="19">
        <v>0</v>
      </c>
      <c r="D262" s="19">
        <v>5000</v>
      </c>
      <c r="E262" s="19">
        <v>120</v>
      </c>
      <c r="F262" s="19">
        <v>100</v>
      </c>
      <c r="G262" s="18">
        <f t="shared" si="16"/>
        <v>8639.9934685975313</v>
      </c>
      <c r="H262" s="19">
        <f t="shared" si="17"/>
        <v>9399.9891143292189</v>
      </c>
      <c r="I262" s="18">
        <f t="shared" si="18"/>
        <v>9399.9891143292189</v>
      </c>
      <c r="J262" s="19" t="str">
        <f t="shared" si="19"/>
        <v>USA</v>
      </c>
    </row>
    <row r="263" spans="1:10" ht="16" x14ac:dyDescent="0.2">
      <c r="A263" s="18">
        <v>212.34089062192518</v>
      </c>
      <c r="B263" s="18">
        <f>A263*$M$8</f>
        <v>31851.133593288778</v>
      </c>
      <c r="C263" s="19">
        <v>0</v>
      </c>
      <c r="D263" s="19">
        <v>5000</v>
      </c>
      <c r="E263" s="19">
        <v>120</v>
      </c>
      <c r="F263" s="19">
        <v>100</v>
      </c>
      <c r="G263" s="18">
        <f t="shared" si="16"/>
        <v>6370.2267186577556</v>
      </c>
      <c r="H263" s="19">
        <f t="shared" si="17"/>
        <v>5617.0445310962605</v>
      </c>
      <c r="I263" s="18">
        <f t="shared" si="18"/>
        <v>6370.2267186577556</v>
      </c>
      <c r="J263" s="19" t="str">
        <f t="shared" si="19"/>
        <v>Europe</v>
      </c>
    </row>
    <row r="264" spans="1:10" ht="16" x14ac:dyDescent="0.2">
      <c r="A264" s="18">
        <v>613.34868269662775</v>
      </c>
      <c r="B264" s="18">
        <f>A264*$M$8</f>
        <v>92002.302404494156</v>
      </c>
      <c r="C264" s="19">
        <v>0</v>
      </c>
      <c r="D264" s="19">
        <v>5000</v>
      </c>
      <c r="E264" s="19">
        <v>120</v>
      </c>
      <c r="F264" s="19">
        <v>100</v>
      </c>
      <c r="G264" s="18">
        <f t="shared" si="16"/>
        <v>18400.460480898822</v>
      </c>
      <c r="H264" s="19">
        <f t="shared" si="17"/>
        <v>25667.434134831376</v>
      </c>
      <c r="I264" s="18">
        <f t="shared" si="18"/>
        <v>25667.434134831376</v>
      </c>
      <c r="J264" s="19" t="str">
        <f t="shared" si="19"/>
        <v>USA</v>
      </c>
    </row>
    <row r="265" spans="1:10" ht="16" x14ac:dyDescent="0.2">
      <c r="A265" s="18">
        <v>551.31008222294508</v>
      </c>
      <c r="B265" s="18">
        <f>A265*$M$8</f>
        <v>82696.512333441759</v>
      </c>
      <c r="C265" s="19">
        <v>0</v>
      </c>
      <c r="D265" s="19">
        <v>5000</v>
      </c>
      <c r="E265" s="19">
        <v>120</v>
      </c>
      <c r="F265" s="19">
        <v>100</v>
      </c>
      <c r="G265" s="18">
        <f t="shared" si="16"/>
        <v>16539.302466688343</v>
      </c>
      <c r="H265" s="19">
        <f t="shared" si="17"/>
        <v>22565.504111147253</v>
      </c>
      <c r="I265" s="18">
        <f t="shared" si="18"/>
        <v>22565.504111147253</v>
      </c>
      <c r="J265" s="19" t="str">
        <f t="shared" si="19"/>
        <v>USA</v>
      </c>
    </row>
    <row r="266" spans="1:10" ht="16" x14ac:dyDescent="0.2">
      <c r="A266" s="18">
        <v>668.551921038214</v>
      </c>
      <c r="B266" s="18">
        <f>A266*$M$8</f>
        <v>100282.78815573209</v>
      </c>
      <c r="C266" s="19">
        <v>0</v>
      </c>
      <c r="D266" s="19">
        <v>5000</v>
      </c>
      <c r="E266" s="19">
        <v>120</v>
      </c>
      <c r="F266" s="19">
        <v>100</v>
      </c>
      <c r="G266" s="18">
        <f t="shared" si="16"/>
        <v>20056.55763114641</v>
      </c>
      <c r="H266" s="19">
        <f t="shared" si="17"/>
        <v>28427.596051910688</v>
      </c>
      <c r="I266" s="18">
        <f t="shared" si="18"/>
        <v>28427.596051910688</v>
      </c>
      <c r="J266" s="19" t="str">
        <f t="shared" si="19"/>
        <v>USA</v>
      </c>
    </row>
    <row r="267" spans="1:10" ht="16" x14ac:dyDescent="0.2">
      <c r="A267" s="18">
        <v>752.13688926405132</v>
      </c>
      <c r="B267" s="18">
        <f>A267*$M$8</f>
        <v>112820.53338960769</v>
      </c>
      <c r="C267" s="19">
        <v>0</v>
      </c>
      <c r="D267" s="19">
        <v>5000</v>
      </c>
      <c r="E267" s="19">
        <v>120</v>
      </c>
      <c r="F267" s="19">
        <v>100</v>
      </c>
      <c r="G267" s="18">
        <f t="shared" si="16"/>
        <v>22564.106677921533</v>
      </c>
      <c r="H267" s="19">
        <f t="shared" si="17"/>
        <v>32606.844463202564</v>
      </c>
      <c r="I267" s="18">
        <f t="shared" si="18"/>
        <v>32606.844463202564</v>
      </c>
      <c r="J267" s="19" t="str">
        <f t="shared" si="19"/>
        <v>USA</v>
      </c>
    </row>
    <row r="268" spans="1:10" ht="16" x14ac:dyDescent="0.2">
      <c r="A268" s="18">
        <v>364.69786090995086</v>
      </c>
      <c r="B268" s="18">
        <f>A268*$M$8</f>
        <v>54704.679136492632</v>
      </c>
      <c r="C268" s="19">
        <v>0</v>
      </c>
      <c r="D268" s="19">
        <v>5000</v>
      </c>
      <c r="E268" s="19">
        <v>120</v>
      </c>
      <c r="F268" s="19">
        <v>100</v>
      </c>
      <c r="G268" s="18">
        <f t="shared" si="16"/>
        <v>10940.935827298526</v>
      </c>
      <c r="H268" s="19">
        <f t="shared" si="17"/>
        <v>13234.893045497549</v>
      </c>
      <c r="I268" s="18">
        <f t="shared" si="18"/>
        <v>13234.893045497549</v>
      </c>
      <c r="J268" s="19" t="str">
        <f t="shared" si="19"/>
        <v>USA</v>
      </c>
    </row>
    <row r="269" spans="1:10" ht="16" x14ac:dyDescent="0.2">
      <c r="A269" s="18">
        <v>476.94831354401464</v>
      </c>
      <c r="B269" s="18">
        <f>A269*$M$8</f>
        <v>71542.247031602194</v>
      </c>
      <c r="C269" s="19">
        <v>0</v>
      </c>
      <c r="D269" s="19">
        <v>5000</v>
      </c>
      <c r="E269" s="19">
        <v>120</v>
      </c>
      <c r="F269" s="19">
        <v>100</v>
      </c>
      <c r="G269" s="18">
        <f t="shared" si="16"/>
        <v>14308.44940632044</v>
      </c>
      <c r="H269" s="19">
        <f t="shared" si="17"/>
        <v>18847.415677200726</v>
      </c>
      <c r="I269" s="18">
        <f t="shared" si="18"/>
        <v>18847.415677200726</v>
      </c>
      <c r="J269" s="19" t="str">
        <f t="shared" si="19"/>
        <v>USA</v>
      </c>
    </row>
    <row r="270" spans="1:10" ht="16" x14ac:dyDescent="0.2">
      <c r="A270" s="18">
        <v>670.30573425363082</v>
      </c>
      <c r="B270" s="18">
        <f>A270*$M$8</f>
        <v>100545.86013804462</v>
      </c>
      <c r="C270" s="19">
        <v>0</v>
      </c>
      <c r="D270" s="19">
        <v>5000</v>
      </c>
      <c r="E270" s="19">
        <v>120</v>
      </c>
      <c r="F270" s="19">
        <v>100</v>
      </c>
      <c r="G270" s="18">
        <f t="shared" si="16"/>
        <v>20109.172027608918</v>
      </c>
      <c r="H270" s="19">
        <f t="shared" si="17"/>
        <v>28515.28671268154</v>
      </c>
      <c r="I270" s="18">
        <f t="shared" si="18"/>
        <v>28515.28671268154</v>
      </c>
      <c r="J270" s="19" t="str">
        <f t="shared" si="19"/>
        <v>USA</v>
      </c>
    </row>
    <row r="271" spans="1:10" ht="16" x14ac:dyDescent="0.2">
      <c r="A271" s="18">
        <v>228.47560077369008</v>
      </c>
      <c r="B271" s="18">
        <f>A271*$M$8</f>
        <v>34271.340116053514</v>
      </c>
      <c r="C271" s="19">
        <v>0</v>
      </c>
      <c r="D271" s="19">
        <v>5000</v>
      </c>
      <c r="E271" s="19">
        <v>120</v>
      </c>
      <c r="F271" s="19">
        <v>100</v>
      </c>
      <c r="G271" s="18">
        <f t="shared" si="16"/>
        <v>6854.268023210705</v>
      </c>
      <c r="H271" s="19">
        <f t="shared" si="17"/>
        <v>6423.7800386845047</v>
      </c>
      <c r="I271" s="18">
        <f t="shared" si="18"/>
        <v>6854.268023210705</v>
      </c>
      <c r="J271" s="19" t="str">
        <f t="shared" si="19"/>
        <v>Europe</v>
      </c>
    </row>
    <row r="272" spans="1:10" ht="16" x14ac:dyDescent="0.2">
      <c r="A272" s="18">
        <v>589.42220340921654</v>
      </c>
      <c r="B272" s="18">
        <f>A272*$M$8</f>
        <v>88413.330511382475</v>
      </c>
      <c r="C272" s="19">
        <v>0</v>
      </c>
      <c r="D272" s="19">
        <v>5000</v>
      </c>
      <c r="E272" s="19">
        <v>120</v>
      </c>
      <c r="F272" s="19">
        <v>100</v>
      </c>
      <c r="G272" s="18">
        <f t="shared" si="16"/>
        <v>17682.666102276489</v>
      </c>
      <c r="H272" s="19">
        <f t="shared" si="17"/>
        <v>24471.110170460823</v>
      </c>
      <c r="I272" s="18">
        <f t="shared" si="18"/>
        <v>24471.110170460823</v>
      </c>
      <c r="J272" s="19" t="str">
        <f t="shared" si="19"/>
        <v>USA</v>
      </c>
    </row>
    <row r="273" spans="1:10" ht="16" x14ac:dyDescent="0.2">
      <c r="A273" s="18">
        <v>418.9726987010672</v>
      </c>
      <c r="B273" s="18">
        <f>A273*$M$8</f>
        <v>62845.904805160084</v>
      </c>
      <c r="C273" s="19">
        <v>0</v>
      </c>
      <c r="D273" s="19">
        <v>5000</v>
      </c>
      <c r="E273" s="19">
        <v>120</v>
      </c>
      <c r="F273" s="19">
        <v>100</v>
      </c>
      <c r="G273" s="18">
        <f t="shared" si="16"/>
        <v>12569.18096103202</v>
      </c>
      <c r="H273" s="19">
        <f t="shared" si="17"/>
        <v>15948.634935053364</v>
      </c>
      <c r="I273" s="18">
        <f t="shared" si="18"/>
        <v>15948.634935053364</v>
      </c>
      <c r="J273" s="19" t="str">
        <f t="shared" si="19"/>
        <v>USA</v>
      </c>
    </row>
    <row r="274" spans="1:10" ht="16" x14ac:dyDescent="0.2">
      <c r="A274" s="18">
        <v>674.14706883679469</v>
      </c>
      <c r="B274" s="18">
        <f>A274*$M$8</f>
        <v>101122.0603255192</v>
      </c>
      <c r="C274" s="19">
        <v>0</v>
      </c>
      <c r="D274" s="19">
        <v>5000</v>
      </c>
      <c r="E274" s="19">
        <v>120</v>
      </c>
      <c r="F274" s="19">
        <v>100</v>
      </c>
      <c r="G274" s="18">
        <f t="shared" si="16"/>
        <v>20224.412065103839</v>
      </c>
      <c r="H274" s="19">
        <f t="shared" si="17"/>
        <v>28707.353441839732</v>
      </c>
      <c r="I274" s="18">
        <f t="shared" si="18"/>
        <v>28707.353441839732</v>
      </c>
      <c r="J274" s="19" t="str">
        <f t="shared" si="19"/>
        <v>USA</v>
      </c>
    </row>
    <row r="275" spans="1:10" ht="16" x14ac:dyDescent="0.2">
      <c r="A275" s="18">
        <v>589.78594000906958</v>
      </c>
      <c r="B275" s="18">
        <f>A275*$M$8</f>
        <v>88467.891001360433</v>
      </c>
      <c r="C275" s="19">
        <v>0</v>
      </c>
      <c r="D275" s="19">
        <v>5000</v>
      </c>
      <c r="E275" s="19">
        <v>120</v>
      </c>
      <c r="F275" s="19">
        <v>100</v>
      </c>
      <c r="G275" s="18">
        <f t="shared" si="16"/>
        <v>17693.578200272081</v>
      </c>
      <c r="H275" s="19">
        <f t="shared" si="17"/>
        <v>24489.297000453473</v>
      </c>
      <c r="I275" s="18">
        <f t="shared" si="18"/>
        <v>24489.297000453473</v>
      </c>
      <c r="J275" s="19" t="str">
        <f t="shared" si="19"/>
        <v>USA</v>
      </c>
    </row>
    <row r="276" spans="1:10" ht="16" x14ac:dyDescent="0.2">
      <c r="A276" s="18">
        <v>532.2937324327853</v>
      </c>
      <c r="B276" s="18">
        <f>A276*$M$8</f>
        <v>79844.059864917799</v>
      </c>
      <c r="C276" s="19">
        <v>0</v>
      </c>
      <c r="D276" s="19">
        <v>5000</v>
      </c>
      <c r="E276" s="19">
        <v>120</v>
      </c>
      <c r="F276" s="19">
        <v>100</v>
      </c>
      <c r="G276" s="18">
        <f t="shared" si="16"/>
        <v>15968.81197298356</v>
      </c>
      <c r="H276" s="19">
        <f t="shared" si="17"/>
        <v>21614.686621639266</v>
      </c>
      <c r="I276" s="18">
        <f t="shared" si="18"/>
        <v>21614.686621639266</v>
      </c>
      <c r="J276" s="19" t="str">
        <f t="shared" si="19"/>
        <v>USA</v>
      </c>
    </row>
    <row r="277" spans="1:10" ht="16" x14ac:dyDescent="0.2">
      <c r="A277" s="18">
        <v>260.76099782286258</v>
      </c>
      <c r="B277" s="18">
        <f>A277*$M$8</f>
        <v>39114.149673429383</v>
      </c>
      <c r="C277" s="19">
        <v>0</v>
      </c>
      <c r="D277" s="19">
        <v>5000</v>
      </c>
      <c r="E277" s="19">
        <v>120</v>
      </c>
      <c r="F277" s="19">
        <v>100</v>
      </c>
      <c r="G277" s="18">
        <f t="shared" si="16"/>
        <v>7822.829934685873</v>
      </c>
      <c r="H277" s="19">
        <f t="shared" si="17"/>
        <v>8038.0498911431241</v>
      </c>
      <c r="I277" s="18">
        <f t="shared" si="18"/>
        <v>8038.0498911431241</v>
      </c>
      <c r="J277" s="19" t="str">
        <f t="shared" si="19"/>
        <v>USA</v>
      </c>
    </row>
    <row r="278" spans="1:10" ht="16" x14ac:dyDescent="0.2">
      <c r="A278" s="18">
        <v>210.09040885143466</v>
      </c>
      <c r="B278" s="18">
        <f>A278*$M$8</f>
        <v>31513.561327715201</v>
      </c>
      <c r="C278" s="19">
        <v>0</v>
      </c>
      <c r="D278" s="19">
        <v>5000</v>
      </c>
      <c r="E278" s="19">
        <v>120</v>
      </c>
      <c r="F278" s="19">
        <v>100</v>
      </c>
      <c r="G278" s="18">
        <f t="shared" si="16"/>
        <v>6302.712265543043</v>
      </c>
      <c r="H278" s="19">
        <f t="shared" si="17"/>
        <v>5504.5204425717347</v>
      </c>
      <c r="I278" s="18">
        <f t="shared" si="18"/>
        <v>6302.712265543043</v>
      </c>
      <c r="J278" s="19" t="str">
        <f t="shared" si="19"/>
        <v>Europe</v>
      </c>
    </row>
    <row r="279" spans="1:10" ht="16" x14ac:dyDescent="0.2">
      <c r="A279" s="18">
        <v>589.50156606244923</v>
      </c>
      <c r="B279" s="18">
        <f>A279*$M$8</f>
        <v>88425.234909367384</v>
      </c>
      <c r="C279" s="19">
        <v>0</v>
      </c>
      <c r="D279" s="19">
        <v>5000</v>
      </c>
      <c r="E279" s="19">
        <v>120</v>
      </c>
      <c r="F279" s="19">
        <v>100</v>
      </c>
      <c r="G279" s="18">
        <f t="shared" si="16"/>
        <v>17685.046981873471</v>
      </c>
      <c r="H279" s="19">
        <f t="shared" si="17"/>
        <v>24475.078303122464</v>
      </c>
      <c r="I279" s="18">
        <f t="shared" si="18"/>
        <v>24475.078303122464</v>
      </c>
      <c r="J279" s="19" t="str">
        <f t="shared" si="19"/>
        <v>USA</v>
      </c>
    </row>
    <row r="280" spans="1:10" ht="16" x14ac:dyDescent="0.2">
      <c r="A280" s="18">
        <v>552.82081158497408</v>
      </c>
      <c r="B280" s="18">
        <f>A280*$M$8</f>
        <v>82923.121737746114</v>
      </c>
      <c r="C280" s="19">
        <v>0</v>
      </c>
      <c r="D280" s="19">
        <v>5000</v>
      </c>
      <c r="E280" s="19">
        <v>120</v>
      </c>
      <c r="F280" s="19">
        <v>100</v>
      </c>
      <c r="G280" s="18">
        <f t="shared" si="16"/>
        <v>16584.624347549223</v>
      </c>
      <c r="H280" s="19">
        <f t="shared" si="17"/>
        <v>22641.040579248707</v>
      </c>
      <c r="I280" s="18">
        <f t="shared" si="18"/>
        <v>22641.040579248707</v>
      </c>
      <c r="J280" s="19" t="str">
        <f t="shared" si="19"/>
        <v>USA</v>
      </c>
    </row>
    <row r="281" spans="1:10" ht="16" x14ac:dyDescent="0.2">
      <c r="A281" s="18">
        <v>259.38030865945871</v>
      </c>
      <c r="B281" s="18">
        <f>A281*$M$8</f>
        <v>38907.046298918809</v>
      </c>
      <c r="C281" s="19">
        <v>0</v>
      </c>
      <c r="D281" s="19">
        <v>5000</v>
      </c>
      <c r="E281" s="19">
        <v>120</v>
      </c>
      <c r="F281" s="19">
        <v>100</v>
      </c>
      <c r="G281" s="18">
        <f t="shared" si="16"/>
        <v>7781.4092597837662</v>
      </c>
      <c r="H281" s="19">
        <f t="shared" si="17"/>
        <v>7969.0154329729376</v>
      </c>
      <c r="I281" s="18">
        <f t="shared" si="18"/>
        <v>7969.0154329729376</v>
      </c>
      <c r="J281" s="19" t="str">
        <f t="shared" si="19"/>
        <v>USA</v>
      </c>
    </row>
    <row r="282" spans="1:10" ht="16" x14ac:dyDescent="0.2">
      <c r="A282" s="18">
        <v>404.84763952197864</v>
      </c>
      <c r="B282" s="18">
        <f>A282*$M$8</f>
        <v>60727.145928296799</v>
      </c>
      <c r="C282" s="19">
        <v>0</v>
      </c>
      <c r="D282" s="19">
        <v>5000</v>
      </c>
      <c r="E282" s="19">
        <v>120</v>
      </c>
      <c r="F282" s="19">
        <v>100</v>
      </c>
      <c r="G282" s="18">
        <f t="shared" si="16"/>
        <v>12145.429185659363</v>
      </c>
      <c r="H282" s="19">
        <f t="shared" si="17"/>
        <v>15242.381976098935</v>
      </c>
      <c r="I282" s="18">
        <f t="shared" si="18"/>
        <v>15242.381976098935</v>
      </c>
      <c r="J282" s="19" t="str">
        <f t="shared" si="19"/>
        <v>USA</v>
      </c>
    </row>
    <row r="283" spans="1:10" ht="16" x14ac:dyDescent="0.2">
      <c r="A283" s="18">
        <v>274.27744589479522</v>
      </c>
      <c r="B283" s="18">
        <f>A283*$M$8</f>
        <v>41141.616884219286</v>
      </c>
      <c r="C283" s="19">
        <v>0</v>
      </c>
      <c r="D283" s="19">
        <v>5000</v>
      </c>
      <c r="E283" s="19">
        <v>120</v>
      </c>
      <c r="F283" s="19">
        <v>100</v>
      </c>
      <c r="G283" s="18">
        <f t="shared" si="16"/>
        <v>8228.3233768438586</v>
      </c>
      <c r="H283" s="19">
        <f t="shared" si="17"/>
        <v>8713.8722947397619</v>
      </c>
      <c r="I283" s="18">
        <f t="shared" si="18"/>
        <v>8713.8722947397619</v>
      </c>
      <c r="J283" s="19" t="str">
        <f t="shared" si="19"/>
        <v>USA</v>
      </c>
    </row>
    <row r="284" spans="1:10" ht="16" x14ac:dyDescent="0.2">
      <c r="A284" s="18">
        <v>581.03315382312667</v>
      </c>
      <c r="B284" s="18">
        <f>A284*$M$8</f>
        <v>87154.973073468995</v>
      </c>
      <c r="C284" s="19">
        <v>0</v>
      </c>
      <c r="D284" s="19">
        <v>5000</v>
      </c>
      <c r="E284" s="19">
        <v>120</v>
      </c>
      <c r="F284" s="19">
        <v>100</v>
      </c>
      <c r="G284" s="18">
        <f t="shared" si="16"/>
        <v>17430.994614693787</v>
      </c>
      <c r="H284" s="19">
        <f t="shared" si="17"/>
        <v>24051.657691156332</v>
      </c>
      <c r="I284" s="18">
        <f t="shared" si="18"/>
        <v>24051.657691156332</v>
      </c>
      <c r="J284" s="19" t="str">
        <f t="shared" si="19"/>
        <v>USA</v>
      </c>
    </row>
    <row r="285" spans="1:10" ht="16" x14ac:dyDescent="0.2">
      <c r="A285" s="18">
        <v>424.21630528951823</v>
      </c>
      <c r="B285" s="18">
        <f>A285*$M$8</f>
        <v>63632.445793427738</v>
      </c>
      <c r="C285" s="19">
        <v>0</v>
      </c>
      <c r="D285" s="19">
        <v>5000</v>
      </c>
      <c r="E285" s="19">
        <v>120</v>
      </c>
      <c r="F285" s="19">
        <v>100</v>
      </c>
      <c r="G285" s="18">
        <f t="shared" si="16"/>
        <v>12726.489158685552</v>
      </c>
      <c r="H285" s="19">
        <f t="shared" si="17"/>
        <v>16210.815264475918</v>
      </c>
      <c r="I285" s="18">
        <f t="shared" si="18"/>
        <v>16210.815264475918</v>
      </c>
      <c r="J285" s="19" t="str">
        <f t="shared" si="19"/>
        <v>USA</v>
      </c>
    </row>
    <row r="286" spans="1:10" ht="16" x14ac:dyDescent="0.2">
      <c r="A286" s="18">
        <v>603.4430009328961</v>
      </c>
      <c r="B286" s="18">
        <f>A286*$M$8</f>
        <v>90516.450139934415</v>
      </c>
      <c r="C286" s="19">
        <v>0</v>
      </c>
      <c r="D286" s="19">
        <v>5000</v>
      </c>
      <c r="E286" s="19">
        <v>120</v>
      </c>
      <c r="F286" s="19">
        <v>100</v>
      </c>
      <c r="G286" s="18">
        <f t="shared" si="16"/>
        <v>18103.290027986877</v>
      </c>
      <c r="H286" s="19">
        <f t="shared" si="17"/>
        <v>25172.150046644805</v>
      </c>
      <c r="I286" s="18">
        <f t="shared" si="18"/>
        <v>25172.150046644805</v>
      </c>
      <c r="J286" s="19" t="str">
        <f t="shared" si="19"/>
        <v>USA</v>
      </c>
    </row>
    <row r="287" spans="1:10" ht="16" x14ac:dyDescent="0.2">
      <c r="A287" s="18">
        <v>266.5166791838206</v>
      </c>
      <c r="B287" s="18">
        <f>A287*$M$8</f>
        <v>39977.501877573093</v>
      </c>
      <c r="C287" s="19">
        <v>0</v>
      </c>
      <c r="D287" s="19">
        <v>5000</v>
      </c>
      <c r="E287" s="19">
        <v>120</v>
      </c>
      <c r="F287" s="19">
        <v>100</v>
      </c>
      <c r="G287" s="18">
        <f t="shared" si="16"/>
        <v>7995.5003755146208</v>
      </c>
      <c r="H287" s="19">
        <f t="shared" si="17"/>
        <v>8325.8339591910335</v>
      </c>
      <c r="I287" s="18">
        <f t="shared" si="18"/>
        <v>8325.8339591910335</v>
      </c>
      <c r="J287" s="19" t="str">
        <f t="shared" si="19"/>
        <v>USA</v>
      </c>
    </row>
    <row r="288" spans="1:10" ht="16" x14ac:dyDescent="0.2">
      <c r="A288" s="18">
        <v>345.82704247246824</v>
      </c>
      <c r="B288" s="18">
        <f>A288*$M$8</f>
        <v>51874.056370870232</v>
      </c>
      <c r="C288" s="19">
        <v>0</v>
      </c>
      <c r="D288" s="19">
        <v>5000</v>
      </c>
      <c r="E288" s="19">
        <v>120</v>
      </c>
      <c r="F288" s="19">
        <v>100</v>
      </c>
      <c r="G288" s="18">
        <f t="shared" si="16"/>
        <v>10374.811274174041</v>
      </c>
      <c r="H288" s="19">
        <f t="shared" si="17"/>
        <v>12291.352123623408</v>
      </c>
      <c r="I288" s="18">
        <f t="shared" si="18"/>
        <v>12291.352123623408</v>
      </c>
      <c r="J288" s="19" t="str">
        <f t="shared" si="19"/>
        <v>USA</v>
      </c>
    </row>
    <row r="289" spans="1:10" ht="16" x14ac:dyDescent="0.2">
      <c r="A289" s="18">
        <v>715.10283477376345</v>
      </c>
      <c r="B289" s="18">
        <f>A289*$M$8</f>
        <v>107265.42521606451</v>
      </c>
      <c r="C289" s="19">
        <v>0</v>
      </c>
      <c r="D289" s="19">
        <v>5000</v>
      </c>
      <c r="E289" s="19">
        <v>120</v>
      </c>
      <c r="F289" s="19">
        <v>100</v>
      </c>
      <c r="G289" s="18">
        <f t="shared" si="16"/>
        <v>21453.085043212894</v>
      </c>
      <c r="H289" s="19">
        <f t="shared" si="17"/>
        <v>30755.141738688166</v>
      </c>
      <c r="I289" s="18">
        <f t="shared" si="18"/>
        <v>30755.141738688166</v>
      </c>
      <c r="J289" s="19" t="str">
        <f t="shared" si="19"/>
        <v>USA</v>
      </c>
    </row>
    <row r="290" spans="1:10" ht="16" x14ac:dyDescent="0.2">
      <c r="A290" s="18">
        <v>733.34404264266789</v>
      </c>
      <c r="B290" s="18">
        <f>A290*$M$8</f>
        <v>110001.60639640018</v>
      </c>
      <c r="C290" s="19">
        <v>0</v>
      </c>
      <c r="D290" s="19">
        <v>5000</v>
      </c>
      <c r="E290" s="19">
        <v>120</v>
      </c>
      <c r="F290" s="19">
        <v>100</v>
      </c>
      <c r="G290" s="18">
        <f t="shared" si="16"/>
        <v>22000.321279280033</v>
      </c>
      <c r="H290" s="19">
        <f t="shared" si="17"/>
        <v>31667.202132133389</v>
      </c>
      <c r="I290" s="18">
        <f t="shared" si="18"/>
        <v>31667.202132133389</v>
      </c>
      <c r="J290" s="19" t="str">
        <f t="shared" si="19"/>
        <v>USA</v>
      </c>
    </row>
    <row r="291" spans="1:10" ht="16" x14ac:dyDescent="0.2">
      <c r="A291" s="18">
        <v>713.32469531955417</v>
      </c>
      <c r="B291" s="18">
        <f>A291*$M$8</f>
        <v>106998.70429793313</v>
      </c>
      <c r="C291" s="19">
        <v>0</v>
      </c>
      <c r="D291" s="19">
        <v>5000</v>
      </c>
      <c r="E291" s="19">
        <v>120</v>
      </c>
      <c r="F291" s="19">
        <v>100</v>
      </c>
      <c r="G291" s="18">
        <f t="shared" si="16"/>
        <v>21399.740859586629</v>
      </c>
      <c r="H291" s="19">
        <f t="shared" si="17"/>
        <v>30666.234765977715</v>
      </c>
      <c r="I291" s="18">
        <f t="shared" si="18"/>
        <v>30666.234765977715</v>
      </c>
      <c r="J291" s="19" t="str">
        <f t="shared" si="19"/>
        <v>USA</v>
      </c>
    </row>
    <row r="292" spans="1:10" ht="16" x14ac:dyDescent="0.2">
      <c r="A292" s="18">
        <v>248.15423574678331</v>
      </c>
      <c r="B292" s="18">
        <f>A292*$M$8</f>
        <v>37223.1353620175</v>
      </c>
      <c r="C292" s="19">
        <v>0</v>
      </c>
      <c r="D292" s="19">
        <v>5000</v>
      </c>
      <c r="E292" s="19">
        <v>120</v>
      </c>
      <c r="F292" s="19">
        <v>100</v>
      </c>
      <c r="G292" s="18">
        <f t="shared" si="16"/>
        <v>7444.6270724035021</v>
      </c>
      <c r="H292" s="19">
        <f t="shared" si="17"/>
        <v>7407.7117873391689</v>
      </c>
      <c r="I292" s="18">
        <f t="shared" si="18"/>
        <v>7444.6270724035021</v>
      </c>
      <c r="J292" s="19" t="str">
        <f t="shared" si="19"/>
        <v>Europe</v>
      </c>
    </row>
    <row r="293" spans="1:10" ht="16" x14ac:dyDescent="0.2">
      <c r="A293" s="18">
        <v>728.24019618716102</v>
      </c>
      <c r="B293" s="18">
        <f>A293*$M$8</f>
        <v>109236.02942807415</v>
      </c>
      <c r="C293" s="19">
        <v>0</v>
      </c>
      <c r="D293" s="19">
        <v>5000</v>
      </c>
      <c r="E293" s="19">
        <v>120</v>
      </c>
      <c r="F293" s="19">
        <v>100</v>
      </c>
      <c r="G293" s="18">
        <f t="shared" si="16"/>
        <v>21847.205885614836</v>
      </c>
      <c r="H293" s="19">
        <f t="shared" si="17"/>
        <v>31412.009809358045</v>
      </c>
      <c r="I293" s="18">
        <f t="shared" si="18"/>
        <v>31412.009809358045</v>
      </c>
      <c r="J293" s="19" t="str">
        <f t="shared" si="19"/>
        <v>USA</v>
      </c>
    </row>
    <row r="294" spans="1:10" ht="16" x14ac:dyDescent="0.2">
      <c r="A294" s="18">
        <v>732.97731761493594</v>
      </c>
      <c r="B294" s="18">
        <f>A294*$M$8</f>
        <v>109946.59764224039</v>
      </c>
      <c r="C294" s="19">
        <v>0</v>
      </c>
      <c r="D294" s="19">
        <v>5000</v>
      </c>
      <c r="E294" s="19">
        <v>120</v>
      </c>
      <c r="F294" s="19">
        <v>100</v>
      </c>
      <c r="G294" s="18">
        <f t="shared" si="16"/>
        <v>21989.319528448075</v>
      </c>
      <c r="H294" s="19">
        <f t="shared" si="17"/>
        <v>31648.865880746802</v>
      </c>
      <c r="I294" s="18">
        <f t="shared" si="18"/>
        <v>31648.865880746802</v>
      </c>
      <c r="J294" s="19" t="str">
        <f t="shared" si="19"/>
        <v>USA</v>
      </c>
    </row>
    <row r="295" spans="1:10" ht="16" x14ac:dyDescent="0.2">
      <c r="A295" s="18">
        <v>549.77715422854635</v>
      </c>
      <c r="B295" s="18">
        <f>A295*$M$8</f>
        <v>82466.573134281949</v>
      </c>
      <c r="C295" s="19">
        <v>0</v>
      </c>
      <c r="D295" s="19">
        <v>5000</v>
      </c>
      <c r="E295" s="19">
        <v>120</v>
      </c>
      <c r="F295" s="19">
        <v>100</v>
      </c>
      <c r="G295" s="18">
        <f t="shared" si="16"/>
        <v>16493.314626856387</v>
      </c>
      <c r="H295" s="19">
        <f t="shared" si="17"/>
        <v>22488.857711427314</v>
      </c>
      <c r="I295" s="18">
        <f t="shared" si="18"/>
        <v>22488.857711427314</v>
      </c>
      <c r="J295" s="19" t="str">
        <f t="shared" si="19"/>
        <v>USA</v>
      </c>
    </row>
    <row r="296" spans="1:10" ht="16" x14ac:dyDescent="0.2">
      <c r="A296" s="18">
        <v>704.6311191770393</v>
      </c>
      <c r="B296" s="18">
        <f>A296*$M$8</f>
        <v>105694.66787655589</v>
      </c>
      <c r="C296" s="19">
        <v>0</v>
      </c>
      <c r="D296" s="19">
        <v>5000</v>
      </c>
      <c r="E296" s="19">
        <v>120</v>
      </c>
      <c r="F296" s="19">
        <v>100</v>
      </c>
      <c r="G296" s="18">
        <f t="shared" si="16"/>
        <v>21138.933575311181</v>
      </c>
      <c r="H296" s="19">
        <f t="shared" si="17"/>
        <v>30231.555958851954</v>
      </c>
      <c r="I296" s="18">
        <f t="shared" si="18"/>
        <v>30231.555958851954</v>
      </c>
      <c r="J296" s="19" t="str">
        <f t="shared" si="19"/>
        <v>USA</v>
      </c>
    </row>
    <row r="297" spans="1:10" ht="16" x14ac:dyDescent="0.2">
      <c r="A297" s="18">
        <v>535.22000849955714</v>
      </c>
      <c r="B297" s="18">
        <f>A297*$M$8</f>
        <v>80283.001274933573</v>
      </c>
      <c r="C297" s="19">
        <v>0</v>
      </c>
      <c r="D297" s="19">
        <v>5000</v>
      </c>
      <c r="E297" s="19">
        <v>120</v>
      </c>
      <c r="F297" s="19">
        <v>100</v>
      </c>
      <c r="G297" s="18">
        <f t="shared" si="16"/>
        <v>16056.600254986719</v>
      </c>
      <c r="H297" s="19">
        <f t="shared" si="17"/>
        <v>21761.000424977858</v>
      </c>
      <c r="I297" s="18">
        <f t="shared" si="18"/>
        <v>21761.000424977858</v>
      </c>
      <c r="J297" s="19" t="str">
        <f t="shared" si="19"/>
        <v>USA</v>
      </c>
    </row>
    <row r="298" spans="1:10" ht="16" x14ac:dyDescent="0.2">
      <c r="A298" s="18">
        <v>242.68285205712675</v>
      </c>
      <c r="B298" s="18">
        <f>A298*$M$8</f>
        <v>36402.427808569009</v>
      </c>
      <c r="C298" s="19">
        <v>0</v>
      </c>
      <c r="D298" s="19">
        <v>5000</v>
      </c>
      <c r="E298" s="19">
        <v>120</v>
      </c>
      <c r="F298" s="19">
        <v>100</v>
      </c>
      <c r="G298" s="18">
        <f t="shared" si="16"/>
        <v>7280.4855617137982</v>
      </c>
      <c r="H298" s="19">
        <f t="shared" si="17"/>
        <v>7134.1426028563328</v>
      </c>
      <c r="I298" s="18">
        <f t="shared" si="18"/>
        <v>7280.4855617137982</v>
      </c>
      <c r="J298" s="19" t="str">
        <f t="shared" si="19"/>
        <v>Europe</v>
      </c>
    </row>
    <row r="299" spans="1:10" ht="16" x14ac:dyDescent="0.2">
      <c r="A299" s="18">
        <v>570.69452412924477</v>
      </c>
      <c r="B299" s="18">
        <f>A299*$M$8</f>
        <v>85604.178619386716</v>
      </c>
      <c r="C299" s="19">
        <v>0</v>
      </c>
      <c r="D299" s="19">
        <v>5000</v>
      </c>
      <c r="E299" s="19">
        <v>120</v>
      </c>
      <c r="F299" s="19">
        <v>100</v>
      </c>
      <c r="G299" s="18">
        <f t="shared" si="16"/>
        <v>17120.835723877346</v>
      </c>
      <c r="H299" s="19">
        <f t="shared" si="17"/>
        <v>23534.726206462241</v>
      </c>
      <c r="I299" s="18">
        <f t="shared" si="18"/>
        <v>23534.726206462241</v>
      </c>
      <c r="J299" s="19" t="str">
        <f t="shared" si="19"/>
        <v>USA</v>
      </c>
    </row>
    <row r="300" spans="1:10" ht="16" x14ac:dyDescent="0.2">
      <c r="A300" s="18">
        <v>662.86704021639514</v>
      </c>
      <c r="B300" s="18">
        <f>A300*$M$8</f>
        <v>99430.056032459266</v>
      </c>
      <c r="C300" s="19">
        <v>0</v>
      </c>
      <c r="D300" s="19">
        <v>5000</v>
      </c>
      <c r="E300" s="19">
        <v>120</v>
      </c>
      <c r="F300" s="19">
        <v>100</v>
      </c>
      <c r="G300" s="18">
        <f t="shared" si="16"/>
        <v>19886.01120649185</v>
      </c>
      <c r="H300" s="19">
        <f t="shared" si="17"/>
        <v>28143.352010819755</v>
      </c>
      <c r="I300" s="18">
        <f t="shared" si="18"/>
        <v>28143.352010819755</v>
      </c>
      <c r="J300" s="19" t="str">
        <f t="shared" si="19"/>
        <v>USA</v>
      </c>
    </row>
    <row r="301" spans="1:10" ht="16" x14ac:dyDescent="0.2">
      <c r="A301" s="18">
        <v>606.34491695386589</v>
      </c>
      <c r="B301" s="18">
        <f>A301*$M$8</f>
        <v>90951.737543079886</v>
      </c>
      <c r="C301" s="19">
        <v>0</v>
      </c>
      <c r="D301" s="19">
        <v>5000</v>
      </c>
      <c r="E301" s="19">
        <v>120</v>
      </c>
      <c r="F301" s="19">
        <v>100</v>
      </c>
      <c r="G301" s="18">
        <f t="shared" si="16"/>
        <v>18190.347508615974</v>
      </c>
      <c r="H301" s="19">
        <f t="shared" si="17"/>
        <v>25317.245847693295</v>
      </c>
      <c r="I301" s="18">
        <f t="shared" si="18"/>
        <v>25317.245847693295</v>
      </c>
      <c r="J301" s="19" t="str">
        <f t="shared" si="19"/>
        <v>USA</v>
      </c>
    </row>
    <row r="302" spans="1:10" ht="16" x14ac:dyDescent="0.2">
      <c r="A302" s="18">
        <v>439.01924362360467</v>
      </c>
      <c r="B302" s="18">
        <f>A302*$M$8</f>
        <v>65852.886543540706</v>
      </c>
      <c r="C302" s="19">
        <v>0</v>
      </c>
      <c r="D302" s="19">
        <v>5000</v>
      </c>
      <c r="E302" s="19">
        <v>120</v>
      </c>
      <c r="F302" s="19">
        <v>100</v>
      </c>
      <c r="G302" s="18">
        <f t="shared" si="16"/>
        <v>13170.577308708147</v>
      </c>
      <c r="H302" s="19">
        <f t="shared" si="17"/>
        <v>16950.962181180243</v>
      </c>
      <c r="I302" s="18">
        <f t="shared" si="18"/>
        <v>16950.962181180243</v>
      </c>
      <c r="J302" s="19" t="str">
        <f t="shared" si="19"/>
        <v>USA</v>
      </c>
    </row>
    <row r="303" spans="1:10" ht="16" x14ac:dyDescent="0.2">
      <c r="A303" s="18">
        <v>396.42758192328159</v>
      </c>
      <c r="B303" s="18">
        <f>A303*$M$8</f>
        <v>59464.137288492238</v>
      </c>
      <c r="C303" s="19">
        <v>0</v>
      </c>
      <c r="D303" s="19">
        <v>5000</v>
      </c>
      <c r="E303" s="19">
        <v>120</v>
      </c>
      <c r="F303" s="19">
        <v>100</v>
      </c>
      <c r="G303" s="18">
        <f t="shared" si="16"/>
        <v>11892.827457698448</v>
      </c>
      <c r="H303" s="19">
        <f t="shared" si="17"/>
        <v>14821.379096164077</v>
      </c>
      <c r="I303" s="18">
        <f t="shared" si="18"/>
        <v>14821.379096164077</v>
      </c>
      <c r="J303" s="19" t="str">
        <f t="shared" si="19"/>
        <v>USA</v>
      </c>
    </row>
    <row r="304" spans="1:10" ht="16" x14ac:dyDescent="0.2">
      <c r="A304" s="18">
        <v>358.36938459350233</v>
      </c>
      <c r="B304" s="18">
        <f>A304*$M$8</f>
        <v>53755.407689025349</v>
      </c>
      <c r="C304" s="19">
        <v>0</v>
      </c>
      <c r="D304" s="19">
        <v>5000</v>
      </c>
      <c r="E304" s="19">
        <v>120</v>
      </c>
      <c r="F304" s="19">
        <v>100</v>
      </c>
      <c r="G304" s="18">
        <f t="shared" si="16"/>
        <v>10751.081537805068</v>
      </c>
      <c r="H304" s="19">
        <f t="shared" si="17"/>
        <v>12918.469229675116</v>
      </c>
      <c r="I304" s="18">
        <f t="shared" si="18"/>
        <v>12918.469229675116</v>
      </c>
      <c r="J304" s="19" t="str">
        <f t="shared" si="19"/>
        <v>USA</v>
      </c>
    </row>
    <row r="305" spans="1:10" ht="16" x14ac:dyDescent="0.2">
      <c r="A305" s="18">
        <v>314.24686299369057</v>
      </c>
      <c r="B305" s="18">
        <f>A305*$M$8</f>
        <v>47137.029449053589</v>
      </c>
      <c r="C305" s="19">
        <v>0</v>
      </c>
      <c r="D305" s="19">
        <v>5000</v>
      </c>
      <c r="E305" s="19">
        <v>120</v>
      </c>
      <c r="F305" s="19">
        <v>100</v>
      </c>
      <c r="G305" s="18">
        <f t="shared" si="16"/>
        <v>9427.4058898107178</v>
      </c>
      <c r="H305" s="19">
        <f t="shared" si="17"/>
        <v>10712.34314968453</v>
      </c>
      <c r="I305" s="18">
        <f t="shared" si="18"/>
        <v>10712.34314968453</v>
      </c>
      <c r="J305" s="19" t="str">
        <f t="shared" si="19"/>
        <v>USA</v>
      </c>
    </row>
    <row r="306" spans="1:10" ht="16" x14ac:dyDescent="0.2">
      <c r="A306" s="18">
        <v>347.0263349576976</v>
      </c>
      <c r="B306" s="18">
        <f>A306*$M$8</f>
        <v>52053.950243654639</v>
      </c>
      <c r="C306" s="19">
        <v>0</v>
      </c>
      <c r="D306" s="19">
        <v>5000</v>
      </c>
      <c r="E306" s="19">
        <v>120</v>
      </c>
      <c r="F306" s="19">
        <v>100</v>
      </c>
      <c r="G306" s="18">
        <f t="shared" si="16"/>
        <v>10410.790048730931</v>
      </c>
      <c r="H306" s="19">
        <f t="shared" si="17"/>
        <v>12351.316747884877</v>
      </c>
      <c r="I306" s="18">
        <f t="shared" si="18"/>
        <v>12351.316747884877</v>
      </c>
      <c r="J306" s="19" t="str">
        <f t="shared" si="19"/>
        <v>USA</v>
      </c>
    </row>
    <row r="307" spans="1:10" ht="16" x14ac:dyDescent="0.2">
      <c r="A307" s="18">
        <v>471.61163402330675</v>
      </c>
      <c r="B307" s="18">
        <f>A307*$M$8</f>
        <v>70741.74510349601</v>
      </c>
      <c r="C307" s="19">
        <v>0</v>
      </c>
      <c r="D307" s="19">
        <v>5000</v>
      </c>
      <c r="E307" s="19">
        <v>120</v>
      </c>
      <c r="F307" s="19">
        <v>100</v>
      </c>
      <c r="G307" s="18">
        <f t="shared" si="16"/>
        <v>14148.349020699199</v>
      </c>
      <c r="H307" s="19">
        <f t="shared" si="17"/>
        <v>18580.581701165334</v>
      </c>
      <c r="I307" s="18">
        <f t="shared" si="18"/>
        <v>18580.581701165334</v>
      </c>
      <c r="J307" s="19" t="str">
        <f t="shared" si="19"/>
        <v>USA</v>
      </c>
    </row>
    <row r="308" spans="1:10" ht="16" x14ac:dyDescent="0.2">
      <c r="A308" s="18">
        <v>376.73302971605818</v>
      </c>
      <c r="B308" s="18">
        <f>A308*$M$8</f>
        <v>56509.954457408727</v>
      </c>
      <c r="C308" s="19">
        <v>0</v>
      </c>
      <c r="D308" s="19">
        <v>5000</v>
      </c>
      <c r="E308" s="19">
        <v>120</v>
      </c>
      <c r="F308" s="19">
        <v>100</v>
      </c>
      <c r="G308" s="18">
        <f t="shared" si="16"/>
        <v>11301.990891481742</v>
      </c>
      <c r="H308" s="19">
        <f t="shared" si="17"/>
        <v>13836.651485802911</v>
      </c>
      <c r="I308" s="18">
        <f t="shared" si="18"/>
        <v>13836.651485802911</v>
      </c>
      <c r="J308" s="19" t="str">
        <f t="shared" si="19"/>
        <v>USA</v>
      </c>
    </row>
    <row r="309" spans="1:10" ht="16" x14ac:dyDescent="0.2">
      <c r="A309" s="18">
        <v>552.0304377898716</v>
      </c>
      <c r="B309" s="18">
        <f>A309*$M$8</f>
        <v>82804.565668480733</v>
      </c>
      <c r="C309" s="19">
        <v>0</v>
      </c>
      <c r="D309" s="19">
        <v>5000</v>
      </c>
      <c r="E309" s="19">
        <v>120</v>
      </c>
      <c r="F309" s="19">
        <v>100</v>
      </c>
      <c r="G309" s="18">
        <f t="shared" si="16"/>
        <v>16560.913133696144</v>
      </c>
      <c r="H309" s="19">
        <f t="shared" si="17"/>
        <v>22601.521889493575</v>
      </c>
      <c r="I309" s="18">
        <f t="shared" si="18"/>
        <v>22601.521889493575</v>
      </c>
      <c r="J309" s="19" t="str">
        <f t="shared" si="19"/>
        <v>USA</v>
      </c>
    </row>
    <row r="310" spans="1:10" ht="16" x14ac:dyDescent="0.2">
      <c r="A310" s="18">
        <v>775.56793437132978</v>
      </c>
      <c r="B310" s="18">
        <f>A310*$M$8</f>
        <v>116335.19015569947</v>
      </c>
      <c r="C310" s="19">
        <v>0</v>
      </c>
      <c r="D310" s="19">
        <v>5000</v>
      </c>
      <c r="E310" s="19">
        <v>120</v>
      </c>
      <c r="F310" s="19">
        <v>100</v>
      </c>
      <c r="G310" s="18">
        <f t="shared" si="16"/>
        <v>23267.038031139891</v>
      </c>
      <c r="H310" s="19">
        <f t="shared" si="17"/>
        <v>33778.396718566495</v>
      </c>
      <c r="I310" s="18">
        <f t="shared" si="18"/>
        <v>33778.396718566495</v>
      </c>
      <c r="J310" s="19" t="str">
        <f t="shared" si="19"/>
        <v>USA</v>
      </c>
    </row>
    <row r="311" spans="1:10" ht="16" x14ac:dyDescent="0.2">
      <c r="A311" s="18">
        <v>570.27297894017443</v>
      </c>
      <c r="B311" s="18">
        <f>A311*$M$8</f>
        <v>85540.946841026162</v>
      </c>
      <c r="C311" s="19">
        <v>0</v>
      </c>
      <c r="D311" s="19">
        <v>5000</v>
      </c>
      <c r="E311" s="19">
        <v>120</v>
      </c>
      <c r="F311" s="19">
        <v>100</v>
      </c>
      <c r="G311" s="18">
        <f t="shared" si="16"/>
        <v>17108.189368205232</v>
      </c>
      <c r="H311" s="19">
        <f t="shared" si="17"/>
        <v>23513.648947008718</v>
      </c>
      <c r="I311" s="18">
        <f t="shared" si="18"/>
        <v>23513.648947008718</v>
      </c>
      <c r="J311" s="19" t="str">
        <f t="shared" si="19"/>
        <v>USA</v>
      </c>
    </row>
    <row r="312" spans="1:10" ht="16" x14ac:dyDescent="0.2">
      <c r="A312" s="18">
        <v>777.95704751180347</v>
      </c>
      <c r="B312" s="18">
        <f>A312*$M$8</f>
        <v>116693.55712677052</v>
      </c>
      <c r="C312" s="19">
        <v>0</v>
      </c>
      <c r="D312" s="19">
        <v>5000</v>
      </c>
      <c r="E312" s="19">
        <v>120</v>
      </c>
      <c r="F312" s="19">
        <v>100</v>
      </c>
      <c r="G312" s="18">
        <f t="shared" si="16"/>
        <v>23338.711425354108</v>
      </c>
      <c r="H312" s="19">
        <f t="shared" si="17"/>
        <v>33897.852375590184</v>
      </c>
      <c r="I312" s="18">
        <f t="shared" si="18"/>
        <v>33897.852375590184</v>
      </c>
      <c r="J312" s="19" t="str">
        <f t="shared" si="19"/>
        <v>USA</v>
      </c>
    </row>
    <row r="313" spans="1:10" ht="16" x14ac:dyDescent="0.2">
      <c r="A313" s="18">
        <v>524.09753088098842</v>
      </c>
      <c r="B313" s="18">
        <f>A313*$M$8</f>
        <v>78614.629632148266</v>
      </c>
      <c r="C313" s="19">
        <v>0</v>
      </c>
      <c r="D313" s="19">
        <v>5000</v>
      </c>
      <c r="E313" s="19">
        <v>120</v>
      </c>
      <c r="F313" s="19">
        <v>100</v>
      </c>
      <c r="G313" s="18">
        <f t="shared" si="16"/>
        <v>15722.925926429656</v>
      </c>
      <c r="H313" s="19">
        <f t="shared" si="17"/>
        <v>21204.876544049424</v>
      </c>
      <c r="I313" s="18">
        <f t="shared" si="18"/>
        <v>21204.876544049424</v>
      </c>
      <c r="J313" s="19" t="str">
        <f t="shared" si="19"/>
        <v>USA</v>
      </c>
    </row>
    <row r="314" spans="1:10" ht="16" x14ac:dyDescent="0.2">
      <c r="A314" s="18">
        <v>507.20151677131724</v>
      </c>
      <c r="B314" s="18">
        <f>A314*$M$8</f>
        <v>76080.227515697581</v>
      </c>
      <c r="C314" s="19">
        <v>0</v>
      </c>
      <c r="D314" s="19">
        <v>5000</v>
      </c>
      <c r="E314" s="19">
        <v>120</v>
      </c>
      <c r="F314" s="19">
        <v>100</v>
      </c>
      <c r="G314" s="18">
        <f t="shared" si="16"/>
        <v>15216.04550313951</v>
      </c>
      <c r="H314" s="19">
        <f t="shared" si="17"/>
        <v>20360.075838565856</v>
      </c>
      <c r="I314" s="18">
        <f t="shared" si="18"/>
        <v>20360.075838565856</v>
      </c>
      <c r="J314" s="19" t="str">
        <f t="shared" si="19"/>
        <v>USA</v>
      </c>
    </row>
    <row r="315" spans="1:10" ht="16" x14ac:dyDescent="0.2">
      <c r="A315" s="18">
        <v>335.89237552876227</v>
      </c>
      <c r="B315" s="18">
        <f>A315*$M$8</f>
        <v>50383.856329314338</v>
      </c>
      <c r="C315" s="19">
        <v>0</v>
      </c>
      <c r="D315" s="19">
        <v>5000</v>
      </c>
      <c r="E315" s="19">
        <v>120</v>
      </c>
      <c r="F315" s="19">
        <v>100</v>
      </c>
      <c r="G315" s="18">
        <f t="shared" si="16"/>
        <v>10076.771265862866</v>
      </c>
      <c r="H315" s="19">
        <f t="shared" si="17"/>
        <v>11794.61877643811</v>
      </c>
      <c r="I315" s="18">
        <f t="shared" si="18"/>
        <v>11794.61877643811</v>
      </c>
      <c r="J315" s="19" t="str">
        <f t="shared" si="19"/>
        <v>USA</v>
      </c>
    </row>
    <row r="316" spans="1:10" ht="16" x14ac:dyDescent="0.2">
      <c r="A316" s="18">
        <v>543.15551190783992</v>
      </c>
      <c r="B316" s="18">
        <f>A316*$M$8</f>
        <v>81473.326786175981</v>
      </c>
      <c r="C316" s="19">
        <v>0</v>
      </c>
      <c r="D316" s="19">
        <v>5000</v>
      </c>
      <c r="E316" s="19">
        <v>120</v>
      </c>
      <c r="F316" s="19">
        <v>100</v>
      </c>
      <c r="G316" s="18">
        <f t="shared" si="16"/>
        <v>16294.665357235193</v>
      </c>
      <c r="H316" s="19">
        <f t="shared" si="17"/>
        <v>22157.775595391991</v>
      </c>
      <c r="I316" s="18">
        <f t="shared" si="18"/>
        <v>22157.775595391991</v>
      </c>
      <c r="J316" s="19" t="str">
        <f t="shared" si="19"/>
        <v>USA</v>
      </c>
    </row>
    <row r="317" spans="1:10" ht="16" x14ac:dyDescent="0.2">
      <c r="A317" s="18">
        <v>414.68863506554095</v>
      </c>
      <c r="B317" s="18">
        <f>A317*$M$8</f>
        <v>62203.295259831146</v>
      </c>
      <c r="C317" s="19">
        <v>0</v>
      </c>
      <c r="D317" s="19">
        <v>5000</v>
      </c>
      <c r="E317" s="19">
        <v>120</v>
      </c>
      <c r="F317" s="19">
        <v>100</v>
      </c>
      <c r="G317" s="18">
        <f t="shared" si="16"/>
        <v>12440.659051966235</v>
      </c>
      <c r="H317" s="19">
        <f t="shared" si="17"/>
        <v>15734.431753277051</v>
      </c>
      <c r="I317" s="18">
        <f t="shared" si="18"/>
        <v>15734.431753277051</v>
      </c>
      <c r="J317" s="19" t="str">
        <f t="shared" si="19"/>
        <v>USA</v>
      </c>
    </row>
    <row r="318" spans="1:10" ht="16" x14ac:dyDescent="0.2">
      <c r="A318" s="18">
        <v>671.88954654703366</v>
      </c>
      <c r="B318" s="18">
        <f>A318*$M$8</f>
        <v>100783.43198205504</v>
      </c>
      <c r="C318" s="19">
        <v>0</v>
      </c>
      <c r="D318" s="19">
        <v>5000</v>
      </c>
      <c r="E318" s="19">
        <v>120</v>
      </c>
      <c r="F318" s="19">
        <v>100</v>
      </c>
      <c r="G318" s="18">
        <f t="shared" si="16"/>
        <v>20156.686396411009</v>
      </c>
      <c r="H318" s="19">
        <f t="shared" si="17"/>
        <v>28594.477327351677</v>
      </c>
      <c r="I318" s="18">
        <f t="shared" si="18"/>
        <v>28594.477327351677</v>
      </c>
      <c r="J318" s="19" t="str">
        <f t="shared" si="19"/>
        <v>USA</v>
      </c>
    </row>
    <row r="319" spans="1:10" ht="16" x14ac:dyDescent="0.2">
      <c r="A319" s="18">
        <v>447.6088159939315</v>
      </c>
      <c r="B319" s="18">
        <f>A319*$M$8</f>
        <v>67141.322399089724</v>
      </c>
      <c r="C319" s="19">
        <v>0</v>
      </c>
      <c r="D319" s="19">
        <v>5000</v>
      </c>
      <c r="E319" s="19">
        <v>120</v>
      </c>
      <c r="F319" s="19">
        <v>100</v>
      </c>
      <c r="G319" s="18">
        <f t="shared" si="16"/>
        <v>13428.264479817946</v>
      </c>
      <c r="H319" s="19">
        <f t="shared" si="17"/>
        <v>17380.440799696575</v>
      </c>
      <c r="I319" s="18">
        <f t="shared" si="18"/>
        <v>17380.440799696575</v>
      </c>
      <c r="J319" s="19" t="str">
        <f t="shared" si="19"/>
        <v>USA</v>
      </c>
    </row>
    <row r="320" spans="1:10" ht="16" x14ac:dyDescent="0.2">
      <c r="A320" s="18">
        <v>761.37041000713145</v>
      </c>
      <c r="B320" s="18">
        <f>A320*$M$8</f>
        <v>114205.56150106972</v>
      </c>
      <c r="C320" s="19">
        <v>0</v>
      </c>
      <c r="D320" s="19">
        <v>5000</v>
      </c>
      <c r="E320" s="19">
        <v>120</v>
      </c>
      <c r="F320" s="19">
        <v>100</v>
      </c>
      <c r="G320" s="18">
        <f t="shared" si="16"/>
        <v>22841.11230021395</v>
      </c>
      <c r="H320" s="19">
        <f t="shared" si="17"/>
        <v>33068.520500356579</v>
      </c>
      <c r="I320" s="18">
        <f t="shared" si="18"/>
        <v>33068.520500356579</v>
      </c>
      <c r="J320" s="19" t="str">
        <f t="shared" si="19"/>
        <v>USA</v>
      </c>
    </row>
    <row r="321" spans="1:10" ht="16" x14ac:dyDescent="0.2">
      <c r="A321" s="18">
        <v>752.48098985873207</v>
      </c>
      <c r="B321" s="18">
        <f>A321*$M$8</f>
        <v>112872.14847880982</v>
      </c>
      <c r="C321" s="19">
        <v>0</v>
      </c>
      <c r="D321" s="19">
        <v>5000</v>
      </c>
      <c r="E321" s="19">
        <v>120</v>
      </c>
      <c r="F321" s="19">
        <v>100</v>
      </c>
      <c r="G321" s="18">
        <f t="shared" si="16"/>
        <v>22574.429695761966</v>
      </c>
      <c r="H321" s="19">
        <f t="shared" si="17"/>
        <v>32624.04949293661</v>
      </c>
      <c r="I321" s="18">
        <f t="shared" si="18"/>
        <v>32624.04949293661</v>
      </c>
      <c r="J321" s="19" t="str">
        <f t="shared" si="19"/>
        <v>USA</v>
      </c>
    </row>
    <row r="322" spans="1:10" ht="16" x14ac:dyDescent="0.2">
      <c r="A322" s="18">
        <v>747.9965557102098</v>
      </c>
      <c r="B322" s="18">
        <f>A322*$M$8</f>
        <v>112199.48335653148</v>
      </c>
      <c r="C322" s="19">
        <v>0</v>
      </c>
      <c r="D322" s="19">
        <v>5000</v>
      </c>
      <c r="E322" s="19">
        <v>120</v>
      </c>
      <c r="F322" s="19">
        <v>100</v>
      </c>
      <c r="G322" s="18">
        <f t="shared" si="16"/>
        <v>22439.896671306298</v>
      </c>
      <c r="H322" s="19">
        <f t="shared" si="17"/>
        <v>32399.827785510497</v>
      </c>
      <c r="I322" s="18">
        <f t="shared" si="18"/>
        <v>32399.827785510497</v>
      </c>
      <c r="J322" s="19" t="str">
        <f t="shared" si="19"/>
        <v>USA</v>
      </c>
    </row>
    <row r="323" spans="1:10" ht="16" x14ac:dyDescent="0.2">
      <c r="A323" s="18">
        <v>378.11182149597994</v>
      </c>
      <c r="B323" s="18">
        <f>A323*$M$8</f>
        <v>56716.773224396988</v>
      </c>
      <c r="C323" s="19">
        <v>0</v>
      </c>
      <c r="D323" s="19">
        <v>5000</v>
      </c>
      <c r="E323" s="19">
        <v>120</v>
      </c>
      <c r="F323" s="19">
        <v>100</v>
      </c>
      <c r="G323" s="18">
        <f t="shared" ref="G323:G386" si="20">B323-(A323*E323)</f>
        <v>11343.354644879393</v>
      </c>
      <c r="H323" s="19">
        <f t="shared" ref="H323:H386" si="21">B323-((A323*F323)+5000)</f>
        <v>13905.591074798991</v>
      </c>
      <c r="I323" s="18">
        <f t="shared" ref="I323:I386" si="22">MAX(G323:H323)</f>
        <v>13905.591074798991</v>
      </c>
      <c r="J323" s="19" t="str">
        <f t="shared" ref="J323:J386" si="23">IF(I323=H323,"USA","Europe")</f>
        <v>USA</v>
      </c>
    </row>
    <row r="324" spans="1:10" ht="16" x14ac:dyDescent="0.2">
      <c r="A324" s="18">
        <v>325.38388293487202</v>
      </c>
      <c r="B324" s="18">
        <f>A324*$M$8</f>
        <v>48807.582440230806</v>
      </c>
      <c r="C324" s="19">
        <v>0</v>
      </c>
      <c r="D324" s="19">
        <v>5000</v>
      </c>
      <c r="E324" s="19">
        <v>120</v>
      </c>
      <c r="F324" s="19">
        <v>100</v>
      </c>
      <c r="G324" s="18">
        <f t="shared" si="20"/>
        <v>9761.5164880461671</v>
      </c>
      <c r="H324" s="19">
        <f t="shared" si="21"/>
        <v>11269.194146743605</v>
      </c>
      <c r="I324" s="18">
        <f t="shared" si="22"/>
        <v>11269.194146743605</v>
      </c>
      <c r="J324" s="19" t="str">
        <f t="shared" si="23"/>
        <v>USA</v>
      </c>
    </row>
    <row r="325" spans="1:10" ht="16" x14ac:dyDescent="0.2">
      <c r="A325" s="18">
        <v>326.92048639381329</v>
      </c>
      <c r="B325" s="18">
        <f>A325*$M$8</f>
        <v>49038.072959071993</v>
      </c>
      <c r="C325" s="19">
        <v>0</v>
      </c>
      <c r="D325" s="19">
        <v>5000</v>
      </c>
      <c r="E325" s="19">
        <v>120</v>
      </c>
      <c r="F325" s="19">
        <v>100</v>
      </c>
      <c r="G325" s="18">
        <f t="shared" si="20"/>
        <v>9807.6145918143957</v>
      </c>
      <c r="H325" s="19">
        <f t="shared" si="21"/>
        <v>11346.024319690659</v>
      </c>
      <c r="I325" s="18">
        <f t="shared" si="22"/>
        <v>11346.024319690659</v>
      </c>
      <c r="J325" s="19" t="str">
        <f t="shared" si="23"/>
        <v>USA</v>
      </c>
    </row>
    <row r="326" spans="1:10" ht="16" x14ac:dyDescent="0.2">
      <c r="A326" s="18">
        <v>352.61482081963442</v>
      </c>
      <c r="B326" s="18">
        <f>A326*$M$8</f>
        <v>52892.223122945165</v>
      </c>
      <c r="C326" s="19">
        <v>0</v>
      </c>
      <c r="D326" s="19">
        <v>5000</v>
      </c>
      <c r="E326" s="19">
        <v>120</v>
      </c>
      <c r="F326" s="19">
        <v>100</v>
      </c>
      <c r="G326" s="18">
        <f t="shared" si="20"/>
        <v>10578.444624589036</v>
      </c>
      <c r="H326" s="19">
        <f t="shared" si="21"/>
        <v>12630.741040981724</v>
      </c>
      <c r="I326" s="18">
        <f t="shared" si="22"/>
        <v>12630.741040981724</v>
      </c>
      <c r="J326" s="19" t="str">
        <f t="shared" si="23"/>
        <v>USA</v>
      </c>
    </row>
    <row r="327" spans="1:10" ht="16" x14ac:dyDescent="0.2">
      <c r="A327" s="18">
        <v>797.29351559527845</v>
      </c>
      <c r="B327" s="18">
        <f>A327*$M$8</f>
        <v>119594.02733929177</v>
      </c>
      <c r="C327" s="19">
        <v>0</v>
      </c>
      <c r="D327" s="19">
        <v>5000</v>
      </c>
      <c r="E327" s="19">
        <v>120</v>
      </c>
      <c r="F327" s="19">
        <v>100</v>
      </c>
      <c r="G327" s="18">
        <f t="shared" si="20"/>
        <v>23918.805467858358</v>
      </c>
      <c r="H327" s="19">
        <f t="shared" si="21"/>
        <v>34864.675779763929</v>
      </c>
      <c r="I327" s="18">
        <f t="shared" si="22"/>
        <v>34864.675779763929</v>
      </c>
      <c r="J327" s="19" t="str">
        <f t="shared" si="23"/>
        <v>USA</v>
      </c>
    </row>
    <row r="328" spans="1:10" ht="16" x14ac:dyDescent="0.2">
      <c r="A328" s="18">
        <v>312.11660984536474</v>
      </c>
      <c r="B328" s="18">
        <f>A328*$M$8</f>
        <v>46817.491476804709</v>
      </c>
      <c r="C328" s="19">
        <v>0</v>
      </c>
      <c r="D328" s="19">
        <v>5000</v>
      </c>
      <c r="E328" s="19">
        <v>120</v>
      </c>
      <c r="F328" s="19">
        <v>100</v>
      </c>
      <c r="G328" s="18">
        <f t="shared" si="20"/>
        <v>9363.4982953609433</v>
      </c>
      <c r="H328" s="19">
        <f t="shared" si="21"/>
        <v>10605.830492268236</v>
      </c>
      <c r="I328" s="18">
        <f t="shared" si="22"/>
        <v>10605.830492268236</v>
      </c>
      <c r="J328" s="19" t="str">
        <f t="shared" si="23"/>
        <v>USA</v>
      </c>
    </row>
    <row r="329" spans="1:10" ht="16" x14ac:dyDescent="0.2">
      <c r="A329" s="18">
        <v>543.86167104535809</v>
      </c>
      <c r="B329" s="18">
        <f>A329*$M$8</f>
        <v>81579.250656803721</v>
      </c>
      <c r="C329" s="19">
        <v>0</v>
      </c>
      <c r="D329" s="19">
        <v>5000</v>
      </c>
      <c r="E329" s="19">
        <v>120</v>
      </c>
      <c r="F329" s="19">
        <v>100</v>
      </c>
      <c r="G329" s="18">
        <f t="shared" si="20"/>
        <v>16315.850131360748</v>
      </c>
      <c r="H329" s="19">
        <f t="shared" si="21"/>
        <v>22193.083552267912</v>
      </c>
      <c r="I329" s="18">
        <f t="shared" si="22"/>
        <v>22193.083552267912</v>
      </c>
      <c r="J329" s="19" t="str">
        <f t="shared" si="23"/>
        <v>USA</v>
      </c>
    </row>
    <row r="330" spans="1:10" ht="16" x14ac:dyDescent="0.2">
      <c r="A330" s="18">
        <v>283.10525933425185</v>
      </c>
      <c r="B330" s="18">
        <f>A330*$M$8</f>
        <v>42465.788900137777</v>
      </c>
      <c r="C330" s="19">
        <v>0</v>
      </c>
      <c r="D330" s="19">
        <v>5000</v>
      </c>
      <c r="E330" s="19">
        <v>120</v>
      </c>
      <c r="F330" s="19">
        <v>100</v>
      </c>
      <c r="G330" s="18">
        <f t="shared" si="20"/>
        <v>8493.1577800275554</v>
      </c>
      <c r="H330" s="19">
        <f t="shared" si="21"/>
        <v>9155.2629667125875</v>
      </c>
      <c r="I330" s="18">
        <f t="shared" si="22"/>
        <v>9155.2629667125875</v>
      </c>
      <c r="J330" s="19" t="str">
        <f t="shared" si="23"/>
        <v>USA</v>
      </c>
    </row>
    <row r="331" spans="1:10" ht="16" x14ac:dyDescent="0.2">
      <c r="A331" s="18">
        <v>750.09363077119622</v>
      </c>
      <c r="B331" s="18">
        <f>A331*$M$8</f>
        <v>112514.04461567944</v>
      </c>
      <c r="C331" s="19">
        <v>0</v>
      </c>
      <c r="D331" s="19">
        <v>5000</v>
      </c>
      <c r="E331" s="19">
        <v>120</v>
      </c>
      <c r="F331" s="19">
        <v>100</v>
      </c>
      <c r="G331" s="18">
        <f t="shared" si="20"/>
        <v>22502.80892313589</v>
      </c>
      <c r="H331" s="19">
        <f t="shared" si="21"/>
        <v>32504.681538559817</v>
      </c>
      <c r="I331" s="18">
        <f t="shared" si="22"/>
        <v>32504.681538559817</v>
      </c>
      <c r="J331" s="19" t="str">
        <f t="shared" si="23"/>
        <v>USA</v>
      </c>
    </row>
    <row r="332" spans="1:10" ht="16" x14ac:dyDescent="0.2">
      <c r="A332" s="18">
        <v>223.65237149580025</v>
      </c>
      <c r="B332" s="18">
        <f>A332*$M$8</f>
        <v>33547.855724370034</v>
      </c>
      <c r="C332" s="19">
        <v>0</v>
      </c>
      <c r="D332" s="19">
        <v>5000</v>
      </c>
      <c r="E332" s="19">
        <v>120</v>
      </c>
      <c r="F332" s="19">
        <v>100</v>
      </c>
      <c r="G332" s="18">
        <f t="shared" si="20"/>
        <v>6709.5711448740039</v>
      </c>
      <c r="H332" s="19">
        <f t="shared" si="21"/>
        <v>6182.618574790009</v>
      </c>
      <c r="I332" s="18">
        <f t="shared" si="22"/>
        <v>6709.5711448740039</v>
      </c>
      <c r="J332" s="19" t="str">
        <f t="shared" si="23"/>
        <v>Europe</v>
      </c>
    </row>
    <row r="333" spans="1:10" ht="16" x14ac:dyDescent="0.2">
      <c r="A333" s="18">
        <v>525.40772991506742</v>
      </c>
      <c r="B333" s="18">
        <f>A333*$M$8</f>
        <v>78811.159487260113</v>
      </c>
      <c r="C333" s="19">
        <v>0</v>
      </c>
      <c r="D333" s="19">
        <v>5000</v>
      </c>
      <c r="E333" s="19">
        <v>120</v>
      </c>
      <c r="F333" s="19">
        <v>100</v>
      </c>
      <c r="G333" s="18">
        <f t="shared" si="20"/>
        <v>15762.231897452024</v>
      </c>
      <c r="H333" s="19">
        <f t="shared" si="21"/>
        <v>21270.386495753373</v>
      </c>
      <c r="I333" s="18">
        <f t="shared" si="22"/>
        <v>21270.386495753373</v>
      </c>
      <c r="J333" s="19" t="str">
        <f t="shared" si="23"/>
        <v>USA</v>
      </c>
    </row>
    <row r="334" spans="1:10" ht="16" x14ac:dyDescent="0.2">
      <c r="A334" s="18">
        <v>327.71668253825823</v>
      </c>
      <c r="B334" s="18">
        <f>A334*$M$8</f>
        <v>49157.502380738733</v>
      </c>
      <c r="C334" s="19">
        <v>0</v>
      </c>
      <c r="D334" s="19">
        <v>5000</v>
      </c>
      <c r="E334" s="19">
        <v>120</v>
      </c>
      <c r="F334" s="19">
        <v>100</v>
      </c>
      <c r="G334" s="18">
        <f t="shared" si="20"/>
        <v>9831.5004761477467</v>
      </c>
      <c r="H334" s="19">
        <f t="shared" si="21"/>
        <v>11385.834126912909</v>
      </c>
      <c r="I334" s="18">
        <f t="shared" si="22"/>
        <v>11385.834126912909</v>
      </c>
      <c r="J334" s="19" t="str">
        <f t="shared" si="23"/>
        <v>USA</v>
      </c>
    </row>
    <row r="335" spans="1:10" ht="16" x14ac:dyDescent="0.2">
      <c r="A335" s="18">
        <v>534.28342050606545</v>
      </c>
      <c r="B335" s="18">
        <f>A335*$M$8</f>
        <v>80142.513075909825</v>
      </c>
      <c r="C335" s="19">
        <v>0</v>
      </c>
      <c r="D335" s="19">
        <v>5000</v>
      </c>
      <c r="E335" s="19">
        <v>120</v>
      </c>
      <c r="F335" s="19">
        <v>100</v>
      </c>
      <c r="G335" s="18">
        <f t="shared" si="20"/>
        <v>16028.502615181969</v>
      </c>
      <c r="H335" s="19">
        <f t="shared" si="21"/>
        <v>21714.17102530328</v>
      </c>
      <c r="I335" s="18">
        <f t="shared" si="22"/>
        <v>21714.17102530328</v>
      </c>
      <c r="J335" s="19" t="str">
        <f t="shared" si="23"/>
        <v>USA</v>
      </c>
    </row>
    <row r="336" spans="1:10" ht="16" x14ac:dyDescent="0.2">
      <c r="A336" s="18">
        <v>701.44844544187583</v>
      </c>
      <c r="B336" s="18">
        <f>A336*$M$8</f>
        <v>105217.26681628138</v>
      </c>
      <c r="C336" s="19">
        <v>0</v>
      </c>
      <c r="D336" s="19">
        <v>5000</v>
      </c>
      <c r="E336" s="19">
        <v>120</v>
      </c>
      <c r="F336" s="19">
        <v>100</v>
      </c>
      <c r="G336" s="18">
        <f t="shared" si="20"/>
        <v>21043.453363256282</v>
      </c>
      <c r="H336" s="19">
        <f t="shared" si="21"/>
        <v>30072.422272093798</v>
      </c>
      <c r="I336" s="18">
        <f t="shared" si="22"/>
        <v>30072.422272093798</v>
      </c>
      <c r="J336" s="19" t="str">
        <f t="shared" si="23"/>
        <v>USA</v>
      </c>
    </row>
    <row r="337" spans="1:10" ht="16" x14ac:dyDescent="0.2">
      <c r="A337" s="18">
        <v>444.02254160680923</v>
      </c>
      <c r="B337" s="18">
        <f>A337*$M$8</f>
        <v>66603.381241021387</v>
      </c>
      <c r="C337" s="19">
        <v>0</v>
      </c>
      <c r="D337" s="19">
        <v>5000</v>
      </c>
      <c r="E337" s="19">
        <v>120</v>
      </c>
      <c r="F337" s="19">
        <v>100</v>
      </c>
      <c r="G337" s="18">
        <f t="shared" si="20"/>
        <v>13320.676248204283</v>
      </c>
      <c r="H337" s="19">
        <f t="shared" si="21"/>
        <v>17201.127080340462</v>
      </c>
      <c r="I337" s="18">
        <f t="shared" si="22"/>
        <v>17201.127080340462</v>
      </c>
      <c r="J337" s="19" t="str">
        <f t="shared" si="23"/>
        <v>USA</v>
      </c>
    </row>
    <row r="338" spans="1:10" ht="16" x14ac:dyDescent="0.2">
      <c r="A338" s="18">
        <v>486.85678564331346</v>
      </c>
      <c r="B338" s="18">
        <f>A338*$M$8</f>
        <v>73028.517846497023</v>
      </c>
      <c r="C338" s="19">
        <v>0</v>
      </c>
      <c r="D338" s="19">
        <v>5000</v>
      </c>
      <c r="E338" s="19">
        <v>120</v>
      </c>
      <c r="F338" s="19">
        <v>100</v>
      </c>
      <c r="G338" s="18">
        <f t="shared" si="20"/>
        <v>14605.70356929941</v>
      </c>
      <c r="H338" s="19">
        <f t="shared" si="21"/>
        <v>19342.839282165674</v>
      </c>
      <c r="I338" s="18">
        <f t="shared" si="22"/>
        <v>19342.839282165674</v>
      </c>
      <c r="J338" s="19" t="str">
        <f t="shared" si="23"/>
        <v>USA</v>
      </c>
    </row>
    <row r="339" spans="1:10" ht="16" x14ac:dyDescent="0.2">
      <c r="A339" s="18">
        <v>401.99630716908553</v>
      </c>
      <c r="B339" s="18">
        <f>A339*$M$8</f>
        <v>60299.44607536283</v>
      </c>
      <c r="C339" s="19">
        <v>0</v>
      </c>
      <c r="D339" s="19">
        <v>5000</v>
      </c>
      <c r="E339" s="19">
        <v>120</v>
      </c>
      <c r="F339" s="19">
        <v>100</v>
      </c>
      <c r="G339" s="18">
        <f t="shared" si="20"/>
        <v>12059.889215072566</v>
      </c>
      <c r="H339" s="19">
        <f t="shared" si="21"/>
        <v>15099.815358454274</v>
      </c>
      <c r="I339" s="18">
        <f t="shared" si="22"/>
        <v>15099.815358454274</v>
      </c>
      <c r="J339" s="19" t="str">
        <f t="shared" si="23"/>
        <v>USA</v>
      </c>
    </row>
    <row r="340" spans="1:10" ht="16" x14ac:dyDescent="0.2">
      <c r="A340" s="18">
        <v>351.93459082019262</v>
      </c>
      <c r="B340" s="18">
        <f>A340*$M$8</f>
        <v>52790.188623028895</v>
      </c>
      <c r="C340" s="19">
        <v>0</v>
      </c>
      <c r="D340" s="19">
        <v>5000</v>
      </c>
      <c r="E340" s="19">
        <v>120</v>
      </c>
      <c r="F340" s="19">
        <v>100</v>
      </c>
      <c r="G340" s="18">
        <f t="shared" si="20"/>
        <v>10558.037724605776</v>
      </c>
      <c r="H340" s="19">
        <f t="shared" si="21"/>
        <v>12596.729541009634</v>
      </c>
      <c r="I340" s="18">
        <f t="shared" si="22"/>
        <v>12596.729541009634</v>
      </c>
      <c r="J340" s="19" t="str">
        <f t="shared" si="23"/>
        <v>USA</v>
      </c>
    </row>
    <row r="341" spans="1:10" ht="16" x14ac:dyDescent="0.2">
      <c r="A341" s="18">
        <v>764.66791497760823</v>
      </c>
      <c r="B341" s="18">
        <f>A341*$M$8</f>
        <v>114700.18724664123</v>
      </c>
      <c r="C341" s="19">
        <v>0</v>
      </c>
      <c r="D341" s="19">
        <v>5000</v>
      </c>
      <c r="E341" s="19">
        <v>120</v>
      </c>
      <c r="F341" s="19">
        <v>100</v>
      </c>
      <c r="G341" s="18">
        <f t="shared" si="20"/>
        <v>22940.037449328243</v>
      </c>
      <c r="H341" s="19">
        <f t="shared" si="21"/>
        <v>33233.395748880401</v>
      </c>
      <c r="I341" s="18">
        <f t="shared" si="22"/>
        <v>33233.395748880401</v>
      </c>
      <c r="J341" s="19" t="str">
        <f t="shared" si="23"/>
        <v>USA</v>
      </c>
    </row>
    <row r="342" spans="1:10" ht="16" x14ac:dyDescent="0.2">
      <c r="A342" s="18">
        <v>373.64702866116863</v>
      </c>
      <c r="B342" s="18">
        <f>A342*$M$8</f>
        <v>56047.054299175295</v>
      </c>
      <c r="C342" s="19">
        <v>0</v>
      </c>
      <c r="D342" s="19">
        <v>5000</v>
      </c>
      <c r="E342" s="19">
        <v>120</v>
      </c>
      <c r="F342" s="19">
        <v>100</v>
      </c>
      <c r="G342" s="18">
        <f t="shared" si="20"/>
        <v>11209.410859835058</v>
      </c>
      <c r="H342" s="19">
        <f t="shared" si="21"/>
        <v>13682.351433058429</v>
      </c>
      <c r="I342" s="18">
        <f t="shared" si="22"/>
        <v>13682.351433058429</v>
      </c>
      <c r="J342" s="19" t="str">
        <f t="shared" si="23"/>
        <v>USA</v>
      </c>
    </row>
    <row r="343" spans="1:10" ht="16" x14ac:dyDescent="0.2">
      <c r="A343" s="18">
        <v>285.61070826165877</v>
      </c>
      <c r="B343" s="18">
        <f>A343*$M$8</f>
        <v>42841.606239248817</v>
      </c>
      <c r="C343" s="19">
        <v>0</v>
      </c>
      <c r="D343" s="19">
        <v>5000</v>
      </c>
      <c r="E343" s="19">
        <v>120</v>
      </c>
      <c r="F343" s="19">
        <v>100</v>
      </c>
      <c r="G343" s="18">
        <f t="shared" si="20"/>
        <v>8568.3212478497662</v>
      </c>
      <c r="H343" s="19">
        <f t="shared" si="21"/>
        <v>9280.5354130829437</v>
      </c>
      <c r="I343" s="18">
        <f t="shared" si="22"/>
        <v>9280.5354130829437</v>
      </c>
      <c r="J343" s="19" t="str">
        <f t="shared" si="23"/>
        <v>USA</v>
      </c>
    </row>
    <row r="344" spans="1:10" ht="16" x14ac:dyDescent="0.2">
      <c r="A344" s="18">
        <v>259.173753698903</v>
      </c>
      <c r="B344" s="18">
        <f>A344*$M$8</f>
        <v>38876.063054835453</v>
      </c>
      <c r="C344" s="19">
        <v>0</v>
      </c>
      <c r="D344" s="19">
        <v>5000</v>
      </c>
      <c r="E344" s="19">
        <v>120</v>
      </c>
      <c r="F344" s="19">
        <v>100</v>
      </c>
      <c r="G344" s="18">
        <f t="shared" si="20"/>
        <v>7775.2126109670935</v>
      </c>
      <c r="H344" s="19">
        <f t="shared" si="21"/>
        <v>7958.6876849451546</v>
      </c>
      <c r="I344" s="18">
        <f t="shared" si="22"/>
        <v>7958.6876849451546</v>
      </c>
      <c r="J344" s="19" t="str">
        <f t="shared" si="23"/>
        <v>USA</v>
      </c>
    </row>
    <row r="345" spans="1:10" ht="16" x14ac:dyDescent="0.2">
      <c r="A345" s="18">
        <v>533.27841746307831</v>
      </c>
      <c r="B345" s="18">
        <f>A345*$M$8</f>
        <v>79991.762619461748</v>
      </c>
      <c r="C345" s="19">
        <v>0</v>
      </c>
      <c r="D345" s="19">
        <v>5000</v>
      </c>
      <c r="E345" s="19">
        <v>120</v>
      </c>
      <c r="F345" s="19">
        <v>100</v>
      </c>
      <c r="G345" s="18">
        <f t="shared" si="20"/>
        <v>15998.352523892347</v>
      </c>
      <c r="H345" s="19">
        <f t="shared" si="21"/>
        <v>21663.920873153918</v>
      </c>
      <c r="I345" s="18">
        <f t="shared" si="22"/>
        <v>21663.920873153918</v>
      </c>
      <c r="J345" s="19" t="str">
        <f t="shared" si="23"/>
        <v>USA</v>
      </c>
    </row>
    <row r="346" spans="1:10" ht="16" x14ac:dyDescent="0.2">
      <c r="A346" s="18">
        <v>610.36230195796225</v>
      </c>
      <c r="B346" s="18">
        <f>A346*$M$8</f>
        <v>91554.345293694336</v>
      </c>
      <c r="C346" s="19">
        <v>0</v>
      </c>
      <c r="D346" s="19">
        <v>5000</v>
      </c>
      <c r="E346" s="19">
        <v>120</v>
      </c>
      <c r="F346" s="19">
        <v>100</v>
      </c>
      <c r="G346" s="18">
        <f t="shared" si="20"/>
        <v>18310.86905873887</v>
      </c>
      <c r="H346" s="19">
        <f t="shared" si="21"/>
        <v>25518.115097898102</v>
      </c>
      <c r="I346" s="18">
        <f t="shared" si="22"/>
        <v>25518.115097898102</v>
      </c>
      <c r="J346" s="19" t="str">
        <f t="shared" si="23"/>
        <v>USA</v>
      </c>
    </row>
    <row r="347" spans="1:10" ht="16" x14ac:dyDescent="0.2">
      <c r="A347" s="18">
        <v>759.20900747143151</v>
      </c>
      <c r="B347" s="18">
        <f>A347*$M$8</f>
        <v>113881.35112071472</v>
      </c>
      <c r="C347" s="19">
        <v>0</v>
      </c>
      <c r="D347" s="19">
        <v>5000</v>
      </c>
      <c r="E347" s="19">
        <v>120</v>
      </c>
      <c r="F347" s="19">
        <v>100</v>
      </c>
      <c r="G347" s="18">
        <f t="shared" si="20"/>
        <v>22776.270224142951</v>
      </c>
      <c r="H347" s="19">
        <f t="shared" si="21"/>
        <v>32960.45037357157</v>
      </c>
      <c r="I347" s="18">
        <f t="shared" si="22"/>
        <v>32960.45037357157</v>
      </c>
      <c r="J347" s="19" t="str">
        <f t="shared" si="23"/>
        <v>USA</v>
      </c>
    </row>
    <row r="348" spans="1:10" ht="16" x14ac:dyDescent="0.2">
      <c r="A348" s="18">
        <v>425.78857234948714</v>
      </c>
      <c r="B348" s="18">
        <f>A348*$M$8</f>
        <v>63868.285852423069</v>
      </c>
      <c r="C348" s="19">
        <v>0</v>
      </c>
      <c r="D348" s="19">
        <v>5000</v>
      </c>
      <c r="E348" s="19">
        <v>120</v>
      </c>
      <c r="F348" s="19">
        <v>100</v>
      </c>
      <c r="G348" s="18">
        <f t="shared" si="20"/>
        <v>12773.657170484614</v>
      </c>
      <c r="H348" s="19">
        <f t="shared" si="21"/>
        <v>16289.428617474354</v>
      </c>
      <c r="I348" s="18">
        <f t="shared" si="22"/>
        <v>16289.428617474354</v>
      </c>
      <c r="J348" s="19" t="str">
        <f t="shared" si="23"/>
        <v>USA</v>
      </c>
    </row>
    <row r="349" spans="1:10" ht="16" x14ac:dyDescent="0.2">
      <c r="A349" s="18">
        <v>628.53547783034639</v>
      </c>
      <c r="B349" s="18">
        <f>A349*$M$8</f>
        <v>94280.32167455196</v>
      </c>
      <c r="C349" s="19">
        <v>0</v>
      </c>
      <c r="D349" s="19">
        <v>5000</v>
      </c>
      <c r="E349" s="19">
        <v>120</v>
      </c>
      <c r="F349" s="19">
        <v>100</v>
      </c>
      <c r="G349" s="18">
        <f t="shared" si="20"/>
        <v>18856.064334910392</v>
      </c>
      <c r="H349" s="19">
        <f t="shared" si="21"/>
        <v>26426.77389151731</v>
      </c>
      <c r="I349" s="18">
        <f t="shared" si="22"/>
        <v>26426.77389151731</v>
      </c>
      <c r="J349" s="19" t="str">
        <f t="shared" si="23"/>
        <v>USA</v>
      </c>
    </row>
    <row r="350" spans="1:10" ht="16" x14ac:dyDescent="0.2">
      <c r="A350" s="18">
        <v>795.77589463245863</v>
      </c>
      <c r="B350" s="18">
        <f>A350*$M$8</f>
        <v>119366.38419486879</v>
      </c>
      <c r="C350" s="19">
        <v>0</v>
      </c>
      <c r="D350" s="19">
        <v>5000</v>
      </c>
      <c r="E350" s="19">
        <v>120</v>
      </c>
      <c r="F350" s="19">
        <v>100</v>
      </c>
      <c r="G350" s="18">
        <f t="shared" si="20"/>
        <v>23873.276838973761</v>
      </c>
      <c r="H350" s="19">
        <f t="shared" si="21"/>
        <v>34788.794731622926</v>
      </c>
      <c r="I350" s="18">
        <f t="shared" si="22"/>
        <v>34788.794731622926</v>
      </c>
      <c r="J350" s="19" t="str">
        <f t="shared" si="23"/>
        <v>USA</v>
      </c>
    </row>
    <row r="351" spans="1:10" ht="16" x14ac:dyDescent="0.2">
      <c r="A351" s="18">
        <v>605.46108773232481</v>
      </c>
      <c r="B351" s="18">
        <f>A351*$M$8</f>
        <v>90819.163159848715</v>
      </c>
      <c r="C351" s="19">
        <v>0</v>
      </c>
      <c r="D351" s="19">
        <v>5000</v>
      </c>
      <c r="E351" s="19">
        <v>120</v>
      </c>
      <c r="F351" s="19">
        <v>100</v>
      </c>
      <c r="G351" s="18">
        <f t="shared" si="20"/>
        <v>18163.832631969737</v>
      </c>
      <c r="H351" s="19">
        <f t="shared" si="21"/>
        <v>25273.054386616233</v>
      </c>
      <c r="I351" s="18">
        <f t="shared" si="22"/>
        <v>25273.054386616233</v>
      </c>
      <c r="J351" s="19" t="str">
        <f t="shared" si="23"/>
        <v>USA</v>
      </c>
    </row>
    <row r="352" spans="1:10" ht="16" x14ac:dyDescent="0.2">
      <c r="A352" s="18">
        <v>584.50151718431221</v>
      </c>
      <c r="B352" s="18">
        <f>A352*$M$8</f>
        <v>87675.22757764683</v>
      </c>
      <c r="C352" s="19">
        <v>0</v>
      </c>
      <c r="D352" s="19">
        <v>5000</v>
      </c>
      <c r="E352" s="19">
        <v>120</v>
      </c>
      <c r="F352" s="19">
        <v>100</v>
      </c>
      <c r="G352" s="18">
        <f t="shared" si="20"/>
        <v>17535.04551552936</v>
      </c>
      <c r="H352" s="19">
        <f t="shared" si="21"/>
        <v>24225.075859215613</v>
      </c>
      <c r="I352" s="18">
        <f t="shared" si="22"/>
        <v>24225.075859215613</v>
      </c>
      <c r="J352" s="19" t="str">
        <f t="shared" si="23"/>
        <v>USA</v>
      </c>
    </row>
    <row r="353" spans="1:10" ht="16" x14ac:dyDescent="0.2">
      <c r="A353" s="18">
        <v>516.99931673565845</v>
      </c>
      <c r="B353" s="18">
        <f>A353*$M$8</f>
        <v>77549.897510348761</v>
      </c>
      <c r="C353" s="19">
        <v>0</v>
      </c>
      <c r="D353" s="19">
        <v>5000</v>
      </c>
      <c r="E353" s="19">
        <v>120</v>
      </c>
      <c r="F353" s="19">
        <v>100</v>
      </c>
      <c r="G353" s="18">
        <f t="shared" si="20"/>
        <v>15509.979502069749</v>
      </c>
      <c r="H353" s="19">
        <f t="shared" si="21"/>
        <v>20849.965836782918</v>
      </c>
      <c r="I353" s="18">
        <f t="shared" si="22"/>
        <v>20849.965836782918</v>
      </c>
      <c r="J353" s="19" t="str">
        <f t="shared" si="23"/>
        <v>USA</v>
      </c>
    </row>
    <row r="354" spans="1:10" ht="16" x14ac:dyDescent="0.2">
      <c r="A354" s="18">
        <v>607.51637621201405</v>
      </c>
      <c r="B354" s="18">
        <f>A354*$M$8</f>
        <v>91127.456431802115</v>
      </c>
      <c r="C354" s="19">
        <v>0</v>
      </c>
      <c r="D354" s="19">
        <v>5000</v>
      </c>
      <c r="E354" s="19">
        <v>120</v>
      </c>
      <c r="F354" s="19">
        <v>100</v>
      </c>
      <c r="G354" s="18">
        <f t="shared" si="20"/>
        <v>18225.491286360426</v>
      </c>
      <c r="H354" s="19">
        <f t="shared" si="21"/>
        <v>25375.818810600715</v>
      </c>
      <c r="I354" s="18">
        <f t="shared" si="22"/>
        <v>25375.818810600715</v>
      </c>
      <c r="J354" s="19" t="str">
        <f t="shared" si="23"/>
        <v>USA</v>
      </c>
    </row>
    <row r="355" spans="1:10" ht="16" x14ac:dyDescent="0.2">
      <c r="A355" s="18">
        <v>327.73499532031593</v>
      </c>
      <c r="B355" s="18">
        <f>A355*$M$8</f>
        <v>49160.249298047391</v>
      </c>
      <c r="C355" s="19">
        <v>0</v>
      </c>
      <c r="D355" s="19">
        <v>5000</v>
      </c>
      <c r="E355" s="19">
        <v>120</v>
      </c>
      <c r="F355" s="19">
        <v>100</v>
      </c>
      <c r="G355" s="18">
        <f t="shared" si="20"/>
        <v>9832.0498596094767</v>
      </c>
      <c r="H355" s="19">
        <f t="shared" si="21"/>
        <v>11386.749766015797</v>
      </c>
      <c r="I355" s="18">
        <f t="shared" si="22"/>
        <v>11386.749766015797</v>
      </c>
      <c r="J355" s="19" t="str">
        <f t="shared" si="23"/>
        <v>USA</v>
      </c>
    </row>
    <row r="356" spans="1:10" ht="16" x14ac:dyDescent="0.2">
      <c r="A356" s="18">
        <v>242.06634854994078</v>
      </c>
      <c r="B356" s="18">
        <f>A356*$M$8</f>
        <v>36309.952282491118</v>
      </c>
      <c r="C356" s="19">
        <v>0</v>
      </c>
      <c r="D356" s="19">
        <v>5000</v>
      </c>
      <c r="E356" s="19">
        <v>120</v>
      </c>
      <c r="F356" s="19">
        <v>100</v>
      </c>
      <c r="G356" s="18">
        <f t="shared" si="20"/>
        <v>7261.9904564982244</v>
      </c>
      <c r="H356" s="19">
        <f t="shared" si="21"/>
        <v>7103.3174274970406</v>
      </c>
      <c r="I356" s="18">
        <f t="shared" si="22"/>
        <v>7261.9904564982244</v>
      </c>
      <c r="J356" s="19" t="str">
        <f t="shared" si="23"/>
        <v>Europe</v>
      </c>
    </row>
    <row r="357" spans="1:10" ht="16" x14ac:dyDescent="0.2">
      <c r="A357" s="18">
        <v>409.12007885478442</v>
      </c>
      <c r="B357" s="18">
        <f>A357*$M$8</f>
        <v>61368.011828217663</v>
      </c>
      <c r="C357" s="19">
        <v>0</v>
      </c>
      <c r="D357" s="19">
        <v>5000</v>
      </c>
      <c r="E357" s="19">
        <v>120</v>
      </c>
      <c r="F357" s="19">
        <v>100</v>
      </c>
      <c r="G357" s="18">
        <f t="shared" si="20"/>
        <v>12273.602365643535</v>
      </c>
      <c r="H357" s="19">
        <f t="shared" si="21"/>
        <v>15456.003942739218</v>
      </c>
      <c r="I357" s="18">
        <f t="shared" si="22"/>
        <v>15456.003942739218</v>
      </c>
      <c r="J357" s="19" t="str">
        <f t="shared" si="23"/>
        <v>USA</v>
      </c>
    </row>
    <row r="358" spans="1:10" ht="16" x14ac:dyDescent="0.2">
      <c r="A358" s="18">
        <v>681.16531236151479</v>
      </c>
      <c r="B358" s="18">
        <f>A358*$M$8</f>
        <v>102174.79685422721</v>
      </c>
      <c r="C358" s="19">
        <v>0</v>
      </c>
      <c r="D358" s="19">
        <v>5000</v>
      </c>
      <c r="E358" s="19">
        <v>120</v>
      </c>
      <c r="F358" s="19">
        <v>100</v>
      </c>
      <c r="G358" s="18">
        <f t="shared" si="20"/>
        <v>20434.959370845434</v>
      </c>
      <c r="H358" s="19">
        <f t="shared" si="21"/>
        <v>29058.265618075733</v>
      </c>
      <c r="I358" s="18">
        <f t="shared" si="22"/>
        <v>29058.265618075733</v>
      </c>
      <c r="J358" s="19" t="str">
        <f t="shared" si="23"/>
        <v>USA</v>
      </c>
    </row>
    <row r="359" spans="1:10" ht="16" x14ac:dyDescent="0.2">
      <c r="A359" s="18">
        <v>345.40485997935986</v>
      </c>
      <c r="B359" s="18">
        <f>A359*$M$8</f>
        <v>51810.728996903978</v>
      </c>
      <c r="C359" s="19">
        <v>0</v>
      </c>
      <c r="D359" s="19">
        <v>5000</v>
      </c>
      <c r="E359" s="19">
        <v>120</v>
      </c>
      <c r="F359" s="19">
        <v>100</v>
      </c>
      <c r="G359" s="18">
        <f t="shared" si="20"/>
        <v>10362.145799380793</v>
      </c>
      <c r="H359" s="19">
        <f t="shared" si="21"/>
        <v>12270.242998967995</v>
      </c>
      <c r="I359" s="18">
        <f t="shared" si="22"/>
        <v>12270.242998967995</v>
      </c>
      <c r="J359" s="19" t="str">
        <f t="shared" si="23"/>
        <v>USA</v>
      </c>
    </row>
    <row r="360" spans="1:10" ht="16" x14ac:dyDescent="0.2">
      <c r="A360" s="18">
        <v>219.48167310072188</v>
      </c>
      <c r="B360" s="18">
        <f>A360*$M$8</f>
        <v>32922.25096510828</v>
      </c>
      <c r="C360" s="19">
        <v>0</v>
      </c>
      <c r="D360" s="19">
        <v>5000</v>
      </c>
      <c r="E360" s="19">
        <v>120</v>
      </c>
      <c r="F360" s="19">
        <v>100</v>
      </c>
      <c r="G360" s="18">
        <f t="shared" si="20"/>
        <v>6584.4501930216538</v>
      </c>
      <c r="H360" s="19">
        <f t="shared" si="21"/>
        <v>5974.0836550360909</v>
      </c>
      <c r="I360" s="18">
        <f t="shared" si="22"/>
        <v>6584.4501930216538</v>
      </c>
      <c r="J360" s="19" t="str">
        <f t="shared" si="23"/>
        <v>Europe</v>
      </c>
    </row>
    <row r="361" spans="1:10" ht="16" x14ac:dyDescent="0.2">
      <c r="A361" s="18">
        <v>628.47980383247125</v>
      </c>
      <c r="B361" s="18">
        <f>A361*$M$8</f>
        <v>94271.970574870691</v>
      </c>
      <c r="C361" s="19">
        <v>0</v>
      </c>
      <c r="D361" s="19">
        <v>5000</v>
      </c>
      <c r="E361" s="19">
        <v>120</v>
      </c>
      <c r="F361" s="19">
        <v>100</v>
      </c>
      <c r="G361" s="18">
        <f t="shared" si="20"/>
        <v>18854.394114974144</v>
      </c>
      <c r="H361" s="19">
        <f t="shared" si="21"/>
        <v>26423.990191623569</v>
      </c>
      <c r="I361" s="18">
        <f t="shared" si="22"/>
        <v>26423.990191623569</v>
      </c>
      <c r="J361" s="19" t="str">
        <f t="shared" si="23"/>
        <v>USA</v>
      </c>
    </row>
    <row r="362" spans="1:10" ht="16" x14ac:dyDescent="0.2">
      <c r="A362" s="18">
        <v>460.06301234479201</v>
      </c>
      <c r="B362" s="18">
        <f>A362*$M$8</f>
        <v>69009.451851718797</v>
      </c>
      <c r="C362" s="19">
        <v>0</v>
      </c>
      <c r="D362" s="19">
        <v>5000</v>
      </c>
      <c r="E362" s="19">
        <v>120</v>
      </c>
      <c r="F362" s="19">
        <v>100</v>
      </c>
      <c r="G362" s="18">
        <f t="shared" si="20"/>
        <v>13801.890370343754</v>
      </c>
      <c r="H362" s="19">
        <f t="shared" si="21"/>
        <v>18003.150617239597</v>
      </c>
      <c r="I362" s="18">
        <f t="shared" si="22"/>
        <v>18003.150617239597</v>
      </c>
      <c r="J362" s="19" t="str">
        <f t="shared" si="23"/>
        <v>USA</v>
      </c>
    </row>
    <row r="363" spans="1:10" ht="16" x14ac:dyDescent="0.2">
      <c r="A363" s="18">
        <v>679.04847891956967</v>
      </c>
      <c r="B363" s="18">
        <f>A363*$M$8</f>
        <v>101857.27183793545</v>
      </c>
      <c r="C363" s="19">
        <v>0</v>
      </c>
      <c r="D363" s="19">
        <v>5000</v>
      </c>
      <c r="E363" s="19">
        <v>120</v>
      </c>
      <c r="F363" s="19">
        <v>100</v>
      </c>
      <c r="G363" s="18">
        <f t="shared" si="20"/>
        <v>20371.454367587081</v>
      </c>
      <c r="H363" s="19">
        <f t="shared" si="21"/>
        <v>28952.423945978488</v>
      </c>
      <c r="I363" s="18">
        <f t="shared" si="22"/>
        <v>28952.423945978488</v>
      </c>
      <c r="J363" s="19" t="str">
        <f t="shared" si="23"/>
        <v>USA</v>
      </c>
    </row>
    <row r="364" spans="1:10" ht="16" x14ac:dyDescent="0.2">
      <c r="A364" s="18">
        <v>767.78520120670328</v>
      </c>
      <c r="B364" s="18">
        <f>A364*$M$8</f>
        <v>115167.7801810055</v>
      </c>
      <c r="C364" s="19">
        <v>0</v>
      </c>
      <c r="D364" s="19">
        <v>5000</v>
      </c>
      <c r="E364" s="19">
        <v>120</v>
      </c>
      <c r="F364" s="19">
        <v>100</v>
      </c>
      <c r="G364" s="18">
        <f t="shared" si="20"/>
        <v>23033.556036201102</v>
      </c>
      <c r="H364" s="19">
        <f t="shared" si="21"/>
        <v>33389.260060335175</v>
      </c>
      <c r="I364" s="18">
        <f t="shared" si="22"/>
        <v>33389.260060335175</v>
      </c>
      <c r="J364" s="19" t="str">
        <f t="shared" si="23"/>
        <v>USA</v>
      </c>
    </row>
    <row r="365" spans="1:10" ht="16" x14ac:dyDescent="0.2">
      <c r="A365" s="18">
        <v>565.87668106233548</v>
      </c>
      <c r="B365" s="18">
        <f>A365*$M$8</f>
        <v>84881.502159350319</v>
      </c>
      <c r="C365" s="19">
        <v>0</v>
      </c>
      <c r="D365" s="19">
        <v>5000</v>
      </c>
      <c r="E365" s="19">
        <v>120</v>
      </c>
      <c r="F365" s="19">
        <v>100</v>
      </c>
      <c r="G365" s="18">
        <f t="shared" si="20"/>
        <v>16976.300431870055</v>
      </c>
      <c r="H365" s="19">
        <f t="shared" si="21"/>
        <v>23293.834053116771</v>
      </c>
      <c r="I365" s="18">
        <f t="shared" si="22"/>
        <v>23293.834053116771</v>
      </c>
      <c r="J365" s="19" t="str">
        <f t="shared" si="23"/>
        <v>USA</v>
      </c>
    </row>
    <row r="366" spans="1:10" ht="16" x14ac:dyDescent="0.2">
      <c r="A366" s="18">
        <v>689.37861467217033</v>
      </c>
      <c r="B366" s="18">
        <f>A366*$M$8</f>
        <v>103406.79220082556</v>
      </c>
      <c r="C366" s="19">
        <v>0</v>
      </c>
      <c r="D366" s="19">
        <v>5000</v>
      </c>
      <c r="E366" s="19">
        <v>120</v>
      </c>
      <c r="F366" s="19">
        <v>100</v>
      </c>
      <c r="G366" s="18">
        <f t="shared" si="20"/>
        <v>20681.358440165117</v>
      </c>
      <c r="H366" s="19">
        <f t="shared" si="21"/>
        <v>29468.930733608518</v>
      </c>
      <c r="I366" s="18">
        <f t="shared" si="22"/>
        <v>29468.930733608518</v>
      </c>
      <c r="J366" s="19" t="str">
        <f t="shared" si="23"/>
        <v>USA</v>
      </c>
    </row>
    <row r="367" spans="1:10" ht="16" x14ac:dyDescent="0.2">
      <c r="A367" s="18">
        <v>386.37679516634751</v>
      </c>
      <c r="B367" s="18">
        <f>A367*$M$8</f>
        <v>57956.519274952123</v>
      </c>
      <c r="C367" s="19">
        <v>0</v>
      </c>
      <c r="D367" s="19">
        <v>5000</v>
      </c>
      <c r="E367" s="19">
        <v>120</v>
      </c>
      <c r="F367" s="19">
        <v>100</v>
      </c>
      <c r="G367" s="18">
        <f t="shared" si="20"/>
        <v>11591.303854990423</v>
      </c>
      <c r="H367" s="19">
        <f t="shared" si="21"/>
        <v>14318.839758317372</v>
      </c>
      <c r="I367" s="18">
        <f t="shared" si="22"/>
        <v>14318.839758317372</v>
      </c>
      <c r="J367" s="19" t="str">
        <f t="shared" si="23"/>
        <v>USA</v>
      </c>
    </row>
    <row r="368" spans="1:10" ht="16" x14ac:dyDescent="0.2">
      <c r="A368" s="18">
        <v>634.79636080320756</v>
      </c>
      <c r="B368" s="18">
        <f>A368*$M$8</f>
        <v>95219.454120481139</v>
      </c>
      <c r="C368" s="19">
        <v>0</v>
      </c>
      <c r="D368" s="19">
        <v>5000</v>
      </c>
      <c r="E368" s="19">
        <v>120</v>
      </c>
      <c r="F368" s="19">
        <v>100</v>
      </c>
      <c r="G368" s="18">
        <f t="shared" si="20"/>
        <v>19043.890824096234</v>
      </c>
      <c r="H368" s="19">
        <f t="shared" si="21"/>
        <v>26739.81804016039</v>
      </c>
      <c r="I368" s="18">
        <f t="shared" si="22"/>
        <v>26739.81804016039</v>
      </c>
      <c r="J368" s="19" t="str">
        <f t="shared" si="23"/>
        <v>USA</v>
      </c>
    </row>
    <row r="369" spans="1:10" ht="16" x14ac:dyDescent="0.2">
      <c r="A369" s="18">
        <v>422.43601950930247</v>
      </c>
      <c r="B369" s="18">
        <f>A369*$M$8</f>
        <v>63365.402926395371</v>
      </c>
      <c r="C369" s="19">
        <v>0</v>
      </c>
      <c r="D369" s="19">
        <v>5000</v>
      </c>
      <c r="E369" s="19">
        <v>120</v>
      </c>
      <c r="F369" s="19">
        <v>100</v>
      </c>
      <c r="G369" s="18">
        <f t="shared" si="20"/>
        <v>12673.080585279073</v>
      </c>
      <c r="H369" s="19">
        <f t="shared" si="21"/>
        <v>16121.800975465121</v>
      </c>
      <c r="I369" s="18">
        <f t="shared" si="22"/>
        <v>16121.800975465121</v>
      </c>
      <c r="J369" s="19" t="str">
        <f t="shared" si="23"/>
        <v>USA</v>
      </c>
    </row>
    <row r="370" spans="1:10" ht="16" x14ac:dyDescent="0.2">
      <c r="A370" s="18">
        <v>682.17989284646694</v>
      </c>
      <c r="B370" s="18">
        <f>A370*$M$8</f>
        <v>102326.98392697005</v>
      </c>
      <c r="C370" s="19">
        <v>0</v>
      </c>
      <c r="D370" s="19">
        <v>5000</v>
      </c>
      <c r="E370" s="19">
        <v>120</v>
      </c>
      <c r="F370" s="19">
        <v>100</v>
      </c>
      <c r="G370" s="18">
        <f t="shared" si="20"/>
        <v>20465.396785394012</v>
      </c>
      <c r="H370" s="19">
        <f t="shared" si="21"/>
        <v>29108.994642323349</v>
      </c>
      <c r="I370" s="18">
        <f t="shared" si="22"/>
        <v>29108.994642323349</v>
      </c>
      <c r="J370" s="19" t="str">
        <f t="shared" si="23"/>
        <v>USA</v>
      </c>
    </row>
    <row r="371" spans="1:10" ht="16" x14ac:dyDescent="0.2">
      <c r="A371" s="18">
        <v>597.45907056958367</v>
      </c>
      <c r="B371" s="18">
        <f>A371*$M$8</f>
        <v>89618.860585437549</v>
      </c>
      <c r="C371" s="19">
        <v>0</v>
      </c>
      <c r="D371" s="19">
        <v>5000</v>
      </c>
      <c r="E371" s="19">
        <v>120</v>
      </c>
      <c r="F371" s="19">
        <v>100</v>
      </c>
      <c r="G371" s="18">
        <f t="shared" si="20"/>
        <v>17923.772117087516</v>
      </c>
      <c r="H371" s="19">
        <f t="shared" si="21"/>
        <v>24872.953528479178</v>
      </c>
      <c r="I371" s="18">
        <f t="shared" si="22"/>
        <v>24872.953528479178</v>
      </c>
      <c r="J371" s="19" t="str">
        <f t="shared" si="23"/>
        <v>USA</v>
      </c>
    </row>
    <row r="372" spans="1:10" ht="16" x14ac:dyDescent="0.2">
      <c r="A372" s="18">
        <v>494.59906299347011</v>
      </c>
      <c r="B372" s="18">
        <f>A372*$M$8</f>
        <v>74189.859449020514</v>
      </c>
      <c r="C372" s="19">
        <v>0</v>
      </c>
      <c r="D372" s="19">
        <v>5000</v>
      </c>
      <c r="E372" s="19">
        <v>120</v>
      </c>
      <c r="F372" s="19">
        <v>100</v>
      </c>
      <c r="G372" s="18">
        <f t="shared" si="20"/>
        <v>14837.971889804103</v>
      </c>
      <c r="H372" s="19">
        <f t="shared" si="21"/>
        <v>19729.9531496735</v>
      </c>
      <c r="I372" s="18">
        <f t="shared" si="22"/>
        <v>19729.9531496735</v>
      </c>
      <c r="J372" s="19" t="str">
        <f t="shared" si="23"/>
        <v>USA</v>
      </c>
    </row>
    <row r="373" spans="1:10" ht="16" x14ac:dyDescent="0.2">
      <c r="A373" s="18">
        <v>326.4517312526944</v>
      </c>
      <c r="B373" s="18">
        <f>A373*$M$8</f>
        <v>48967.759687904159</v>
      </c>
      <c r="C373" s="19">
        <v>0</v>
      </c>
      <c r="D373" s="19">
        <v>5000</v>
      </c>
      <c r="E373" s="19">
        <v>120</v>
      </c>
      <c r="F373" s="19">
        <v>100</v>
      </c>
      <c r="G373" s="18">
        <f t="shared" si="20"/>
        <v>9793.551937580829</v>
      </c>
      <c r="H373" s="19">
        <f t="shared" si="21"/>
        <v>11322.586562634715</v>
      </c>
      <c r="I373" s="18">
        <f t="shared" si="22"/>
        <v>11322.586562634715</v>
      </c>
      <c r="J373" s="19" t="str">
        <f t="shared" si="23"/>
        <v>USA</v>
      </c>
    </row>
    <row r="374" spans="1:10" ht="16" x14ac:dyDescent="0.2">
      <c r="A374" s="18">
        <v>274.24716403439976</v>
      </c>
      <c r="B374" s="18">
        <f>A374*$M$8</f>
        <v>41137.074605159964</v>
      </c>
      <c r="C374" s="19">
        <v>0</v>
      </c>
      <c r="D374" s="19">
        <v>5000</v>
      </c>
      <c r="E374" s="19">
        <v>120</v>
      </c>
      <c r="F374" s="19">
        <v>100</v>
      </c>
      <c r="G374" s="18">
        <f t="shared" si="20"/>
        <v>8227.4149210319956</v>
      </c>
      <c r="H374" s="19">
        <f t="shared" si="21"/>
        <v>8712.3582017199878</v>
      </c>
      <c r="I374" s="18">
        <f t="shared" si="22"/>
        <v>8712.3582017199878</v>
      </c>
      <c r="J374" s="19" t="str">
        <f t="shared" si="23"/>
        <v>USA</v>
      </c>
    </row>
    <row r="375" spans="1:10" ht="16" x14ac:dyDescent="0.2">
      <c r="A375" s="18">
        <v>672.08592615653106</v>
      </c>
      <c r="B375" s="18">
        <f>A375*$M$8</f>
        <v>100812.88892347965</v>
      </c>
      <c r="C375" s="19">
        <v>0</v>
      </c>
      <c r="D375" s="19">
        <v>5000</v>
      </c>
      <c r="E375" s="19">
        <v>120</v>
      </c>
      <c r="F375" s="19">
        <v>100</v>
      </c>
      <c r="G375" s="18">
        <f t="shared" si="20"/>
        <v>20162.577784695924</v>
      </c>
      <c r="H375" s="19">
        <f t="shared" si="21"/>
        <v>28604.296307826546</v>
      </c>
      <c r="I375" s="18">
        <f t="shared" si="22"/>
        <v>28604.296307826546</v>
      </c>
      <c r="J375" s="19" t="str">
        <f t="shared" si="23"/>
        <v>USA</v>
      </c>
    </row>
    <row r="376" spans="1:10" ht="16" x14ac:dyDescent="0.2">
      <c r="A376" s="18">
        <v>748.16091281741899</v>
      </c>
      <c r="B376" s="18">
        <f>A376*$M$8</f>
        <v>112224.13692261284</v>
      </c>
      <c r="C376" s="19">
        <v>0</v>
      </c>
      <c r="D376" s="19">
        <v>5000</v>
      </c>
      <c r="E376" s="19">
        <v>120</v>
      </c>
      <c r="F376" s="19">
        <v>100</v>
      </c>
      <c r="G376" s="18">
        <f t="shared" si="20"/>
        <v>22444.827384522563</v>
      </c>
      <c r="H376" s="19">
        <f t="shared" si="21"/>
        <v>32408.045640870943</v>
      </c>
      <c r="I376" s="18">
        <f t="shared" si="22"/>
        <v>32408.045640870943</v>
      </c>
      <c r="J376" s="19" t="str">
        <f t="shared" si="23"/>
        <v>USA</v>
      </c>
    </row>
    <row r="377" spans="1:10" ht="16" x14ac:dyDescent="0.2">
      <c r="A377" s="18">
        <v>740.46172236113887</v>
      </c>
      <c r="B377" s="18">
        <f>A377*$M$8</f>
        <v>111069.25835417083</v>
      </c>
      <c r="C377" s="19">
        <v>0</v>
      </c>
      <c r="D377" s="19">
        <v>5000</v>
      </c>
      <c r="E377" s="19">
        <v>120</v>
      </c>
      <c r="F377" s="19">
        <v>100</v>
      </c>
      <c r="G377" s="18">
        <f t="shared" si="20"/>
        <v>22213.851670834163</v>
      </c>
      <c r="H377" s="19">
        <f t="shared" si="21"/>
        <v>32023.086118056948</v>
      </c>
      <c r="I377" s="18">
        <f t="shared" si="22"/>
        <v>32023.086118056948</v>
      </c>
      <c r="J377" s="19" t="str">
        <f t="shared" si="23"/>
        <v>USA</v>
      </c>
    </row>
    <row r="378" spans="1:10" ht="16" x14ac:dyDescent="0.2">
      <c r="A378" s="18">
        <v>340.16772366136672</v>
      </c>
      <c r="B378" s="18">
        <f>A378*$M$8</f>
        <v>51025.158549205007</v>
      </c>
      <c r="C378" s="19">
        <v>0</v>
      </c>
      <c r="D378" s="19">
        <v>5000</v>
      </c>
      <c r="E378" s="19">
        <v>120</v>
      </c>
      <c r="F378" s="19">
        <v>100</v>
      </c>
      <c r="G378" s="18">
        <f t="shared" si="20"/>
        <v>10205.031709841001</v>
      </c>
      <c r="H378" s="19">
        <f t="shared" si="21"/>
        <v>12008.386183068338</v>
      </c>
      <c r="I378" s="18">
        <f t="shared" si="22"/>
        <v>12008.386183068338</v>
      </c>
      <c r="J378" s="19" t="str">
        <f t="shared" si="23"/>
        <v>USA</v>
      </c>
    </row>
    <row r="379" spans="1:10" ht="16" x14ac:dyDescent="0.2">
      <c r="A379" s="18">
        <v>398.93157659048751</v>
      </c>
      <c r="B379" s="18">
        <f>A379*$M$8</f>
        <v>59839.736488573129</v>
      </c>
      <c r="C379" s="19">
        <v>0</v>
      </c>
      <c r="D379" s="19">
        <v>5000</v>
      </c>
      <c r="E379" s="19">
        <v>120</v>
      </c>
      <c r="F379" s="19">
        <v>100</v>
      </c>
      <c r="G379" s="18">
        <f t="shared" si="20"/>
        <v>11967.947297714629</v>
      </c>
      <c r="H379" s="19">
        <f t="shared" si="21"/>
        <v>14946.578829524376</v>
      </c>
      <c r="I379" s="18">
        <f t="shared" si="22"/>
        <v>14946.578829524376</v>
      </c>
      <c r="J379" s="19" t="str">
        <f t="shared" si="23"/>
        <v>USA</v>
      </c>
    </row>
    <row r="380" spans="1:10" ht="16" x14ac:dyDescent="0.2">
      <c r="A380" s="18">
        <v>443.00775632402292</v>
      </c>
      <c r="B380" s="18">
        <f>A380*$M$8</f>
        <v>66451.163448603445</v>
      </c>
      <c r="C380" s="19">
        <v>0</v>
      </c>
      <c r="D380" s="19">
        <v>5000</v>
      </c>
      <c r="E380" s="19">
        <v>120</v>
      </c>
      <c r="F380" s="19">
        <v>100</v>
      </c>
      <c r="G380" s="18">
        <f t="shared" si="20"/>
        <v>13290.232689720695</v>
      </c>
      <c r="H380" s="19">
        <f t="shared" si="21"/>
        <v>17150.387816201153</v>
      </c>
      <c r="I380" s="18">
        <f t="shared" si="22"/>
        <v>17150.387816201153</v>
      </c>
      <c r="J380" s="19" t="str">
        <f t="shared" si="23"/>
        <v>USA</v>
      </c>
    </row>
    <row r="381" spans="1:10" ht="16" x14ac:dyDescent="0.2">
      <c r="A381" s="18">
        <v>231.36053785279418</v>
      </c>
      <c r="B381" s="18">
        <f>A381*$M$8</f>
        <v>34704.080677919126</v>
      </c>
      <c r="C381" s="19">
        <v>0</v>
      </c>
      <c r="D381" s="19">
        <v>5000</v>
      </c>
      <c r="E381" s="19">
        <v>120</v>
      </c>
      <c r="F381" s="19">
        <v>100</v>
      </c>
      <c r="G381" s="18">
        <f t="shared" si="20"/>
        <v>6940.8161355838238</v>
      </c>
      <c r="H381" s="19">
        <f t="shared" si="21"/>
        <v>6568.0268926397075</v>
      </c>
      <c r="I381" s="18">
        <f t="shared" si="22"/>
        <v>6940.8161355838238</v>
      </c>
      <c r="J381" s="19" t="str">
        <f t="shared" si="23"/>
        <v>Europe</v>
      </c>
    </row>
    <row r="382" spans="1:10" ht="16" x14ac:dyDescent="0.2">
      <c r="A382" s="18">
        <v>476.5596919118239</v>
      </c>
      <c r="B382" s="18">
        <f>A382*$M$8</f>
        <v>71483.953786773593</v>
      </c>
      <c r="C382" s="19">
        <v>0</v>
      </c>
      <c r="D382" s="19">
        <v>5000</v>
      </c>
      <c r="E382" s="19">
        <v>120</v>
      </c>
      <c r="F382" s="19">
        <v>100</v>
      </c>
      <c r="G382" s="18">
        <f t="shared" si="20"/>
        <v>14296.790757354727</v>
      </c>
      <c r="H382" s="19">
        <f t="shared" si="21"/>
        <v>18827.984595591202</v>
      </c>
      <c r="I382" s="18">
        <f t="shared" si="22"/>
        <v>18827.984595591202</v>
      </c>
      <c r="J382" s="19" t="str">
        <f t="shared" si="23"/>
        <v>USA</v>
      </c>
    </row>
    <row r="383" spans="1:10" ht="16" x14ac:dyDescent="0.2">
      <c r="A383" s="18">
        <v>738.74196202435621</v>
      </c>
      <c r="B383" s="18">
        <f>A383*$M$8</f>
        <v>110811.29430365343</v>
      </c>
      <c r="C383" s="19">
        <v>0</v>
      </c>
      <c r="D383" s="19">
        <v>5000</v>
      </c>
      <c r="E383" s="19">
        <v>120</v>
      </c>
      <c r="F383" s="19">
        <v>100</v>
      </c>
      <c r="G383" s="18">
        <f t="shared" si="20"/>
        <v>22162.258860730682</v>
      </c>
      <c r="H383" s="19">
        <f t="shared" si="21"/>
        <v>31937.098101217809</v>
      </c>
      <c r="I383" s="18">
        <f t="shared" si="22"/>
        <v>31937.098101217809</v>
      </c>
      <c r="J383" s="19" t="str">
        <f t="shared" si="23"/>
        <v>USA</v>
      </c>
    </row>
    <row r="384" spans="1:10" ht="16" x14ac:dyDescent="0.2">
      <c r="A384" s="18">
        <v>236.15574335500401</v>
      </c>
      <c r="B384" s="18">
        <f>A384*$M$8</f>
        <v>35423.361503250599</v>
      </c>
      <c r="C384" s="19">
        <v>0</v>
      </c>
      <c r="D384" s="19">
        <v>5000</v>
      </c>
      <c r="E384" s="19">
        <v>120</v>
      </c>
      <c r="F384" s="19">
        <v>100</v>
      </c>
      <c r="G384" s="18">
        <f t="shared" si="20"/>
        <v>7084.6723006501197</v>
      </c>
      <c r="H384" s="19">
        <f t="shared" si="21"/>
        <v>6807.7871677501971</v>
      </c>
      <c r="I384" s="18">
        <f t="shared" si="22"/>
        <v>7084.6723006501197</v>
      </c>
      <c r="J384" s="19" t="str">
        <f t="shared" si="23"/>
        <v>Europe</v>
      </c>
    </row>
    <row r="385" spans="1:10" ht="16" x14ac:dyDescent="0.2">
      <c r="A385" s="18">
        <v>669.57856755218404</v>
      </c>
      <c r="B385" s="18">
        <f>A385*$M$8</f>
        <v>100436.7851328276</v>
      </c>
      <c r="C385" s="19">
        <v>0</v>
      </c>
      <c r="D385" s="19">
        <v>5000</v>
      </c>
      <c r="E385" s="19">
        <v>120</v>
      </c>
      <c r="F385" s="19">
        <v>100</v>
      </c>
      <c r="G385" s="18">
        <f t="shared" si="20"/>
        <v>20087.357026565514</v>
      </c>
      <c r="H385" s="19">
        <f t="shared" si="21"/>
        <v>28478.928377609191</v>
      </c>
      <c r="I385" s="18">
        <f t="shared" si="22"/>
        <v>28478.928377609191</v>
      </c>
      <c r="J385" s="19" t="str">
        <f t="shared" si="23"/>
        <v>USA</v>
      </c>
    </row>
    <row r="386" spans="1:10" ht="16" x14ac:dyDescent="0.2">
      <c r="A386" s="18">
        <v>606.98484955680783</v>
      </c>
      <c r="B386" s="18">
        <f>A386*$M$8</f>
        <v>91047.72743352117</v>
      </c>
      <c r="C386" s="19">
        <v>0</v>
      </c>
      <c r="D386" s="19">
        <v>5000</v>
      </c>
      <c r="E386" s="19">
        <v>120</v>
      </c>
      <c r="F386" s="19">
        <v>100</v>
      </c>
      <c r="G386" s="18">
        <f t="shared" si="20"/>
        <v>18209.545486704228</v>
      </c>
      <c r="H386" s="19">
        <f t="shared" si="21"/>
        <v>25349.24247784038</v>
      </c>
      <c r="I386" s="18">
        <f t="shared" si="22"/>
        <v>25349.24247784038</v>
      </c>
      <c r="J386" s="19" t="str">
        <f t="shared" si="23"/>
        <v>USA</v>
      </c>
    </row>
    <row r="387" spans="1:10" ht="16" x14ac:dyDescent="0.2">
      <c r="A387" s="18">
        <v>394.36650126910143</v>
      </c>
      <c r="B387" s="18">
        <f>A387*$M$8</f>
        <v>59154.975190365214</v>
      </c>
      <c r="C387" s="19">
        <v>0</v>
      </c>
      <c r="D387" s="19">
        <v>5000</v>
      </c>
      <c r="E387" s="19">
        <v>120</v>
      </c>
      <c r="F387" s="19">
        <v>100</v>
      </c>
      <c r="G387" s="18">
        <f t="shared" ref="G387:G450" si="24">B387-(A387*E387)</f>
        <v>11830.995038073044</v>
      </c>
      <c r="H387" s="19">
        <f t="shared" ref="H387:H450" si="25">B387-((A387*F387)+5000)</f>
        <v>14718.325063455071</v>
      </c>
      <c r="I387" s="18">
        <f t="shared" ref="I387:I450" si="26">MAX(G387:H387)</f>
        <v>14718.325063455071</v>
      </c>
      <c r="J387" s="19" t="str">
        <f t="shared" ref="J387:J450" si="27">IF(I387=H387,"USA","Europe")</f>
        <v>USA</v>
      </c>
    </row>
    <row r="388" spans="1:10" ht="16" x14ac:dyDescent="0.2">
      <c r="A388" s="18">
        <v>517.78682978720724</v>
      </c>
      <c r="B388" s="18">
        <f>A388*$M$8</f>
        <v>77668.024468081087</v>
      </c>
      <c r="C388" s="19">
        <v>0</v>
      </c>
      <c r="D388" s="19">
        <v>5000</v>
      </c>
      <c r="E388" s="19">
        <v>120</v>
      </c>
      <c r="F388" s="19">
        <v>100</v>
      </c>
      <c r="G388" s="18">
        <f t="shared" si="24"/>
        <v>15533.604893616219</v>
      </c>
      <c r="H388" s="19">
        <f t="shared" si="25"/>
        <v>20889.341489360362</v>
      </c>
      <c r="I388" s="18">
        <f t="shared" si="26"/>
        <v>20889.341489360362</v>
      </c>
      <c r="J388" s="19" t="str">
        <f t="shared" si="27"/>
        <v>USA</v>
      </c>
    </row>
    <row r="389" spans="1:10" ht="16" x14ac:dyDescent="0.2">
      <c r="A389" s="18">
        <v>643.24823359178765</v>
      </c>
      <c r="B389" s="18">
        <f>A389*$M$8</f>
        <v>96487.235038768151</v>
      </c>
      <c r="C389" s="19">
        <v>0</v>
      </c>
      <c r="D389" s="19">
        <v>5000</v>
      </c>
      <c r="E389" s="19">
        <v>120</v>
      </c>
      <c r="F389" s="19">
        <v>100</v>
      </c>
      <c r="G389" s="18">
        <f t="shared" si="24"/>
        <v>19297.447007753639</v>
      </c>
      <c r="H389" s="19">
        <f t="shared" si="25"/>
        <v>27162.411679589393</v>
      </c>
      <c r="I389" s="18">
        <f t="shared" si="26"/>
        <v>27162.411679589393</v>
      </c>
      <c r="J389" s="19" t="str">
        <f t="shared" si="27"/>
        <v>USA</v>
      </c>
    </row>
    <row r="390" spans="1:10" ht="16" x14ac:dyDescent="0.2">
      <c r="A390" s="18">
        <v>273.0619771746276</v>
      </c>
      <c r="B390" s="18">
        <f>A390*$M$8</f>
        <v>40959.296576194138</v>
      </c>
      <c r="C390" s="19">
        <v>0</v>
      </c>
      <c r="D390" s="19">
        <v>5000</v>
      </c>
      <c r="E390" s="19">
        <v>120</v>
      </c>
      <c r="F390" s="19">
        <v>100</v>
      </c>
      <c r="G390" s="18">
        <f t="shared" si="24"/>
        <v>8191.8593152388275</v>
      </c>
      <c r="H390" s="19">
        <f t="shared" si="25"/>
        <v>8653.0988587313768</v>
      </c>
      <c r="I390" s="18">
        <f t="shared" si="26"/>
        <v>8653.0988587313768</v>
      </c>
      <c r="J390" s="19" t="str">
        <f t="shared" si="27"/>
        <v>USA</v>
      </c>
    </row>
    <row r="391" spans="1:10" ht="16" x14ac:dyDescent="0.2">
      <c r="A391" s="18">
        <v>552.65037396580465</v>
      </c>
      <c r="B391" s="18">
        <f>A391*$M$8</f>
        <v>82897.556094870699</v>
      </c>
      <c r="C391" s="19">
        <v>0</v>
      </c>
      <c r="D391" s="19">
        <v>5000</v>
      </c>
      <c r="E391" s="19">
        <v>120</v>
      </c>
      <c r="F391" s="19">
        <v>100</v>
      </c>
      <c r="G391" s="18">
        <f t="shared" si="24"/>
        <v>16579.511218974134</v>
      </c>
      <c r="H391" s="19">
        <f t="shared" si="25"/>
        <v>22632.518698290238</v>
      </c>
      <c r="I391" s="18">
        <f t="shared" si="26"/>
        <v>22632.518698290238</v>
      </c>
      <c r="J391" s="19" t="str">
        <f t="shared" si="27"/>
        <v>USA</v>
      </c>
    </row>
    <row r="392" spans="1:10" ht="16" x14ac:dyDescent="0.2">
      <c r="A392" s="18">
        <v>394.83524327857197</v>
      </c>
      <c r="B392" s="18">
        <f>A392*$M$8</f>
        <v>59225.286491785795</v>
      </c>
      <c r="C392" s="19">
        <v>0</v>
      </c>
      <c r="D392" s="19">
        <v>5000</v>
      </c>
      <c r="E392" s="19">
        <v>120</v>
      </c>
      <c r="F392" s="19">
        <v>100</v>
      </c>
      <c r="G392" s="18">
        <f t="shared" si="24"/>
        <v>11845.057298357162</v>
      </c>
      <c r="H392" s="19">
        <f t="shared" si="25"/>
        <v>14741.762163928601</v>
      </c>
      <c r="I392" s="18">
        <f t="shared" si="26"/>
        <v>14741.762163928601</v>
      </c>
      <c r="J392" s="19" t="str">
        <f t="shared" si="27"/>
        <v>USA</v>
      </c>
    </row>
    <row r="393" spans="1:10" ht="16" x14ac:dyDescent="0.2">
      <c r="A393" s="18">
        <v>595.93378295932609</v>
      </c>
      <c r="B393" s="18">
        <f>A393*$M$8</f>
        <v>89390.067443898908</v>
      </c>
      <c r="C393" s="19">
        <v>0</v>
      </c>
      <c r="D393" s="19">
        <v>5000</v>
      </c>
      <c r="E393" s="19">
        <v>120</v>
      </c>
      <c r="F393" s="19">
        <v>100</v>
      </c>
      <c r="G393" s="18">
        <f t="shared" si="24"/>
        <v>17878.013488779776</v>
      </c>
      <c r="H393" s="19">
        <f t="shared" si="25"/>
        <v>24796.689147966295</v>
      </c>
      <c r="I393" s="18">
        <f t="shared" si="26"/>
        <v>24796.689147966295</v>
      </c>
      <c r="J393" s="19" t="str">
        <f t="shared" si="27"/>
        <v>USA</v>
      </c>
    </row>
    <row r="394" spans="1:10" ht="16" x14ac:dyDescent="0.2">
      <c r="A394" s="18">
        <v>659.09019739324697</v>
      </c>
      <c r="B394" s="18">
        <f>A394*$M$8</f>
        <v>98863.529608987039</v>
      </c>
      <c r="C394" s="19">
        <v>0</v>
      </c>
      <c r="D394" s="19">
        <v>5000</v>
      </c>
      <c r="E394" s="19">
        <v>120</v>
      </c>
      <c r="F394" s="19">
        <v>100</v>
      </c>
      <c r="G394" s="18">
        <f t="shared" si="24"/>
        <v>19772.705921797402</v>
      </c>
      <c r="H394" s="19">
        <f t="shared" si="25"/>
        <v>27954.509869662346</v>
      </c>
      <c r="I394" s="18">
        <f t="shared" si="26"/>
        <v>27954.509869662346</v>
      </c>
      <c r="J394" s="19" t="str">
        <f t="shared" si="27"/>
        <v>USA</v>
      </c>
    </row>
    <row r="395" spans="1:10" ht="16" x14ac:dyDescent="0.2">
      <c r="A395" s="18">
        <v>728.9475883026364</v>
      </c>
      <c r="B395" s="18">
        <f>A395*$M$8</f>
        <v>109342.13824539546</v>
      </c>
      <c r="C395" s="19">
        <v>0</v>
      </c>
      <c r="D395" s="19">
        <v>5000</v>
      </c>
      <c r="E395" s="19">
        <v>120</v>
      </c>
      <c r="F395" s="19">
        <v>100</v>
      </c>
      <c r="G395" s="18">
        <f t="shared" si="24"/>
        <v>21868.427649079094</v>
      </c>
      <c r="H395" s="19">
        <f t="shared" si="25"/>
        <v>31447.379415131814</v>
      </c>
      <c r="I395" s="18">
        <f t="shared" si="26"/>
        <v>31447.379415131814</v>
      </c>
      <c r="J395" s="19" t="str">
        <f t="shared" si="27"/>
        <v>USA</v>
      </c>
    </row>
    <row r="396" spans="1:10" ht="16" x14ac:dyDescent="0.2">
      <c r="A396" s="18">
        <v>622.11660240875403</v>
      </c>
      <c r="B396" s="18">
        <f>A396*$M$8</f>
        <v>93317.490361313103</v>
      </c>
      <c r="C396" s="19">
        <v>0</v>
      </c>
      <c r="D396" s="19">
        <v>5000</v>
      </c>
      <c r="E396" s="19">
        <v>120</v>
      </c>
      <c r="F396" s="19">
        <v>100</v>
      </c>
      <c r="G396" s="18">
        <f t="shared" si="24"/>
        <v>18663.498072262621</v>
      </c>
      <c r="H396" s="19">
        <f t="shared" si="25"/>
        <v>26105.830120437691</v>
      </c>
      <c r="I396" s="18">
        <f t="shared" si="26"/>
        <v>26105.830120437691</v>
      </c>
      <c r="J396" s="19" t="str">
        <f t="shared" si="27"/>
        <v>USA</v>
      </c>
    </row>
    <row r="397" spans="1:10" ht="16" x14ac:dyDescent="0.2">
      <c r="A397" s="18">
        <v>313.73668392828512</v>
      </c>
      <c r="B397" s="18">
        <f>A397*$M$8</f>
        <v>47060.502589242766</v>
      </c>
      <c r="C397" s="19">
        <v>0</v>
      </c>
      <c r="D397" s="19">
        <v>5000</v>
      </c>
      <c r="E397" s="19">
        <v>120</v>
      </c>
      <c r="F397" s="19">
        <v>100</v>
      </c>
      <c r="G397" s="18">
        <f t="shared" si="24"/>
        <v>9412.1005178485502</v>
      </c>
      <c r="H397" s="19">
        <f t="shared" si="25"/>
        <v>10686.834196414253</v>
      </c>
      <c r="I397" s="18">
        <f t="shared" si="26"/>
        <v>10686.834196414253</v>
      </c>
      <c r="J397" s="19" t="str">
        <f t="shared" si="27"/>
        <v>USA</v>
      </c>
    </row>
    <row r="398" spans="1:10" ht="16" x14ac:dyDescent="0.2">
      <c r="A398" s="18">
        <v>772.44678268788698</v>
      </c>
      <c r="B398" s="18">
        <f>A398*$M$8</f>
        <v>115867.01740318305</v>
      </c>
      <c r="C398" s="19">
        <v>0</v>
      </c>
      <c r="D398" s="19">
        <v>5000</v>
      </c>
      <c r="E398" s="19">
        <v>120</v>
      </c>
      <c r="F398" s="19">
        <v>100</v>
      </c>
      <c r="G398" s="18">
        <f t="shared" si="24"/>
        <v>23173.403480636611</v>
      </c>
      <c r="H398" s="19">
        <f t="shared" si="25"/>
        <v>33622.339134394351</v>
      </c>
      <c r="I398" s="18">
        <f t="shared" si="26"/>
        <v>33622.339134394351</v>
      </c>
      <c r="J398" s="19" t="str">
        <f t="shared" si="27"/>
        <v>USA</v>
      </c>
    </row>
    <row r="399" spans="1:10" ht="16" x14ac:dyDescent="0.2">
      <c r="A399" s="18">
        <v>313.07663531651565</v>
      </c>
      <c r="B399" s="18">
        <f>A399*$M$8</f>
        <v>46961.495297477348</v>
      </c>
      <c r="C399" s="19">
        <v>0</v>
      </c>
      <c r="D399" s="19">
        <v>5000</v>
      </c>
      <c r="E399" s="19">
        <v>120</v>
      </c>
      <c r="F399" s="19">
        <v>100</v>
      </c>
      <c r="G399" s="18">
        <f t="shared" si="24"/>
        <v>9392.2990594954681</v>
      </c>
      <c r="H399" s="19">
        <f t="shared" si="25"/>
        <v>10653.831765825787</v>
      </c>
      <c r="I399" s="18">
        <f t="shared" si="26"/>
        <v>10653.831765825787</v>
      </c>
      <c r="J399" s="19" t="str">
        <f t="shared" si="27"/>
        <v>USA</v>
      </c>
    </row>
    <row r="400" spans="1:10" ht="16" x14ac:dyDescent="0.2">
      <c r="A400" s="18">
        <v>479.00976467831515</v>
      </c>
      <c r="B400" s="18">
        <f>A400*$M$8</f>
        <v>71851.464701747274</v>
      </c>
      <c r="C400" s="19">
        <v>0</v>
      </c>
      <c r="D400" s="19">
        <v>5000</v>
      </c>
      <c r="E400" s="19">
        <v>120</v>
      </c>
      <c r="F400" s="19">
        <v>100</v>
      </c>
      <c r="G400" s="18">
        <f t="shared" si="24"/>
        <v>14370.292940349456</v>
      </c>
      <c r="H400" s="19">
        <f t="shared" si="25"/>
        <v>18950.488233915763</v>
      </c>
      <c r="I400" s="18">
        <f t="shared" si="26"/>
        <v>18950.488233915763</v>
      </c>
      <c r="J400" s="19" t="str">
        <f t="shared" si="27"/>
        <v>USA</v>
      </c>
    </row>
    <row r="401" spans="1:10" ht="16" x14ac:dyDescent="0.2">
      <c r="A401" s="18">
        <v>517.11494844272499</v>
      </c>
      <c r="B401" s="18">
        <f>A401*$M$8</f>
        <v>77567.24226640875</v>
      </c>
      <c r="C401" s="19">
        <v>0</v>
      </c>
      <c r="D401" s="19">
        <v>5000</v>
      </c>
      <c r="E401" s="19">
        <v>120</v>
      </c>
      <c r="F401" s="19">
        <v>100</v>
      </c>
      <c r="G401" s="18">
        <f t="shared" si="24"/>
        <v>15513.448453281751</v>
      </c>
      <c r="H401" s="19">
        <f t="shared" si="25"/>
        <v>20855.74742213625</v>
      </c>
      <c r="I401" s="18">
        <f t="shared" si="26"/>
        <v>20855.74742213625</v>
      </c>
      <c r="J401" s="19" t="str">
        <f t="shared" si="27"/>
        <v>USA</v>
      </c>
    </row>
    <row r="402" spans="1:10" ht="16" x14ac:dyDescent="0.2">
      <c r="A402" s="18">
        <v>750.93847687865536</v>
      </c>
      <c r="B402" s="18">
        <f>A402*$M$8</f>
        <v>112640.77153179831</v>
      </c>
      <c r="C402" s="19">
        <v>0</v>
      </c>
      <c r="D402" s="19">
        <v>5000</v>
      </c>
      <c r="E402" s="19">
        <v>120</v>
      </c>
      <c r="F402" s="19">
        <v>100</v>
      </c>
      <c r="G402" s="18">
        <f t="shared" si="24"/>
        <v>22528.154306359662</v>
      </c>
      <c r="H402" s="19">
        <f t="shared" si="25"/>
        <v>32546.923843932775</v>
      </c>
      <c r="I402" s="18">
        <f t="shared" si="26"/>
        <v>32546.923843932775</v>
      </c>
      <c r="J402" s="19" t="str">
        <f t="shared" si="27"/>
        <v>USA</v>
      </c>
    </row>
    <row r="403" spans="1:10" ht="16" x14ac:dyDescent="0.2">
      <c r="A403" s="18">
        <v>622.98089956072204</v>
      </c>
      <c r="B403" s="18">
        <f>A403*$M$8</f>
        <v>93447.134934108311</v>
      </c>
      <c r="C403" s="19">
        <v>0</v>
      </c>
      <c r="D403" s="19">
        <v>5000</v>
      </c>
      <c r="E403" s="19">
        <v>120</v>
      </c>
      <c r="F403" s="19">
        <v>100</v>
      </c>
      <c r="G403" s="18">
        <f t="shared" si="24"/>
        <v>18689.426986821665</v>
      </c>
      <c r="H403" s="19">
        <f t="shared" si="25"/>
        <v>26149.044978036109</v>
      </c>
      <c r="I403" s="18">
        <f t="shared" si="26"/>
        <v>26149.044978036109</v>
      </c>
      <c r="J403" s="19" t="str">
        <f t="shared" si="27"/>
        <v>USA</v>
      </c>
    </row>
    <row r="404" spans="1:10" ht="16" x14ac:dyDescent="0.2">
      <c r="A404" s="18">
        <v>439.97891705482215</v>
      </c>
      <c r="B404" s="18">
        <f>A404*$M$8</f>
        <v>65996.837558223328</v>
      </c>
      <c r="C404" s="19">
        <v>0</v>
      </c>
      <c r="D404" s="19">
        <v>5000</v>
      </c>
      <c r="E404" s="19">
        <v>120</v>
      </c>
      <c r="F404" s="19">
        <v>100</v>
      </c>
      <c r="G404" s="18">
        <f t="shared" si="24"/>
        <v>13199.367511644668</v>
      </c>
      <c r="H404" s="19">
        <f t="shared" si="25"/>
        <v>16998.945852741112</v>
      </c>
      <c r="I404" s="18">
        <f t="shared" si="26"/>
        <v>16998.945852741112</v>
      </c>
      <c r="J404" s="19" t="str">
        <f t="shared" si="27"/>
        <v>USA</v>
      </c>
    </row>
    <row r="405" spans="1:10" ht="16" x14ac:dyDescent="0.2">
      <c r="A405" s="18">
        <v>325.65894039611283</v>
      </c>
      <c r="B405" s="18">
        <f>A405*$M$8</f>
        <v>48848.841059416925</v>
      </c>
      <c r="C405" s="19">
        <v>0</v>
      </c>
      <c r="D405" s="19">
        <v>5000</v>
      </c>
      <c r="E405" s="19">
        <v>120</v>
      </c>
      <c r="F405" s="19">
        <v>100</v>
      </c>
      <c r="G405" s="18">
        <f t="shared" si="24"/>
        <v>9769.7682118833836</v>
      </c>
      <c r="H405" s="19">
        <f t="shared" si="25"/>
        <v>11282.947019805644</v>
      </c>
      <c r="I405" s="18">
        <f t="shared" si="26"/>
        <v>11282.947019805644</v>
      </c>
      <c r="J405" s="19" t="str">
        <f t="shared" si="27"/>
        <v>USA</v>
      </c>
    </row>
    <row r="406" spans="1:10" ht="16" x14ac:dyDescent="0.2">
      <c r="A406" s="18">
        <v>749.81123746829633</v>
      </c>
      <c r="B406" s="18">
        <f>A406*$M$8</f>
        <v>112471.68562024445</v>
      </c>
      <c r="C406" s="19">
        <v>0</v>
      </c>
      <c r="D406" s="19">
        <v>5000</v>
      </c>
      <c r="E406" s="19">
        <v>120</v>
      </c>
      <c r="F406" s="19">
        <v>100</v>
      </c>
      <c r="G406" s="18">
        <f t="shared" si="24"/>
        <v>22494.337124048892</v>
      </c>
      <c r="H406" s="19">
        <f t="shared" si="25"/>
        <v>32490.561873414816</v>
      </c>
      <c r="I406" s="18">
        <f t="shared" si="26"/>
        <v>32490.561873414816</v>
      </c>
      <c r="J406" s="19" t="str">
        <f t="shared" si="27"/>
        <v>USA</v>
      </c>
    </row>
    <row r="407" spans="1:10" ht="16" x14ac:dyDescent="0.2">
      <c r="A407" s="18">
        <v>277.46812965602993</v>
      </c>
      <c r="B407" s="18">
        <f>A407*$M$8</f>
        <v>41620.219448404489</v>
      </c>
      <c r="C407" s="19">
        <v>0</v>
      </c>
      <c r="D407" s="19">
        <v>5000</v>
      </c>
      <c r="E407" s="19">
        <v>120</v>
      </c>
      <c r="F407" s="19">
        <v>100</v>
      </c>
      <c r="G407" s="18">
        <f t="shared" si="24"/>
        <v>8324.0438896808992</v>
      </c>
      <c r="H407" s="19">
        <f t="shared" si="25"/>
        <v>8873.4064828014962</v>
      </c>
      <c r="I407" s="18">
        <f t="shared" si="26"/>
        <v>8873.4064828014962</v>
      </c>
      <c r="J407" s="19" t="str">
        <f t="shared" si="27"/>
        <v>USA</v>
      </c>
    </row>
    <row r="408" spans="1:10" ht="16" x14ac:dyDescent="0.2">
      <c r="A408" s="18">
        <v>206.85512889495823</v>
      </c>
      <c r="B408" s="18">
        <f>A408*$M$8</f>
        <v>31028.269334243734</v>
      </c>
      <c r="C408" s="19">
        <v>0</v>
      </c>
      <c r="D408" s="19">
        <v>5000</v>
      </c>
      <c r="E408" s="19">
        <v>120</v>
      </c>
      <c r="F408" s="19">
        <v>100</v>
      </c>
      <c r="G408" s="18">
        <f t="shared" si="24"/>
        <v>6205.6538668487483</v>
      </c>
      <c r="H408" s="19">
        <f t="shared" si="25"/>
        <v>5342.7564447479126</v>
      </c>
      <c r="I408" s="18">
        <f t="shared" si="26"/>
        <v>6205.6538668487483</v>
      </c>
      <c r="J408" s="19" t="str">
        <f t="shared" si="27"/>
        <v>Europe</v>
      </c>
    </row>
    <row r="409" spans="1:10" ht="16" x14ac:dyDescent="0.2">
      <c r="A409" s="18">
        <v>214.15133756313071</v>
      </c>
      <c r="B409" s="18">
        <f>A409*$M$8</f>
        <v>32122.700634469606</v>
      </c>
      <c r="C409" s="19">
        <v>0</v>
      </c>
      <c r="D409" s="19">
        <v>5000</v>
      </c>
      <c r="E409" s="19">
        <v>120</v>
      </c>
      <c r="F409" s="19">
        <v>100</v>
      </c>
      <c r="G409" s="18">
        <f t="shared" si="24"/>
        <v>6424.5401268939204</v>
      </c>
      <c r="H409" s="19">
        <f t="shared" si="25"/>
        <v>5707.5668781565328</v>
      </c>
      <c r="I409" s="18">
        <f t="shared" si="26"/>
        <v>6424.5401268939204</v>
      </c>
      <c r="J409" s="19" t="str">
        <f t="shared" si="27"/>
        <v>Europe</v>
      </c>
    </row>
    <row r="410" spans="1:10" ht="16" x14ac:dyDescent="0.2">
      <c r="A410" s="18">
        <v>441.53042353760935</v>
      </c>
      <c r="B410" s="18">
        <f>A410*$M$8</f>
        <v>66229.563530641404</v>
      </c>
      <c r="C410" s="19">
        <v>0</v>
      </c>
      <c r="D410" s="19">
        <v>5000</v>
      </c>
      <c r="E410" s="19">
        <v>120</v>
      </c>
      <c r="F410" s="19">
        <v>100</v>
      </c>
      <c r="G410" s="18">
        <f t="shared" si="24"/>
        <v>13245.912706128285</v>
      </c>
      <c r="H410" s="19">
        <f t="shared" si="25"/>
        <v>17076.521176880466</v>
      </c>
      <c r="I410" s="18">
        <f t="shared" si="26"/>
        <v>17076.521176880466</v>
      </c>
      <c r="J410" s="19" t="str">
        <f t="shared" si="27"/>
        <v>USA</v>
      </c>
    </row>
    <row r="411" spans="1:10" ht="16" x14ac:dyDescent="0.2">
      <c r="A411" s="18">
        <v>601.82839660059119</v>
      </c>
      <c r="B411" s="18">
        <f>A411*$M$8</f>
        <v>90274.259490088676</v>
      </c>
      <c r="C411" s="19">
        <v>0</v>
      </c>
      <c r="D411" s="19">
        <v>5000</v>
      </c>
      <c r="E411" s="19">
        <v>120</v>
      </c>
      <c r="F411" s="19">
        <v>100</v>
      </c>
      <c r="G411" s="18">
        <f t="shared" si="24"/>
        <v>18054.851898017732</v>
      </c>
      <c r="H411" s="19">
        <f t="shared" si="25"/>
        <v>25091.419830029554</v>
      </c>
      <c r="I411" s="18">
        <f t="shared" si="26"/>
        <v>25091.419830029554</v>
      </c>
      <c r="J411" s="19" t="str">
        <f t="shared" si="27"/>
        <v>USA</v>
      </c>
    </row>
    <row r="412" spans="1:10" ht="16" x14ac:dyDescent="0.2">
      <c r="A412" s="18">
        <v>729.86166613635692</v>
      </c>
      <c r="B412" s="18">
        <f>A412*$M$8</f>
        <v>109479.24992045354</v>
      </c>
      <c r="C412" s="19">
        <v>0</v>
      </c>
      <c r="D412" s="19">
        <v>5000</v>
      </c>
      <c r="E412" s="19">
        <v>120</v>
      </c>
      <c r="F412" s="19">
        <v>100</v>
      </c>
      <c r="G412" s="18">
        <f t="shared" si="24"/>
        <v>21895.849984090717</v>
      </c>
      <c r="H412" s="19">
        <f t="shared" si="25"/>
        <v>31493.083306817847</v>
      </c>
      <c r="I412" s="18">
        <f t="shared" si="26"/>
        <v>31493.083306817847</v>
      </c>
      <c r="J412" s="19" t="str">
        <f t="shared" si="27"/>
        <v>USA</v>
      </c>
    </row>
    <row r="413" spans="1:10" ht="16" x14ac:dyDescent="0.2">
      <c r="A413" s="18">
        <v>385.02275374951904</v>
      </c>
      <c r="B413" s="18">
        <f>A413*$M$8</f>
        <v>57753.413062427855</v>
      </c>
      <c r="C413" s="19">
        <v>0</v>
      </c>
      <c r="D413" s="19">
        <v>5000</v>
      </c>
      <c r="E413" s="19">
        <v>120</v>
      </c>
      <c r="F413" s="19">
        <v>100</v>
      </c>
      <c r="G413" s="18">
        <f t="shared" si="24"/>
        <v>11550.682612485572</v>
      </c>
      <c r="H413" s="19">
        <f t="shared" si="25"/>
        <v>14251.137687475952</v>
      </c>
      <c r="I413" s="18">
        <f t="shared" si="26"/>
        <v>14251.137687475952</v>
      </c>
      <c r="J413" s="19" t="str">
        <f t="shared" si="27"/>
        <v>USA</v>
      </c>
    </row>
    <row r="414" spans="1:10" ht="16" x14ac:dyDescent="0.2">
      <c r="A414" s="18">
        <v>677.42226816593779</v>
      </c>
      <c r="B414" s="18">
        <f>A414*$M$8</f>
        <v>101613.34022489066</v>
      </c>
      <c r="C414" s="19">
        <v>0</v>
      </c>
      <c r="D414" s="19">
        <v>5000</v>
      </c>
      <c r="E414" s="19">
        <v>120</v>
      </c>
      <c r="F414" s="19">
        <v>100</v>
      </c>
      <c r="G414" s="18">
        <f t="shared" si="24"/>
        <v>20322.668044978127</v>
      </c>
      <c r="H414" s="19">
        <f t="shared" si="25"/>
        <v>28871.113408296878</v>
      </c>
      <c r="I414" s="18">
        <f t="shared" si="26"/>
        <v>28871.113408296878</v>
      </c>
      <c r="J414" s="19" t="str">
        <f t="shared" si="27"/>
        <v>USA</v>
      </c>
    </row>
    <row r="415" spans="1:10" ht="16" x14ac:dyDescent="0.2">
      <c r="A415" s="18">
        <v>436.06106491575997</v>
      </c>
      <c r="B415" s="18">
        <f>A415*$M$8</f>
        <v>65409.159737363996</v>
      </c>
      <c r="C415" s="19">
        <v>0</v>
      </c>
      <c r="D415" s="19">
        <v>5000</v>
      </c>
      <c r="E415" s="19">
        <v>120</v>
      </c>
      <c r="F415" s="19">
        <v>100</v>
      </c>
      <c r="G415" s="18">
        <f t="shared" si="24"/>
        <v>13081.831947472798</v>
      </c>
      <c r="H415" s="19">
        <f t="shared" si="25"/>
        <v>16803.053245787996</v>
      </c>
      <c r="I415" s="18">
        <f t="shared" si="26"/>
        <v>16803.053245787996</v>
      </c>
      <c r="J415" s="19" t="str">
        <f t="shared" si="27"/>
        <v>USA</v>
      </c>
    </row>
    <row r="416" spans="1:10" ht="16" x14ac:dyDescent="0.2">
      <c r="A416" s="18">
        <v>478.31803917806502</v>
      </c>
      <c r="B416" s="18">
        <f>A416*$M$8</f>
        <v>71747.705876709748</v>
      </c>
      <c r="C416" s="19">
        <v>0</v>
      </c>
      <c r="D416" s="19">
        <v>5000</v>
      </c>
      <c r="E416" s="19">
        <v>120</v>
      </c>
      <c r="F416" s="19">
        <v>100</v>
      </c>
      <c r="G416" s="18">
        <f t="shared" si="24"/>
        <v>14349.541175341947</v>
      </c>
      <c r="H416" s="19">
        <f t="shared" si="25"/>
        <v>18915.901958903247</v>
      </c>
      <c r="I416" s="18">
        <f t="shared" si="26"/>
        <v>18915.901958903247</v>
      </c>
      <c r="J416" s="19" t="str">
        <f t="shared" si="27"/>
        <v>USA</v>
      </c>
    </row>
    <row r="417" spans="1:10" ht="16" x14ac:dyDescent="0.2">
      <c r="A417" s="18">
        <v>291.28446573917029</v>
      </c>
      <c r="B417" s="18">
        <f>A417*$M$8</f>
        <v>43692.66986087554</v>
      </c>
      <c r="C417" s="19">
        <v>0</v>
      </c>
      <c r="D417" s="19">
        <v>5000</v>
      </c>
      <c r="E417" s="19">
        <v>120</v>
      </c>
      <c r="F417" s="19">
        <v>100</v>
      </c>
      <c r="G417" s="18">
        <f t="shared" si="24"/>
        <v>8738.5339721751079</v>
      </c>
      <c r="H417" s="19">
        <f t="shared" si="25"/>
        <v>9564.2232869585132</v>
      </c>
      <c r="I417" s="18">
        <f t="shared" si="26"/>
        <v>9564.2232869585132</v>
      </c>
      <c r="J417" s="19" t="str">
        <f t="shared" si="27"/>
        <v>USA</v>
      </c>
    </row>
    <row r="418" spans="1:10" ht="16" x14ac:dyDescent="0.2">
      <c r="A418" s="18">
        <v>218.01567823533699</v>
      </c>
      <c r="B418" s="18">
        <f>A418*$M$8</f>
        <v>32702.351735300548</v>
      </c>
      <c r="C418" s="19">
        <v>0</v>
      </c>
      <c r="D418" s="19">
        <v>5000</v>
      </c>
      <c r="E418" s="19">
        <v>120</v>
      </c>
      <c r="F418" s="19">
        <v>100</v>
      </c>
      <c r="G418" s="18">
        <f t="shared" si="24"/>
        <v>6540.4703470601089</v>
      </c>
      <c r="H418" s="19">
        <f t="shared" si="25"/>
        <v>5900.7839117668482</v>
      </c>
      <c r="I418" s="18">
        <f t="shared" si="26"/>
        <v>6540.4703470601089</v>
      </c>
      <c r="J418" s="19" t="str">
        <f t="shared" si="27"/>
        <v>Europe</v>
      </c>
    </row>
    <row r="419" spans="1:10" ht="16" x14ac:dyDescent="0.2">
      <c r="A419" s="18">
        <v>589.5041013087631</v>
      </c>
      <c r="B419" s="18">
        <f>A419*$M$8</f>
        <v>88425.615196314466</v>
      </c>
      <c r="C419" s="19">
        <v>0</v>
      </c>
      <c r="D419" s="19">
        <v>5000</v>
      </c>
      <c r="E419" s="19">
        <v>120</v>
      </c>
      <c r="F419" s="19">
        <v>100</v>
      </c>
      <c r="G419" s="18">
        <f t="shared" si="24"/>
        <v>17685.123039262893</v>
      </c>
      <c r="H419" s="19">
        <f t="shared" si="25"/>
        <v>24475.205065438153</v>
      </c>
      <c r="I419" s="18">
        <f t="shared" si="26"/>
        <v>24475.205065438153</v>
      </c>
      <c r="J419" s="19" t="str">
        <f t="shared" si="27"/>
        <v>USA</v>
      </c>
    </row>
    <row r="420" spans="1:10" ht="16" x14ac:dyDescent="0.2">
      <c r="A420" s="18">
        <v>595.43069638099087</v>
      </c>
      <c r="B420" s="18">
        <f>A420*$M$8</f>
        <v>89314.604457148627</v>
      </c>
      <c r="C420" s="19">
        <v>0</v>
      </c>
      <c r="D420" s="19">
        <v>5000</v>
      </c>
      <c r="E420" s="19">
        <v>120</v>
      </c>
      <c r="F420" s="19">
        <v>100</v>
      </c>
      <c r="G420" s="18">
        <f t="shared" si="24"/>
        <v>17862.92089142972</v>
      </c>
      <c r="H420" s="19">
        <f t="shared" si="25"/>
        <v>24771.534819049542</v>
      </c>
      <c r="I420" s="18">
        <f t="shared" si="26"/>
        <v>24771.534819049542</v>
      </c>
      <c r="J420" s="19" t="str">
        <f t="shared" si="27"/>
        <v>USA</v>
      </c>
    </row>
    <row r="421" spans="1:10" ht="16" x14ac:dyDescent="0.2">
      <c r="A421" s="18">
        <v>603.71407531374791</v>
      </c>
      <c r="B421" s="18">
        <f>A421*$M$8</f>
        <v>90557.111297062191</v>
      </c>
      <c r="C421" s="19">
        <v>0</v>
      </c>
      <c r="D421" s="19">
        <v>5000</v>
      </c>
      <c r="E421" s="19">
        <v>120</v>
      </c>
      <c r="F421" s="19">
        <v>100</v>
      </c>
      <c r="G421" s="18">
        <f t="shared" si="24"/>
        <v>18111.422259412444</v>
      </c>
      <c r="H421" s="19">
        <f t="shared" si="25"/>
        <v>25185.703765687402</v>
      </c>
      <c r="I421" s="18">
        <f t="shared" si="26"/>
        <v>25185.703765687402</v>
      </c>
      <c r="J421" s="19" t="str">
        <f t="shared" si="27"/>
        <v>USA</v>
      </c>
    </row>
    <row r="422" spans="1:10" ht="16" x14ac:dyDescent="0.2">
      <c r="A422" s="18">
        <v>622.46379816088074</v>
      </c>
      <c r="B422" s="18">
        <f>A422*$M$8</f>
        <v>93369.569724132118</v>
      </c>
      <c r="C422" s="19">
        <v>0</v>
      </c>
      <c r="D422" s="19">
        <v>5000</v>
      </c>
      <c r="E422" s="19">
        <v>120</v>
      </c>
      <c r="F422" s="19">
        <v>100</v>
      </c>
      <c r="G422" s="18">
        <f t="shared" si="24"/>
        <v>18673.913944826432</v>
      </c>
      <c r="H422" s="19">
        <f t="shared" si="25"/>
        <v>26123.189908044049</v>
      </c>
      <c r="I422" s="18">
        <f t="shared" si="26"/>
        <v>26123.189908044049</v>
      </c>
      <c r="J422" s="19" t="str">
        <f t="shared" si="27"/>
        <v>USA</v>
      </c>
    </row>
    <row r="423" spans="1:10" ht="16" x14ac:dyDescent="0.2">
      <c r="A423" s="18">
        <v>749.05568992209419</v>
      </c>
      <c r="B423" s="18">
        <f>A423*$M$8</f>
        <v>112358.35348831413</v>
      </c>
      <c r="C423" s="19">
        <v>0</v>
      </c>
      <c r="D423" s="19">
        <v>5000</v>
      </c>
      <c r="E423" s="19">
        <v>120</v>
      </c>
      <c r="F423" s="19">
        <v>100</v>
      </c>
      <c r="G423" s="18">
        <f t="shared" si="24"/>
        <v>22471.670697662819</v>
      </c>
      <c r="H423" s="19">
        <f t="shared" si="25"/>
        <v>32452.784496104709</v>
      </c>
      <c r="I423" s="18">
        <f t="shared" si="26"/>
        <v>32452.784496104709</v>
      </c>
      <c r="J423" s="19" t="str">
        <f t="shared" si="27"/>
        <v>USA</v>
      </c>
    </row>
    <row r="424" spans="1:10" ht="16" x14ac:dyDescent="0.2">
      <c r="A424" s="18">
        <v>778.98052063723117</v>
      </c>
      <c r="B424" s="18">
        <f>A424*$M$8</f>
        <v>116847.07809558467</v>
      </c>
      <c r="C424" s="19">
        <v>0</v>
      </c>
      <c r="D424" s="19">
        <v>5000</v>
      </c>
      <c r="E424" s="19">
        <v>120</v>
      </c>
      <c r="F424" s="19">
        <v>100</v>
      </c>
      <c r="G424" s="18">
        <f t="shared" si="24"/>
        <v>23369.415619116931</v>
      </c>
      <c r="H424" s="19">
        <f t="shared" si="25"/>
        <v>33949.026031861547</v>
      </c>
      <c r="I424" s="18">
        <f t="shared" si="26"/>
        <v>33949.026031861547</v>
      </c>
      <c r="J424" s="19" t="str">
        <f t="shared" si="27"/>
        <v>USA</v>
      </c>
    </row>
    <row r="425" spans="1:10" ht="16" x14ac:dyDescent="0.2">
      <c r="A425" s="18">
        <v>325.61034994461124</v>
      </c>
      <c r="B425" s="18">
        <f>A425*$M$8</f>
        <v>48841.552491691684</v>
      </c>
      <c r="C425" s="19">
        <v>0</v>
      </c>
      <c r="D425" s="19">
        <v>5000</v>
      </c>
      <c r="E425" s="19">
        <v>120</v>
      </c>
      <c r="F425" s="19">
        <v>100</v>
      </c>
      <c r="G425" s="18">
        <f t="shared" si="24"/>
        <v>9768.3104983383309</v>
      </c>
      <c r="H425" s="19">
        <f t="shared" si="25"/>
        <v>11280.517497230561</v>
      </c>
      <c r="I425" s="18">
        <f t="shared" si="26"/>
        <v>11280.517497230561</v>
      </c>
      <c r="J425" s="19" t="str">
        <f t="shared" si="27"/>
        <v>USA</v>
      </c>
    </row>
    <row r="426" spans="1:10" ht="16" x14ac:dyDescent="0.2">
      <c r="A426" s="18">
        <v>533.15151908116025</v>
      </c>
      <c r="B426" s="18">
        <f>A426*$M$8</f>
        <v>79972.727862174041</v>
      </c>
      <c r="C426" s="19">
        <v>0</v>
      </c>
      <c r="D426" s="19">
        <v>5000</v>
      </c>
      <c r="E426" s="19">
        <v>120</v>
      </c>
      <c r="F426" s="19">
        <v>100</v>
      </c>
      <c r="G426" s="18">
        <f t="shared" si="24"/>
        <v>15994.545572434814</v>
      </c>
      <c r="H426" s="19">
        <f t="shared" si="25"/>
        <v>21657.575954058018</v>
      </c>
      <c r="I426" s="18">
        <f t="shared" si="26"/>
        <v>21657.575954058018</v>
      </c>
      <c r="J426" s="19" t="str">
        <f t="shared" si="27"/>
        <v>USA</v>
      </c>
    </row>
    <row r="427" spans="1:10" ht="16" x14ac:dyDescent="0.2">
      <c r="A427" s="18">
        <v>277.58119705951827</v>
      </c>
      <c r="B427" s="18">
        <f>A427*$M$8</f>
        <v>41637.179558927739</v>
      </c>
      <c r="C427" s="19">
        <v>0</v>
      </c>
      <c r="D427" s="19">
        <v>5000</v>
      </c>
      <c r="E427" s="19">
        <v>120</v>
      </c>
      <c r="F427" s="19">
        <v>100</v>
      </c>
      <c r="G427" s="18">
        <f t="shared" si="24"/>
        <v>8327.4359117855493</v>
      </c>
      <c r="H427" s="19">
        <f t="shared" si="25"/>
        <v>8879.0598529759118</v>
      </c>
      <c r="I427" s="18">
        <f t="shared" si="26"/>
        <v>8879.0598529759118</v>
      </c>
      <c r="J427" s="19" t="str">
        <f t="shared" si="27"/>
        <v>USA</v>
      </c>
    </row>
    <row r="428" spans="1:10" ht="16" x14ac:dyDescent="0.2">
      <c r="A428" s="18">
        <v>307.17897932379458</v>
      </c>
      <c r="B428" s="18">
        <f>A428*$M$8</f>
        <v>46076.846898569187</v>
      </c>
      <c r="C428" s="19">
        <v>0</v>
      </c>
      <c r="D428" s="19">
        <v>5000</v>
      </c>
      <c r="E428" s="19">
        <v>120</v>
      </c>
      <c r="F428" s="19">
        <v>100</v>
      </c>
      <c r="G428" s="18">
        <f t="shared" si="24"/>
        <v>9215.3693797138403</v>
      </c>
      <c r="H428" s="19">
        <f t="shared" si="25"/>
        <v>10358.948966189724</v>
      </c>
      <c r="I428" s="18">
        <f t="shared" si="26"/>
        <v>10358.948966189724</v>
      </c>
      <c r="J428" s="19" t="str">
        <f t="shared" si="27"/>
        <v>USA</v>
      </c>
    </row>
    <row r="429" spans="1:10" ht="16" x14ac:dyDescent="0.2">
      <c r="A429" s="18">
        <v>357.10549501567402</v>
      </c>
      <c r="B429" s="18">
        <f>A429*$M$8</f>
        <v>53565.8242523511</v>
      </c>
      <c r="C429" s="19">
        <v>0</v>
      </c>
      <c r="D429" s="19">
        <v>5000</v>
      </c>
      <c r="E429" s="19">
        <v>120</v>
      </c>
      <c r="F429" s="19">
        <v>100</v>
      </c>
      <c r="G429" s="18">
        <f t="shared" si="24"/>
        <v>10713.164850470217</v>
      </c>
      <c r="H429" s="19">
        <f t="shared" si="25"/>
        <v>12855.274750783698</v>
      </c>
      <c r="I429" s="18">
        <f t="shared" si="26"/>
        <v>12855.274750783698</v>
      </c>
      <c r="J429" s="19" t="str">
        <f t="shared" si="27"/>
        <v>USA</v>
      </c>
    </row>
    <row r="430" spans="1:10" ht="16" x14ac:dyDescent="0.2">
      <c r="A430" s="18">
        <v>672.05472843351527</v>
      </c>
      <c r="B430" s="18">
        <f>A430*$M$8</f>
        <v>100808.20926502728</v>
      </c>
      <c r="C430" s="19">
        <v>0</v>
      </c>
      <c r="D430" s="19">
        <v>5000</v>
      </c>
      <c r="E430" s="19">
        <v>120</v>
      </c>
      <c r="F430" s="19">
        <v>100</v>
      </c>
      <c r="G430" s="18">
        <f t="shared" si="24"/>
        <v>20161.641853005451</v>
      </c>
      <c r="H430" s="19">
        <f t="shared" si="25"/>
        <v>28602.736421675756</v>
      </c>
      <c r="I430" s="18">
        <f t="shared" si="26"/>
        <v>28602.736421675756</v>
      </c>
      <c r="J430" s="19" t="str">
        <f t="shared" si="27"/>
        <v>USA</v>
      </c>
    </row>
    <row r="431" spans="1:10" ht="16" x14ac:dyDescent="0.2">
      <c r="A431" s="18">
        <v>223.82078209138513</v>
      </c>
      <c r="B431" s="18">
        <f>A431*$M$8</f>
        <v>33573.117313707771</v>
      </c>
      <c r="C431" s="19">
        <v>0</v>
      </c>
      <c r="D431" s="19">
        <v>5000</v>
      </c>
      <c r="E431" s="19">
        <v>120</v>
      </c>
      <c r="F431" s="19">
        <v>100</v>
      </c>
      <c r="G431" s="18">
        <f t="shared" si="24"/>
        <v>6714.6234627415542</v>
      </c>
      <c r="H431" s="19">
        <f t="shared" si="25"/>
        <v>6191.0391045692595</v>
      </c>
      <c r="I431" s="18">
        <f t="shared" si="26"/>
        <v>6714.6234627415542</v>
      </c>
      <c r="J431" s="19" t="str">
        <f t="shared" si="27"/>
        <v>Europe</v>
      </c>
    </row>
    <row r="432" spans="1:10" ht="16" x14ac:dyDescent="0.2">
      <c r="A432" s="18">
        <v>355.88460990967445</v>
      </c>
      <c r="B432" s="18">
        <f>A432*$M$8</f>
        <v>53382.691486451171</v>
      </c>
      <c r="C432" s="19">
        <v>0</v>
      </c>
      <c r="D432" s="19">
        <v>5000</v>
      </c>
      <c r="E432" s="19">
        <v>120</v>
      </c>
      <c r="F432" s="19">
        <v>100</v>
      </c>
      <c r="G432" s="18">
        <f t="shared" si="24"/>
        <v>10676.538297290237</v>
      </c>
      <c r="H432" s="19">
        <f t="shared" si="25"/>
        <v>12794.230495483724</v>
      </c>
      <c r="I432" s="18">
        <f t="shared" si="26"/>
        <v>12794.230495483724</v>
      </c>
      <c r="J432" s="19" t="str">
        <f t="shared" si="27"/>
        <v>USA</v>
      </c>
    </row>
    <row r="433" spans="1:10" ht="16" x14ac:dyDescent="0.2">
      <c r="A433" s="18">
        <v>552.63875189825842</v>
      </c>
      <c r="B433" s="18">
        <f>A433*$M$8</f>
        <v>82895.812784738766</v>
      </c>
      <c r="C433" s="19">
        <v>0</v>
      </c>
      <c r="D433" s="19">
        <v>5000</v>
      </c>
      <c r="E433" s="19">
        <v>120</v>
      </c>
      <c r="F433" s="19">
        <v>100</v>
      </c>
      <c r="G433" s="18">
        <f t="shared" si="24"/>
        <v>16579.162556947762</v>
      </c>
      <c r="H433" s="19">
        <f t="shared" si="25"/>
        <v>22631.937594912924</v>
      </c>
      <c r="I433" s="18">
        <f t="shared" si="26"/>
        <v>22631.937594912924</v>
      </c>
      <c r="J433" s="19" t="str">
        <f t="shared" si="27"/>
        <v>USA</v>
      </c>
    </row>
    <row r="434" spans="1:10" ht="16" x14ac:dyDescent="0.2">
      <c r="A434" s="18">
        <v>799.50315402797571</v>
      </c>
      <c r="B434" s="18">
        <f>A434*$M$8</f>
        <v>119925.47310419635</v>
      </c>
      <c r="C434" s="19">
        <v>0</v>
      </c>
      <c r="D434" s="19">
        <v>5000</v>
      </c>
      <c r="E434" s="19">
        <v>120</v>
      </c>
      <c r="F434" s="19">
        <v>100</v>
      </c>
      <c r="G434" s="18">
        <f t="shared" si="24"/>
        <v>23985.094620839271</v>
      </c>
      <c r="H434" s="19">
        <f t="shared" si="25"/>
        <v>34975.157701398784</v>
      </c>
      <c r="I434" s="18">
        <f t="shared" si="26"/>
        <v>34975.157701398784</v>
      </c>
      <c r="J434" s="19" t="str">
        <f t="shared" si="27"/>
        <v>USA</v>
      </c>
    </row>
    <row r="435" spans="1:10" ht="16" x14ac:dyDescent="0.2">
      <c r="A435" s="18">
        <v>249.50974818761915</v>
      </c>
      <c r="B435" s="18">
        <f>A435*$M$8</f>
        <v>37426.462228142875</v>
      </c>
      <c r="C435" s="19">
        <v>0</v>
      </c>
      <c r="D435" s="19">
        <v>5000</v>
      </c>
      <c r="E435" s="19">
        <v>120</v>
      </c>
      <c r="F435" s="19">
        <v>100</v>
      </c>
      <c r="G435" s="18">
        <f t="shared" si="24"/>
        <v>7485.2924456285764</v>
      </c>
      <c r="H435" s="19">
        <f t="shared" si="25"/>
        <v>7475.4874093809594</v>
      </c>
      <c r="I435" s="18">
        <f t="shared" si="26"/>
        <v>7485.2924456285764</v>
      </c>
      <c r="J435" s="19" t="str">
        <f t="shared" si="27"/>
        <v>Europe</v>
      </c>
    </row>
    <row r="436" spans="1:10" ht="16" x14ac:dyDescent="0.2">
      <c r="A436" s="18">
        <v>710.33778931495635</v>
      </c>
      <c r="B436" s="18">
        <f>A436*$M$8</f>
        <v>106550.66839724345</v>
      </c>
      <c r="C436" s="19">
        <v>0</v>
      </c>
      <c r="D436" s="19">
        <v>5000</v>
      </c>
      <c r="E436" s="19">
        <v>120</v>
      </c>
      <c r="F436" s="19">
        <v>100</v>
      </c>
      <c r="G436" s="18">
        <f t="shared" si="24"/>
        <v>21310.133679448685</v>
      </c>
      <c r="H436" s="19">
        <f t="shared" si="25"/>
        <v>30516.889465747823</v>
      </c>
      <c r="I436" s="18">
        <f t="shared" si="26"/>
        <v>30516.889465747823</v>
      </c>
      <c r="J436" s="19" t="str">
        <f t="shared" si="27"/>
        <v>USA</v>
      </c>
    </row>
    <row r="437" spans="1:10" ht="16" x14ac:dyDescent="0.2">
      <c r="A437" s="18">
        <v>447.22501647063763</v>
      </c>
      <c r="B437" s="18">
        <f>A437*$M$8</f>
        <v>67083.752470595646</v>
      </c>
      <c r="C437" s="19">
        <v>0</v>
      </c>
      <c r="D437" s="19">
        <v>5000</v>
      </c>
      <c r="E437" s="19">
        <v>120</v>
      </c>
      <c r="F437" s="19">
        <v>100</v>
      </c>
      <c r="G437" s="18">
        <f t="shared" si="24"/>
        <v>13416.750494119129</v>
      </c>
      <c r="H437" s="19">
        <f t="shared" si="25"/>
        <v>17361.250823531882</v>
      </c>
      <c r="I437" s="18">
        <f t="shared" si="26"/>
        <v>17361.250823531882</v>
      </c>
      <c r="J437" s="19" t="str">
        <f t="shared" si="27"/>
        <v>USA</v>
      </c>
    </row>
    <row r="438" spans="1:10" ht="16" x14ac:dyDescent="0.2">
      <c r="A438" s="18">
        <v>310.85182200691281</v>
      </c>
      <c r="B438" s="18">
        <f>A438*$M$8</f>
        <v>46627.773301036919</v>
      </c>
      <c r="C438" s="19">
        <v>0</v>
      </c>
      <c r="D438" s="19">
        <v>5000</v>
      </c>
      <c r="E438" s="19">
        <v>120</v>
      </c>
      <c r="F438" s="19">
        <v>100</v>
      </c>
      <c r="G438" s="18">
        <f t="shared" si="24"/>
        <v>9325.5546602073809</v>
      </c>
      <c r="H438" s="19">
        <f t="shared" si="25"/>
        <v>10542.591100345635</v>
      </c>
      <c r="I438" s="18">
        <f t="shared" si="26"/>
        <v>10542.591100345635</v>
      </c>
      <c r="J438" s="19" t="str">
        <f t="shared" si="27"/>
        <v>USA</v>
      </c>
    </row>
    <row r="439" spans="1:10" ht="16" x14ac:dyDescent="0.2">
      <c r="A439" s="18">
        <v>286.57247018375085</v>
      </c>
      <c r="B439" s="18">
        <f>A439*$M$8</f>
        <v>42985.870527562627</v>
      </c>
      <c r="C439" s="19">
        <v>0</v>
      </c>
      <c r="D439" s="19">
        <v>5000</v>
      </c>
      <c r="E439" s="19">
        <v>120</v>
      </c>
      <c r="F439" s="19">
        <v>100</v>
      </c>
      <c r="G439" s="18">
        <f t="shared" si="24"/>
        <v>8597.174105512524</v>
      </c>
      <c r="H439" s="19">
        <f t="shared" si="25"/>
        <v>9328.6235091875424</v>
      </c>
      <c r="I439" s="18">
        <f t="shared" si="26"/>
        <v>9328.6235091875424</v>
      </c>
      <c r="J439" s="19" t="str">
        <f t="shared" si="27"/>
        <v>USA</v>
      </c>
    </row>
    <row r="440" spans="1:10" ht="16" x14ac:dyDescent="0.2">
      <c r="A440" s="18">
        <v>223.50637830025815</v>
      </c>
      <c r="B440" s="18">
        <f>A440*$M$8</f>
        <v>33525.956745038726</v>
      </c>
      <c r="C440" s="19">
        <v>0</v>
      </c>
      <c r="D440" s="19">
        <v>5000</v>
      </c>
      <c r="E440" s="19">
        <v>120</v>
      </c>
      <c r="F440" s="19">
        <v>100</v>
      </c>
      <c r="G440" s="18">
        <f t="shared" si="24"/>
        <v>6705.1913490077495</v>
      </c>
      <c r="H440" s="19">
        <f t="shared" si="25"/>
        <v>6175.318915012911</v>
      </c>
      <c r="I440" s="18">
        <f t="shared" si="26"/>
        <v>6705.1913490077495</v>
      </c>
      <c r="J440" s="19" t="str">
        <f t="shared" si="27"/>
        <v>Europe</v>
      </c>
    </row>
    <row r="441" spans="1:10" ht="16" x14ac:dyDescent="0.2">
      <c r="A441" s="18">
        <v>471.70009243846874</v>
      </c>
      <c r="B441" s="18">
        <f>A441*$M$8</f>
        <v>70755.013865770306</v>
      </c>
      <c r="C441" s="19">
        <v>0</v>
      </c>
      <c r="D441" s="19">
        <v>5000</v>
      </c>
      <c r="E441" s="19">
        <v>120</v>
      </c>
      <c r="F441" s="19">
        <v>100</v>
      </c>
      <c r="G441" s="18">
        <f t="shared" si="24"/>
        <v>14151.002773154054</v>
      </c>
      <c r="H441" s="19">
        <f t="shared" si="25"/>
        <v>18585.004621923435</v>
      </c>
      <c r="I441" s="18">
        <f t="shared" si="26"/>
        <v>18585.004621923435</v>
      </c>
      <c r="J441" s="19" t="str">
        <f t="shared" si="27"/>
        <v>USA</v>
      </c>
    </row>
    <row r="442" spans="1:10" ht="16" x14ac:dyDescent="0.2">
      <c r="A442" s="18">
        <v>663.4536133443255</v>
      </c>
      <c r="B442" s="18">
        <f>A442*$M$8</f>
        <v>99518.042001648821</v>
      </c>
      <c r="C442" s="19">
        <v>0</v>
      </c>
      <c r="D442" s="19">
        <v>5000</v>
      </c>
      <c r="E442" s="19">
        <v>120</v>
      </c>
      <c r="F442" s="19">
        <v>100</v>
      </c>
      <c r="G442" s="18">
        <f t="shared" si="24"/>
        <v>19903.608400329758</v>
      </c>
      <c r="H442" s="19">
        <f t="shared" si="25"/>
        <v>28172.680667216264</v>
      </c>
      <c r="I442" s="18">
        <f t="shared" si="26"/>
        <v>28172.680667216264</v>
      </c>
      <c r="J442" s="19" t="str">
        <f t="shared" si="27"/>
        <v>USA</v>
      </c>
    </row>
    <row r="443" spans="1:10" ht="16" x14ac:dyDescent="0.2">
      <c r="A443" s="18">
        <v>264.87947807874508</v>
      </c>
      <c r="B443" s="18">
        <f>A443*$M$8</f>
        <v>39731.921711811759</v>
      </c>
      <c r="C443" s="19">
        <v>0</v>
      </c>
      <c r="D443" s="19">
        <v>5000</v>
      </c>
      <c r="E443" s="19">
        <v>120</v>
      </c>
      <c r="F443" s="19">
        <v>100</v>
      </c>
      <c r="G443" s="18">
        <f t="shared" si="24"/>
        <v>7946.3843423623512</v>
      </c>
      <c r="H443" s="19">
        <f t="shared" si="25"/>
        <v>8243.9739039372507</v>
      </c>
      <c r="I443" s="18">
        <f t="shared" si="26"/>
        <v>8243.9739039372507</v>
      </c>
      <c r="J443" s="19" t="str">
        <f t="shared" si="27"/>
        <v>USA</v>
      </c>
    </row>
    <row r="444" spans="1:10" ht="16" x14ac:dyDescent="0.2">
      <c r="A444" s="18">
        <v>429.38806946826543</v>
      </c>
      <c r="B444" s="18">
        <f>A444*$M$8</f>
        <v>64408.210420239811</v>
      </c>
      <c r="C444" s="19">
        <v>0</v>
      </c>
      <c r="D444" s="19">
        <v>5000</v>
      </c>
      <c r="E444" s="19">
        <v>120</v>
      </c>
      <c r="F444" s="19">
        <v>100</v>
      </c>
      <c r="G444" s="18">
        <f t="shared" si="24"/>
        <v>12881.642084047962</v>
      </c>
      <c r="H444" s="19">
        <f t="shared" si="25"/>
        <v>16469.403473413266</v>
      </c>
      <c r="I444" s="18">
        <f t="shared" si="26"/>
        <v>16469.403473413266</v>
      </c>
      <c r="J444" s="19" t="str">
        <f t="shared" si="27"/>
        <v>USA</v>
      </c>
    </row>
    <row r="445" spans="1:10" ht="16" x14ac:dyDescent="0.2">
      <c r="A445" s="18">
        <v>525.2835531371104</v>
      </c>
      <c r="B445" s="18">
        <f>A445*$M$8</f>
        <v>78792.532970566564</v>
      </c>
      <c r="C445" s="19">
        <v>0</v>
      </c>
      <c r="D445" s="19">
        <v>5000</v>
      </c>
      <c r="E445" s="19">
        <v>120</v>
      </c>
      <c r="F445" s="19">
        <v>100</v>
      </c>
      <c r="G445" s="18">
        <f t="shared" si="24"/>
        <v>15758.506594113314</v>
      </c>
      <c r="H445" s="19">
        <f t="shared" si="25"/>
        <v>21264.177656855521</v>
      </c>
      <c r="I445" s="18">
        <f t="shared" si="26"/>
        <v>21264.177656855521</v>
      </c>
      <c r="J445" s="19" t="str">
        <f t="shared" si="27"/>
        <v>USA</v>
      </c>
    </row>
    <row r="446" spans="1:10" ht="16" x14ac:dyDescent="0.2">
      <c r="A446" s="18">
        <v>640.67757541345327</v>
      </c>
      <c r="B446" s="18">
        <f>A446*$M$8</f>
        <v>96101.636312017989</v>
      </c>
      <c r="C446" s="19">
        <v>0</v>
      </c>
      <c r="D446" s="19">
        <v>5000</v>
      </c>
      <c r="E446" s="19">
        <v>120</v>
      </c>
      <c r="F446" s="19">
        <v>100</v>
      </c>
      <c r="G446" s="18">
        <f t="shared" si="24"/>
        <v>19220.327262403604</v>
      </c>
      <c r="H446" s="19">
        <f t="shared" si="25"/>
        <v>27033.878770672658</v>
      </c>
      <c r="I446" s="18">
        <f t="shared" si="26"/>
        <v>27033.878770672658</v>
      </c>
      <c r="J446" s="19" t="str">
        <f t="shared" si="27"/>
        <v>USA</v>
      </c>
    </row>
    <row r="447" spans="1:10" ht="16" x14ac:dyDescent="0.2">
      <c r="A447" s="18">
        <v>268.00997390784789</v>
      </c>
      <c r="B447" s="18">
        <f>A447*$M$8</f>
        <v>40201.496086177183</v>
      </c>
      <c r="C447" s="19">
        <v>0</v>
      </c>
      <c r="D447" s="19">
        <v>5000</v>
      </c>
      <c r="E447" s="19">
        <v>120</v>
      </c>
      <c r="F447" s="19">
        <v>100</v>
      </c>
      <c r="G447" s="18">
        <f t="shared" si="24"/>
        <v>8040.2992172354352</v>
      </c>
      <c r="H447" s="19">
        <f t="shared" si="25"/>
        <v>8400.4986953923944</v>
      </c>
      <c r="I447" s="18">
        <f t="shared" si="26"/>
        <v>8400.4986953923944</v>
      </c>
      <c r="J447" s="19" t="str">
        <f t="shared" si="27"/>
        <v>USA</v>
      </c>
    </row>
    <row r="448" spans="1:10" ht="16" x14ac:dyDescent="0.2">
      <c r="A448" s="18">
        <v>243.63146919926231</v>
      </c>
      <c r="B448" s="18">
        <f>A448*$M$8</f>
        <v>36544.720379889346</v>
      </c>
      <c r="C448" s="19">
        <v>0</v>
      </c>
      <c r="D448" s="19">
        <v>5000</v>
      </c>
      <c r="E448" s="19">
        <v>120</v>
      </c>
      <c r="F448" s="19">
        <v>100</v>
      </c>
      <c r="G448" s="18">
        <f t="shared" si="24"/>
        <v>7308.9440759778699</v>
      </c>
      <c r="H448" s="19">
        <f t="shared" si="25"/>
        <v>7181.5734599631141</v>
      </c>
      <c r="I448" s="18">
        <f t="shared" si="26"/>
        <v>7308.9440759778699</v>
      </c>
      <c r="J448" s="19" t="str">
        <f t="shared" si="27"/>
        <v>Europe</v>
      </c>
    </row>
    <row r="449" spans="1:10" ht="16" x14ac:dyDescent="0.2">
      <c r="A449" s="18">
        <v>314.1028320016818</v>
      </c>
      <c r="B449" s="18">
        <f>A449*$M$8</f>
        <v>47115.424800252273</v>
      </c>
      <c r="C449" s="19">
        <v>0</v>
      </c>
      <c r="D449" s="19">
        <v>5000</v>
      </c>
      <c r="E449" s="19">
        <v>120</v>
      </c>
      <c r="F449" s="19">
        <v>100</v>
      </c>
      <c r="G449" s="18">
        <f t="shared" si="24"/>
        <v>9423.0849600504589</v>
      </c>
      <c r="H449" s="19">
        <f t="shared" si="25"/>
        <v>10705.141600084091</v>
      </c>
      <c r="I449" s="18">
        <f t="shared" si="26"/>
        <v>10705.141600084091</v>
      </c>
      <c r="J449" s="19" t="str">
        <f t="shared" si="27"/>
        <v>USA</v>
      </c>
    </row>
    <row r="450" spans="1:10" ht="16" x14ac:dyDescent="0.2">
      <c r="A450" s="18">
        <v>326.29745226646656</v>
      </c>
      <c r="B450" s="18">
        <f>A450*$M$8</f>
        <v>48944.617839969986</v>
      </c>
      <c r="C450" s="19">
        <v>0</v>
      </c>
      <c r="D450" s="19">
        <v>5000</v>
      </c>
      <c r="E450" s="19">
        <v>120</v>
      </c>
      <c r="F450" s="19">
        <v>100</v>
      </c>
      <c r="G450" s="18">
        <f t="shared" si="24"/>
        <v>9788.9235679939957</v>
      </c>
      <c r="H450" s="19">
        <f t="shared" si="25"/>
        <v>11314.872613323329</v>
      </c>
      <c r="I450" s="18">
        <f t="shared" si="26"/>
        <v>11314.872613323329</v>
      </c>
      <c r="J450" s="19" t="str">
        <f t="shared" si="27"/>
        <v>USA</v>
      </c>
    </row>
    <row r="451" spans="1:10" ht="16" x14ac:dyDescent="0.2">
      <c r="A451" s="18">
        <v>681.28024250328554</v>
      </c>
      <c r="B451" s="18">
        <f>A451*$M$8</f>
        <v>102192.03637549283</v>
      </c>
      <c r="C451" s="19">
        <v>0</v>
      </c>
      <c r="D451" s="19">
        <v>5000</v>
      </c>
      <c r="E451" s="19">
        <v>120</v>
      </c>
      <c r="F451" s="19">
        <v>100</v>
      </c>
      <c r="G451" s="18">
        <f t="shared" ref="G451:G514" si="28">B451-(A451*E451)</f>
        <v>20438.407275098565</v>
      </c>
      <c r="H451" s="19">
        <f t="shared" ref="H451:H514" si="29">B451-((A451*F451)+5000)</f>
        <v>29064.01212516427</v>
      </c>
      <c r="I451" s="18">
        <f t="shared" ref="I451:I514" si="30">MAX(G451:H451)</f>
        <v>29064.01212516427</v>
      </c>
      <c r="J451" s="19" t="str">
        <f t="shared" ref="J451:J514" si="31">IF(I451=H451,"USA","Europe")</f>
        <v>USA</v>
      </c>
    </row>
    <row r="452" spans="1:10" ht="16" x14ac:dyDescent="0.2">
      <c r="A452" s="18">
        <v>477.03575271975052</v>
      </c>
      <c r="B452" s="18">
        <f>A452*$M$8</f>
        <v>71555.362907962583</v>
      </c>
      <c r="C452" s="19">
        <v>0</v>
      </c>
      <c r="D452" s="19">
        <v>5000</v>
      </c>
      <c r="E452" s="19">
        <v>120</v>
      </c>
      <c r="F452" s="19">
        <v>100</v>
      </c>
      <c r="G452" s="18">
        <f t="shared" si="28"/>
        <v>14311.072581592518</v>
      </c>
      <c r="H452" s="19">
        <f t="shared" si="29"/>
        <v>18851.78763598753</v>
      </c>
      <c r="I452" s="18">
        <f t="shared" si="30"/>
        <v>18851.78763598753</v>
      </c>
      <c r="J452" s="19" t="str">
        <f t="shared" si="31"/>
        <v>USA</v>
      </c>
    </row>
    <row r="453" spans="1:10" ht="16" x14ac:dyDescent="0.2">
      <c r="A453" s="18">
        <v>339.89596084686741</v>
      </c>
      <c r="B453" s="18">
        <f>A453*$M$8</f>
        <v>50984.394127030115</v>
      </c>
      <c r="C453" s="19">
        <v>0</v>
      </c>
      <c r="D453" s="19">
        <v>5000</v>
      </c>
      <c r="E453" s="19">
        <v>120</v>
      </c>
      <c r="F453" s="19">
        <v>100</v>
      </c>
      <c r="G453" s="18">
        <f t="shared" si="28"/>
        <v>10196.878825406027</v>
      </c>
      <c r="H453" s="19">
        <f t="shared" si="29"/>
        <v>11994.798042343376</v>
      </c>
      <c r="I453" s="18">
        <f t="shared" si="30"/>
        <v>11994.798042343376</v>
      </c>
      <c r="J453" s="19" t="str">
        <f t="shared" si="31"/>
        <v>USA</v>
      </c>
    </row>
    <row r="454" spans="1:10" ht="16" x14ac:dyDescent="0.2">
      <c r="A454" s="18">
        <v>631.41395330029252</v>
      </c>
      <c r="B454" s="18">
        <f>A454*$M$8</f>
        <v>94712.092995043873</v>
      </c>
      <c r="C454" s="19">
        <v>0</v>
      </c>
      <c r="D454" s="19">
        <v>5000</v>
      </c>
      <c r="E454" s="19">
        <v>120</v>
      </c>
      <c r="F454" s="19">
        <v>100</v>
      </c>
      <c r="G454" s="18">
        <f t="shared" si="28"/>
        <v>18942.418599008772</v>
      </c>
      <c r="H454" s="19">
        <f t="shared" si="29"/>
        <v>26570.697665014624</v>
      </c>
      <c r="I454" s="18">
        <f t="shared" si="30"/>
        <v>26570.697665014624</v>
      </c>
      <c r="J454" s="19" t="str">
        <f t="shared" si="31"/>
        <v>USA</v>
      </c>
    </row>
    <row r="455" spans="1:10" ht="16" x14ac:dyDescent="0.2">
      <c r="A455" s="18">
        <v>574.31311801742436</v>
      </c>
      <c r="B455" s="18">
        <f>A455*$M$8</f>
        <v>86146.967702613649</v>
      </c>
      <c r="C455" s="19">
        <v>0</v>
      </c>
      <c r="D455" s="19">
        <v>5000</v>
      </c>
      <c r="E455" s="19">
        <v>120</v>
      </c>
      <c r="F455" s="19">
        <v>100</v>
      </c>
      <c r="G455" s="18">
        <f t="shared" si="28"/>
        <v>17229.393540522724</v>
      </c>
      <c r="H455" s="19">
        <f t="shared" si="29"/>
        <v>23715.655900871214</v>
      </c>
      <c r="I455" s="18">
        <f t="shared" si="30"/>
        <v>23715.655900871214</v>
      </c>
      <c r="J455" s="19" t="str">
        <f t="shared" si="31"/>
        <v>USA</v>
      </c>
    </row>
    <row r="456" spans="1:10" ht="16" x14ac:dyDescent="0.2">
      <c r="A456" s="18">
        <v>280.57451885220343</v>
      </c>
      <c r="B456" s="18">
        <f>A456*$M$8</f>
        <v>42086.177827830514</v>
      </c>
      <c r="C456" s="19">
        <v>0</v>
      </c>
      <c r="D456" s="19">
        <v>5000</v>
      </c>
      <c r="E456" s="19">
        <v>120</v>
      </c>
      <c r="F456" s="19">
        <v>100</v>
      </c>
      <c r="G456" s="18">
        <f t="shared" si="28"/>
        <v>8417.2355655661013</v>
      </c>
      <c r="H456" s="19">
        <f t="shared" si="29"/>
        <v>9028.7259426101664</v>
      </c>
      <c r="I456" s="18">
        <f t="shared" si="30"/>
        <v>9028.7259426101664</v>
      </c>
      <c r="J456" s="19" t="str">
        <f t="shared" si="31"/>
        <v>USA</v>
      </c>
    </row>
    <row r="457" spans="1:10" ht="16" x14ac:dyDescent="0.2">
      <c r="A457" s="18">
        <v>215.93834898245444</v>
      </c>
      <c r="B457" s="18">
        <f>A457*$M$8</f>
        <v>32390.752347368165</v>
      </c>
      <c r="C457" s="19">
        <v>0</v>
      </c>
      <c r="D457" s="19">
        <v>5000</v>
      </c>
      <c r="E457" s="19">
        <v>120</v>
      </c>
      <c r="F457" s="19">
        <v>100</v>
      </c>
      <c r="G457" s="18">
        <f t="shared" si="28"/>
        <v>6478.1504694736323</v>
      </c>
      <c r="H457" s="19">
        <f t="shared" si="29"/>
        <v>5796.9174491227204</v>
      </c>
      <c r="I457" s="18">
        <f t="shared" si="30"/>
        <v>6478.1504694736323</v>
      </c>
      <c r="J457" s="19" t="str">
        <f t="shared" si="31"/>
        <v>Europe</v>
      </c>
    </row>
    <row r="458" spans="1:10" ht="16" x14ac:dyDescent="0.2">
      <c r="A458" s="18">
        <v>475.8313481117745</v>
      </c>
      <c r="B458" s="18">
        <f>A458*$M$8</f>
        <v>71374.702216766178</v>
      </c>
      <c r="C458" s="19">
        <v>0</v>
      </c>
      <c r="D458" s="19">
        <v>5000</v>
      </c>
      <c r="E458" s="19">
        <v>120</v>
      </c>
      <c r="F458" s="19">
        <v>100</v>
      </c>
      <c r="G458" s="18">
        <f t="shared" si="28"/>
        <v>14274.94044335324</v>
      </c>
      <c r="H458" s="19">
        <f t="shared" si="29"/>
        <v>18791.567405588728</v>
      </c>
      <c r="I458" s="18">
        <f t="shared" si="30"/>
        <v>18791.567405588728</v>
      </c>
      <c r="J458" s="19" t="str">
        <f t="shared" si="31"/>
        <v>USA</v>
      </c>
    </row>
    <row r="459" spans="1:10" ht="16" x14ac:dyDescent="0.2">
      <c r="A459" s="18">
        <v>497.46771459349787</v>
      </c>
      <c r="B459" s="18">
        <f>A459*$M$8</f>
        <v>74620.157189024685</v>
      </c>
      <c r="C459" s="19">
        <v>0</v>
      </c>
      <c r="D459" s="19">
        <v>5000</v>
      </c>
      <c r="E459" s="19">
        <v>120</v>
      </c>
      <c r="F459" s="19">
        <v>100</v>
      </c>
      <c r="G459" s="18">
        <f t="shared" si="28"/>
        <v>14924.031437804937</v>
      </c>
      <c r="H459" s="19">
        <f t="shared" si="29"/>
        <v>19873.385729674897</v>
      </c>
      <c r="I459" s="18">
        <f t="shared" si="30"/>
        <v>19873.385729674897</v>
      </c>
      <c r="J459" s="19" t="str">
        <f t="shared" si="31"/>
        <v>USA</v>
      </c>
    </row>
    <row r="460" spans="1:10" ht="16" x14ac:dyDescent="0.2">
      <c r="A460" s="18">
        <v>539.8791729192618</v>
      </c>
      <c r="B460" s="18">
        <f>A460*$M$8</f>
        <v>80981.875937889272</v>
      </c>
      <c r="C460" s="19">
        <v>0</v>
      </c>
      <c r="D460" s="19">
        <v>5000</v>
      </c>
      <c r="E460" s="19">
        <v>120</v>
      </c>
      <c r="F460" s="19">
        <v>100</v>
      </c>
      <c r="G460" s="18">
        <f t="shared" si="28"/>
        <v>16196.375187577854</v>
      </c>
      <c r="H460" s="19">
        <f t="shared" si="29"/>
        <v>21993.958645963088</v>
      </c>
      <c r="I460" s="18">
        <f t="shared" si="30"/>
        <v>21993.958645963088</v>
      </c>
      <c r="J460" s="19" t="str">
        <f t="shared" si="31"/>
        <v>USA</v>
      </c>
    </row>
    <row r="461" spans="1:10" ht="16" x14ac:dyDescent="0.2">
      <c r="A461" s="18">
        <v>549.25925403333235</v>
      </c>
      <c r="B461" s="18">
        <f>A461*$M$8</f>
        <v>82388.88810499986</v>
      </c>
      <c r="C461" s="19">
        <v>0</v>
      </c>
      <c r="D461" s="19">
        <v>5000</v>
      </c>
      <c r="E461" s="19">
        <v>120</v>
      </c>
      <c r="F461" s="19">
        <v>100</v>
      </c>
      <c r="G461" s="18">
        <f t="shared" si="28"/>
        <v>16477.777620999972</v>
      </c>
      <c r="H461" s="19">
        <f t="shared" si="29"/>
        <v>22462.962701666627</v>
      </c>
      <c r="I461" s="18">
        <f t="shared" si="30"/>
        <v>22462.962701666627</v>
      </c>
      <c r="J461" s="19" t="str">
        <f t="shared" si="31"/>
        <v>USA</v>
      </c>
    </row>
    <row r="462" spans="1:10" ht="16" x14ac:dyDescent="0.2">
      <c r="A462" s="18">
        <v>400.28253821669267</v>
      </c>
      <c r="B462" s="18">
        <f>A462*$M$8</f>
        <v>60042.380732503902</v>
      </c>
      <c r="C462" s="19">
        <v>0</v>
      </c>
      <c r="D462" s="19">
        <v>5000</v>
      </c>
      <c r="E462" s="19">
        <v>120</v>
      </c>
      <c r="F462" s="19">
        <v>100</v>
      </c>
      <c r="G462" s="18">
        <f t="shared" si="28"/>
        <v>12008.476146500783</v>
      </c>
      <c r="H462" s="19">
        <f t="shared" si="29"/>
        <v>15014.126910834631</v>
      </c>
      <c r="I462" s="18">
        <f t="shared" si="30"/>
        <v>15014.126910834631</v>
      </c>
      <c r="J462" s="19" t="str">
        <f t="shared" si="31"/>
        <v>USA</v>
      </c>
    </row>
    <row r="463" spans="1:10" ht="16" x14ac:dyDescent="0.2">
      <c r="A463" s="18">
        <v>348.61980795330356</v>
      </c>
      <c r="B463" s="18">
        <f>A463*$M$8</f>
        <v>52292.971192995537</v>
      </c>
      <c r="C463" s="19">
        <v>0</v>
      </c>
      <c r="D463" s="19">
        <v>5000</v>
      </c>
      <c r="E463" s="19">
        <v>120</v>
      </c>
      <c r="F463" s="19">
        <v>100</v>
      </c>
      <c r="G463" s="18">
        <f t="shared" si="28"/>
        <v>10458.594238599107</v>
      </c>
      <c r="H463" s="19">
        <f t="shared" si="29"/>
        <v>12430.990397665184</v>
      </c>
      <c r="I463" s="18">
        <f t="shared" si="30"/>
        <v>12430.990397665184</v>
      </c>
      <c r="J463" s="19" t="str">
        <f t="shared" si="31"/>
        <v>USA</v>
      </c>
    </row>
    <row r="464" spans="1:10" ht="16" x14ac:dyDescent="0.2">
      <c r="A464" s="18">
        <v>253.11227117344376</v>
      </c>
      <c r="B464" s="18">
        <f>A464*$M$8</f>
        <v>37966.840676016567</v>
      </c>
      <c r="C464" s="19">
        <v>0</v>
      </c>
      <c r="D464" s="19">
        <v>5000</v>
      </c>
      <c r="E464" s="19">
        <v>120</v>
      </c>
      <c r="F464" s="19">
        <v>100</v>
      </c>
      <c r="G464" s="18">
        <f t="shared" si="28"/>
        <v>7593.3681352033163</v>
      </c>
      <c r="H464" s="19">
        <f t="shared" si="29"/>
        <v>7655.6135586721903</v>
      </c>
      <c r="I464" s="18">
        <f t="shared" si="30"/>
        <v>7655.6135586721903</v>
      </c>
      <c r="J464" s="19" t="str">
        <f t="shared" si="31"/>
        <v>USA</v>
      </c>
    </row>
    <row r="465" spans="1:10" ht="16" x14ac:dyDescent="0.2">
      <c r="A465" s="18">
        <v>657.94161206946785</v>
      </c>
      <c r="B465" s="18">
        <f>A465*$M$8</f>
        <v>98691.241810420179</v>
      </c>
      <c r="C465" s="19">
        <v>0</v>
      </c>
      <c r="D465" s="19">
        <v>5000</v>
      </c>
      <c r="E465" s="19">
        <v>120</v>
      </c>
      <c r="F465" s="19">
        <v>100</v>
      </c>
      <c r="G465" s="18">
        <f t="shared" si="28"/>
        <v>19738.248362084036</v>
      </c>
      <c r="H465" s="19">
        <f t="shared" si="29"/>
        <v>27897.080603473398</v>
      </c>
      <c r="I465" s="18">
        <f t="shared" si="30"/>
        <v>27897.080603473398</v>
      </c>
      <c r="J465" s="19" t="str">
        <f t="shared" si="31"/>
        <v>USA</v>
      </c>
    </row>
    <row r="466" spans="1:10" ht="16" x14ac:dyDescent="0.2">
      <c r="A466" s="18">
        <v>624.67405154587425</v>
      </c>
      <c r="B466" s="18">
        <f>A466*$M$8</f>
        <v>93701.107731881144</v>
      </c>
      <c r="C466" s="19">
        <v>0</v>
      </c>
      <c r="D466" s="19">
        <v>5000</v>
      </c>
      <c r="E466" s="19">
        <v>120</v>
      </c>
      <c r="F466" s="19">
        <v>100</v>
      </c>
      <c r="G466" s="18">
        <f t="shared" si="28"/>
        <v>18740.22154637624</v>
      </c>
      <c r="H466" s="19">
        <f t="shared" si="29"/>
        <v>26233.70257729372</v>
      </c>
      <c r="I466" s="18">
        <f t="shared" si="30"/>
        <v>26233.70257729372</v>
      </c>
      <c r="J466" s="19" t="str">
        <f t="shared" si="31"/>
        <v>USA</v>
      </c>
    </row>
    <row r="467" spans="1:10" ht="16" x14ac:dyDescent="0.2">
      <c r="A467" s="18">
        <v>696.7843315083461</v>
      </c>
      <c r="B467" s="18">
        <f>A467*$M$8</f>
        <v>104517.64972625191</v>
      </c>
      <c r="C467" s="19">
        <v>0</v>
      </c>
      <c r="D467" s="19">
        <v>5000</v>
      </c>
      <c r="E467" s="19">
        <v>120</v>
      </c>
      <c r="F467" s="19">
        <v>100</v>
      </c>
      <c r="G467" s="18">
        <f t="shared" si="28"/>
        <v>20903.529945250382</v>
      </c>
      <c r="H467" s="19">
        <f t="shared" si="29"/>
        <v>29839.216575417304</v>
      </c>
      <c r="I467" s="18">
        <f t="shared" si="30"/>
        <v>29839.216575417304</v>
      </c>
      <c r="J467" s="19" t="str">
        <f t="shared" si="31"/>
        <v>USA</v>
      </c>
    </row>
    <row r="468" spans="1:10" ht="16" x14ac:dyDescent="0.2">
      <c r="A468" s="18">
        <v>654.25966077216879</v>
      </c>
      <c r="B468" s="18">
        <f>A468*$M$8</f>
        <v>98138.949115825322</v>
      </c>
      <c r="C468" s="19">
        <v>0</v>
      </c>
      <c r="D468" s="19">
        <v>5000</v>
      </c>
      <c r="E468" s="19">
        <v>120</v>
      </c>
      <c r="F468" s="19">
        <v>100</v>
      </c>
      <c r="G468" s="18">
        <f t="shared" si="28"/>
        <v>19627.789823165062</v>
      </c>
      <c r="H468" s="19">
        <f t="shared" si="29"/>
        <v>27712.98303860845</v>
      </c>
      <c r="I468" s="18">
        <f t="shared" si="30"/>
        <v>27712.98303860845</v>
      </c>
      <c r="J468" s="19" t="str">
        <f t="shared" si="31"/>
        <v>USA</v>
      </c>
    </row>
    <row r="469" spans="1:10" ht="16" x14ac:dyDescent="0.2">
      <c r="A469" s="18">
        <v>542.11859784187686</v>
      </c>
      <c r="B469" s="18">
        <f>A469*$M$8</f>
        <v>81317.789676281536</v>
      </c>
      <c r="C469" s="19">
        <v>0</v>
      </c>
      <c r="D469" s="19">
        <v>5000</v>
      </c>
      <c r="E469" s="19">
        <v>120</v>
      </c>
      <c r="F469" s="19">
        <v>100</v>
      </c>
      <c r="G469" s="18">
        <f t="shared" si="28"/>
        <v>16263.557935256315</v>
      </c>
      <c r="H469" s="19">
        <f t="shared" si="29"/>
        <v>22105.929892093853</v>
      </c>
      <c r="I469" s="18">
        <f t="shared" si="30"/>
        <v>22105.929892093853</v>
      </c>
      <c r="J469" s="19" t="str">
        <f t="shared" si="31"/>
        <v>USA</v>
      </c>
    </row>
    <row r="470" spans="1:10" ht="16" x14ac:dyDescent="0.2">
      <c r="A470" s="18">
        <v>387.27392842400536</v>
      </c>
      <c r="B470" s="18">
        <f>A470*$M$8</f>
        <v>58091.089263600807</v>
      </c>
      <c r="C470" s="19">
        <v>0</v>
      </c>
      <c r="D470" s="19">
        <v>5000</v>
      </c>
      <c r="E470" s="19">
        <v>120</v>
      </c>
      <c r="F470" s="19">
        <v>100</v>
      </c>
      <c r="G470" s="18">
        <f t="shared" si="28"/>
        <v>11618.217852720161</v>
      </c>
      <c r="H470" s="19">
        <f t="shared" si="29"/>
        <v>14363.696421200271</v>
      </c>
      <c r="I470" s="18">
        <f t="shared" si="30"/>
        <v>14363.696421200271</v>
      </c>
      <c r="J470" s="19" t="str">
        <f t="shared" si="31"/>
        <v>USA</v>
      </c>
    </row>
    <row r="471" spans="1:10" ht="16" x14ac:dyDescent="0.2">
      <c r="A471" s="18">
        <v>712.91502225814156</v>
      </c>
      <c r="B471" s="18">
        <f>A471*$M$8</f>
        <v>106937.25333872123</v>
      </c>
      <c r="C471" s="19">
        <v>0</v>
      </c>
      <c r="D471" s="19">
        <v>5000</v>
      </c>
      <c r="E471" s="19">
        <v>120</v>
      </c>
      <c r="F471" s="19">
        <v>100</v>
      </c>
      <c r="G471" s="18">
        <f t="shared" si="28"/>
        <v>21387.45066774424</v>
      </c>
      <c r="H471" s="19">
        <f t="shared" si="29"/>
        <v>30645.751112907077</v>
      </c>
      <c r="I471" s="18">
        <f t="shared" si="30"/>
        <v>30645.751112907077</v>
      </c>
      <c r="J471" s="19" t="str">
        <f t="shared" si="31"/>
        <v>USA</v>
      </c>
    </row>
    <row r="472" spans="1:10" ht="16" x14ac:dyDescent="0.2">
      <c r="A472" s="18">
        <v>562.77909258509942</v>
      </c>
      <c r="B472" s="18">
        <f>A472*$M$8</f>
        <v>84416.863887764906</v>
      </c>
      <c r="C472" s="19">
        <v>0</v>
      </c>
      <c r="D472" s="19">
        <v>5000</v>
      </c>
      <c r="E472" s="19">
        <v>120</v>
      </c>
      <c r="F472" s="19">
        <v>100</v>
      </c>
      <c r="G472" s="18">
        <f t="shared" si="28"/>
        <v>16883.37277755297</v>
      </c>
      <c r="H472" s="19">
        <f t="shared" si="29"/>
        <v>23138.954629254964</v>
      </c>
      <c r="I472" s="18">
        <f t="shared" si="30"/>
        <v>23138.954629254964</v>
      </c>
      <c r="J472" s="19" t="str">
        <f t="shared" si="31"/>
        <v>USA</v>
      </c>
    </row>
    <row r="473" spans="1:10" ht="16" x14ac:dyDescent="0.2">
      <c r="A473" s="18">
        <v>228.20907776626251</v>
      </c>
      <c r="B473" s="18">
        <f>A473*$M$8</f>
        <v>34231.361664939373</v>
      </c>
      <c r="C473" s="19">
        <v>0</v>
      </c>
      <c r="D473" s="19">
        <v>5000</v>
      </c>
      <c r="E473" s="19">
        <v>120</v>
      </c>
      <c r="F473" s="19">
        <v>100</v>
      </c>
      <c r="G473" s="18">
        <f t="shared" si="28"/>
        <v>6846.2723329878718</v>
      </c>
      <c r="H473" s="19">
        <f t="shared" si="29"/>
        <v>6410.4538883131208</v>
      </c>
      <c r="I473" s="18">
        <f t="shared" si="30"/>
        <v>6846.2723329878718</v>
      </c>
      <c r="J473" s="19" t="str">
        <f t="shared" si="31"/>
        <v>Europe</v>
      </c>
    </row>
    <row r="474" spans="1:10" ht="16" x14ac:dyDescent="0.2">
      <c r="A474" s="18">
        <v>309.97001757378229</v>
      </c>
      <c r="B474" s="18">
        <f>A474*$M$8</f>
        <v>46495.502636067344</v>
      </c>
      <c r="C474" s="19">
        <v>0</v>
      </c>
      <c r="D474" s="19">
        <v>5000</v>
      </c>
      <c r="E474" s="19">
        <v>120</v>
      </c>
      <c r="F474" s="19">
        <v>100</v>
      </c>
      <c r="G474" s="18">
        <f t="shared" si="28"/>
        <v>9299.1005272134717</v>
      </c>
      <c r="H474" s="19">
        <f t="shared" si="29"/>
        <v>10498.500878689119</v>
      </c>
      <c r="I474" s="18">
        <f t="shared" si="30"/>
        <v>10498.500878689119</v>
      </c>
      <c r="J474" s="19" t="str">
        <f t="shared" si="31"/>
        <v>USA</v>
      </c>
    </row>
    <row r="475" spans="1:10" ht="16" x14ac:dyDescent="0.2">
      <c r="A475" s="18">
        <v>466.08536255829284</v>
      </c>
      <c r="B475" s="18">
        <f>A475*$M$8</f>
        <v>69912.804383743933</v>
      </c>
      <c r="C475" s="19">
        <v>0</v>
      </c>
      <c r="D475" s="19">
        <v>5000</v>
      </c>
      <c r="E475" s="19">
        <v>120</v>
      </c>
      <c r="F475" s="19">
        <v>100</v>
      </c>
      <c r="G475" s="18">
        <f t="shared" si="28"/>
        <v>13982.560876748794</v>
      </c>
      <c r="H475" s="19">
        <f t="shared" si="29"/>
        <v>18304.268127914649</v>
      </c>
      <c r="I475" s="18">
        <f t="shared" si="30"/>
        <v>18304.268127914649</v>
      </c>
      <c r="J475" s="19" t="str">
        <f t="shared" si="31"/>
        <v>USA</v>
      </c>
    </row>
    <row r="476" spans="1:10" ht="16" x14ac:dyDescent="0.2">
      <c r="A476" s="18">
        <v>496.68851722808949</v>
      </c>
      <c r="B476" s="18">
        <f>A476*$M$8</f>
        <v>74503.277584213429</v>
      </c>
      <c r="C476" s="19">
        <v>0</v>
      </c>
      <c r="D476" s="19">
        <v>5000</v>
      </c>
      <c r="E476" s="19">
        <v>120</v>
      </c>
      <c r="F476" s="19">
        <v>100</v>
      </c>
      <c r="G476" s="18">
        <f t="shared" si="28"/>
        <v>14900.655516842686</v>
      </c>
      <c r="H476" s="19">
        <f t="shared" si="29"/>
        <v>19834.425861404481</v>
      </c>
      <c r="I476" s="18">
        <f t="shared" si="30"/>
        <v>19834.425861404481</v>
      </c>
      <c r="J476" s="19" t="str">
        <f t="shared" si="31"/>
        <v>USA</v>
      </c>
    </row>
    <row r="477" spans="1:10" ht="16" x14ac:dyDescent="0.2">
      <c r="A477" s="18">
        <v>643.90905250045887</v>
      </c>
      <c r="B477" s="18">
        <f>A477*$M$8</f>
        <v>96586.357875068832</v>
      </c>
      <c r="C477" s="19">
        <v>0</v>
      </c>
      <c r="D477" s="19">
        <v>5000</v>
      </c>
      <c r="E477" s="19">
        <v>120</v>
      </c>
      <c r="F477" s="19">
        <v>100</v>
      </c>
      <c r="G477" s="18">
        <f t="shared" si="28"/>
        <v>19317.271575013772</v>
      </c>
      <c r="H477" s="19">
        <f t="shared" si="29"/>
        <v>27195.452625022954</v>
      </c>
      <c r="I477" s="18">
        <f t="shared" si="30"/>
        <v>27195.452625022954</v>
      </c>
      <c r="J477" s="19" t="str">
        <f t="shared" si="31"/>
        <v>USA</v>
      </c>
    </row>
    <row r="478" spans="1:10" ht="16" x14ac:dyDescent="0.2">
      <c r="A478" s="18">
        <v>579.44537521314123</v>
      </c>
      <c r="B478" s="18">
        <f>A478*$M$8</f>
        <v>86916.806281971192</v>
      </c>
      <c r="C478" s="19">
        <v>0</v>
      </c>
      <c r="D478" s="19">
        <v>5000</v>
      </c>
      <c r="E478" s="19">
        <v>120</v>
      </c>
      <c r="F478" s="19">
        <v>100</v>
      </c>
      <c r="G478" s="18">
        <f t="shared" si="28"/>
        <v>17383.361256394244</v>
      </c>
      <c r="H478" s="19">
        <f t="shared" si="29"/>
        <v>23972.268760657069</v>
      </c>
      <c r="I478" s="18">
        <f t="shared" si="30"/>
        <v>23972.268760657069</v>
      </c>
      <c r="J478" s="19" t="str">
        <f t="shared" si="31"/>
        <v>USA</v>
      </c>
    </row>
    <row r="479" spans="1:10" ht="16" x14ac:dyDescent="0.2">
      <c r="A479" s="18">
        <v>738.42120726519317</v>
      </c>
      <c r="B479" s="18">
        <f>A479*$M$8</f>
        <v>110763.18108977897</v>
      </c>
      <c r="C479" s="19">
        <v>0</v>
      </c>
      <c r="D479" s="19">
        <v>5000</v>
      </c>
      <c r="E479" s="19">
        <v>120</v>
      </c>
      <c r="F479" s="19">
        <v>100</v>
      </c>
      <c r="G479" s="18">
        <f t="shared" si="28"/>
        <v>22152.636217955791</v>
      </c>
      <c r="H479" s="19">
        <f t="shared" si="29"/>
        <v>31921.060363259647</v>
      </c>
      <c r="I479" s="18">
        <f t="shared" si="30"/>
        <v>31921.060363259647</v>
      </c>
      <c r="J479" s="19" t="str">
        <f t="shared" si="31"/>
        <v>USA</v>
      </c>
    </row>
    <row r="480" spans="1:10" ht="16" x14ac:dyDescent="0.2">
      <c r="A480" s="18">
        <v>245.23050610219619</v>
      </c>
      <c r="B480" s="18">
        <f>A480*$M$8</f>
        <v>36784.575915329428</v>
      </c>
      <c r="C480" s="19">
        <v>0</v>
      </c>
      <c r="D480" s="19">
        <v>5000</v>
      </c>
      <c r="E480" s="19">
        <v>120</v>
      </c>
      <c r="F480" s="19">
        <v>100</v>
      </c>
      <c r="G480" s="18">
        <f t="shared" si="28"/>
        <v>7356.9151830658848</v>
      </c>
      <c r="H480" s="19">
        <f t="shared" si="29"/>
        <v>7261.525305109808</v>
      </c>
      <c r="I480" s="18">
        <f t="shared" si="30"/>
        <v>7356.9151830658848</v>
      </c>
      <c r="J480" s="19" t="str">
        <f t="shared" si="31"/>
        <v>Europe</v>
      </c>
    </row>
    <row r="481" spans="1:10" ht="16" x14ac:dyDescent="0.2">
      <c r="A481" s="18">
        <v>789.11605961113992</v>
      </c>
      <c r="B481" s="18">
        <f>A481*$M$8</f>
        <v>118367.40894167099</v>
      </c>
      <c r="C481" s="19">
        <v>0</v>
      </c>
      <c r="D481" s="19">
        <v>5000</v>
      </c>
      <c r="E481" s="19">
        <v>120</v>
      </c>
      <c r="F481" s="19">
        <v>100</v>
      </c>
      <c r="G481" s="18">
        <f t="shared" si="28"/>
        <v>23673.481788334204</v>
      </c>
      <c r="H481" s="19">
        <f t="shared" si="29"/>
        <v>34455.802980556997</v>
      </c>
      <c r="I481" s="18">
        <f t="shared" si="30"/>
        <v>34455.802980556997</v>
      </c>
      <c r="J481" s="19" t="str">
        <f t="shared" si="31"/>
        <v>USA</v>
      </c>
    </row>
    <row r="482" spans="1:10" ht="16" x14ac:dyDescent="0.2">
      <c r="A482" s="18">
        <v>273.61388442740491</v>
      </c>
      <c r="B482" s="18">
        <f>A482*$M$8</f>
        <v>41042.082664110734</v>
      </c>
      <c r="C482" s="19">
        <v>0</v>
      </c>
      <c r="D482" s="19">
        <v>5000</v>
      </c>
      <c r="E482" s="19">
        <v>120</v>
      </c>
      <c r="F482" s="19">
        <v>100</v>
      </c>
      <c r="G482" s="18">
        <f t="shared" si="28"/>
        <v>8208.4165328221425</v>
      </c>
      <c r="H482" s="19">
        <f t="shared" si="29"/>
        <v>8680.6942213702423</v>
      </c>
      <c r="I482" s="18">
        <f t="shared" si="30"/>
        <v>8680.6942213702423</v>
      </c>
      <c r="J482" s="19" t="str">
        <f t="shared" si="31"/>
        <v>USA</v>
      </c>
    </row>
    <row r="483" spans="1:10" ht="16" x14ac:dyDescent="0.2">
      <c r="A483" s="18">
        <v>228.5555713942999</v>
      </c>
      <c r="B483" s="18">
        <f>A483*$M$8</f>
        <v>34283.335709144987</v>
      </c>
      <c r="C483" s="19">
        <v>0</v>
      </c>
      <c r="D483" s="19">
        <v>5000</v>
      </c>
      <c r="E483" s="19">
        <v>120</v>
      </c>
      <c r="F483" s="19">
        <v>100</v>
      </c>
      <c r="G483" s="18">
        <f t="shared" si="28"/>
        <v>6856.6671418289989</v>
      </c>
      <c r="H483" s="19">
        <f t="shared" si="29"/>
        <v>6427.7785697149957</v>
      </c>
      <c r="I483" s="18">
        <f t="shared" si="30"/>
        <v>6856.6671418289989</v>
      </c>
      <c r="J483" s="19" t="str">
        <f t="shared" si="31"/>
        <v>Europe</v>
      </c>
    </row>
    <row r="484" spans="1:10" ht="16" x14ac:dyDescent="0.2">
      <c r="A484" s="18">
        <v>733.48842399822934</v>
      </c>
      <c r="B484" s="18">
        <f>A484*$M$8</f>
        <v>110023.2635997344</v>
      </c>
      <c r="C484" s="19">
        <v>0</v>
      </c>
      <c r="D484" s="19">
        <v>5000</v>
      </c>
      <c r="E484" s="19">
        <v>120</v>
      </c>
      <c r="F484" s="19">
        <v>100</v>
      </c>
      <c r="G484" s="18">
        <f t="shared" si="28"/>
        <v>22004.652719946884</v>
      </c>
      <c r="H484" s="19">
        <f t="shared" si="29"/>
        <v>31674.421199911478</v>
      </c>
      <c r="I484" s="18">
        <f t="shared" si="30"/>
        <v>31674.421199911478</v>
      </c>
      <c r="J484" s="19" t="str">
        <f t="shared" si="31"/>
        <v>USA</v>
      </c>
    </row>
    <row r="485" spans="1:10" ht="16" x14ac:dyDescent="0.2">
      <c r="A485" s="18">
        <v>739.94213824157703</v>
      </c>
      <c r="B485" s="18">
        <f>A485*$M$8</f>
        <v>110991.32073623655</v>
      </c>
      <c r="C485" s="19">
        <v>0</v>
      </c>
      <c r="D485" s="19">
        <v>5000</v>
      </c>
      <c r="E485" s="19">
        <v>120</v>
      </c>
      <c r="F485" s="19">
        <v>100</v>
      </c>
      <c r="G485" s="18">
        <f t="shared" si="28"/>
        <v>22198.264147247304</v>
      </c>
      <c r="H485" s="19">
        <f t="shared" si="29"/>
        <v>31997.106912078845</v>
      </c>
      <c r="I485" s="18">
        <f t="shared" si="30"/>
        <v>31997.106912078845</v>
      </c>
      <c r="J485" s="19" t="str">
        <f t="shared" si="31"/>
        <v>USA</v>
      </c>
    </row>
    <row r="486" spans="1:10" ht="16" x14ac:dyDescent="0.2">
      <c r="A486" s="18">
        <v>607.51742618508513</v>
      </c>
      <c r="B486" s="18">
        <f>A486*$M$8</f>
        <v>91127.613927762766</v>
      </c>
      <c r="C486" s="19">
        <v>0</v>
      </c>
      <c r="D486" s="19">
        <v>5000</v>
      </c>
      <c r="E486" s="19">
        <v>120</v>
      </c>
      <c r="F486" s="19">
        <v>100</v>
      </c>
      <c r="G486" s="18">
        <f t="shared" si="28"/>
        <v>18225.522785552545</v>
      </c>
      <c r="H486" s="19">
        <f t="shared" si="29"/>
        <v>25375.871309254246</v>
      </c>
      <c r="I486" s="18">
        <f t="shared" si="30"/>
        <v>25375.871309254246</v>
      </c>
      <c r="J486" s="19" t="str">
        <f t="shared" si="31"/>
        <v>USA</v>
      </c>
    </row>
    <row r="487" spans="1:10" ht="16" x14ac:dyDescent="0.2">
      <c r="A487" s="18">
        <v>345.38189272646878</v>
      </c>
      <c r="B487" s="18">
        <f>A487*$M$8</f>
        <v>51807.283908970319</v>
      </c>
      <c r="C487" s="19">
        <v>0</v>
      </c>
      <c r="D487" s="19">
        <v>5000</v>
      </c>
      <c r="E487" s="19">
        <v>120</v>
      </c>
      <c r="F487" s="19">
        <v>100</v>
      </c>
      <c r="G487" s="18">
        <f t="shared" si="28"/>
        <v>10361.45678179407</v>
      </c>
      <c r="H487" s="19">
        <f t="shared" si="29"/>
        <v>12269.09463632344</v>
      </c>
      <c r="I487" s="18">
        <f t="shared" si="30"/>
        <v>12269.09463632344</v>
      </c>
      <c r="J487" s="19" t="str">
        <f t="shared" si="31"/>
        <v>USA</v>
      </c>
    </row>
    <row r="488" spans="1:10" ht="16" x14ac:dyDescent="0.2">
      <c r="A488" s="18">
        <v>433.47105376118378</v>
      </c>
      <c r="B488" s="18">
        <f>A488*$M$8</f>
        <v>65020.658064177565</v>
      </c>
      <c r="C488" s="19">
        <v>0</v>
      </c>
      <c r="D488" s="19">
        <v>5000</v>
      </c>
      <c r="E488" s="19">
        <v>120</v>
      </c>
      <c r="F488" s="19">
        <v>100</v>
      </c>
      <c r="G488" s="18">
        <f t="shared" si="28"/>
        <v>13004.13161283551</v>
      </c>
      <c r="H488" s="19">
        <f t="shared" si="29"/>
        <v>16673.552688059186</v>
      </c>
      <c r="I488" s="18">
        <f t="shared" si="30"/>
        <v>16673.552688059186</v>
      </c>
      <c r="J488" s="19" t="str">
        <f t="shared" si="31"/>
        <v>USA</v>
      </c>
    </row>
    <row r="489" spans="1:10" ht="16" x14ac:dyDescent="0.2">
      <c r="A489" s="18">
        <v>748.00056421570514</v>
      </c>
      <c r="B489" s="18">
        <f>A489*$M$8</f>
        <v>112200.08463235578</v>
      </c>
      <c r="C489" s="19">
        <v>0</v>
      </c>
      <c r="D489" s="19">
        <v>5000</v>
      </c>
      <c r="E489" s="19">
        <v>120</v>
      </c>
      <c r="F489" s="19">
        <v>100</v>
      </c>
      <c r="G489" s="18">
        <f t="shared" si="28"/>
        <v>22440.016926471159</v>
      </c>
      <c r="H489" s="19">
        <f t="shared" si="29"/>
        <v>32400.028210785269</v>
      </c>
      <c r="I489" s="18">
        <f t="shared" si="30"/>
        <v>32400.028210785269</v>
      </c>
      <c r="J489" s="19" t="str">
        <f t="shared" si="31"/>
        <v>USA</v>
      </c>
    </row>
    <row r="490" spans="1:10" ht="16" x14ac:dyDescent="0.2">
      <c r="A490" s="18">
        <v>445.48277335496749</v>
      </c>
      <c r="B490" s="18">
        <f>A490*$M$8</f>
        <v>66822.416003245118</v>
      </c>
      <c r="C490" s="19">
        <v>0</v>
      </c>
      <c r="D490" s="19">
        <v>5000</v>
      </c>
      <c r="E490" s="19">
        <v>120</v>
      </c>
      <c r="F490" s="19">
        <v>100</v>
      </c>
      <c r="G490" s="18">
        <f t="shared" si="28"/>
        <v>13364.483200649018</v>
      </c>
      <c r="H490" s="19">
        <f t="shared" si="29"/>
        <v>17274.138667748368</v>
      </c>
      <c r="I490" s="18">
        <f t="shared" si="30"/>
        <v>17274.138667748368</v>
      </c>
      <c r="J490" s="19" t="str">
        <f t="shared" si="31"/>
        <v>USA</v>
      </c>
    </row>
    <row r="491" spans="1:10" ht="16" x14ac:dyDescent="0.2">
      <c r="A491" s="18">
        <v>428.97177693851842</v>
      </c>
      <c r="B491" s="18">
        <f>A491*$M$8</f>
        <v>64345.76654077776</v>
      </c>
      <c r="C491" s="19">
        <v>0</v>
      </c>
      <c r="D491" s="19">
        <v>5000</v>
      </c>
      <c r="E491" s="19">
        <v>120</v>
      </c>
      <c r="F491" s="19">
        <v>100</v>
      </c>
      <c r="G491" s="18">
        <f t="shared" si="28"/>
        <v>12869.153308155554</v>
      </c>
      <c r="H491" s="19">
        <f t="shared" si="29"/>
        <v>16448.588846925915</v>
      </c>
      <c r="I491" s="18">
        <f t="shared" si="30"/>
        <v>16448.588846925915</v>
      </c>
      <c r="J491" s="19" t="str">
        <f t="shared" si="31"/>
        <v>USA</v>
      </c>
    </row>
    <row r="492" spans="1:10" ht="16" x14ac:dyDescent="0.2">
      <c r="A492" s="18">
        <v>728.65500567883953</v>
      </c>
      <c r="B492" s="18">
        <f>A492*$M$8</f>
        <v>109298.25085182593</v>
      </c>
      <c r="C492" s="19">
        <v>0</v>
      </c>
      <c r="D492" s="19">
        <v>5000</v>
      </c>
      <c r="E492" s="19">
        <v>120</v>
      </c>
      <c r="F492" s="19">
        <v>100</v>
      </c>
      <c r="G492" s="18">
        <f t="shared" si="28"/>
        <v>21859.650170365188</v>
      </c>
      <c r="H492" s="19">
        <f t="shared" si="29"/>
        <v>31432.750283941976</v>
      </c>
      <c r="I492" s="18">
        <f t="shared" si="30"/>
        <v>31432.750283941976</v>
      </c>
      <c r="J492" s="19" t="str">
        <f t="shared" si="31"/>
        <v>USA</v>
      </c>
    </row>
    <row r="493" spans="1:10" ht="16" x14ac:dyDescent="0.2">
      <c r="A493" s="18">
        <v>504.68044425578813</v>
      </c>
      <c r="B493" s="18">
        <f>A493*$M$8</f>
        <v>75702.066638368226</v>
      </c>
      <c r="C493" s="19">
        <v>0</v>
      </c>
      <c r="D493" s="19">
        <v>5000</v>
      </c>
      <c r="E493" s="19">
        <v>120</v>
      </c>
      <c r="F493" s="19">
        <v>100</v>
      </c>
      <c r="G493" s="18">
        <f t="shared" si="28"/>
        <v>15140.413327673647</v>
      </c>
      <c r="H493" s="19">
        <f t="shared" si="29"/>
        <v>20234.022212789416</v>
      </c>
      <c r="I493" s="18">
        <f t="shared" si="30"/>
        <v>20234.022212789416</v>
      </c>
      <c r="J493" s="19" t="str">
        <f t="shared" si="31"/>
        <v>USA</v>
      </c>
    </row>
    <row r="494" spans="1:10" ht="16" x14ac:dyDescent="0.2">
      <c r="A494" s="18">
        <v>564.22660703036308</v>
      </c>
      <c r="B494" s="18">
        <f>A494*$M$8</f>
        <v>84633.99105455447</v>
      </c>
      <c r="C494" s="19">
        <v>0</v>
      </c>
      <c r="D494" s="19">
        <v>5000</v>
      </c>
      <c r="E494" s="19">
        <v>120</v>
      </c>
      <c r="F494" s="19">
        <v>100</v>
      </c>
      <c r="G494" s="18">
        <f t="shared" si="28"/>
        <v>16926.7982109109</v>
      </c>
      <c r="H494" s="19">
        <f t="shared" si="29"/>
        <v>23211.330351518161</v>
      </c>
      <c r="I494" s="18">
        <f t="shared" si="30"/>
        <v>23211.330351518161</v>
      </c>
      <c r="J494" s="19" t="str">
        <f t="shared" si="31"/>
        <v>USA</v>
      </c>
    </row>
    <row r="495" spans="1:10" ht="16" x14ac:dyDescent="0.2">
      <c r="A495" s="18">
        <v>556.58435931270208</v>
      </c>
      <c r="B495" s="18">
        <f>A495*$M$8</f>
        <v>83487.653896905307</v>
      </c>
      <c r="C495" s="19">
        <v>0</v>
      </c>
      <c r="D495" s="19">
        <v>5000</v>
      </c>
      <c r="E495" s="19">
        <v>120</v>
      </c>
      <c r="F495" s="19">
        <v>100</v>
      </c>
      <c r="G495" s="18">
        <f t="shared" si="28"/>
        <v>16697.530779381064</v>
      </c>
      <c r="H495" s="19">
        <f t="shared" si="29"/>
        <v>22829.2179656351</v>
      </c>
      <c r="I495" s="18">
        <f t="shared" si="30"/>
        <v>22829.2179656351</v>
      </c>
      <c r="J495" s="19" t="str">
        <f t="shared" si="31"/>
        <v>USA</v>
      </c>
    </row>
    <row r="496" spans="1:10" ht="16" x14ac:dyDescent="0.2">
      <c r="A496" s="18">
        <v>513.32696858482757</v>
      </c>
      <c r="B496" s="18">
        <f>A496*$M$8</f>
        <v>76999.045287724133</v>
      </c>
      <c r="C496" s="19">
        <v>0</v>
      </c>
      <c r="D496" s="19">
        <v>5000</v>
      </c>
      <c r="E496" s="19">
        <v>120</v>
      </c>
      <c r="F496" s="19">
        <v>100</v>
      </c>
      <c r="G496" s="18">
        <f t="shared" si="28"/>
        <v>15399.809057544822</v>
      </c>
      <c r="H496" s="19">
        <f t="shared" si="29"/>
        <v>20666.348429241378</v>
      </c>
      <c r="I496" s="18">
        <f t="shared" si="30"/>
        <v>20666.348429241378</v>
      </c>
      <c r="J496" s="19" t="str">
        <f t="shared" si="31"/>
        <v>USA</v>
      </c>
    </row>
    <row r="497" spans="1:10" ht="16" x14ac:dyDescent="0.2">
      <c r="A497" s="18">
        <v>686.3610051974473</v>
      </c>
      <c r="B497" s="18">
        <f>A497*$M$8</f>
        <v>102954.15077961709</v>
      </c>
      <c r="C497" s="19">
        <v>0</v>
      </c>
      <c r="D497" s="19">
        <v>5000</v>
      </c>
      <c r="E497" s="19">
        <v>120</v>
      </c>
      <c r="F497" s="19">
        <v>100</v>
      </c>
      <c r="G497" s="18">
        <f t="shared" si="28"/>
        <v>20590.83015592341</v>
      </c>
      <c r="H497" s="19">
        <f t="shared" si="29"/>
        <v>29318.050259872369</v>
      </c>
      <c r="I497" s="18">
        <f t="shared" si="30"/>
        <v>29318.050259872369</v>
      </c>
      <c r="J497" s="19" t="str">
        <f t="shared" si="31"/>
        <v>USA</v>
      </c>
    </row>
    <row r="498" spans="1:10" ht="16" x14ac:dyDescent="0.2">
      <c r="A498" s="18">
        <v>669.41435349612232</v>
      </c>
      <c r="B498" s="18">
        <f>A498*$M$8</f>
        <v>100412.15302441835</v>
      </c>
      <c r="C498" s="19">
        <v>0</v>
      </c>
      <c r="D498" s="19">
        <v>5000</v>
      </c>
      <c r="E498" s="19">
        <v>120</v>
      </c>
      <c r="F498" s="19">
        <v>100</v>
      </c>
      <c r="G498" s="18">
        <f t="shared" si="28"/>
        <v>20082.430604883673</v>
      </c>
      <c r="H498" s="19">
        <f t="shared" si="29"/>
        <v>28470.717674806117</v>
      </c>
      <c r="I498" s="18">
        <f t="shared" si="30"/>
        <v>28470.717674806117</v>
      </c>
      <c r="J498" s="19" t="str">
        <f t="shared" si="31"/>
        <v>USA</v>
      </c>
    </row>
    <row r="499" spans="1:10" ht="16" x14ac:dyDescent="0.2">
      <c r="A499" s="18">
        <v>247.03920932814441</v>
      </c>
      <c r="B499" s="18">
        <f>A499*$M$8</f>
        <v>37055.88139922166</v>
      </c>
      <c r="C499" s="19">
        <v>0</v>
      </c>
      <c r="D499" s="19">
        <v>5000</v>
      </c>
      <c r="E499" s="19">
        <v>120</v>
      </c>
      <c r="F499" s="19">
        <v>100</v>
      </c>
      <c r="G499" s="18">
        <f t="shared" si="28"/>
        <v>7411.1762798443306</v>
      </c>
      <c r="H499" s="19">
        <f t="shared" si="29"/>
        <v>7351.9604664072176</v>
      </c>
      <c r="I499" s="18">
        <f t="shared" si="30"/>
        <v>7411.1762798443306</v>
      </c>
      <c r="J499" s="19" t="str">
        <f t="shared" si="31"/>
        <v>Europe</v>
      </c>
    </row>
    <row r="500" spans="1:10" ht="16" x14ac:dyDescent="0.2">
      <c r="A500" s="18">
        <v>587.99117812327631</v>
      </c>
      <c r="B500" s="18">
        <f>A500*$M$8</f>
        <v>88198.67671849145</v>
      </c>
      <c r="C500" s="19">
        <v>0</v>
      </c>
      <c r="D500" s="19">
        <v>5000</v>
      </c>
      <c r="E500" s="19">
        <v>120</v>
      </c>
      <c r="F500" s="19">
        <v>100</v>
      </c>
      <c r="G500" s="18">
        <f t="shared" si="28"/>
        <v>17639.735343698296</v>
      </c>
      <c r="H500" s="19">
        <f t="shared" si="29"/>
        <v>24399.558906163817</v>
      </c>
      <c r="I500" s="18">
        <f t="shared" si="30"/>
        <v>24399.558906163817</v>
      </c>
      <c r="J500" s="19" t="str">
        <f t="shared" si="31"/>
        <v>USA</v>
      </c>
    </row>
    <row r="501" spans="1:10" ht="16" x14ac:dyDescent="0.2">
      <c r="A501" s="18">
        <v>367.73071790474035</v>
      </c>
      <c r="B501" s="18">
        <f>A501*$M$8</f>
        <v>55159.607685711053</v>
      </c>
      <c r="C501" s="19">
        <v>0</v>
      </c>
      <c r="D501" s="19">
        <v>5000</v>
      </c>
      <c r="E501" s="19">
        <v>120</v>
      </c>
      <c r="F501" s="19">
        <v>100</v>
      </c>
      <c r="G501" s="18">
        <f t="shared" si="28"/>
        <v>11031.921537142211</v>
      </c>
      <c r="H501" s="19">
        <f t="shared" si="29"/>
        <v>13386.535895237015</v>
      </c>
      <c r="I501" s="18">
        <f t="shared" si="30"/>
        <v>13386.535895237015</v>
      </c>
      <c r="J501" s="19" t="str">
        <f t="shared" si="31"/>
        <v>USA</v>
      </c>
    </row>
    <row r="502" spans="1:10" ht="16" x14ac:dyDescent="0.2">
      <c r="A502" s="18">
        <v>450.17582497102018</v>
      </c>
      <c r="B502" s="18">
        <f>A502*$M$8</f>
        <v>67526.373745653022</v>
      </c>
      <c r="C502" s="19">
        <v>0</v>
      </c>
      <c r="D502" s="19">
        <v>5000</v>
      </c>
      <c r="E502" s="19">
        <v>120</v>
      </c>
      <c r="F502" s="19">
        <v>100</v>
      </c>
      <c r="G502" s="18">
        <f t="shared" si="28"/>
        <v>13505.2747491306</v>
      </c>
      <c r="H502" s="19">
        <f t="shared" si="29"/>
        <v>17508.791248551002</v>
      </c>
      <c r="I502" s="18">
        <f t="shared" si="30"/>
        <v>17508.791248551002</v>
      </c>
      <c r="J502" s="19" t="str">
        <f t="shared" si="31"/>
        <v>USA</v>
      </c>
    </row>
    <row r="503" spans="1:10" ht="16" x14ac:dyDescent="0.2">
      <c r="A503" s="18">
        <v>705.09028793549646</v>
      </c>
      <c r="B503" s="18">
        <f>A503*$M$8</f>
        <v>105763.54319032448</v>
      </c>
      <c r="C503" s="19">
        <v>0</v>
      </c>
      <c r="D503" s="19">
        <v>5000</v>
      </c>
      <c r="E503" s="19">
        <v>120</v>
      </c>
      <c r="F503" s="19">
        <v>100</v>
      </c>
      <c r="G503" s="18">
        <f t="shared" si="28"/>
        <v>21152.708638064898</v>
      </c>
      <c r="H503" s="19">
        <f t="shared" si="29"/>
        <v>30254.51439677483</v>
      </c>
      <c r="I503" s="18">
        <f t="shared" si="30"/>
        <v>30254.51439677483</v>
      </c>
      <c r="J503" s="19" t="str">
        <f t="shared" si="31"/>
        <v>USA</v>
      </c>
    </row>
    <row r="504" spans="1:10" ht="16" x14ac:dyDescent="0.2">
      <c r="A504" s="18">
        <v>452.46933188870054</v>
      </c>
      <c r="B504" s="18">
        <f>A504*$M$8</f>
        <v>67870.399783305082</v>
      </c>
      <c r="C504" s="19">
        <v>0</v>
      </c>
      <c r="D504" s="19">
        <v>5000</v>
      </c>
      <c r="E504" s="19">
        <v>120</v>
      </c>
      <c r="F504" s="19">
        <v>100</v>
      </c>
      <c r="G504" s="18">
        <f t="shared" si="28"/>
        <v>13574.079956661015</v>
      </c>
      <c r="H504" s="19">
        <f t="shared" si="29"/>
        <v>17623.466594435027</v>
      </c>
      <c r="I504" s="18">
        <f t="shared" si="30"/>
        <v>17623.466594435027</v>
      </c>
      <c r="J504" s="19" t="str">
        <f t="shared" si="31"/>
        <v>USA</v>
      </c>
    </row>
    <row r="505" spans="1:10" ht="16" x14ac:dyDescent="0.2">
      <c r="A505" s="18">
        <v>252.06105338971179</v>
      </c>
      <c r="B505" s="18">
        <f>A505*$M$8</f>
        <v>37809.158008456769</v>
      </c>
      <c r="C505" s="19">
        <v>0</v>
      </c>
      <c r="D505" s="19">
        <v>5000</v>
      </c>
      <c r="E505" s="19">
        <v>120</v>
      </c>
      <c r="F505" s="19">
        <v>100</v>
      </c>
      <c r="G505" s="18">
        <f t="shared" si="28"/>
        <v>7561.8316016913523</v>
      </c>
      <c r="H505" s="19">
        <f t="shared" si="29"/>
        <v>7603.0526694855907</v>
      </c>
      <c r="I505" s="18">
        <f t="shared" si="30"/>
        <v>7603.0526694855907</v>
      </c>
      <c r="J505" s="19" t="str">
        <f t="shared" si="31"/>
        <v>USA</v>
      </c>
    </row>
    <row r="506" spans="1:10" ht="16" x14ac:dyDescent="0.2">
      <c r="A506" s="18">
        <v>390.12432088615577</v>
      </c>
      <c r="B506" s="18">
        <f>A506*$M$8</f>
        <v>58518.648132923365</v>
      </c>
      <c r="C506" s="19">
        <v>0</v>
      </c>
      <c r="D506" s="19">
        <v>5000</v>
      </c>
      <c r="E506" s="19">
        <v>120</v>
      </c>
      <c r="F506" s="19">
        <v>100</v>
      </c>
      <c r="G506" s="18">
        <f t="shared" si="28"/>
        <v>11703.729626584674</v>
      </c>
      <c r="H506" s="19">
        <f t="shared" si="29"/>
        <v>14506.216044307788</v>
      </c>
      <c r="I506" s="18">
        <f t="shared" si="30"/>
        <v>14506.216044307788</v>
      </c>
      <c r="J506" s="19" t="str">
        <f t="shared" si="31"/>
        <v>USA</v>
      </c>
    </row>
    <row r="507" spans="1:10" ht="16" x14ac:dyDescent="0.2">
      <c r="A507" s="18">
        <v>619.4611336195195</v>
      </c>
      <c r="B507" s="18">
        <f>A507*$M$8</f>
        <v>92919.17004292793</v>
      </c>
      <c r="C507" s="19">
        <v>0</v>
      </c>
      <c r="D507" s="19">
        <v>5000</v>
      </c>
      <c r="E507" s="19">
        <v>120</v>
      </c>
      <c r="F507" s="19">
        <v>100</v>
      </c>
      <c r="G507" s="18">
        <f t="shared" si="28"/>
        <v>18583.834008585589</v>
      </c>
      <c r="H507" s="19">
        <f t="shared" si="29"/>
        <v>25973.056680975977</v>
      </c>
      <c r="I507" s="18">
        <f t="shared" si="30"/>
        <v>25973.056680975977</v>
      </c>
      <c r="J507" s="19" t="str">
        <f t="shared" si="31"/>
        <v>USA</v>
      </c>
    </row>
    <row r="508" spans="1:10" ht="16" x14ac:dyDescent="0.2">
      <c r="A508" s="18">
        <v>683.27274326387453</v>
      </c>
      <c r="B508" s="18">
        <f>A508*$M$8</f>
        <v>102490.91148958118</v>
      </c>
      <c r="C508" s="19">
        <v>0</v>
      </c>
      <c r="D508" s="19">
        <v>5000</v>
      </c>
      <c r="E508" s="19">
        <v>120</v>
      </c>
      <c r="F508" s="19">
        <v>100</v>
      </c>
      <c r="G508" s="18">
        <f t="shared" si="28"/>
        <v>20498.182297916239</v>
      </c>
      <c r="H508" s="19">
        <f t="shared" si="29"/>
        <v>29163.637163193722</v>
      </c>
      <c r="I508" s="18">
        <f t="shared" si="30"/>
        <v>29163.637163193722</v>
      </c>
      <c r="J508" s="19" t="str">
        <f t="shared" si="31"/>
        <v>USA</v>
      </c>
    </row>
    <row r="509" spans="1:10" ht="16" x14ac:dyDescent="0.2">
      <c r="A509" s="18">
        <v>364.99603593954635</v>
      </c>
      <c r="B509" s="18">
        <f>A509*$M$8</f>
        <v>54749.405390931948</v>
      </c>
      <c r="C509" s="19">
        <v>0</v>
      </c>
      <c r="D509" s="19">
        <v>5000</v>
      </c>
      <c r="E509" s="19">
        <v>120</v>
      </c>
      <c r="F509" s="19">
        <v>100</v>
      </c>
      <c r="G509" s="18">
        <f t="shared" si="28"/>
        <v>10949.881078186387</v>
      </c>
      <c r="H509" s="19">
        <f t="shared" si="29"/>
        <v>13249.801796977314</v>
      </c>
      <c r="I509" s="18">
        <f t="shared" si="30"/>
        <v>13249.801796977314</v>
      </c>
      <c r="J509" s="19" t="str">
        <f t="shared" si="31"/>
        <v>USA</v>
      </c>
    </row>
    <row r="510" spans="1:10" ht="16" x14ac:dyDescent="0.2">
      <c r="A510" s="18">
        <v>688.37603595497831</v>
      </c>
      <c r="B510" s="18">
        <f>A510*$M$8</f>
        <v>103256.40539324675</v>
      </c>
      <c r="C510" s="19">
        <v>0</v>
      </c>
      <c r="D510" s="19">
        <v>5000</v>
      </c>
      <c r="E510" s="19">
        <v>120</v>
      </c>
      <c r="F510" s="19">
        <v>100</v>
      </c>
      <c r="G510" s="18">
        <f t="shared" si="28"/>
        <v>20651.28107864935</v>
      </c>
      <c r="H510" s="19">
        <f t="shared" si="29"/>
        <v>29418.801797748922</v>
      </c>
      <c r="I510" s="18">
        <f t="shared" si="30"/>
        <v>29418.801797748922</v>
      </c>
      <c r="J510" s="19" t="str">
        <f t="shared" si="31"/>
        <v>USA</v>
      </c>
    </row>
    <row r="511" spans="1:10" ht="16" x14ac:dyDescent="0.2">
      <c r="A511" s="18">
        <v>336.03629532085557</v>
      </c>
      <c r="B511" s="18">
        <f>A511*$M$8</f>
        <v>50405.444298128336</v>
      </c>
      <c r="C511" s="19">
        <v>0</v>
      </c>
      <c r="D511" s="19">
        <v>5000</v>
      </c>
      <c r="E511" s="19">
        <v>120</v>
      </c>
      <c r="F511" s="19">
        <v>100</v>
      </c>
      <c r="G511" s="18">
        <f t="shared" si="28"/>
        <v>10081.08885962567</v>
      </c>
      <c r="H511" s="19">
        <f t="shared" si="29"/>
        <v>11801.814766042779</v>
      </c>
      <c r="I511" s="18">
        <f t="shared" si="30"/>
        <v>11801.814766042779</v>
      </c>
      <c r="J511" s="19" t="str">
        <f t="shared" si="31"/>
        <v>USA</v>
      </c>
    </row>
    <row r="512" spans="1:10" ht="16" x14ac:dyDescent="0.2">
      <c r="A512" s="18">
        <v>562.01545761992008</v>
      </c>
      <c r="B512" s="18">
        <f>A512*$M$8</f>
        <v>84302.318642988015</v>
      </c>
      <c r="C512" s="19">
        <v>0</v>
      </c>
      <c r="D512" s="19">
        <v>5000</v>
      </c>
      <c r="E512" s="19">
        <v>120</v>
      </c>
      <c r="F512" s="19">
        <v>100</v>
      </c>
      <c r="G512" s="18">
        <f t="shared" si="28"/>
        <v>16860.463728597606</v>
      </c>
      <c r="H512" s="19">
        <f t="shared" si="29"/>
        <v>23100.77288099601</v>
      </c>
      <c r="I512" s="18">
        <f t="shared" si="30"/>
        <v>23100.77288099601</v>
      </c>
      <c r="J512" s="19" t="str">
        <f t="shared" si="31"/>
        <v>USA</v>
      </c>
    </row>
    <row r="513" spans="1:10" ht="16" x14ac:dyDescent="0.2">
      <c r="A513" s="18">
        <v>593.79621799746349</v>
      </c>
      <c r="B513" s="18">
        <f>A513*$M$8</f>
        <v>89069.432699619516</v>
      </c>
      <c r="C513" s="19">
        <v>0</v>
      </c>
      <c r="D513" s="19">
        <v>5000</v>
      </c>
      <c r="E513" s="19">
        <v>120</v>
      </c>
      <c r="F513" s="19">
        <v>100</v>
      </c>
      <c r="G513" s="18">
        <f t="shared" si="28"/>
        <v>17813.8865399239</v>
      </c>
      <c r="H513" s="19">
        <f t="shared" si="29"/>
        <v>24689.81089987317</v>
      </c>
      <c r="I513" s="18">
        <f t="shared" si="30"/>
        <v>24689.81089987317</v>
      </c>
      <c r="J513" s="19" t="str">
        <f t="shared" si="31"/>
        <v>USA</v>
      </c>
    </row>
    <row r="514" spans="1:10" ht="16" x14ac:dyDescent="0.2">
      <c r="A514" s="18">
        <v>733.03588336940663</v>
      </c>
      <c r="B514" s="18">
        <f>A514*$M$8</f>
        <v>109955.38250541099</v>
      </c>
      <c r="C514" s="19">
        <v>0</v>
      </c>
      <c r="D514" s="19">
        <v>5000</v>
      </c>
      <c r="E514" s="19">
        <v>120</v>
      </c>
      <c r="F514" s="19">
        <v>100</v>
      </c>
      <c r="G514" s="18">
        <f t="shared" si="28"/>
        <v>21991.076501082192</v>
      </c>
      <c r="H514" s="19">
        <f t="shared" si="29"/>
        <v>31651.794168470326</v>
      </c>
      <c r="I514" s="18">
        <f t="shared" si="30"/>
        <v>31651.794168470326</v>
      </c>
      <c r="J514" s="19" t="str">
        <f t="shared" si="31"/>
        <v>USA</v>
      </c>
    </row>
    <row r="515" spans="1:10" ht="16" x14ac:dyDescent="0.2">
      <c r="A515" s="18">
        <v>334.09178961724592</v>
      </c>
      <c r="B515" s="18">
        <f>A515*$M$8</f>
        <v>50113.768442586887</v>
      </c>
      <c r="C515" s="19">
        <v>0</v>
      </c>
      <c r="D515" s="19">
        <v>5000</v>
      </c>
      <c r="E515" s="19">
        <v>120</v>
      </c>
      <c r="F515" s="19">
        <v>100</v>
      </c>
      <c r="G515" s="18">
        <f t="shared" ref="G515:G578" si="32">B515-(A515*E515)</f>
        <v>10022.753688517376</v>
      </c>
      <c r="H515" s="19">
        <f t="shared" ref="H515:H578" si="33">B515-((A515*F515)+5000)</f>
        <v>11704.589480862291</v>
      </c>
      <c r="I515" s="18">
        <f t="shared" ref="I515:I578" si="34">MAX(G515:H515)</f>
        <v>11704.589480862291</v>
      </c>
      <c r="J515" s="19" t="str">
        <f t="shared" ref="J515:J578" si="35">IF(I515=H515,"USA","Europe")</f>
        <v>USA</v>
      </c>
    </row>
    <row r="516" spans="1:10" ht="16" x14ac:dyDescent="0.2">
      <c r="A516" s="18">
        <v>280.70809705215885</v>
      </c>
      <c r="B516" s="18">
        <f>A516*$M$8</f>
        <v>42106.214557823827</v>
      </c>
      <c r="C516" s="19">
        <v>0</v>
      </c>
      <c r="D516" s="19">
        <v>5000</v>
      </c>
      <c r="E516" s="19">
        <v>120</v>
      </c>
      <c r="F516" s="19">
        <v>100</v>
      </c>
      <c r="G516" s="18">
        <f t="shared" si="32"/>
        <v>8421.2429115647683</v>
      </c>
      <c r="H516" s="19">
        <f t="shared" si="33"/>
        <v>9035.4048526079423</v>
      </c>
      <c r="I516" s="18">
        <f t="shared" si="34"/>
        <v>9035.4048526079423</v>
      </c>
      <c r="J516" s="19" t="str">
        <f t="shared" si="35"/>
        <v>USA</v>
      </c>
    </row>
    <row r="517" spans="1:10" ht="16" x14ac:dyDescent="0.2">
      <c r="A517" s="18">
        <v>660.98715563350697</v>
      </c>
      <c r="B517" s="18">
        <f>A517*$M$8</f>
        <v>99148.073345026045</v>
      </c>
      <c r="C517" s="19">
        <v>0</v>
      </c>
      <c r="D517" s="19">
        <v>5000</v>
      </c>
      <c r="E517" s="19">
        <v>120</v>
      </c>
      <c r="F517" s="19">
        <v>100</v>
      </c>
      <c r="G517" s="18">
        <f t="shared" si="32"/>
        <v>19829.614669005212</v>
      </c>
      <c r="H517" s="19">
        <f t="shared" si="33"/>
        <v>28049.357781675353</v>
      </c>
      <c r="I517" s="18">
        <f t="shared" si="34"/>
        <v>28049.357781675353</v>
      </c>
      <c r="J517" s="19" t="str">
        <f t="shared" si="35"/>
        <v>USA</v>
      </c>
    </row>
    <row r="518" spans="1:10" ht="16" x14ac:dyDescent="0.2">
      <c r="A518" s="18">
        <v>211.124732350523</v>
      </c>
      <c r="B518" s="18">
        <f>A518*$M$8</f>
        <v>31668.709852578449</v>
      </c>
      <c r="C518" s="19">
        <v>0</v>
      </c>
      <c r="D518" s="19">
        <v>5000</v>
      </c>
      <c r="E518" s="19">
        <v>120</v>
      </c>
      <c r="F518" s="19">
        <v>100</v>
      </c>
      <c r="G518" s="18">
        <f t="shared" si="32"/>
        <v>6333.7419705156899</v>
      </c>
      <c r="H518" s="19">
        <f t="shared" si="33"/>
        <v>5556.2366175261486</v>
      </c>
      <c r="I518" s="18">
        <f t="shared" si="34"/>
        <v>6333.7419705156899</v>
      </c>
      <c r="J518" s="19" t="str">
        <f t="shared" si="35"/>
        <v>Europe</v>
      </c>
    </row>
    <row r="519" spans="1:10" ht="16" x14ac:dyDescent="0.2">
      <c r="A519" s="18">
        <v>573.37661523994836</v>
      </c>
      <c r="B519" s="18">
        <f>A519*$M$8</f>
        <v>86006.492285992252</v>
      </c>
      <c r="C519" s="19">
        <v>0</v>
      </c>
      <c r="D519" s="19">
        <v>5000</v>
      </c>
      <c r="E519" s="19">
        <v>120</v>
      </c>
      <c r="F519" s="19">
        <v>100</v>
      </c>
      <c r="G519" s="18">
        <f t="shared" si="32"/>
        <v>17201.298457198442</v>
      </c>
      <c r="H519" s="19">
        <f t="shared" si="33"/>
        <v>23668.830761997415</v>
      </c>
      <c r="I519" s="18">
        <f t="shared" si="34"/>
        <v>23668.830761997415</v>
      </c>
      <c r="J519" s="19" t="str">
        <f t="shared" si="35"/>
        <v>USA</v>
      </c>
    </row>
    <row r="520" spans="1:10" ht="16" x14ac:dyDescent="0.2">
      <c r="A520" s="18">
        <v>740.77233781142741</v>
      </c>
      <c r="B520" s="18">
        <f>A520*$M$8</f>
        <v>111115.85067171411</v>
      </c>
      <c r="C520" s="19">
        <v>0</v>
      </c>
      <c r="D520" s="19">
        <v>5000</v>
      </c>
      <c r="E520" s="19">
        <v>120</v>
      </c>
      <c r="F520" s="19">
        <v>100</v>
      </c>
      <c r="G520" s="18">
        <f t="shared" si="32"/>
        <v>22223.170134342829</v>
      </c>
      <c r="H520" s="19">
        <f t="shared" si="33"/>
        <v>32038.616890571371</v>
      </c>
      <c r="I520" s="18">
        <f t="shared" si="34"/>
        <v>32038.616890571371</v>
      </c>
      <c r="J520" s="19" t="str">
        <f t="shared" si="35"/>
        <v>USA</v>
      </c>
    </row>
    <row r="521" spans="1:10" ht="16" x14ac:dyDescent="0.2">
      <c r="A521" s="18">
        <v>760.68159665944131</v>
      </c>
      <c r="B521" s="18">
        <f>A521*$M$8</f>
        <v>114102.2394989162</v>
      </c>
      <c r="C521" s="19">
        <v>0</v>
      </c>
      <c r="D521" s="19">
        <v>5000</v>
      </c>
      <c r="E521" s="19">
        <v>120</v>
      </c>
      <c r="F521" s="19">
        <v>100</v>
      </c>
      <c r="G521" s="18">
        <f t="shared" si="32"/>
        <v>22820.447899783234</v>
      </c>
      <c r="H521" s="19">
        <f t="shared" si="33"/>
        <v>33034.079832972071</v>
      </c>
      <c r="I521" s="18">
        <f t="shared" si="34"/>
        <v>33034.079832972071</v>
      </c>
      <c r="J521" s="19" t="str">
        <f t="shared" si="35"/>
        <v>USA</v>
      </c>
    </row>
    <row r="522" spans="1:10" ht="16" x14ac:dyDescent="0.2">
      <c r="A522" s="18">
        <v>575.59505522977338</v>
      </c>
      <c r="B522" s="18">
        <f>A522*$M$8</f>
        <v>86339.258284466006</v>
      </c>
      <c r="C522" s="19">
        <v>0</v>
      </c>
      <c r="D522" s="19">
        <v>5000</v>
      </c>
      <c r="E522" s="19">
        <v>120</v>
      </c>
      <c r="F522" s="19">
        <v>100</v>
      </c>
      <c r="G522" s="18">
        <f t="shared" si="32"/>
        <v>17267.851656893195</v>
      </c>
      <c r="H522" s="19">
        <f t="shared" si="33"/>
        <v>23779.752761488671</v>
      </c>
      <c r="I522" s="18">
        <f t="shared" si="34"/>
        <v>23779.752761488671</v>
      </c>
      <c r="J522" s="19" t="str">
        <f t="shared" si="35"/>
        <v>USA</v>
      </c>
    </row>
    <row r="523" spans="1:10" ht="16" x14ac:dyDescent="0.2">
      <c r="A523" s="18">
        <v>226.09324679993711</v>
      </c>
      <c r="B523" s="18">
        <f>A523*$M$8</f>
        <v>33913.987019990564</v>
      </c>
      <c r="C523" s="19">
        <v>0</v>
      </c>
      <c r="D523" s="19">
        <v>5000</v>
      </c>
      <c r="E523" s="19">
        <v>120</v>
      </c>
      <c r="F523" s="19">
        <v>100</v>
      </c>
      <c r="G523" s="18">
        <f t="shared" si="32"/>
        <v>6782.7974039981127</v>
      </c>
      <c r="H523" s="19">
        <f t="shared" si="33"/>
        <v>6304.6623399968521</v>
      </c>
      <c r="I523" s="18">
        <f t="shared" si="34"/>
        <v>6782.7974039981127</v>
      </c>
      <c r="J523" s="19" t="str">
        <f t="shared" si="35"/>
        <v>Europe</v>
      </c>
    </row>
    <row r="524" spans="1:10" ht="16" x14ac:dyDescent="0.2">
      <c r="A524" s="18">
        <v>749.19896654281717</v>
      </c>
      <c r="B524" s="18">
        <f>A524*$M$8</f>
        <v>112379.84498142258</v>
      </c>
      <c r="C524" s="19">
        <v>0</v>
      </c>
      <c r="D524" s="19">
        <v>5000</v>
      </c>
      <c r="E524" s="19">
        <v>120</v>
      </c>
      <c r="F524" s="19">
        <v>100</v>
      </c>
      <c r="G524" s="18">
        <f t="shared" si="32"/>
        <v>22475.968996284515</v>
      </c>
      <c r="H524" s="19">
        <f t="shared" si="33"/>
        <v>32459.948327140854</v>
      </c>
      <c r="I524" s="18">
        <f t="shared" si="34"/>
        <v>32459.948327140854</v>
      </c>
      <c r="J524" s="19" t="str">
        <f t="shared" si="35"/>
        <v>USA</v>
      </c>
    </row>
    <row r="525" spans="1:10" ht="16" x14ac:dyDescent="0.2">
      <c r="A525" s="18">
        <v>787.03068512819277</v>
      </c>
      <c r="B525" s="18">
        <f>A525*$M$8</f>
        <v>118054.60276922892</v>
      </c>
      <c r="C525" s="19">
        <v>0</v>
      </c>
      <c r="D525" s="19">
        <v>5000</v>
      </c>
      <c r="E525" s="19">
        <v>120</v>
      </c>
      <c r="F525" s="19">
        <v>100</v>
      </c>
      <c r="G525" s="18">
        <f t="shared" si="32"/>
        <v>23610.92055384579</v>
      </c>
      <c r="H525" s="19">
        <f t="shared" si="33"/>
        <v>34351.53425640965</v>
      </c>
      <c r="I525" s="18">
        <f t="shared" si="34"/>
        <v>34351.53425640965</v>
      </c>
      <c r="J525" s="19" t="str">
        <f t="shared" si="35"/>
        <v>USA</v>
      </c>
    </row>
    <row r="526" spans="1:10" ht="16" x14ac:dyDescent="0.2">
      <c r="A526" s="18">
        <v>624.72494953532009</v>
      </c>
      <c r="B526" s="18">
        <f>A526*$M$8</f>
        <v>93708.742430298007</v>
      </c>
      <c r="C526" s="19">
        <v>0</v>
      </c>
      <c r="D526" s="19">
        <v>5000</v>
      </c>
      <c r="E526" s="19">
        <v>120</v>
      </c>
      <c r="F526" s="19">
        <v>100</v>
      </c>
      <c r="G526" s="18">
        <f t="shared" si="32"/>
        <v>18741.748486059601</v>
      </c>
      <c r="H526" s="19">
        <f t="shared" si="33"/>
        <v>26236.247476766002</v>
      </c>
      <c r="I526" s="18">
        <f t="shared" si="34"/>
        <v>26236.247476766002</v>
      </c>
      <c r="J526" s="19" t="str">
        <f t="shared" si="35"/>
        <v>USA</v>
      </c>
    </row>
    <row r="527" spans="1:10" ht="16" x14ac:dyDescent="0.2">
      <c r="A527" s="18">
        <v>352.22684012363982</v>
      </c>
      <c r="B527" s="18">
        <f>A527*$M$8</f>
        <v>52834.02601854597</v>
      </c>
      <c r="C527" s="19">
        <v>0</v>
      </c>
      <c r="D527" s="19">
        <v>5000</v>
      </c>
      <c r="E527" s="19">
        <v>120</v>
      </c>
      <c r="F527" s="19">
        <v>100</v>
      </c>
      <c r="G527" s="18">
        <f t="shared" si="32"/>
        <v>10566.805203709191</v>
      </c>
      <c r="H527" s="19">
        <f t="shared" si="33"/>
        <v>12611.342006181985</v>
      </c>
      <c r="I527" s="18">
        <f t="shared" si="34"/>
        <v>12611.342006181985</v>
      </c>
      <c r="J527" s="19" t="str">
        <f t="shared" si="35"/>
        <v>USA</v>
      </c>
    </row>
    <row r="528" spans="1:10" ht="16" x14ac:dyDescent="0.2">
      <c r="A528" s="18">
        <v>276.50195801467726</v>
      </c>
      <c r="B528" s="18">
        <f>A528*$M$8</f>
        <v>41475.29370220159</v>
      </c>
      <c r="C528" s="19">
        <v>0</v>
      </c>
      <c r="D528" s="19">
        <v>5000</v>
      </c>
      <c r="E528" s="19">
        <v>120</v>
      </c>
      <c r="F528" s="19">
        <v>100</v>
      </c>
      <c r="G528" s="18">
        <f t="shared" si="32"/>
        <v>8295.0587404403195</v>
      </c>
      <c r="H528" s="19">
        <f t="shared" si="33"/>
        <v>8825.0979007338647</v>
      </c>
      <c r="I528" s="18">
        <f t="shared" si="34"/>
        <v>8825.0979007338647</v>
      </c>
      <c r="J528" s="19" t="str">
        <f t="shared" si="35"/>
        <v>USA</v>
      </c>
    </row>
    <row r="529" spans="1:10" ht="16" x14ac:dyDescent="0.2">
      <c r="A529" s="18">
        <v>768.40835268069441</v>
      </c>
      <c r="B529" s="18">
        <f>A529*$M$8</f>
        <v>115261.25290210416</v>
      </c>
      <c r="C529" s="19">
        <v>0</v>
      </c>
      <c r="D529" s="19">
        <v>5000</v>
      </c>
      <c r="E529" s="19">
        <v>120</v>
      </c>
      <c r="F529" s="19">
        <v>100</v>
      </c>
      <c r="G529" s="18">
        <f t="shared" si="32"/>
        <v>23052.250580420819</v>
      </c>
      <c r="H529" s="19">
        <f t="shared" si="33"/>
        <v>33420.417634034719</v>
      </c>
      <c r="I529" s="18">
        <f t="shared" si="34"/>
        <v>33420.417634034719</v>
      </c>
      <c r="J529" s="19" t="str">
        <f t="shared" si="35"/>
        <v>USA</v>
      </c>
    </row>
    <row r="530" spans="1:10" ht="16" x14ac:dyDescent="0.2">
      <c r="A530" s="18">
        <v>239.18350443205958</v>
      </c>
      <c r="B530" s="18">
        <f>A530*$M$8</f>
        <v>35877.525664808934</v>
      </c>
      <c r="C530" s="19">
        <v>0</v>
      </c>
      <c r="D530" s="19">
        <v>5000</v>
      </c>
      <c r="E530" s="19">
        <v>120</v>
      </c>
      <c r="F530" s="19">
        <v>100</v>
      </c>
      <c r="G530" s="18">
        <f t="shared" si="32"/>
        <v>7175.5051329617854</v>
      </c>
      <c r="H530" s="19">
        <f t="shared" si="33"/>
        <v>6959.1752216029781</v>
      </c>
      <c r="I530" s="18">
        <f t="shared" si="34"/>
        <v>7175.5051329617854</v>
      </c>
      <c r="J530" s="19" t="str">
        <f t="shared" si="35"/>
        <v>Europe</v>
      </c>
    </row>
    <row r="531" spans="1:10" ht="16" x14ac:dyDescent="0.2">
      <c r="A531" s="18">
        <v>557.15898962559129</v>
      </c>
      <c r="B531" s="18">
        <f>A531*$M$8</f>
        <v>83573.848443838695</v>
      </c>
      <c r="C531" s="19">
        <v>0</v>
      </c>
      <c r="D531" s="19">
        <v>5000</v>
      </c>
      <c r="E531" s="19">
        <v>120</v>
      </c>
      <c r="F531" s="19">
        <v>100</v>
      </c>
      <c r="G531" s="18">
        <f t="shared" si="32"/>
        <v>16714.769688767745</v>
      </c>
      <c r="H531" s="19">
        <f t="shared" si="33"/>
        <v>22857.949481279567</v>
      </c>
      <c r="I531" s="18">
        <f t="shared" si="34"/>
        <v>22857.949481279567</v>
      </c>
      <c r="J531" s="19" t="str">
        <f t="shared" si="35"/>
        <v>USA</v>
      </c>
    </row>
    <row r="532" spans="1:10" ht="16" x14ac:dyDescent="0.2">
      <c r="A532" s="18">
        <v>571.13863731321817</v>
      </c>
      <c r="B532" s="18">
        <f>A532*$M$8</f>
        <v>85670.795596982731</v>
      </c>
      <c r="C532" s="19">
        <v>0</v>
      </c>
      <c r="D532" s="19">
        <v>5000</v>
      </c>
      <c r="E532" s="19">
        <v>120</v>
      </c>
      <c r="F532" s="19">
        <v>100</v>
      </c>
      <c r="G532" s="18">
        <f t="shared" si="32"/>
        <v>17134.159119396558</v>
      </c>
      <c r="H532" s="19">
        <f t="shared" si="33"/>
        <v>23556.93186566091</v>
      </c>
      <c r="I532" s="18">
        <f t="shared" si="34"/>
        <v>23556.93186566091</v>
      </c>
      <c r="J532" s="19" t="str">
        <f t="shared" si="35"/>
        <v>USA</v>
      </c>
    </row>
    <row r="533" spans="1:10" ht="16" x14ac:dyDescent="0.2">
      <c r="A533" s="18">
        <v>327.0773232574935</v>
      </c>
      <c r="B533" s="18">
        <f>A533*$M$8</f>
        <v>49061.598488624026</v>
      </c>
      <c r="C533" s="19">
        <v>0</v>
      </c>
      <c r="D533" s="19">
        <v>5000</v>
      </c>
      <c r="E533" s="19">
        <v>120</v>
      </c>
      <c r="F533" s="19">
        <v>100</v>
      </c>
      <c r="G533" s="18">
        <f t="shared" si="32"/>
        <v>9812.3196977248081</v>
      </c>
      <c r="H533" s="19">
        <f t="shared" si="33"/>
        <v>11353.86616287467</v>
      </c>
      <c r="I533" s="18">
        <f t="shared" si="34"/>
        <v>11353.86616287467</v>
      </c>
      <c r="J533" s="19" t="str">
        <f t="shared" si="35"/>
        <v>USA</v>
      </c>
    </row>
    <row r="534" spans="1:10" ht="16" x14ac:dyDescent="0.2">
      <c r="A534" s="18">
        <v>588.57198869277352</v>
      </c>
      <c r="B534" s="18">
        <f>A534*$M$8</f>
        <v>88285.798303916032</v>
      </c>
      <c r="C534" s="19">
        <v>0</v>
      </c>
      <c r="D534" s="19">
        <v>5000</v>
      </c>
      <c r="E534" s="19">
        <v>120</v>
      </c>
      <c r="F534" s="19">
        <v>100</v>
      </c>
      <c r="G534" s="18">
        <f t="shared" si="32"/>
        <v>17657.159660783203</v>
      </c>
      <c r="H534" s="19">
        <f t="shared" si="33"/>
        <v>24428.59943463868</v>
      </c>
      <c r="I534" s="18">
        <f t="shared" si="34"/>
        <v>24428.59943463868</v>
      </c>
      <c r="J534" s="19" t="str">
        <f t="shared" si="35"/>
        <v>USA</v>
      </c>
    </row>
    <row r="535" spans="1:10" ht="16" x14ac:dyDescent="0.2">
      <c r="A535" s="18">
        <v>529.41395944422754</v>
      </c>
      <c r="B535" s="18">
        <f>A535*$M$8</f>
        <v>79412.093916634127</v>
      </c>
      <c r="C535" s="19">
        <v>0</v>
      </c>
      <c r="D535" s="19">
        <v>5000</v>
      </c>
      <c r="E535" s="19">
        <v>120</v>
      </c>
      <c r="F535" s="19">
        <v>100</v>
      </c>
      <c r="G535" s="18">
        <f t="shared" si="32"/>
        <v>15882.418783326822</v>
      </c>
      <c r="H535" s="19">
        <f t="shared" si="33"/>
        <v>21470.697972211376</v>
      </c>
      <c r="I535" s="18">
        <f t="shared" si="34"/>
        <v>21470.697972211376</v>
      </c>
      <c r="J535" s="19" t="str">
        <f t="shared" si="35"/>
        <v>USA</v>
      </c>
    </row>
    <row r="536" spans="1:10" ht="16" x14ac:dyDescent="0.2">
      <c r="A536" s="18">
        <v>460.41637913343328</v>
      </c>
      <c r="B536" s="18">
        <f>A536*$M$8</f>
        <v>69062.456870014998</v>
      </c>
      <c r="C536" s="19">
        <v>0</v>
      </c>
      <c r="D536" s="19">
        <v>5000</v>
      </c>
      <c r="E536" s="19">
        <v>120</v>
      </c>
      <c r="F536" s="19">
        <v>100</v>
      </c>
      <c r="G536" s="18">
        <f t="shared" si="32"/>
        <v>13812.491374003002</v>
      </c>
      <c r="H536" s="19">
        <f t="shared" si="33"/>
        <v>18020.818956671668</v>
      </c>
      <c r="I536" s="18">
        <f t="shared" si="34"/>
        <v>18020.818956671668</v>
      </c>
      <c r="J536" s="19" t="str">
        <f t="shared" si="35"/>
        <v>USA</v>
      </c>
    </row>
    <row r="537" spans="1:10" ht="16" x14ac:dyDescent="0.2">
      <c r="A537" s="18">
        <v>618.08409561313886</v>
      </c>
      <c r="B537" s="18">
        <f>A537*$M$8</f>
        <v>92712.614341970824</v>
      </c>
      <c r="C537" s="19">
        <v>0</v>
      </c>
      <c r="D537" s="19">
        <v>5000</v>
      </c>
      <c r="E537" s="19">
        <v>120</v>
      </c>
      <c r="F537" s="19">
        <v>100</v>
      </c>
      <c r="G537" s="18">
        <f t="shared" si="32"/>
        <v>18542.522868394168</v>
      </c>
      <c r="H537" s="19">
        <f t="shared" si="33"/>
        <v>25904.204780656932</v>
      </c>
      <c r="I537" s="18">
        <f t="shared" si="34"/>
        <v>25904.204780656932</v>
      </c>
      <c r="J537" s="19" t="str">
        <f t="shared" si="35"/>
        <v>USA</v>
      </c>
    </row>
    <row r="538" spans="1:10" ht="16" x14ac:dyDescent="0.2">
      <c r="A538" s="18">
        <v>339.39497002372286</v>
      </c>
      <c r="B538" s="18">
        <f>A538*$M$8</f>
        <v>50909.245503558428</v>
      </c>
      <c r="C538" s="19">
        <v>0</v>
      </c>
      <c r="D538" s="19">
        <v>5000</v>
      </c>
      <c r="E538" s="19">
        <v>120</v>
      </c>
      <c r="F538" s="19">
        <v>100</v>
      </c>
      <c r="G538" s="18">
        <f t="shared" si="32"/>
        <v>10181.849100711683</v>
      </c>
      <c r="H538" s="19">
        <f t="shared" si="33"/>
        <v>11969.748501186143</v>
      </c>
      <c r="I538" s="18">
        <f t="shared" si="34"/>
        <v>11969.748501186143</v>
      </c>
      <c r="J538" s="19" t="str">
        <f t="shared" si="35"/>
        <v>USA</v>
      </c>
    </row>
    <row r="539" spans="1:10" ht="16" x14ac:dyDescent="0.2">
      <c r="A539" s="18">
        <v>611.26118870976438</v>
      </c>
      <c r="B539" s="18">
        <f>A539*$M$8</f>
        <v>91689.178306464659</v>
      </c>
      <c r="C539" s="19">
        <v>0</v>
      </c>
      <c r="D539" s="19">
        <v>5000</v>
      </c>
      <c r="E539" s="19">
        <v>120</v>
      </c>
      <c r="F539" s="19">
        <v>100</v>
      </c>
      <c r="G539" s="18">
        <f t="shared" si="32"/>
        <v>18337.835661292935</v>
      </c>
      <c r="H539" s="19">
        <f t="shared" si="33"/>
        <v>25563.05943548822</v>
      </c>
      <c r="I539" s="18">
        <f t="shared" si="34"/>
        <v>25563.05943548822</v>
      </c>
      <c r="J539" s="19" t="str">
        <f t="shared" si="35"/>
        <v>USA</v>
      </c>
    </row>
    <row r="540" spans="1:10" ht="16" x14ac:dyDescent="0.2">
      <c r="A540" s="18">
        <v>266.79864500965863</v>
      </c>
      <c r="B540" s="18">
        <f>A540*$M$8</f>
        <v>40019.796751448797</v>
      </c>
      <c r="C540" s="19">
        <v>0</v>
      </c>
      <c r="D540" s="19">
        <v>5000</v>
      </c>
      <c r="E540" s="19">
        <v>120</v>
      </c>
      <c r="F540" s="19">
        <v>100</v>
      </c>
      <c r="G540" s="18">
        <f t="shared" si="32"/>
        <v>8003.9593502897624</v>
      </c>
      <c r="H540" s="19">
        <f t="shared" si="33"/>
        <v>8339.9322504829361</v>
      </c>
      <c r="I540" s="18">
        <f t="shared" si="34"/>
        <v>8339.9322504829361</v>
      </c>
      <c r="J540" s="19" t="str">
        <f t="shared" si="35"/>
        <v>USA</v>
      </c>
    </row>
    <row r="541" spans="1:10" ht="16" x14ac:dyDescent="0.2">
      <c r="A541" s="18">
        <v>284.82667733208586</v>
      </c>
      <c r="B541" s="18">
        <f>A541*$M$8</f>
        <v>42724.00159981288</v>
      </c>
      <c r="C541" s="19">
        <v>0</v>
      </c>
      <c r="D541" s="19">
        <v>5000</v>
      </c>
      <c r="E541" s="19">
        <v>120</v>
      </c>
      <c r="F541" s="19">
        <v>100</v>
      </c>
      <c r="G541" s="18">
        <f t="shared" si="32"/>
        <v>8544.8003199625746</v>
      </c>
      <c r="H541" s="19">
        <f t="shared" si="33"/>
        <v>9241.3338666042982</v>
      </c>
      <c r="I541" s="18">
        <f t="shared" si="34"/>
        <v>9241.3338666042982</v>
      </c>
      <c r="J541" s="19" t="str">
        <f t="shared" si="35"/>
        <v>USA</v>
      </c>
    </row>
    <row r="542" spans="1:10" ht="16" x14ac:dyDescent="0.2">
      <c r="A542" s="18">
        <v>281.9659203672623</v>
      </c>
      <c r="B542" s="18">
        <f>A542*$M$8</f>
        <v>42294.888055089345</v>
      </c>
      <c r="C542" s="19">
        <v>0</v>
      </c>
      <c r="D542" s="19">
        <v>5000</v>
      </c>
      <c r="E542" s="19">
        <v>120</v>
      </c>
      <c r="F542" s="19">
        <v>100</v>
      </c>
      <c r="G542" s="18">
        <f t="shared" si="32"/>
        <v>8458.9776110178718</v>
      </c>
      <c r="H542" s="19">
        <f t="shared" si="33"/>
        <v>9098.2960183631149</v>
      </c>
      <c r="I542" s="18">
        <f t="shared" si="34"/>
        <v>9098.2960183631149</v>
      </c>
      <c r="J542" s="19" t="str">
        <f t="shared" si="35"/>
        <v>USA</v>
      </c>
    </row>
    <row r="543" spans="1:10" ht="16" x14ac:dyDescent="0.2">
      <c r="A543" s="18">
        <v>201.2236125772929</v>
      </c>
      <c r="B543" s="18">
        <f>A543*$M$8</f>
        <v>30183.541886593935</v>
      </c>
      <c r="C543" s="19">
        <v>0</v>
      </c>
      <c r="D543" s="19">
        <v>5000</v>
      </c>
      <c r="E543" s="19">
        <v>120</v>
      </c>
      <c r="F543" s="19">
        <v>100</v>
      </c>
      <c r="G543" s="18">
        <f t="shared" si="32"/>
        <v>6036.7083773187878</v>
      </c>
      <c r="H543" s="19">
        <f t="shared" si="33"/>
        <v>5061.1806288646476</v>
      </c>
      <c r="I543" s="18">
        <f t="shared" si="34"/>
        <v>6036.7083773187878</v>
      </c>
      <c r="J543" s="19" t="str">
        <f t="shared" si="35"/>
        <v>Europe</v>
      </c>
    </row>
    <row r="544" spans="1:10" ht="16" x14ac:dyDescent="0.2">
      <c r="A544" s="18">
        <v>365.25658656156463</v>
      </c>
      <c r="B544" s="18">
        <f>A544*$M$8</f>
        <v>54788.487984234693</v>
      </c>
      <c r="C544" s="19">
        <v>0</v>
      </c>
      <c r="D544" s="19">
        <v>5000</v>
      </c>
      <c r="E544" s="19">
        <v>120</v>
      </c>
      <c r="F544" s="19">
        <v>100</v>
      </c>
      <c r="G544" s="18">
        <f t="shared" si="32"/>
        <v>10957.697596846934</v>
      </c>
      <c r="H544" s="19">
        <f t="shared" si="33"/>
        <v>13262.829328078231</v>
      </c>
      <c r="I544" s="18">
        <f t="shared" si="34"/>
        <v>13262.829328078231</v>
      </c>
      <c r="J544" s="19" t="str">
        <f t="shared" si="35"/>
        <v>USA</v>
      </c>
    </row>
    <row r="545" spans="1:10" ht="16" x14ac:dyDescent="0.2">
      <c r="A545" s="18">
        <v>267.45034021672342</v>
      </c>
      <c r="B545" s="18">
        <f>A545*$M$8</f>
        <v>40117.551032508512</v>
      </c>
      <c r="C545" s="19">
        <v>0</v>
      </c>
      <c r="D545" s="19">
        <v>5000</v>
      </c>
      <c r="E545" s="19">
        <v>120</v>
      </c>
      <c r="F545" s="19">
        <v>100</v>
      </c>
      <c r="G545" s="18">
        <f t="shared" si="32"/>
        <v>8023.5102065017018</v>
      </c>
      <c r="H545" s="19">
        <f t="shared" si="33"/>
        <v>8372.5170108361708</v>
      </c>
      <c r="I545" s="18">
        <f t="shared" si="34"/>
        <v>8372.5170108361708</v>
      </c>
      <c r="J545" s="19" t="str">
        <f t="shared" si="35"/>
        <v>USA</v>
      </c>
    </row>
    <row r="546" spans="1:10" ht="16" x14ac:dyDescent="0.2">
      <c r="A546" s="18">
        <v>437.86802247067357</v>
      </c>
      <c r="B546" s="18">
        <f>A546*$M$8</f>
        <v>65680.203370601041</v>
      </c>
      <c r="C546" s="19">
        <v>0</v>
      </c>
      <c r="D546" s="19">
        <v>5000</v>
      </c>
      <c r="E546" s="19">
        <v>120</v>
      </c>
      <c r="F546" s="19">
        <v>100</v>
      </c>
      <c r="G546" s="18">
        <f t="shared" si="32"/>
        <v>13136.04067412021</v>
      </c>
      <c r="H546" s="19">
        <f t="shared" si="33"/>
        <v>16893.401123533687</v>
      </c>
      <c r="I546" s="18">
        <f t="shared" si="34"/>
        <v>16893.401123533687</v>
      </c>
      <c r="J546" s="19" t="str">
        <f t="shared" si="35"/>
        <v>USA</v>
      </c>
    </row>
    <row r="547" spans="1:10" ht="16" x14ac:dyDescent="0.2">
      <c r="A547" s="18">
        <v>247.85366461046675</v>
      </c>
      <c r="B547" s="18">
        <f>A547*$M$8</f>
        <v>37178.049691570013</v>
      </c>
      <c r="C547" s="19">
        <v>0</v>
      </c>
      <c r="D547" s="19">
        <v>5000</v>
      </c>
      <c r="E547" s="19">
        <v>120</v>
      </c>
      <c r="F547" s="19">
        <v>100</v>
      </c>
      <c r="G547" s="18">
        <f t="shared" si="32"/>
        <v>7435.6099383140026</v>
      </c>
      <c r="H547" s="19">
        <f t="shared" si="33"/>
        <v>7392.6832305233365</v>
      </c>
      <c r="I547" s="18">
        <f t="shared" si="34"/>
        <v>7435.6099383140026</v>
      </c>
      <c r="J547" s="19" t="str">
        <f t="shared" si="35"/>
        <v>Europe</v>
      </c>
    </row>
    <row r="548" spans="1:10" ht="16" x14ac:dyDescent="0.2">
      <c r="A548" s="18">
        <v>476.54110811489687</v>
      </c>
      <c r="B548" s="18">
        <f>A548*$M$8</f>
        <v>71481.166217234524</v>
      </c>
      <c r="C548" s="19">
        <v>0</v>
      </c>
      <c r="D548" s="19">
        <v>5000</v>
      </c>
      <c r="E548" s="19">
        <v>120</v>
      </c>
      <c r="F548" s="19">
        <v>100</v>
      </c>
      <c r="G548" s="18">
        <f t="shared" si="32"/>
        <v>14296.233243446899</v>
      </c>
      <c r="H548" s="19">
        <f t="shared" si="33"/>
        <v>18827.055405744839</v>
      </c>
      <c r="I548" s="18">
        <f t="shared" si="34"/>
        <v>18827.055405744839</v>
      </c>
      <c r="J548" s="19" t="str">
        <f t="shared" si="35"/>
        <v>USA</v>
      </c>
    </row>
    <row r="549" spans="1:10" ht="16" x14ac:dyDescent="0.2">
      <c r="A549" s="18">
        <v>426.40408707149521</v>
      </c>
      <c r="B549" s="18">
        <f>A549*$M$8</f>
        <v>63960.613060724281</v>
      </c>
      <c r="C549" s="19">
        <v>0</v>
      </c>
      <c r="D549" s="19">
        <v>5000</v>
      </c>
      <c r="E549" s="19">
        <v>120</v>
      </c>
      <c r="F549" s="19">
        <v>100</v>
      </c>
      <c r="G549" s="18">
        <f t="shared" si="32"/>
        <v>12792.122612144856</v>
      </c>
      <c r="H549" s="19">
        <f t="shared" si="33"/>
        <v>16320.204353574758</v>
      </c>
      <c r="I549" s="18">
        <f t="shared" si="34"/>
        <v>16320.204353574758</v>
      </c>
      <c r="J549" s="19" t="str">
        <f t="shared" si="35"/>
        <v>USA</v>
      </c>
    </row>
    <row r="550" spans="1:10" ht="16" x14ac:dyDescent="0.2">
      <c r="A550" s="18">
        <v>773.49141061934245</v>
      </c>
      <c r="B550" s="18">
        <f>A550*$M$8</f>
        <v>116023.71159290137</v>
      </c>
      <c r="C550" s="19">
        <v>0</v>
      </c>
      <c r="D550" s="19">
        <v>5000</v>
      </c>
      <c r="E550" s="19">
        <v>120</v>
      </c>
      <c r="F550" s="19">
        <v>100</v>
      </c>
      <c r="G550" s="18">
        <f t="shared" si="32"/>
        <v>23204.742318580276</v>
      </c>
      <c r="H550" s="19">
        <f t="shared" si="33"/>
        <v>33674.570530967118</v>
      </c>
      <c r="I550" s="18">
        <f t="shared" si="34"/>
        <v>33674.570530967118</v>
      </c>
      <c r="J550" s="19" t="str">
        <f t="shared" si="35"/>
        <v>USA</v>
      </c>
    </row>
    <row r="551" spans="1:10" ht="16" x14ac:dyDescent="0.2">
      <c r="A551" s="18">
        <v>470.13827928814027</v>
      </c>
      <c r="B551" s="18">
        <f>A551*$M$8</f>
        <v>70520.741893221042</v>
      </c>
      <c r="C551" s="19">
        <v>0</v>
      </c>
      <c r="D551" s="19">
        <v>5000</v>
      </c>
      <c r="E551" s="19">
        <v>120</v>
      </c>
      <c r="F551" s="19">
        <v>100</v>
      </c>
      <c r="G551" s="18">
        <f t="shared" si="32"/>
        <v>14104.148378644211</v>
      </c>
      <c r="H551" s="19">
        <f t="shared" si="33"/>
        <v>18506.913964407016</v>
      </c>
      <c r="I551" s="18">
        <f t="shared" si="34"/>
        <v>18506.913964407016</v>
      </c>
      <c r="J551" s="19" t="str">
        <f t="shared" si="35"/>
        <v>USA</v>
      </c>
    </row>
    <row r="552" spans="1:10" ht="16" x14ac:dyDescent="0.2">
      <c r="A552" s="18">
        <v>214.05999577327631</v>
      </c>
      <c r="B552" s="18">
        <f>A552*$M$8</f>
        <v>32108.999365991447</v>
      </c>
      <c r="C552" s="19">
        <v>0</v>
      </c>
      <c r="D552" s="19">
        <v>5000</v>
      </c>
      <c r="E552" s="19">
        <v>120</v>
      </c>
      <c r="F552" s="19">
        <v>100</v>
      </c>
      <c r="G552" s="18">
        <f t="shared" si="32"/>
        <v>6421.799873198288</v>
      </c>
      <c r="H552" s="19">
        <f t="shared" si="33"/>
        <v>5702.9997886638157</v>
      </c>
      <c r="I552" s="18">
        <f t="shared" si="34"/>
        <v>6421.799873198288</v>
      </c>
      <c r="J552" s="19" t="str">
        <f t="shared" si="35"/>
        <v>Europe</v>
      </c>
    </row>
    <row r="553" spans="1:10" ht="16" x14ac:dyDescent="0.2">
      <c r="A553" s="18">
        <v>706.34896145497862</v>
      </c>
      <c r="B553" s="18">
        <f>A553*$M$8</f>
        <v>105952.3442182468</v>
      </c>
      <c r="C553" s="19">
        <v>0</v>
      </c>
      <c r="D553" s="19">
        <v>5000</v>
      </c>
      <c r="E553" s="19">
        <v>120</v>
      </c>
      <c r="F553" s="19">
        <v>100</v>
      </c>
      <c r="G553" s="18">
        <f t="shared" si="32"/>
        <v>21190.46884364936</v>
      </c>
      <c r="H553" s="19">
        <f t="shared" si="33"/>
        <v>30317.448072748943</v>
      </c>
      <c r="I553" s="18">
        <f t="shared" si="34"/>
        <v>30317.448072748943</v>
      </c>
      <c r="J553" s="19" t="str">
        <f t="shared" si="35"/>
        <v>USA</v>
      </c>
    </row>
    <row r="554" spans="1:10" ht="16" x14ac:dyDescent="0.2">
      <c r="A554" s="18">
        <v>606.99517382634576</v>
      </c>
      <c r="B554" s="18">
        <f>A554*$M$8</f>
        <v>91049.276073951871</v>
      </c>
      <c r="C554" s="19">
        <v>0</v>
      </c>
      <c r="D554" s="19">
        <v>5000</v>
      </c>
      <c r="E554" s="19">
        <v>120</v>
      </c>
      <c r="F554" s="19">
        <v>100</v>
      </c>
      <c r="G554" s="18">
        <f t="shared" si="32"/>
        <v>18209.855214790383</v>
      </c>
      <c r="H554" s="19">
        <f t="shared" si="33"/>
        <v>25349.7586913173</v>
      </c>
      <c r="I554" s="18">
        <f t="shared" si="34"/>
        <v>25349.7586913173</v>
      </c>
      <c r="J554" s="19" t="str">
        <f t="shared" si="35"/>
        <v>USA</v>
      </c>
    </row>
    <row r="555" spans="1:10" ht="16" x14ac:dyDescent="0.2">
      <c r="A555" s="18">
        <v>567.88649939367849</v>
      </c>
      <c r="B555" s="18">
        <f>A555*$M$8</f>
        <v>85182.974909051773</v>
      </c>
      <c r="C555" s="19">
        <v>0</v>
      </c>
      <c r="D555" s="19">
        <v>5000</v>
      </c>
      <c r="E555" s="19">
        <v>120</v>
      </c>
      <c r="F555" s="19">
        <v>100</v>
      </c>
      <c r="G555" s="18">
        <f t="shared" si="32"/>
        <v>17036.594981810355</v>
      </c>
      <c r="H555" s="19">
        <f t="shared" si="33"/>
        <v>23394.324969683927</v>
      </c>
      <c r="I555" s="18">
        <f t="shared" si="34"/>
        <v>23394.324969683927</v>
      </c>
      <c r="J555" s="19" t="str">
        <f t="shared" si="35"/>
        <v>USA</v>
      </c>
    </row>
    <row r="556" spans="1:10" ht="16" x14ac:dyDescent="0.2">
      <c r="A556" s="18">
        <v>268.39530955459702</v>
      </c>
      <c r="B556" s="18">
        <f>A556*$M$8</f>
        <v>40259.296433189556</v>
      </c>
      <c r="C556" s="19">
        <v>0</v>
      </c>
      <c r="D556" s="19">
        <v>5000</v>
      </c>
      <c r="E556" s="19">
        <v>120</v>
      </c>
      <c r="F556" s="19">
        <v>100</v>
      </c>
      <c r="G556" s="18">
        <f t="shared" si="32"/>
        <v>8051.8592866379149</v>
      </c>
      <c r="H556" s="19">
        <f t="shared" si="33"/>
        <v>8419.7654777298558</v>
      </c>
      <c r="I556" s="18">
        <f t="shared" si="34"/>
        <v>8419.7654777298558</v>
      </c>
      <c r="J556" s="19" t="str">
        <f t="shared" si="35"/>
        <v>USA</v>
      </c>
    </row>
    <row r="557" spans="1:10" ht="16" x14ac:dyDescent="0.2">
      <c r="A557" s="18">
        <v>719.96768411247422</v>
      </c>
      <c r="B557" s="18">
        <f>A557*$M$8</f>
        <v>107995.15261687113</v>
      </c>
      <c r="C557" s="19">
        <v>0</v>
      </c>
      <c r="D557" s="19">
        <v>5000</v>
      </c>
      <c r="E557" s="19">
        <v>120</v>
      </c>
      <c r="F557" s="19">
        <v>100</v>
      </c>
      <c r="G557" s="18">
        <f t="shared" si="32"/>
        <v>21599.030523374226</v>
      </c>
      <c r="H557" s="19">
        <f t="shared" si="33"/>
        <v>30998.384205623704</v>
      </c>
      <c r="I557" s="18">
        <f t="shared" si="34"/>
        <v>30998.384205623704</v>
      </c>
      <c r="J557" s="19" t="str">
        <f t="shared" si="35"/>
        <v>USA</v>
      </c>
    </row>
    <row r="558" spans="1:10" ht="16" x14ac:dyDescent="0.2">
      <c r="A558" s="18">
        <v>296.86687835346294</v>
      </c>
      <c r="B558" s="18">
        <f>A558*$M$8</f>
        <v>44530.031753019437</v>
      </c>
      <c r="C558" s="19">
        <v>0</v>
      </c>
      <c r="D558" s="19">
        <v>5000</v>
      </c>
      <c r="E558" s="19">
        <v>120</v>
      </c>
      <c r="F558" s="19">
        <v>100</v>
      </c>
      <c r="G558" s="18">
        <f t="shared" si="32"/>
        <v>8906.0063506038859</v>
      </c>
      <c r="H558" s="19">
        <f t="shared" si="33"/>
        <v>9843.3439176731408</v>
      </c>
      <c r="I558" s="18">
        <f t="shared" si="34"/>
        <v>9843.3439176731408</v>
      </c>
      <c r="J558" s="19" t="str">
        <f t="shared" si="35"/>
        <v>USA</v>
      </c>
    </row>
    <row r="559" spans="1:10" ht="16" x14ac:dyDescent="0.2">
      <c r="A559" s="18">
        <v>441.62448665202805</v>
      </c>
      <c r="B559" s="18">
        <f>A559*$M$8</f>
        <v>66243.672997804213</v>
      </c>
      <c r="C559" s="19">
        <v>0</v>
      </c>
      <c r="D559" s="19">
        <v>5000</v>
      </c>
      <c r="E559" s="19">
        <v>120</v>
      </c>
      <c r="F559" s="19">
        <v>100</v>
      </c>
      <c r="G559" s="18">
        <f t="shared" si="32"/>
        <v>13248.734599560848</v>
      </c>
      <c r="H559" s="19">
        <f t="shared" si="33"/>
        <v>17081.224332601407</v>
      </c>
      <c r="I559" s="18">
        <f t="shared" si="34"/>
        <v>17081.224332601407</v>
      </c>
      <c r="J559" s="19" t="str">
        <f t="shared" si="35"/>
        <v>USA</v>
      </c>
    </row>
    <row r="560" spans="1:10" ht="16" x14ac:dyDescent="0.2">
      <c r="A560" s="18">
        <v>382.74716063530514</v>
      </c>
      <c r="B560" s="18">
        <f>A560*$M$8</f>
        <v>57412.074095295771</v>
      </c>
      <c r="C560" s="19">
        <v>0</v>
      </c>
      <c r="D560" s="19">
        <v>5000</v>
      </c>
      <c r="E560" s="19">
        <v>120</v>
      </c>
      <c r="F560" s="19">
        <v>100</v>
      </c>
      <c r="G560" s="18">
        <f t="shared" si="32"/>
        <v>11482.414819059151</v>
      </c>
      <c r="H560" s="19">
        <f t="shared" si="33"/>
        <v>14137.35803176526</v>
      </c>
      <c r="I560" s="18">
        <f t="shared" si="34"/>
        <v>14137.35803176526</v>
      </c>
      <c r="J560" s="19" t="str">
        <f t="shared" si="35"/>
        <v>USA</v>
      </c>
    </row>
    <row r="561" spans="1:10" ht="16" x14ac:dyDescent="0.2">
      <c r="A561" s="18">
        <v>231.52879757412188</v>
      </c>
      <c r="B561" s="18">
        <f>A561*$M$8</f>
        <v>34729.319636118285</v>
      </c>
      <c r="C561" s="19">
        <v>0</v>
      </c>
      <c r="D561" s="19">
        <v>5000</v>
      </c>
      <c r="E561" s="19">
        <v>120</v>
      </c>
      <c r="F561" s="19">
        <v>100</v>
      </c>
      <c r="G561" s="18">
        <f t="shared" si="32"/>
        <v>6945.8639272236614</v>
      </c>
      <c r="H561" s="19">
        <f t="shared" si="33"/>
        <v>6576.4398787060964</v>
      </c>
      <c r="I561" s="18">
        <f t="shared" si="34"/>
        <v>6945.8639272236614</v>
      </c>
      <c r="J561" s="19" t="str">
        <f t="shared" si="35"/>
        <v>Europe</v>
      </c>
    </row>
    <row r="562" spans="1:10" ht="16" x14ac:dyDescent="0.2">
      <c r="A562" s="18">
        <v>304.50082826637703</v>
      </c>
      <c r="B562" s="18">
        <f>A562*$M$8</f>
        <v>45675.124239956553</v>
      </c>
      <c r="C562" s="19">
        <v>0</v>
      </c>
      <c r="D562" s="19">
        <v>5000</v>
      </c>
      <c r="E562" s="19">
        <v>120</v>
      </c>
      <c r="F562" s="19">
        <v>100</v>
      </c>
      <c r="G562" s="18">
        <f t="shared" si="32"/>
        <v>9135.0248479913062</v>
      </c>
      <c r="H562" s="19">
        <f t="shared" si="33"/>
        <v>10225.041413318846</v>
      </c>
      <c r="I562" s="18">
        <f t="shared" si="34"/>
        <v>10225.041413318846</v>
      </c>
      <c r="J562" s="19" t="str">
        <f t="shared" si="35"/>
        <v>USA</v>
      </c>
    </row>
    <row r="563" spans="1:10" ht="16" x14ac:dyDescent="0.2">
      <c r="A563" s="18">
        <v>345.42067299849384</v>
      </c>
      <c r="B563" s="18">
        <f>A563*$M$8</f>
        <v>51813.100949774074</v>
      </c>
      <c r="C563" s="19">
        <v>0</v>
      </c>
      <c r="D563" s="19">
        <v>5000</v>
      </c>
      <c r="E563" s="19">
        <v>120</v>
      </c>
      <c r="F563" s="19">
        <v>100</v>
      </c>
      <c r="G563" s="18">
        <f t="shared" si="32"/>
        <v>10362.62018995481</v>
      </c>
      <c r="H563" s="19">
        <f t="shared" si="33"/>
        <v>12271.033649924691</v>
      </c>
      <c r="I563" s="18">
        <f t="shared" si="34"/>
        <v>12271.033649924691</v>
      </c>
      <c r="J563" s="19" t="str">
        <f t="shared" si="35"/>
        <v>USA</v>
      </c>
    </row>
    <row r="564" spans="1:10" ht="16" x14ac:dyDescent="0.2">
      <c r="A564" s="18">
        <v>485.25108568614866</v>
      </c>
      <c r="B564" s="18">
        <f>A564*$M$8</f>
        <v>72787.662852922294</v>
      </c>
      <c r="C564" s="19">
        <v>0</v>
      </c>
      <c r="D564" s="19">
        <v>5000</v>
      </c>
      <c r="E564" s="19">
        <v>120</v>
      </c>
      <c r="F564" s="19">
        <v>100</v>
      </c>
      <c r="G564" s="18">
        <f t="shared" si="32"/>
        <v>14557.532570584459</v>
      </c>
      <c r="H564" s="19">
        <f t="shared" si="33"/>
        <v>19262.554284307429</v>
      </c>
      <c r="I564" s="18">
        <f t="shared" si="34"/>
        <v>19262.554284307429</v>
      </c>
      <c r="J564" s="19" t="str">
        <f t="shared" si="35"/>
        <v>USA</v>
      </c>
    </row>
    <row r="565" spans="1:10" ht="16" x14ac:dyDescent="0.2">
      <c r="A565" s="18">
        <v>414.99712710035834</v>
      </c>
      <c r="B565" s="18">
        <f>A565*$M$8</f>
        <v>62249.569065053751</v>
      </c>
      <c r="C565" s="19">
        <v>0</v>
      </c>
      <c r="D565" s="19">
        <v>5000</v>
      </c>
      <c r="E565" s="19">
        <v>120</v>
      </c>
      <c r="F565" s="19">
        <v>100</v>
      </c>
      <c r="G565" s="18">
        <f t="shared" si="32"/>
        <v>12449.913813010753</v>
      </c>
      <c r="H565" s="19">
        <f t="shared" si="33"/>
        <v>15749.856355017917</v>
      </c>
      <c r="I565" s="18">
        <f t="shared" si="34"/>
        <v>15749.856355017917</v>
      </c>
      <c r="J565" s="19" t="str">
        <f t="shared" si="35"/>
        <v>USA</v>
      </c>
    </row>
    <row r="566" spans="1:10" ht="16" x14ac:dyDescent="0.2">
      <c r="A566" s="18">
        <v>456.71517572212741</v>
      </c>
      <c r="B566" s="18">
        <f>A566*$M$8</f>
        <v>68507.276358319112</v>
      </c>
      <c r="C566" s="19">
        <v>0</v>
      </c>
      <c r="D566" s="19">
        <v>5000</v>
      </c>
      <c r="E566" s="19">
        <v>120</v>
      </c>
      <c r="F566" s="19">
        <v>100</v>
      </c>
      <c r="G566" s="18">
        <f t="shared" si="32"/>
        <v>13701.455271663821</v>
      </c>
      <c r="H566" s="19">
        <f t="shared" si="33"/>
        <v>17835.758786106373</v>
      </c>
      <c r="I566" s="18">
        <f t="shared" si="34"/>
        <v>17835.758786106373</v>
      </c>
      <c r="J566" s="19" t="str">
        <f t="shared" si="35"/>
        <v>USA</v>
      </c>
    </row>
    <row r="567" spans="1:10" ht="16" x14ac:dyDescent="0.2">
      <c r="A567" s="18">
        <v>211.95836179515271</v>
      </c>
      <c r="B567" s="18">
        <f>A567*$M$8</f>
        <v>31793.754269272908</v>
      </c>
      <c r="C567" s="19">
        <v>0</v>
      </c>
      <c r="D567" s="19">
        <v>5000</v>
      </c>
      <c r="E567" s="19">
        <v>120</v>
      </c>
      <c r="F567" s="19">
        <v>100</v>
      </c>
      <c r="G567" s="18">
        <f t="shared" si="32"/>
        <v>6358.7508538545808</v>
      </c>
      <c r="H567" s="19">
        <f t="shared" si="33"/>
        <v>5597.9180897576371</v>
      </c>
      <c r="I567" s="18">
        <f t="shared" si="34"/>
        <v>6358.7508538545808</v>
      </c>
      <c r="J567" s="19" t="str">
        <f t="shared" si="35"/>
        <v>Europe</v>
      </c>
    </row>
    <row r="568" spans="1:10" ht="16" x14ac:dyDescent="0.2">
      <c r="A568" s="18">
        <v>784.18669113152976</v>
      </c>
      <c r="B568" s="18">
        <f>A568*$M$8</f>
        <v>117628.00366972946</v>
      </c>
      <c r="C568" s="19">
        <v>0</v>
      </c>
      <c r="D568" s="19">
        <v>5000</v>
      </c>
      <c r="E568" s="19">
        <v>120</v>
      </c>
      <c r="F568" s="19">
        <v>100</v>
      </c>
      <c r="G568" s="18">
        <f t="shared" si="32"/>
        <v>23525.600733945888</v>
      </c>
      <c r="H568" s="19">
        <f t="shared" si="33"/>
        <v>34209.334556576476</v>
      </c>
      <c r="I568" s="18">
        <f t="shared" si="34"/>
        <v>34209.334556576476</v>
      </c>
      <c r="J568" s="19" t="str">
        <f t="shared" si="35"/>
        <v>USA</v>
      </c>
    </row>
    <row r="569" spans="1:10" ht="16" x14ac:dyDescent="0.2">
      <c r="A569" s="18">
        <v>225.71784762000564</v>
      </c>
      <c r="B569" s="18">
        <f>A569*$M$8</f>
        <v>33857.677143000845</v>
      </c>
      <c r="C569" s="19">
        <v>0</v>
      </c>
      <c r="D569" s="19">
        <v>5000</v>
      </c>
      <c r="E569" s="19">
        <v>120</v>
      </c>
      <c r="F569" s="19">
        <v>100</v>
      </c>
      <c r="G569" s="18">
        <f t="shared" si="32"/>
        <v>6771.5354286001675</v>
      </c>
      <c r="H569" s="19">
        <f t="shared" si="33"/>
        <v>6285.8923810002816</v>
      </c>
      <c r="I569" s="18">
        <f t="shared" si="34"/>
        <v>6771.5354286001675</v>
      </c>
      <c r="J569" s="19" t="str">
        <f t="shared" si="35"/>
        <v>Europe</v>
      </c>
    </row>
    <row r="570" spans="1:10" ht="16" x14ac:dyDescent="0.2">
      <c r="A570" s="18">
        <v>439.86494943493278</v>
      </c>
      <c r="B570" s="18">
        <f>A570*$M$8</f>
        <v>65979.742415239918</v>
      </c>
      <c r="C570" s="19">
        <v>0</v>
      </c>
      <c r="D570" s="19">
        <v>5000</v>
      </c>
      <c r="E570" s="19">
        <v>120</v>
      </c>
      <c r="F570" s="19">
        <v>100</v>
      </c>
      <c r="G570" s="18">
        <f t="shared" si="32"/>
        <v>13195.948483047985</v>
      </c>
      <c r="H570" s="19">
        <f t="shared" si="33"/>
        <v>16993.247471746639</v>
      </c>
      <c r="I570" s="18">
        <f t="shared" si="34"/>
        <v>16993.247471746639</v>
      </c>
      <c r="J570" s="19" t="str">
        <f t="shared" si="35"/>
        <v>USA</v>
      </c>
    </row>
    <row r="571" spans="1:10" ht="16" x14ac:dyDescent="0.2">
      <c r="A571" s="18">
        <v>210.20515291495488</v>
      </c>
      <c r="B571" s="18">
        <f>A571*$M$8</f>
        <v>31530.772937243233</v>
      </c>
      <c r="C571" s="19">
        <v>0</v>
      </c>
      <c r="D571" s="19">
        <v>5000</v>
      </c>
      <c r="E571" s="19">
        <v>120</v>
      </c>
      <c r="F571" s="19">
        <v>100</v>
      </c>
      <c r="G571" s="18">
        <f t="shared" si="32"/>
        <v>6306.1545874486474</v>
      </c>
      <c r="H571" s="19">
        <f t="shared" si="33"/>
        <v>5510.2576457477444</v>
      </c>
      <c r="I571" s="18">
        <f t="shared" si="34"/>
        <v>6306.1545874486474</v>
      </c>
      <c r="J571" s="19" t="str">
        <f t="shared" si="35"/>
        <v>Europe</v>
      </c>
    </row>
    <row r="572" spans="1:10" ht="16" x14ac:dyDescent="0.2">
      <c r="A572" s="18">
        <v>718.00504164677352</v>
      </c>
      <c r="B572" s="18">
        <f>A572*$M$8</f>
        <v>107700.75624701603</v>
      </c>
      <c r="C572" s="19">
        <v>0</v>
      </c>
      <c r="D572" s="19">
        <v>5000</v>
      </c>
      <c r="E572" s="19">
        <v>120</v>
      </c>
      <c r="F572" s="19">
        <v>100</v>
      </c>
      <c r="G572" s="18">
        <f t="shared" si="32"/>
        <v>21540.151249403207</v>
      </c>
      <c r="H572" s="19">
        <f t="shared" si="33"/>
        <v>30900.252082338688</v>
      </c>
      <c r="I572" s="18">
        <f t="shared" si="34"/>
        <v>30900.252082338688</v>
      </c>
      <c r="J572" s="19" t="str">
        <f t="shared" si="35"/>
        <v>USA</v>
      </c>
    </row>
    <row r="573" spans="1:10" ht="16" x14ac:dyDescent="0.2">
      <c r="A573" s="18">
        <v>310.73495732188923</v>
      </c>
      <c r="B573" s="18">
        <f>A573*$M$8</f>
        <v>46610.243598283385</v>
      </c>
      <c r="C573" s="19">
        <v>0</v>
      </c>
      <c r="D573" s="19">
        <v>5000</v>
      </c>
      <c r="E573" s="19">
        <v>120</v>
      </c>
      <c r="F573" s="19">
        <v>100</v>
      </c>
      <c r="G573" s="18">
        <f t="shared" si="32"/>
        <v>9322.0487196566755</v>
      </c>
      <c r="H573" s="19">
        <f t="shared" si="33"/>
        <v>10536.747866094462</v>
      </c>
      <c r="I573" s="18">
        <f t="shared" si="34"/>
        <v>10536.747866094462</v>
      </c>
      <c r="J573" s="19" t="str">
        <f t="shared" si="35"/>
        <v>USA</v>
      </c>
    </row>
    <row r="574" spans="1:10" ht="16" x14ac:dyDescent="0.2">
      <c r="A574" s="18">
        <v>722.42770899200241</v>
      </c>
      <c r="B574" s="18">
        <f>A574*$M$8</f>
        <v>108364.15634880036</v>
      </c>
      <c r="C574" s="19">
        <v>0</v>
      </c>
      <c r="D574" s="19">
        <v>5000</v>
      </c>
      <c r="E574" s="19">
        <v>120</v>
      </c>
      <c r="F574" s="19">
        <v>100</v>
      </c>
      <c r="G574" s="18">
        <f t="shared" si="32"/>
        <v>21672.831269760078</v>
      </c>
      <c r="H574" s="19">
        <f t="shared" si="33"/>
        <v>31121.385449600115</v>
      </c>
      <c r="I574" s="18">
        <f t="shared" si="34"/>
        <v>31121.385449600115</v>
      </c>
      <c r="J574" s="19" t="str">
        <f t="shared" si="35"/>
        <v>USA</v>
      </c>
    </row>
    <row r="575" spans="1:10" ht="16" x14ac:dyDescent="0.2">
      <c r="A575" s="18">
        <v>242.50502858427586</v>
      </c>
      <c r="B575" s="18">
        <f>A575*$M$8</f>
        <v>36375.754287641379</v>
      </c>
      <c r="C575" s="19">
        <v>0</v>
      </c>
      <c r="D575" s="19">
        <v>5000</v>
      </c>
      <c r="E575" s="19">
        <v>120</v>
      </c>
      <c r="F575" s="19">
        <v>100</v>
      </c>
      <c r="G575" s="18">
        <f t="shared" si="32"/>
        <v>7275.1508575282751</v>
      </c>
      <c r="H575" s="19">
        <f t="shared" si="33"/>
        <v>7125.251429213793</v>
      </c>
      <c r="I575" s="18">
        <f t="shared" si="34"/>
        <v>7275.1508575282751</v>
      </c>
      <c r="J575" s="19" t="str">
        <f t="shared" si="35"/>
        <v>Europe</v>
      </c>
    </row>
    <row r="576" spans="1:10" ht="16" x14ac:dyDescent="0.2">
      <c r="A576" s="18">
        <v>582.01541592460842</v>
      </c>
      <c r="B576" s="18">
        <f>A576*$M$8</f>
        <v>87302.312388691265</v>
      </c>
      <c r="C576" s="19">
        <v>0</v>
      </c>
      <c r="D576" s="19">
        <v>5000</v>
      </c>
      <c r="E576" s="19">
        <v>120</v>
      </c>
      <c r="F576" s="19">
        <v>100</v>
      </c>
      <c r="G576" s="18">
        <f t="shared" si="32"/>
        <v>17460.462477738256</v>
      </c>
      <c r="H576" s="19">
        <f t="shared" si="33"/>
        <v>24100.770796230427</v>
      </c>
      <c r="I576" s="18">
        <f t="shared" si="34"/>
        <v>24100.770796230427</v>
      </c>
      <c r="J576" s="19" t="str">
        <f t="shared" si="35"/>
        <v>USA</v>
      </c>
    </row>
    <row r="577" spans="1:10" ht="16" x14ac:dyDescent="0.2">
      <c r="A577" s="18">
        <v>733.09544489397456</v>
      </c>
      <c r="B577" s="18">
        <f>A577*$M$8</f>
        <v>109964.31673409618</v>
      </c>
      <c r="C577" s="19">
        <v>0</v>
      </c>
      <c r="D577" s="19">
        <v>5000</v>
      </c>
      <c r="E577" s="19">
        <v>120</v>
      </c>
      <c r="F577" s="19">
        <v>100</v>
      </c>
      <c r="G577" s="18">
        <f t="shared" si="32"/>
        <v>21992.863346819227</v>
      </c>
      <c r="H577" s="19">
        <f t="shared" si="33"/>
        <v>31654.772244698732</v>
      </c>
      <c r="I577" s="18">
        <f t="shared" si="34"/>
        <v>31654.772244698732</v>
      </c>
      <c r="J577" s="19" t="str">
        <f t="shared" si="35"/>
        <v>USA</v>
      </c>
    </row>
    <row r="578" spans="1:10" ht="16" x14ac:dyDescent="0.2">
      <c r="A578" s="18">
        <v>735.1423330303013</v>
      </c>
      <c r="B578" s="18">
        <f>A578*$M$8</f>
        <v>110271.34995454519</v>
      </c>
      <c r="C578" s="19">
        <v>0</v>
      </c>
      <c r="D578" s="19">
        <v>5000</v>
      </c>
      <c r="E578" s="19">
        <v>120</v>
      </c>
      <c r="F578" s="19">
        <v>100</v>
      </c>
      <c r="G578" s="18">
        <f t="shared" si="32"/>
        <v>22054.26999090903</v>
      </c>
      <c r="H578" s="19">
        <f t="shared" si="33"/>
        <v>31757.116651515069</v>
      </c>
      <c r="I578" s="18">
        <f t="shared" si="34"/>
        <v>31757.116651515069</v>
      </c>
      <c r="J578" s="19" t="str">
        <f t="shared" si="35"/>
        <v>USA</v>
      </c>
    </row>
    <row r="579" spans="1:10" ht="16" x14ac:dyDescent="0.2">
      <c r="A579" s="18">
        <v>337.19124027397078</v>
      </c>
      <c r="B579" s="18">
        <f>A579*$M$8</f>
        <v>50578.686041095614</v>
      </c>
      <c r="C579" s="19">
        <v>0</v>
      </c>
      <c r="D579" s="19">
        <v>5000</v>
      </c>
      <c r="E579" s="19">
        <v>120</v>
      </c>
      <c r="F579" s="19">
        <v>100</v>
      </c>
      <c r="G579" s="18">
        <f t="shared" ref="G579:G642" si="36">B579-(A579*E579)</f>
        <v>10115.737208219121</v>
      </c>
      <c r="H579" s="19">
        <f t="shared" ref="H579:H642" si="37">B579-((A579*F579)+5000)</f>
        <v>11859.562013698538</v>
      </c>
      <c r="I579" s="18">
        <f t="shared" ref="I579:I642" si="38">MAX(G579:H579)</f>
        <v>11859.562013698538</v>
      </c>
      <c r="J579" s="19" t="str">
        <f t="shared" ref="J579:J642" si="39">IF(I579=H579,"USA","Europe")</f>
        <v>USA</v>
      </c>
    </row>
    <row r="580" spans="1:10" ht="16" x14ac:dyDescent="0.2">
      <c r="A580" s="18">
        <v>773.17528462650967</v>
      </c>
      <c r="B580" s="18">
        <f>A580*$M$8</f>
        <v>115976.29269397644</v>
      </c>
      <c r="C580" s="19">
        <v>0</v>
      </c>
      <c r="D580" s="19">
        <v>5000</v>
      </c>
      <c r="E580" s="19">
        <v>120</v>
      </c>
      <c r="F580" s="19">
        <v>100</v>
      </c>
      <c r="G580" s="18">
        <f t="shared" si="36"/>
        <v>23195.258538795286</v>
      </c>
      <c r="H580" s="19">
        <f t="shared" si="37"/>
        <v>33658.764231325476</v>
      </c>
      <c r="I580" s="18">
        <f t="shared" si="38"/>
        <v>33658.764231325476</v>
      </c>
      <c r="J580" s="19" t="str">
        <f t="shared" si="39"/>
        <v>USA</v>
      </c>
    </row>
    <row r="581" spans="1:10" ht="16" x14ac:dyDescent="0.2">
      <c r="A581" s="18">
        <v>557.00871774787493</v>
      </c>
      <c r="B581" s="18">
        <f>A581*$M$8</f>
        <v>83551.307662181236</v>
      </c>
      <c r="C581" s="19">
        <v>0</v>
      </c>
      <c r="D581" s="19">
        <v>5000</v>
      </c>
      <c r="E581" s="19">
        <v>120</v>
      </c>
      <c r="F581" s="19">
        <v>100</v>
      </c>
      <c r="G581" s="18">
        <f t="shared" si="36"/>
        <v>16710.261532436241</v>
      </c>
      <c r="H581" s="19">
        <f t="shared" si="37"/>
        <v>22850.435887393745</v>
      </c>
      <c r="I581" s="18">
        <f t="shared" si="38"/>
        <v>22850.435887393745</v>
      </c>
      <c r="J581" s="19" t="str">
        <f t="shared" si="39"/>
        <v>USA</v>
      </c>
    </row>
    <row r="582" spans="1:10" ht="16" x14ac:dyDescent="0.2">
      <c r="A582" s="18">
        <v>445.51918853331318</v>
      </c>
      <c r="B582" s="18">
        <f>A582*$M$8</f>
        <v>66827.878279996978</v>
      </c>
      <c r="C582" s="19">
        <v>0</v>
      </c>
      <c r="D582" s="19">
        <v>5000</v>
      </c>
      <c r="E582" s="19">
        <v>120</v>
      </c>
      <c r="F582" s="19">
        <v>100</v>
      </c>
      <c r="G582" s="18">
        <f t="shared" si="36"/>
        <v>13365.575655999397</v>
      </c>
      <c r="H582" s="19">
        <f t="shared" si="37"/>
        <v>17275.959426665657</v>
      </c>
      <c r="I582" s="18">
        <f t="shared" si="38"/>
        <v>17275.959426665657</v>
      </c>
      <c r="J582" s="19" t="str">
        <f t="shared" si="39"/>
        <v>USA</v>
      </c>
    </row>
    <row r="583" spans="1:10" ht="16" x14ac:dyDescent="0.2">
      <c r="A583" s="18">
        <v>441.00167939486062</v>
      </c>
      <c r="B583" s="18">
        <f>A583*$M$8</f>
        <v>66150.25190922909</v>
      </c>
      <c r="C583" s="19">
        <v>0</v>
      </c>
      <c r="D583" s="19">
        <v>5000</v>
      </c>
      <c r="E583" s="19">
        <v>120</v>
      </c>
      <c r="F583" s="19">
        <v>100</v>
      </c>
      <c r="G583" s="18">
        <f t="shared" si="36"/>
        <v>13230.050381845816</v>
      </c>
      <c r="H583" s="19">
        <f t="shared" si="37"/>
        <v>17050.083969743027</v>
      </c>
      <c r="I583" s="18">
        <f t="shared" si="38"/>
        <v>17050.083969743027</v>
      </c>
      <c r="J583" s="19" t="str">
        <f t="shared" si="39"/>
        <v>USA</v>
      </c>
    </row>
    <row r="584" spans="1:10" ht="16" x14ac:dyDescent="0.2">
      <c r="A584" s="18">
        <v>715.22558942214846</v>
      </c>
      <c r="B584" s="18">
        <f>A584*$M$8</f>
        <v>107283.83841332227</v>
      </c>
      <c r="C584" s="19">
        <v>0</v>
      </c>
      <c r="D584" s="19">
        <v>5000</v>
      </c>
      <c r="E584" s="19">
        <v>120</v>
      </c>
      <c r="F584" s="19">
        <v>100</v>
      </c>
      <c r="G584" s="18">
        <f t="shared" si="36"/>
        <v>21456.76768266446</v>
      </c>
      <c r="H584" s="19">
        <f t="shared" si="37"/>
        <v>30761.279471107424</v>
      </c>
      <c r="I584" s="18">
        <f t="shared" si="38"/>
        <v>30761.279471107424</v>
      </c>
      <c r="J584" s="19" t="str">
        <f t="shared" si="39"/>
        <v>USA</v>
      </c>
    </row>
    <row r="585" spans="1:10" ht="16" x14ac:dyDescent="0.2">
      <c r="A585" s="18">
        <v>396.48141804918714</v>
      </c>
      <c r="B585" s="18">
        <f>A585*$M$8</f>
        <v>59472.212707378072</v>
      </c>
      <c r="C585" s="19">
        <v>0</v>
      </c>
      <c r="D585" s="19">
        <v>5000</v>
      </c>
      <c r="E585" s="19">
        <v>120</v>
      </c>
      <c r="F585" s="19">
        <v>100</v>
      </c>
      <c r="G585" s="18">
        <f t="shared" si="36"/>
        <v>11894.442541475612</v>
      </c>
      <c r="H585" s="19">
        <f t="shared" si="37"/>
        <v>14824.07090245936</v>
      </c>
      <c r="I585" s="18">
        <f t="shared" si="38"/>
        <v>14824.07090245936</v>
      </c>
      <c r="J585" s="19" t="str">
        <f t="shared" si="39"/>
        <v>USA</v>
      </c>
    </row>
    <row r="586" spans="1:10" ht="16" x14ac:dyDescent="0.2">
      <c r="A586" s="18">
        <v>663.19315268806793</v>
      </c>
      <c r="B586" s="18">
        <f>A586*$M$8</f>
        <v>99478.97290321019</v>
      </c>
      <c r="C586" s="19">
        <v>0</v>
      </c>
      <c r="D586" s="19">
        <v>5000</v>
      </c>
      <c r="E586" s="19">
        <v>120</v>
      </c>
      <c r="F586" s="19">
        <v>100</v>
      </c>
      <c r="G586" s="18">
        <f t="shared" si="36"/>
        <v>19895.794580642032</v>
      </c>
      <c r="H586" s="19">
        <f t="shared" si="37"/>
        <v>28159.657634403397</v>
      </c>
      <c r="I586" s="18">
        <f t="shared" si="38"/>
        <v>28159.657634403397</v>
      </c>
      <c r="J586" s="19" t="str">
        <f t="shared" si="39"/>
        <v>USA</v>
      </c>
    </row>
    <row r="587" spans="1:10" ht="16" x14ac:dyDescent="0.2">
      <c r="A587" s="18">
        <v>687.31722835792095</v>
      </c>
      <c r="B587" s="18">
        <f>A587*$M$8</f>
        <v>103097.58425368814</v>
      </c>
      <c r="C587" s="19">
        <v>0</v>
      </c>
      <c r="D587" s="19">
        <v>5000</v>
      </c>
      <c r="E587" s="19">
        <v>120</v>
      </c>
      <c r="F587" s="19">
        <v>100</v>
      </c>
      <c r="G587" s="18">
        <f t="shared" si="36"/>
        <v>20619.516850737622</v>
      </c>
      <c r="H587" s="19">
        <f t="shared" si="37"/>
        <v>29365.861417896042</v>
      </c>
      <c r="I587" s="18">
        <f t="shared" si="38"/>
        <v>29365.861417896042</v>
      </c>
      <c r="J587" s="19" t="str">
        <f t="shared" si="39"/>
        <v>USA</v>
      </c>
    </row>
    <row r="588" spans="1:10" ht="16" x14ac:dyDescent="0.2">
      <c r="A588" s="18">
        <v>540.65701157816545</v>
      </c>
      <c r="B588" s="18">
        <f>A588*$M$8</f>
        <v>81098.551736724825</v>
      </c>
      <c r="C588" s="19">
        <v>0</v>
      </c>
      <c r="D588" s="19">
        <v>5000</v>
      </c>
      <c r="E588" s="19">
        <v>120</v>
      </c>
      <c r="F588" s="19">
        <v>100</v>
      </c>
      <c r="G588" s="18">
        <f t="shared" si="36"/>
        <v>16219.710347344968</v>
      </c>
      <c r="H588" s="19">
        <f t="shared" si="37"/>
        <v>22032.850578908277</v>
      </c>
      <c r="I588" s="18">
        <f t="shared" si="38"/>
        <v>22032.850578908277</v>
      </c>
      <c r="J588" s="19" t="str">
        <f t="shared" si="39"/>
        <v>USA</v>
      </c>
    </row>
    <row r="589" spans="1:10" ht="16" x14ac:dyDescent="0.2">
      <c r="A589" s="18">
        <v>422.39359422698317</v>
      </c>
      <c r="B589" s="18">
        <f>A589*$M$8</f>
        <v>63359.039134047474</v>
      </c>
      <c r="C589" s="19">
        <v>0</v>
      </c>
      <c r="D589" s="19">
        <v>5000</v>
      </c>
      <c r="E589" s="19">
        <v>120</v>
      </c>
      <c r="F589" s="19">
        <v>100</v>
      </c>
      <c r="G589" s="18">
        <f t="shared" si="36"/>
        <v>12671.807826809498</v>
      </c>
      <c r="H589" s="19">
        <f t="shared" si="37"/>
        <v>16119.679711349156</v>
      </c>
      <c r="I589" s="18">
        <f t="shared" si="38"/>
        <v>16119.679711349156</v>
      </c>
      <c r="J589" s="19" t="str">
        <f t="shared" si="39"/>
        <v>USA</v>
      </c>
    </row>
    <row r="590" spans="1:10" ht="16" x14ac:dyDescent="0.2">
      <c r="A590" s="18">
        <v>569.13817290642214</v>
      </c>
      <c r="B590" s="18">
        <f>A590*$M$8</f>
        <v>85370.725935963317</v>
      </c>
      <c r="C590" s="19">
        <v>0</v>
      </c>
      <c r="D590" s="19">
        <v>5000</v>
      </c>
      <c r="E590" s="19">
        <v>120</v>
      </c>
      <c r="F590" s="19">
        <v>100</v>
      </c>
      <c r="G590" s="18">
        <f t="shared" si="36"/>
        <v>17074.145187192655</v>
      </c>
      <c r="H590" s="19">
        <f t="shared" si="37"/>
        <v>23456.908645321106</v>
      </c>
      <c r="I590" s="18">
        <f t="shared" si="38"/>
        <v>23456.908645321106</v>
      </c>
      <c r="J590" s="19" t="str">
        <f t="shared" si="39"/>
        <v>USA</v>
      </c>
    </row>
    <row r="591" spans="1:10" ht="16" x14ac:dyDescent="0.2">
      <c r="A591" s="18">
        <v>305.27203823685278</v>
      </c>
      <c r="B591" s="18">
        <f>A591*$M$8</f>
        <v>45790.805735527916</v>
      </c>
      <c r="C591" s="19">
        <v>0</v>
      </c>
      <c r="D591" s="19">
        <v>5000</v>
      </c>
      <c r="E591" s="19">
        <v>120</v>
      </c>
      <c r="F591" s="19">
        <v>100</v>
      </c>
      <c r="G591" s="18">
        <f t="shared" si="36"/>
        <v>9158.1611471055803</v>
      </c>
      <c r="H591" s="19">
        <f t="shared" si="37"/>
        <v>10263.601911842634</v>
      </c>
      <c r="I591" s="18">
        <f t="shared" si="38"/>
        <v>10263.601911842634</v>
      </c>
      <c r="J591" s="19" t="str">
        <f t="shared" si="39"/>
        <v>USA</v>
      </c>
    </row>
    <row r="592" spans="1:10" ht="16" x14ac:dyDescent="0.2">
      <c r="A592" s="18">
        <v>707.14664678422116</v>
      </c>
      <c r="B592" s="18">
        <f>A592*$M$8</f>
        <v>106071.99701763317</v>
      </c>
      <c r="C592" s="19">
        <v>0</v>
      </c>
      <c r="D592" s="19">
        <v>5000</v>
      </c>
      <c r="E592" s="19">
        <v>120</v>
      </c>
      <c r="F592" s="19">
        <v>100</v>
      </c>
      <c r="G592" s="18">
        <f t="shared" si="36"/>
        <v>21214.399403526637</v>
      </c>
      <c r="H592" s="19">
        <f t="shared" si="37"/>
        <v>30357.332339211047</v>
      </c>
      <c r="I592" s="18">
        <f t="shared" si="38"/>
        <v>30357.332339211047</v>
      </c>
      <c r="J592" s="19" t="str">
        <f t="shared" si="39"/>
        <v>USA</v>
      </c>
    </row>
    <row r="593" spans="1:10" ht="16" x14ac:dyDescent="0.2">
      <c r="A593" s="18">
        <v>213.69250240441994</v>
      </c>
      <c r="B593" s="18">
        <f>A593*$M$8</f>
        <v>32053.875360662991</v>
      </c>
      <c r="C593" s="19">
        <v>0</v>
      </c>
      <c r="D593" s="19">
        <v>5000</v>
      </c>
      <c r="E593" s="19">
        <v>120</v>
      </c>
      <c r="F593" s="19">
        <v>100</v>
      </c>
      <c r="G593" s="18">
        <f t="shared" si="36"/>
        <v>6410.7750721325974</v>
      </c>
      <c r="H593" s="19">
        <f t="shared" si="37"/>
        <v>5684.6251202209969</v>
      </c>
      <c r="I593" s="18">
        <f t="shared" si="38"/>
        <v>6410.7750721325974</v>
      </c>
      <c r="J593" s="19" t="str">
        <f t="shared" si="39"/>
        <v>Europe</v>
      </c>
    </row>
    <row r="594" spans="1:10" ht="16" x14ac:dyDescent="0.2">
      <c r="A594" s="18">
        <v>529.88791108591852</v>
      </c>
      <c r="B594" s="18">
        <f>A594*$M$8</f>
        <v>79483.186662887776</v>
      </c>
      <c r="C594" s="19">
        <v>0</v>
      </c>
      <c r="D594" s="19">
        <v>5000</v>
      </c>
      <c r="E594" s="19">
        <v>120</v>
      </c>
      <c r="F594" s="19">
        <v>100</v>
      </c>
      <c r="G594" s="18">
        <f t="shared" si="36"/>
        <v>15896.637332577557</v>
      </c>
      <c r="H594" s="19">
        <f t="shared" si="37"/>
        <v>21494.395554295923</v>
      </c>
      <c r="I594" s="18">
        <f t="shared" si="38"/>
        <v>21494.395554295923</v>
      </c>
      <c r="J594" s="19" t="str">
        <f t="shared" si="39"/>
        <v>USA</v>
      </c>
    </row>
    <row r="595" spans="1:10" ht="16" x14ac:dyDescent="0.2">
      <c r="A595" s="18">
        <v>626.12162103230207</v>
      </c>
      <c r="B595" s="18">
        <f>A595*$M$8</f>
        <v>93918.243154845317</v>
      </c>
      <c r="C595" s="19">
        <v>0</v>
      </c>
      <c r="D595" s="19">
        <v>5000</v>
      </c>
      <c r="E595" s="19">
        <v>120</v>
      </c>
      <c r="F595" s="19">
        <v>100</v>
      </c>
      <c r="G595" s="18">
        <f t="shared" si="36"/>
        <v>18783.648630969066</v>
      </c>
      <c r="H595" s="19">
        <f t="shared" si="37"/>
        <v>26306.08105161511</v>
      </c>
      <c r="I595" s="18">
        <f t="shared" si="38"/>
        <v>26306.08105161511</v>
      </c>
      <c r="J595" s="19" t="str">
        <f t="shared" si="39"/>
        <v>USA</v>
      </c>
    </row>
    <row r="596" spans="1:10" ht="16" x14ac:dyDescent="0.2">
      <c r="A596" s="18">
        <v>426.08468990124982</v>
      </c>
      <c r="B596" s="18">
        <f>A596*$M$8</f>
        <v>63912.703485187471</v>
      </c>
      <c r="C596" s="19">
        <v>0</v>
      </c>
      <c r="D596" s="19">
        <v>5000</v>
      </c>
      <c r="E596" s="19">
        <v>120</v>
      </c>
      <c r="F596" s="19">
        <v>100</v>
      </c>
      <c r="G596" s="18">
        <f t="shared" si="36"/>
        <v>12782.54069703749</v>
      </c>
      <c r="H596" s="19">
        <f t="shared" si="37"/>
        <v>16304.23449506249</v>
      </c>
      <c r="I596" s="18">
        <f t="shared" si="38"/>
        <v>16304.23449506249</v>
      </c>
      <c r="J596" s="19" t="str">
        <f t="shared" si="39"/>
        <v>USA</v>
      </c>
    </row>
    <row r="597" spans="1:10" ht="16" x14ac:dyDescent="0.2">
      <c r="A597" s="18">
        <v>205.38317030546403</v>
      </c>
      <c r="B597" s="18">
        <f>A597*$M$8</f>
        <v>30807.475545819605</v>
      </c>
      <c r="C597" s="19">
        <v>0</v>
      </c>
      <c r="D597" s="19">
        <v>5000</v>
      </c>
      <c r="E597" s="19">
        <v>120</v>
      </c>
      <c r="F597" s="19">
        <v>100</v>
      </c>
      <c r="G597" s="18">
        <f t="shared" si="36"/>
        <v>6161.4951091639196</v>
      </c>
      <c r="H597" s="19">
        <f t="shared" si="37"/>
        <v>5269.1585152732005</v>
      </c>
      <c r="I597" s="18">
        <f t="shared" si="38"/>
        <v>6161.4951091639196</v>
      </c>
      <c r="J597" s="19" t="str">
        <f t="shared" si="39"/>
        <v>Europe</v>
      </c>
    </row>
    <row r="598" spans="1:10" ht="16" x14ac:dyDescent="0.2">
      <c r="A598" s="18">
        <v>674.94332393395871</v>
      </c>
      <c r="B598" s="18">
        <f>A598*$M$8</f>
        <v>101241.4985900938</v>
      </c>
      <c r="C598" s="19">
        <v>0</v>
      </c>
      <c r="D598" s="19">
        <v>5000</v>
      </c>
      <c r="E598" s="19">
        <v>120</v>
      </c>
      <c r="F598" s="19">
        <v>100</v>
      </c>
      <c r="G598" s="18">
        <f t="shared" si="36"/>
        <v>20248.299718018767</v>
      </c>
      <c r="H598" s="19">
        <f t="shared" si="37"/>
        <v>28747.16619669793</v>
      </c>
      <c r="I598" s="18">
        <f t="shared" si="38"/>
        <v>28747.16619669793</v>
      </c>
      <c r="J598" s="19" t="str">
        <f t="shared" si="39"/>
        <v>USA</v>
      </c>
    </row>
    <row r="599" spans="1:10" ht="16" x14ac:dyDescent="0.2">
      <c r="A599" s="18">
        <v>772.44535804374391</v>
      </c>
      <c r="B599" s="18">
        <f>A599*$M$8</f>
        <v>115866.80370656159</v>
      </c>
      <c r="C599" s="19">
        <v>0</v>
      </c>
      <c r="D599" s="19">
        <v>5000</v>
      </c>
      <c r="E599" s="19">
        <v>120</v>
      </c>
      <c r="F599" s="19">
        <v>100</v>
      </c>
      <c r="G599" s="18">
        <f t="shared" si="36"/>
        <v>23173.360741312325</v>
      </c>
      <c r="H599" s="19">
        <f t="shared" si="37"/>
        <v>33622.267902187203</v>
      </c>
      <c r="I599" s="18">
        <f t="shared" si="38"/>
        <v>33622.267902187203</v>
      </c>
      <c r="J599" s="19" t="str">
        <f t="shared" si="39"/>
        <v>USA</v>
      </c>
    </row>
    <row r="600" spans="1:10" ht="16" x14ac:dyDescent="0.2">
      <c r="A600" s="18">
        <v>289.13264120422895</v>
      </c>
      <c r="B600" s="18">
        <f>A600*$M$8</f>
        <v>43369.896180634343</v>
      </c>
      <c r="C600" s="19">
        <v>0</v>
      </c>
      <c r="D600" s="19">
        <v>5000</v>
      </c>
      <c r="E600" s="19">
        <v>120</v>
      </c>
      <c r="F600" s="19">
        <v>100</v>
      </c>
      <c r="G600" s="18">
        <f t="shared" si="36"/>
        <v>8673.9792361268701</v>
      </c>
      <c r="H600" s="19">
        <f t="shared" si="37"/>
        <v>9456.6320602114502</v>
      </c>
      <c r="I600" s="18">
        <f t="shared" si="38"/>
        <v>9456.6320602114502</v>
      </c>
      <c r="J600" s="19" t="str">
        <f t="shared" si="39"/>
        <v>USA</v>
      </c>
    </row>
    <row r="601" spans="1:10" ht="16" x14ac:dyDescent="0.2">
      <c r="A601" s="18">
        <v>652.30071947551369</v>
      </c>
      <c r="B601" s="18">
        <f>A601*$M$8</f>
        <v>97845.107921327057</v>
      </c>
      <c r="C601" s="19">
        <v>0</v>
      </c>
      <c r="D601" s="19">
        <v>5000</v>
      </c>
      <c r="E601" s="19">
        <v>120</v>
      </c>
      <c r="F601" s="19">
        <v>100</v>
      </c>
      <c r="G601" s="18">
        <f t="shared" si="36"/>
        <v>19569.021584265414</v>
      </c>
      <c r="H601" s="19">
        <f t="shared" si="37"/>
        <v>27615.035973775695</v>
      </c>
      <c r="I601" s="18">
        <f t="shared" si="38"/>
        <v>27615.035973775695</v>
      </c>
      <c r="J601" s="19" t="str">
        <f t="shared" si="39"/>
        <v>USA</v>
      </c>
    </row>
    <row r="602" spans="1:10" ht="16" x14ac:dyDescent="0.2">
      <c r="A602" s="18">
        <v>618.1922249580698</v>
      </c>
      <c r="B602" s="18">
        <f>A602*$M$8</f>
        <v>92728.833743710464</v>
      </c>
      <c r="C602" s="19">
        <v>0</v>
      </c>
      <c r="D602" s="19">
        <v>5000</v>
      </c>
      <c r="E602" s="19">
        <v>120</v>
      </c>
      <c r="F602" s="19">
        <v>100</v>
      </c>
      <c r="G602" s="18">
        <f t="shared" si="36"/>
        <v>18545.766748742084</v>
      </c>
      <c r="H602" s="19">
        <f t="shared" si="37"/>
        <v>25909.611247903478</v>
      </c>
      <c r="I602" s="18">
        <f t="shared" si="38"/>
        <v>25909.611247903478</v>
      </c>
      <c r="J602" s="19" t="str">
        <f t="shared" si="39"/>
        <v>USA</v>
      </c>
    </row>
    <row r="603" spans="1:10" ht="16" x14ac:dyDescent="0.2">
      <c r="A603" s="18">
        <v>356.72487027790623</v>
      </c>
      <c r="B603" s="18">
        <f>A603*$M$8</f>
        <v>53508.730541685938</v>
      </c>
      <c r="C603" s="19">
        <v>0</v>
      </c>
      <c r="D603" s="19">
        <v>5000</v>
      </c>
      <c r="E603" s="19">
        <v>120</v>
      </c>
      <c r="F603" s="19">
        <v>100</v>
      </c>
      <c r="G603" s="18">
        <f t="shared" si="36"/>
        <v>10701.746108337189</v>
      </c>
      <c r="H603" s="19">
        <f t="shared" si="37"/>
        <v>12836.243513895315</v>
      </c>
      <c r="I603" s="18">
        <f t="shared" si="38"/>
        <v>12836.243513895315</v>
      </c>
      <c r="J603" s="19" t="str">
        <f t="shared" si="39"/>
        <v>USA</v>
      </c>
    </row>
    <row r="604" spans="1:10" ht="16" x14ac:dyDescent="0.2">
      <c r="A604" s="18">
        <v>274.89476077020856</v>
      </c>
      <c r="B604" s="18">
        <f>A604*$M$8</f>
        <v>41234.214115531286</v>
      </c>
      <c r="C604" s="19">
        <v>0</v>
      </c>
      <c r="D604" s="19">
        <v>5000</v>
      </c>
      <c r="E604" s="19">
        <v>120</v>
      </c>
      <c r="F604" s="19">
        <v>100</v>
      </c>
      <c r="G604" s="18">
        <f t="shared" si="36"/>
        <v>8246.8428231062571</v>
      </c>
      <c r="H604" s="19">
        <f t="shared" si="37"/>
        <v>8744.7380385104298</v>
      </c>
      <c r="I604" s="18">
        <f t="shared" si="38"/>
        <v>8744.7380385104298</v>
      </c>
      <c r="J604" s="19" t="str">
        <f t="shared" si="39"/>
        <v>USA</v>
      </c>
    </row>
    <row r="605" spans="1:10" ht="16" x14ac:dyDescent="0.2">
      <c r="A605" s="18">
        <v>756.24426489521011</v>
      </c>
      <c r="B605" s="18">
        <f>A605*$M$8</f>
        <v>113436.63973428152</v>
      </c>
      <c r="C605" s="19">
        <v>0</v>
      </c>
      <c r="D605" s="19">
        <v>5000</v>
      </c>
      <c r="E605" s="19">
        <v>120</v>
      </c>
      <c r="F605" s="19">
        <v>100</v>
      </c>
      <c r="G605" s="18">
        <f t="shared" si="36"/>
        <v>22687.327946856298</v>
      </c>
      <c r="H605" s="19">
        <f t="shared" si="37"/>
        <v>32812.213244760511</v>
      </c>
      <c r="I605" s="18">
        <f t="shared" si="38"/>
        <v>32812.213244760511</v>
      </c>
      <c r="J605" s="19" t="str">
        <f t="shared" si="39"/>
        <v>USA</v>
      </c>
    </row>
    <row r="606" spans="1:10" ht="16" x14ac:dyDescent="0.2">
      <c r="A606" s="18">
        <v>397.36009379725908</v>
      </c>
      <c r="B606" s="18">
        <f>A606*$M$8</f>
        <v>59604.014069588862</v>
      </c>
      <c r="C606" s="19">
        <v>0</v>
      </c>
      <c r="D606" s="19">
        <v>5000</v>
      </c>
      <c r="E606" s="19">
        <v>120</v>
      </c>
      <c r="F606" s="19">
        <v>100</v>
      </c>
      <c r="G606" s="18">
        <f t="shared" si="36"/>
        <v>11920.80281391777</v>
      </c>
      <c r="H606" s="19">
        <f t="shared" si="37"/>
        <v>14868.004689862952</v>
      </c>
      <c r="I606" s="18">
        <f t="shared" si="38"/>
        <v>14868.004689862952</v>
      </c>
      <c r="J606" s="19" t="str">
        <f t="shared" si="39"/>
        <v>USA</v>
      </c>
    </row>
    <row r="607" spans="1:10" ht="16" x14ac:dyDescent="0.2">
      <c r="A607" s="18">
        <v>431.09645053329712</v>
      </c>
      <c r="B607" s="18">
        <f>A607*$M$8</f>
        <v>64664.467579994569</v>
      </c>
      <c r="C607" s="19">
        <v>0</v>
      </c>
      <c r="D607" s="19">
        <v>5000</v>
      </c>
      <c r="E607" s="19">
        <v>120</v>
      </c>
      <c r="F607" s="19">
        <v>100</v>
      </c>
      <c r="G607" s="18">
        <f t="shared" si="36"/>
        <v>12932.893515998912</v>
      </c>
      <c r="H607" s="19">
        <f t="shared" si="37"/>
        <v>16554.822526664859</v>
      </c>
      <c r="I607" s="18">
        <f t="shared" si="38"/>
        <v>16554.822526664859</v>
      </c>
      <c r="J607" s="19" t="str">
        <f t="shared" si="39"/>
        <v>USA</v>
      </c>
    </row>
    <row r="608" spans="1:10" ht="16" x14ac:dyDescent="0.2">
      <c r="A608" s="18">
        <v>438.04411312474127</v>
      </c>
      <c r="B608" s="18">
        <f>A608*$M$8</f>
        <v>65706.616968711198</v>
      </c>
      <c r="C608" s="19">
        <v>0</v>
      </c>
      <c r="D608" s="19">
        <v>5000</v>
      </c>
      <c r="E608" s="19">
        <v>120</v>
      </c>
      <c r="F608" s="19">
        <v>100</v>
      </c>
      <c r="G608" s="18">
        <f t="shared" si="36"/>
        <v>13141.323393742248</v>
      </c>
      <c r="H608" s="19">
        <f t="shared" si="37"/>
        <v>16902.205656237071</v>
      </c>
      <c r="I608" s="18">
        <f t="shared" si="38"/>
        <v>16902.205656237071</v>
      </c>
      <c r="J608" s="19" t="str">
        <f t="shared" si="39"/>
        <v>USA</v>
      </c>
    </row>
    <row r="609" spans="1:10" ht="16" x14ac:dyDescent="0.2">
      <c r="A609" s="18">
        <v>207.40928752692849</v>
      </c>
      <c r="B609" s="18">
        <f>A609*$M$8</f>
        <v>31111.393129039276</v>
      </c>
      <c r="C609" s="19">
        <v>0</v>
      </c>
      <c r="D609" s="19">
        <v>5000</v>
      </c>
      <c r="E609" s="19">
        <v>120</v>
      </c>
      <c r="F609" s="19">
        <v>100</v>
      </c>
      <c r="G609" s="18">
        <f t="shared" si="36"/>
        <v>6222.2786258078559</v>
      </c>
      <c r="H609" s="19">
        <f t="shared" si="37"/>
        <v>5370.4643763464264</v>
      </c>
      <c r="I609" s="18">
        <f t="shared" si="38"/>
        <v>6222.2786258078559</v>
      </c>
      <c r="J609" s="19" t="str">
        <f t="shared" si="39"/>
        <v>Europe</v>
      </c>
    </row>
    <row r="610" spans="1:10" ht="16" x14ac:dyDescent="0.2">
      <c r="A610" s="18">
        <v>527.89546508709691</v>
      </c>
      <c r="B610" s="18">
        <f>A610*$M$8</f>
        <v>79184.31976306453</v>
      </c>
      <c r="C610" s="19">
        <v>0</v>
      </c>
      <c r="D610" s="19">
        <v>5000</v>
      </c>
      <c r="E610" s="19">
        <v>120</v>
      </c>
      <c r="F610" s="19">
        <v>100</v>
      </c>
      <c r="G610" s="18">
        <f t="shared" si="36"/>
        <v>15836.863952612897</v>
      </c>
      <c r="H610" s="19">
        <f t="shared" si="37"/>
        <v>21394.773254354841</v>
      </c>
      <c r="I610" s="18">
        <f t="shared" si="38"/>
        <v>21394.773254354841</v>
      </c>
      <c r="J610" s="19" t="str">
        <f t="shared" si="39"/>
        <v>USA</v>
      </c>
    </row>
    <row r="611" spans="1:10" ht="16" x14ac:dyDescent="0.2">
      <c r="A611" s="18">
        <v>739.08171883741477</v>
      </c>
      <c r="B611" s="18">
        <f>A611*$M$8</f>
        <v>110862.25782561222</v>
      </c>
      <c r="C611" s="19">
        <v>0</v>
      </c>
      <c r="D611" s="19">
        <v>5000</v>
      </c>
      <c r="E611" s="19">
        <v>120</v>
      </c>
      <c r="F611" s="19">
        <v>100</v>
      </c>
      <c r="G611" s="18">
        <f t="shared" si="36"/>
        <v>22172.45156512245</v>
      </c>
      <c r="H611" s="19">
        <f t="shared" si="37"/>
        <v>31954.08594187074</v>
      </c>
      <c r="I611" s="18">
        <f t="shared" si="38"/>
        <v>31954.08594187074</v>
      </c>
      <c r="J611" s="19" t="str">
        <f t="shared" si="39"/>
        <v>USA</v>
      </c>
    </row>
    <row r="612" spans="1:10" ht="16" x14ac:dyDescent="0.2">
      <c r="A612" s="18">
        <v>546.44850042948894</v>
      </c>
      <c r="B612" s="18">
        <f>A612*$M$8</f>
        <v>81967.275064423346</v>
      </c>
      <c r="C612" s="19">
        <v>0</v>
      </c>
      <c r="D612" s="19">
        <v>5000</v>
      </c>
      <c r="E612" s="19">
        <v>120</v>
      </c>
      <c r="F612" s="19">
        <v>100</v>
      </c>
      <c r="G612" s="18">
        <f t="shared" si="36"/>
        <v>16393.455012884675</v>
      </c>
      <c r="H612" s="19">
        <f t="shared" si="37"/>
        <v>22322.425021474453</v>
      </c>
      <c r="I612" s="18">
        <f t="shared" si="38"/>
        <v>22322.425021474453</v>
      </c>
      <c r="J612" s="19" t="str">
        <f t="shared" si="39"/>
        <v>USA</v>
      </c>
    </row>
    <row r="613" spans="1:10" ht="16" x14ac:dyDescent="0.2">
      <c r="A613" s="18">
        <v>559.94671842080857</v>
      </c>
      <c r="B613" s="18">
        <f>A613*$M$8</f>
        <v>83992.007763121292</v>
      </c>
      <c r="C613" s="19">
        <v>0</v>
      </c>
      <c r="D613" s="19">
        <v>5000</v>
      </c>
      <c r="E613" s="19">
        <v>120</v>
      </c>
      <c r="F613" s="19">
        <v>100</v>
      </c>
      <c r="G613" s="18">
        <f t="shared" si="36"/>
        <v>16798.401552624258</v>
      </c>
      <c r="H613" s="19">
        <f t="shared" si="37"/>
        <v>22997.335921040438</v>
      </c>
      <c r="I613" s="18">
        <f t="shared" si="38"/>
        <v>22997.335921040438</v>
      </c>
      <c r="J613" s="19" t="str">
        <f t="shared" si="39"/>
        <v>USA</v>
      </c>
    </row>
    <row r="614" spans="1:10" ht="16" x14ac:dyDescent="0.2">
      <c r="A614" s="18">
        <v>624.4964985290992</v>
      </c>
      <c r="B614" s="18">
        <f>A614*$M$8</f>
        <v>93674.474779364886</v>
      </c>
      <c r="C614" s="19">
        <v>0</v>
      </c>
      <c r="D614" s="19">
        <v>5000</v>
      </c>
      <c r="E614" s="19">
        <v>120</v>
      </c>
      <c r="F614" s="19">
        <v>100</v>
      </c>
      <c r="G614" s="18">
        <f t="shared" si="36"/>
        <v>18734.89495587298</v>
      </c>
      <c r="H614" s="19">
        <f t="shared" si="37"/>
        <v>26224.824926454967</v>
      </c>
      <c r="I614" s="18">
        <f t="shared" si="38"/>
        <v>26224.824926454967</v>
      </c>
      <c r="J614" s="19" t="str">
        <f t="shared" si="39"/>
        <v>USA</v>
      </c>
    </row>
    <row r="615" spans="1:10" ht="16" x14ac:dyDescent="0.2">
      <c r="A615" s="18">
        <v>712.65077856958419</v>
      </c>
      <c r="B615" s="18">
        <f>A615*$M$8</f>
        <v>106897.61678543763</v>
      </c>
      <c r="C615" s="19">
        <v>0</v>
      </c>
      <c r="D615" s="19">
        <v>5000</v>
      </c>
      <c r="E615" s="19">
        <v>120</v>
      </c>
      <c r="F615" s="19">
        <v>100</v>
      </c>
      <c r="G615" s="18">
        <f t="shared" si="36"/>
        <v>21379.523357087528</v>
      </c>
      <c r="H615" s="19">
        <f t="shared" si="37"/>
        <v>30632.538928479204</v>
      </c>
      <c r="I615" s="18">
        <f t="shared" si="38"/>
        <v>30632.538928479204</v>
      </c>
      <c r="J615" s="19" t="str">
        <f t="shared" si="39"/>
        <v>USA</v>
      </c>
    </row>
    <row r="616" spans="1:10" ht="16" x14ac:dyDescent="0.2">
      <c r="A616" s="18">
        <v>321.63541900070169</v>
      </c>
      <c r="B616" s="18">
        <f>A616*$M$8</f>
        <v>48245.312850105256</v>
      </c>
      <c r="C616" s="19">
        <v>0</v>
      </c>
      <c r="D616" s="19">
        <v>5000</v>
      </c>
      <c r="E616" s="19">
        <v>120</v>
      </c>
      <c r="F616" s="19">
        <v>100</v>
      </c>
      <c r="G616" s="18">
        <f t="shared" si="36"/>
        <v>9649.0625700210512</v>
      </c>
      <c r="H616" s="19">
        <f t="shared" si="37"/>
        <v>11081.77095003509</v>
      </c>
      <c r="I616" s="18">
        <f t="shared" si="38"/>
        <v>11081.77095003509</v>
      </c>
      <c r="J616" s="19" t="str">
        <f t="shared" si="39"/>
        <v>USA</v>
      </c>
    </row>
    <row r="617" spans="1:10" ht="16" x14ac:dyDescent="0.2">
      <c r="A617" s="18">
        <v>326.48714479361064</v>
      </c>
      <c r="B617" s="18">
        <f>A617*$M$8</f>
        <v>48973.071719041596</v>
      </c>
      <c r="C617" s="19">
        <v>0</v>
      </c>
      <c r="D617" s="19">
        <v>5000</v>
      </c>
      <c r="E617" s="19">
        <v>120</v>
      </c>
      <c r="F617" s="19">
        <v>100</v>
      </c>
      <c r="G617" s="18">
        <f t="shared" si="36"/>
        <v>9794.6143438083163</v>
      </c>
      <c r="H617" s="19">
        <f t="shared" si="37"/>
        <v>11324.357239680532</v>
      </c>
      <c r="I617" s="18">
        <f t="shared" si="38"/>
        <v>11324.357239680532</v>
      </c>
      <c r="J617" s="19" t="str">
        <f t="shared" si="39"/>
        <v>USA</v>
      </c>
    </row>
    <row r="618" spans="1:10" ht="16" x14ac:dyDescent="0.2">
      <c r="A618" s="18">
        <v>269.44254621371743</v>
      </c>
      <c r="B618" s="18">
        <f>A618*$M$8</f>
        <v>40416.381932057615</v>
      </c>
      <c r="C618" s="19">
        <v>0</v>
      </c>
      <c r="D618" s="19">
        <v>5000</v>
      </c>
      <c r="E618" s="19">
        <v>120</v>
      </c>
      <c r="F618" s="19">
        <v>100</v>
      </c>
      <c r="G618" s="18">
        <f t="shared" si="36"/>
        <v>8083.2763864115223</v>
      </c>
      <c r="H618" s="19">
        <f t="shared" si="37"/>
        <v>8472.1273106858716</v>
      </c>
      <c r="I618" s="18">
        <f t="shared" si="38"/>
        <v>8472.1273106858716</v>
      </c>
      <c r="J618" s="19" t="str">
        <f t="shared" si="39"/>
        <v>USA</v>
      </c>
    </row>
    <row r="619" spans="1:10" ht="16" x14ac:dyDescent="0.2">
      <c r="A619" s="18">
        <v>320.87421394925298</v>
      </c>
      <c r="B619" s="18">
        <f>A619*$M$8</f>
        <v>48131.132092387947</v>
      </c>
      <c r="C619" s="19">
        <v>0</v>
      </c>
      <c r="D619" s="19">
        <v>5000</v>
      </c>
      <c r="E619" s="19">
        <v>120</v>
      </c>
      <c r="F619" s="19">
        <v>100</v>
      </c>
      <c r="G619" s="18">
        <f t="shared" si="36"/>
        <v>9626.2264184775922</v>
      </c>
      <c r="H619" s="19">
        <f t="shared" si="37"/>
        <v>11043.710697462644</v>
      </c>
      <c r="I619" s="18">
        <f t="shared" si="38"/>
        <v>11043.710697462644</v>
      </c>
      <c r="J619" s="19" t="str">
        <f t="shared" si="39"/>
        <v>USA</v>
      </c>
    </row>
    <row r="620" spans="1:10" ht="16" x14ac:dyDescent="0.2">
      <c r="A620" s="18">
        <v>732.91384509434636</v>
      </c>
      <c r="B620" s="18">
        <f>A620*$M$8</f>
        <v>109937.07676415195</v>
      </c>
      <c r="C620" s="19">
        <v>0</v>
      </c>
      <c r="D620" s="19">
        <v>5000</v>
      </c>
      <c r="E620" s="19">
        <v>120</v>
      </c>
      <c r="F620" s="19">
        <v>100</v>
      </c>
      <c r="G620" s="18">
        <f t="shared" si="36"/>
        <v>21987.415352830387</v>
      </c>
      <c r="H620" s="19">
        <f t="shared" si="37"/>
        <v>31645.692254717316</v>
      </c>
      <c r="I620" s="18">
        <f t="shared" si="38"/>
        <v>31645.692254717316</v>
      </c>
      <c r="J620" s="19" t="str">
        <f t="shared" si="39"/>
        <v>USA</v>
      </c>
    </row>
    <row r="621" spans="1:10" ht="16" x14ac:dyDescent="0.2">
      <c r="A621" s="18">
        <v>682.99450067942701</v>
      </c>
      <c r="B621" s="18">
        <f>A621*$M$8</f>
        <v>102449.17510191405</v>
      </c>
      <c r="C621" s="19">
        <v>0</v>
      </c>
      <c r="D621" s="19">
        <v>5000</v>
      </c>
      <c r="E621" s="19">
        <v>120</v>
      </c>
      <c r="F621" s="19">
        <v>100</v>
      </c>
      <c r="G621" s="18">
        <f t="shared" si="36"/>
        <v>20489.835020382816</v>
      </c>
      <c r="H621" s="19">
        <f t="shared" si="37"/>
        <v>29149.72503397135</v>
      </c>
      <c r="I621" s="18">
        <f t="shared" si="38"/>
        <v>29149.72503397135</v>
      </c>
      <c r="J621" s="19" t="str">
        <f t="shared" si="39"/>
        <v>USA</v>
      </c>
    </row>
    <row r="622" spans="1:10" ht="16" x14ac:dyDescent="0.2">
      <c r="A622" s="18">
        <v>488.57291913059208</v>
      </c>
      <c r="B622" s="18">
        <f>A622*$M$8</f>
        <v>73285.937869588815</v>
      </c>
      <c r="C622" s="19">
        <v>0</v>
      </c>
      <c r="D622" s="19">
        <v>5000</v>
      </c>
      <c r="E622" s="19">
        <v>120</v>
      </c>
      <c r="F622" s="19">
        <v>100</v>
      </c>
      <c r="G622" s="18">
        <f t="shared" si="36"/>
        <v>14657.187573917763</v>
      </c>
      <c r="H622" s="19">
        <f t="shared" si="37"/>
        <v>19428.64595652961</v>
      </c>
      <c r="I622" s="18">
        <f t="shared" si="38"/>
        <v>19428.64595652961</v>
      </c>
      <c r="J622" s="19" t="str">
        <f t="shared" si="39"/>
        <v>USA</v>
      </c>
    </row>
    <row r="623" spans="1:10" ht="16" x14ac:dyDescent="0.2">
      <c r="A623" s="18">
        <v>445.05182786148595</v>
      </c>
      <c r="B623" s="18">
        <f>A623*$M$8</f>
        <v>66757.774179222892</v>
      </c>
      <c r="C623" s="19">
        <v>0</v>
      </c>
      <c r="D623" s="19">
        <v>5000</v>
      </c>
      <c r="E623" s="19">
        <v>120</v>
      </c>
      <c r="F623" s="19">
        <v>100</v>
      </c>
      <c r="G623" s="18">
        <f t="shared" si="36"/>
        <v>13351.554835844581</v>
      </c>
      <c r="H623" s="19">
        <f t="shared" si="37"/>
        <v>17252.591393074297</v>
      </c>
      <c r="I623" s="18">
        <f t="shared" si="38"/>
        <v>17252.591393074297</v>
      </c>
      <c r="J623" s="19" t="str">
        <f t="shared" si="39"/>
        <v>USA</v>
      </c>
    </row>
    <row r="624" spans="1:10" ht="16" x14ac:dyDescent="0.2">
      <c r="A624" s="18">
        <v>386.07086799390186</v>
      </c>
      <c r="B624" s="18">
        <f>A624*$M$8</f>
        <v>57910.630199085281</v>
      </c>
      <c r="C624" s="19">
        <v>0</v>
      </c>
      <c r="D624" s="19">
        <v>5000</v>
      </c>
      <c r="E624" s="19">
        <v>120</v>
      </c>
      <c r="F624" s="19">
        <v>100</v>
      </c>
      <c r="G624" s="18">
        <f t="shared" si="36"/>
        <v>11582.126039817056</v>
      </c>
      <c r="H624" s="19">
        <f t="shared" si="37"/>
        <v>14303.543399695096</v>
      </c>
      <c r="I624" s="18">
        <f t="shared" si="38"/>
        <v>14303.543399695096</v>
      </c>
      <c r="J624" s="19" t="str">
        <f t="shared" si="39"/>
        <v>USA</v>
      </c>
    </row>
    <row r="625" spans="1:10" ht="16" x14ac:dyDescent="0.2">
      <c r="A625" s="18">
        <v>293.07837350903003</v>
      </c>
      <c r="B625" s="18">
        <f>A625*$M$8</f>
        <v>43961.756026354502</v>
      </c>
      <c r="C625" s="19">
        <v>0</v>
      </c>
      <c r="D625" s="19">
        <v>5000</v>
      </c>
      <c r="E625" s="19">
        <v>120</v>
      </c>
      <c r="F625" s="19">
        <v>100</v>
      </c>
      <c r="G625" s="18">
        <f t="shared" si="36"/>
        <v>8792.3512052708975</v>
      </c>
      <c r="H625" s="19">
        <f t="shared" si="37"/>
        <v>9653.9186754514958</v>
      </c>
      <c r="I625" s="18">
        <f t="shared" si="38"/>
        <v>9653.9186754514958</v>
      </c>
      <c r="J625" s="19" t="str">
        <f t="shared" si="39"/>
        <v>USA</v>
      </c>
    </row>
    <row r="626" spans="1:10" ht="16" x14ac:dyDescent="0.2">
      <c r="A626" s="18">
        <v>368.22356626774354</v>
      </c>
      <c r="B626" s="18">
        <f>A626*$M$8</f>
        <v>55233.534940161531</v>
      </c>
      <c r="C626" s="19">
        <v>0</v>
      </c>
      <c r="D626" s="19">
        <v>5000</v>
      </c>
      <c r="E626" s="19">
        <v>120</v>
      </c>
      <c r="F626" s="19">
        <v>100</v>
      </c>
      <c r="G626" s="18">
        <f t="shared" si="36"/>
        <v>11046.706988032303</v>
      </c>
      <c r="H626" s="19">
        <f t="shared" si="37"/>
        <v>13411.17831338718</v>
      </c>
      <c r="I626" s="18">
        <f t="shared" si="38"/>
        <v>13411.17831338718</v>
      </c>
      <c r="J626" s="19" t="str">
        <f t="shared" si="39"/>
        <v>USA</v>
      </c>
    </row>
    <row r="627" spans="1:10" ht="16" x14ac:dyDescent="0.2">
      <c r="A627" s="18">
        <v>333.47826196508402</v>
      </c>
      <c r="B627" s="18">
        <f>A627*$M$8</f>
        <v>50021.739294762599</v>
      </c>
      <c r="C627" s="19">
        <v>0</v>
      </c>
      <c r="D627" s="19">
        <v>5000</v>
      </c>
      <c r="E627" s="19">
        <v>120</v>
      </c>
      <c r="F627" s="19">
        <v>100</v>
      </c>
      <c r="G627" s="18">
        <f t="shared" si="36"/>
        <v>10004.347858952518</v>
      </c>
      <c r="H627" s="19">
        <f t="shared" si="37"/>
        <v>11673.913098254197</v>
      </c>
      <c r="I627" s="18">
        <f t="shared" si="38"/>
        <v>11673.913098254197</v>
      </c>
      <c r="J627" s="19" t="str">
        <f t="shared" si="39"/>
        <v>USA</v>
      </c>
    </row>
    <row r="628" spans="1:10" ht="16" x14ac:dyDescent="0.2">
      <c r="A628" s="18">
        <v>769.14884716698384</v>
      </c>
      <c r="B628" s="18">
        <f>A628*$M$8</f>
        <v>115372.32707504758</v>
      </c>
      <c r="C628" s="19">
        <v>0</v>
      </c>
      <c r="D628" s="19">
        <v>5000</v>
      </c>
      <c r="E628" s="19">
        <v>120</v>
      </c>
      <c r="F628" s="19">
        <v>100</v>
      </c>
      <c r="G628" s="18">
        <f t="shared" si="36"/>
        <v>23074.465415009516</v>
      </c>
      <c r="H628" s="19">
        <f t="shared" si="37"/>
        <v>33457.442358349188</v>
      </c>
      <c r="I628" s="18">
        <f t="shared" si="38"/>
        <v>33457.442358349188</v>
      </c>
      <c r="J628" s="19" t="str">
        <f t="shared" si="39"/>
        <v>USA</v>
      </c>
    </row>
    <row r="629" spans="1:10" ht="16" x14ac:dyDescent="0.2">
      <c r="A629" s="18">
        <v>684.67433549681414</v>
      </c>
      <c r="B629" s="18">
        <f>A629*$M$8</f>
        <v>102701.15032452212</v>
      </c>
      <c r="C629" s="19">
        <v>0</v>
      </c>
      <c r="D629" s="19">
        <v>5000</v>
      </c>
      <c r="E629" s="19">
        <v>120</v>
      </c>
      <c r="F629" s="19">
        <v>100</v>
      </c>
      <c r="G629" s="18">
        <f t="shared" si="36"/>
        <v>20540.230064904434</v>
      </c>
      <c r="H629" s="19">
        <f t="shared" si="37"/>
        <v>29233.716774840708</v>
      </c>
      <c r="I629" s="18">
        <f t="shared" si="38"/>
        <v>29233.716774840708</v>
      </c>
      <c r="J629" s="19" t="str">
        <f t="shared" si="39"/>
        <v>USA</v>
      </c>
    </row>
    <row r="630" spans="1:10" ht="16" x14ac:dyDescent="0.2">
      <c r="A630" s="18">
        <v>521.55669495535858</v>
      </c>
      <c r="B630" s="18">
        <f>A630*$M$8</f>
        <v>78233.504243303789</v>
      </c>
      <c r="C630" s="19">
        <v>0</v>
      </c>
      <c r="D630" s="19">
        <v>5000</v>
      </c>
      <c r="E630" s="19">
        <v>120</v>
      </c>
      <c r="F630" s="19">
        <v>100</v>
      </c>
      <c r="G630" s="18">
        <f t="shared" si="36"/>
        <v>15646.700848660759</v>
      </c>
      <c r="H630" s="19">
        <f t="shared" si="37"/>
        <v>21077.834747767934</v>
      </c>
      <c r="I630" s="18">
        <f t="shared" si="38"/>
        <v>21077.834747767934</v>
      </c>
      <c r="J630" s="19" t="str">
        <f t="shared" si="39"/>
        <v>USA</v>
      </c>
    </row>
    <row r="631" spans="1:10" ht="16" x14ac:dyDescent="0.2">
      <c r="A631" s="18">
        <v>403.37211471208002</v>
      </c>
      <c r="B631" s="18">
        <f>A631*$M$8</f>
        <v>60505.817206812004</v>
      </c>
      <c r="C631" s="19">
        <v>0</v>
      </c>
      <c r="D631" s="19">
        <v>5000</v>
      </c>
      <c r="E631" s="19">
        <v>120</v>
      </c>
      <c r="F631" s="19">
        <v>100</v>
      </c>
      <c r="G631" s="18">
        <f t="shared" si="36"/>
        <v>12101.163441362398</v>
      </c>
      <c r="H631" s="19">
        <f t="shared" si="37"/>
        <v>15168.605735604004</v>
      </c>
      <c r="I631" s="18">
        <f t="shared" si="38"/>
        <v>15168.605735604004</v>
      </c>
      <c r="J631" s="19" t="str">
        <f t="shared" si="39"/>
        <v>USA</v>
      </c>
    </row>
    <row r="632" spans="1:10" ht="16" x14ac:dyDescent="0.2">
      <c r="A632" s="18">
        <v>675.13196592923805</v>
      </c>
      <c r="B632" s="18">
        <f>A632*$M$8</f>
        <v>101269.79488938571</v>
      </c>
      <c r="C632" s="19">
        <v>0</v>
      </c>
      <c r="D632" s="19">
        <v>5000</v>
      </c>
      <c r="E632" s="19">
        <v>120</v>
      </c>
      <c r="F632" s="19">
        <v>100</v>
      </c>
      <c r="G632" s="18">
        <f t="shared" si="36"/>
        <v>20253.958977877148</v>
      </c>
      <c r="H632" s="19">
        <f t="shared" si="37"/>
        <v>28756.598296461903</v>
      </c>
      <c r="I632" s="18">
        <f t="shared" si="38"/>
        <v>28756.598296461903</v>
      </c>
      <c r="J632" s="19" t="str">
        <f t="shared" si="39"/>
        <v>USA</v>
      </c>
    </row>
    <row r="633" spans="1:10" ht="16" x14ac:dyDescent="0.2">
      <c r="A633" s="18">
        <v>342.95137270491171</v>
      </c>
      <c r="B633" s="18">
        <f>A633*$M$8</f>
        <v>51442.705905736759</v>
      </c>
      <c r="C633" s="19">
        <v>0</v>
      </c>
      <c r="D633" s="19">
        <v>5000</v>
      </c>
      <c r="E633" s="19">
        <v>120</v>
      </c>
      <c r="F633" s="19">
        <v>100</v>
      </c>
      <c r="G633" s="18">
        <f t="shared" si="36"/>
        <v>10288.541181147353</v>
      </c>
      <c r="H633" s="19">
        <f t="shared" si="37"/>
        <v>12147.568635245589</v>
      </c>
      <c r="I633" s="18">
        <f t="shared" si="38"/>
        <v>12147.568635245589</v>
      </c>
      <c r="J633" s="19" t="str">
        <f t="shared" si="39"/>
        <v>USA</v>
      </c>
    </row>
    <row r="634" spans="1:10" ht="16" x14ac:dyDescent="0.2">
      <c r="A634" s="18">
        <v>383.72105145068889</v>
      </c>
      <c r="B634" s="18">
        <f>A634*$M$8</f>
        <v>57558.157717603332</v>
      </c>
      <c r="C634" s="19">
        <v>0</v>
      </c>
      <c r="D634" s="19">
        <v>5000</v>
      </c>
      <c r="E634" s="19">
        <v>120</v>
      </c>
      <c r="F634" s="19">
        <v>100</v>
      </c>
      <c r="G634" s="18">
        <f t="shared" si="36"/>
        <v>11511.631543520663</v>
      </c>
      <c r="H634" s="19">
        <f t="shared" si="37"/>
        <v>14186.052572534441</v>
      </c>
      <c r="I634" s="18">
        <f t="shared" si="38"/>
        <v>14186.052572534441</v>
      </c>
      <c r="J634" s="19" t="str">
        <f t="shared" si="39"/>
        <v>USA</v>
      </c>
    </row>
    <row r="635" spans="1:10" ht="16" x14ac:dyDescent="0.2">
      <c r="A635" s="18">
        <v>399.71173172803208</v>
      </c>
      <c r="B635" s="18">
        <f>A635*$M$8</f>
        <v>59956.759759204811</v>
      </c>
      <c r="C635" s="19">
        <v>0</v>
      </c>
      <c r="D635" s="19">
        <v>5000</v>
      </c>
      <c r="E635" s="19">
        <v>120</v>
      </c>
      <c r="F635" s="19">
        <v>100</v>
      </c>
      <c r="G635" s="18">
        <f t="shared" si="36"/>
        <v>11991.351951840959</v>
      </c>
      <c r="H635" s="19">
        <f t="shared" si="37"/>
        <v>14985.586586401601</v>
      </c>
      <c r="I635" s="18">
        <f t="shared" si="38"/>
        <v>14985.586586401601</v>
      </c>
      <c r="J635" s="19" t="str">
        <f t="shared" si="39"/>
        <v>USA</v>
      </c>
    </row>
    <row r="636" spans="1:10" ht="16" x14ac:dyDescent="0.2">
      <c r="A636" s="18">
        <v>355.0751530356124</v>
      </c>
      <c r="B636" s="18">
        <f>A636*$M$8</f>
        <v>53261.272955341861</v>
      </c>
      <c r="C636" s="19">
        <v>0</v>
      </c>
      <c r="D636" s="19">
        <v>5000</v>
      </c>
      <c r="E636" s="19">
        <v>120</v>
      </c>
      <c r="F636" s="19">
        <v>100</v>
      </c>
      <c r="G636" s="18">
        <f t="shared" si="36"/>
        <v>10652.254591068369</v>
      </c>
      <c r="H636" s="19">
        <f t="shared" si="37"/>
        <v>12753.757651780623</v>
      </c>
      <c r="I636" s="18">
        <f t="shared" si="38"/>
        <v>12753.757651780623</v>
      </c>
      <c r="J636" s="19" t="str">
        <f t="shared" si="39"/>
        <v>USA</v>
      </c>
    </row>
    <row r="637" spans="1:10" ht="16" x14ac:dyDescent="0.2">
      <c r="A637" s="18">
        <v>748.09706953731222</v>
      </c>
      <c r="B637" s="18">
        <f>A637*$M$8</f>
        <v>112214.56043059683</v>
      </c>
      <c r="C637" s="19">
        <v>0</v>
      </c>
      <c r="D637" s="19">
        <v>5000</v>
      </c>
      <c r="E637" s="19">
        <v>120</v>
      </c>
      <c r="F637" s="19">
        <v>100</v>
      </c>
      <c r="G637" s="18">
        <f t="shared" si="36"/>
        <v>22442.912086119366</v>
      </c>
      <c r="H637" s="19">
        <f t="shared" si="37"/>
        <v>32404.85347686561</v>
      </c>
      <c r="I637" s="18">
        <f t="shared" si="38"/>
        <v>32404.85347686561</v>
      </c>
      <c r="J637" s="19" t="str">
        <f t="shared" si="39"/>
        <v>USA</v>
      </c>
    </row>
    <row r="638" spans="1:10" ht="16" x14ac:dyDescent="0.2">
      <c r="A638" s="18">
        <v>267.44771360766504</v>
      </c>
      <c r="B638" s="18">
        <f>A638*$M$8</f>
        <v>40117.157041149752</v>
      </c>
      <c r="C638" s="19">
        <v>0</v>
      </c>
      <c r="D638" s="19">
        <v>5000</v>
      </c>
      <c r="E638" s="19">
        <v>120</v>
      </c>
      <c r="F638" s="19">
        <v>100</v>
      </c>
      <c r="G638" s="18">
        <f t="shared" si="36"/>
        <v>8023.4314082299461</v>
      </c>
      <c r="H638" s="19">
        <f t="shared" si="37"/>
        <v>8372.3856803832496</v>
      </c>
      <c r="I638" s="18">
        <f t="shared" si="38"/>
        <v>8372.3856803832496</v>
      </c>
      <c r="J638" s="19" t="str">
        <f t="shared" si="39"/>
        <v>USA</v>
      </c>
    </row>
    <row r="639" spans="1:10" ht="16" x14ac:dyDescent="0.2">
      <c r="A639" s="18">
        <v>393.72260402595742</v>
      </c>
      <c r="B639" s="18">
        <f>A639*$M$8</f>
        <v>59058.390603893611</v>
      </c>
      <c r="C639" s="19">
        <v>0</v>
      </c>
      <c r="D639" s="19">
        <v>5000</v>
      </c>
      <c r="E639" s="19">
        <v>120</v>
      </c>
      <c r="F639" s="19">
        <v>100</v>
      </c>
      <c r="G639" s="18">
        <f t="shared" si="36"/>
        <v>11811.678120778721</v>
      </c>
      <c r="H639" s="19">
        <f t="shared" si="37"/>
        <v>14686.13020129787</v>
      </c>
      <c r="I639" s="18">
        <f t="shared" si="38"/>
        <v>14686.13020129787</v>
      </c>
      <c r="J639" s="19" t="str">
        <f t="shared" si="39"/>
        <v>USA</v>
      </c>
    </row>
    <row r="640" spans="1:10" ht="16" x14ac:dyDescent="0.2">
      <c r="A640" s="18">
        <v>495.80586426696084</v>
      </c>
      <c r="B640" s="18">
        <f>A640*$M$8</f>
        <v>74370.879640044121</v>
      </c>
      <c r="C640" s="19">
        <v>0</v>
      </c>
      <c r="D640" s="19">
        <v>5000</v>
      </c>
      <c r="E640" s="19">
        <v>120</v>
      </c>
      <c r="F640" s="19">
        <v>100</v>
      </c>
      <c r="G640" s="18">
        <f t="shared" si="36"/>
        <v>14874.175928008823</v>
      </c>
      <c r="H640" s="19">
        <f t="shared" si="37"/>
        <v>19790.293213348035</v>
      </c>
      <c r="I640" s="18">
        <f t="shared" si="38"/>
        <v>19790.293213348035</v>
      </c>
      <c r="J640" s="19" t="str">
        <f t="shared" si="39"/>
        <v>USA</v>
      </c>
    </row>
    <row r="641" spans="1:10" ht="16" x14ac:dyDescent="0.2">
      <c r="A641" s="18">
        <v>209.16073481047559</v>
      </c>
      <c r="B641" s="18">
        <f>A641*$M$8</f>
        <v>31374.11022157134</v>
      </c>
      <c r="C641" s="19">
        <v>0</v>
      </c>
      <c r="D641" s="19">
        <v>5000</v>
      </c>
      <c r="E641" s="19">
        <v>120</v>
      </c>
      <c r="F641" s="19">
        <v>100</v>
      </c>
      <c r="G641" s="18">
        <f t="shared" si="36"/>
        <v>6274.8220443142709</v>
      </c>
      <c r="H641" s="19">
        <f t="shared" si="37"/>
        <v>5458.0367405237812</v>
      </c>
      <c r="I641" s="18">
        <f t="shared" si="38"/>
        <v>6274.8220443142709</v>
      </c>
      <c r="J641" s="19" t="str">
        <f t="shared" si="39"/>
        <v>Europe</v>
      </c>
    </row>
    <row r="642" spans="1:10" ht="16" x14ac:dyDescent="0.2">
      <c r="A642" s="18">
        <v>564.46995966344605</v>
      </c>
      <c r="B642" s="18">
        <f>A642*$M$8</f>
        <v>84670.493949516909</v>
      </c>
      <c r="C642" s="19">
        <v>0</v>
      </c>
      <c r="D642" s="19">
        <v>5000</v>
      </c>
      <c r="E642" s="19">
        <v>120</v>
      </c>
      <c r="F642" s="19">
        <v>100</v>
      </c>
      <c r="G642" s="18">
        <f t="shared" si="36"/>
        <v>16934.098789903379</v>
      </c>
      <c r="H642" s="19">
        <f t="shared" si="37"/>
        <v>23223.497983172303</v>
      </c>
      <c r="I642" s="18">
        <f t="shared" si="38"/>
        <v>23223.497983172303</v>
      </c>
      <c r="J642" s="19" t="str">
        <f t="shared" si="39"/>
        <v>USA</v>
      </c>
    </row>
    <row r="643" spans="1:10" ht="16" x14ac:dyDescent="0.2">
      <c r="A643" s="18">
        <v>446.6120635376368</v>
      </c>
      <c r="B643" s="18">
        <f>A643*$M$8</f>
        <v>66991.809530645522</v>
      </c>
      <c r="C643" s="19">
        <v>0</v>
      </c>
      <c r="D643" s="19">
        <v>5000</v>
      </c>
      <c r="E643" s="19">
        <v>120</v>
      </c>
      <c r="F643" s="19">
        <v>100</v>
      </c>
      <c r="G643" s="18">
        <f t="shared" ref="G643:G706" si="40">B643-(A643*E643)</f>
        <v>13398.361906129103</v>
      </c>
      <c r="H643" s="19">
        <f t="shared" ref="H643:H706" si="41">B643-((A643*F643)+5000)</f>
        <v>17330.603176881843</v>
      </c>
      <c r="I643" s="18">
        <f t="shared" ref="I643:I706" si="42">MAX(G643:H643)</f>
        <v>17330.603176881843</v>
      </c>
      <c r="J643" s="19" t="str">
        <f t="shared" ref="J643:J706" si="43">IF(I643=H643,"USA","Europe")</f>
        <v>USA</v>
      </c>
    </row>
    <row r="644" spans="1:10" ht="16" x14ac:dyDescent="0.2">
      <c r="A644" s="18">
        <v>208.95187706172089</v>
      </c>
      <c r="B644" s="18">
        <f>A644*$M$8</f>
        <v>31342.781559258136</v>
      </c>
      <c r="C644" s="19">
        <v>0</v>
      </c>
      <c r="D644" s="19">
        <v>5000</v>
      </c>
      <c r="E644" s="19">
        <v>120</v>
      </c>
      <c r="F644" s="19">
        <v>100</v>
      </c>
      <c r="G644" s="18">
        <f t="shared" si="40"/>
        <v>6268.5563118516293</v>
      </c>
      <c r="H644" s="19">
        <f t="shared" si="41"/>
        <v>5447.5938530860476</v>
      </c>
      <c r="I644" s="18">
        <f t="shared" si="42"/>
        <v>6268.5563118516293</v>
      </c>
      <c r="J644" s="19" t="str">
        <f t="shared" si="43"/>
        <v>Europe</v>
      </c>
    </row>
    <row r="645" spans="1:10" ht="16" x14ac:dyDescent="0.2">
      <c r="A645" s="18">
        <v>654.19777634283423</v>
      </c>
      <c r="B645" s="18">
        <f>A645*$M$8</f>
        <v>98129.666451425132</v>
      </c>
      <c r="C645" s="19">
        <v>0</v>
      </c>
      <c r="D645" s="19">
        <v>5000</v>
      </c>
      <c r="E645" s="19">
        <v>120</v>
      </c>
      <c r="F645" s="19">
        <v>100</v>
      </c>
      <c r="G645" s="18">
        <f t="shared" si="40"/>
        <v>19625.933290285029</v>
      </c>
      <c r="H645" s="19">
        <f t="shared" si="41"/>
        <v>27709.888817141706</v>
      </c>
      <c r="I645" s="18">
        <f t="shared" si="42"/>
        <v>27709.888817141706</v>
      </c>
      <c r="J645" s="19" t="str">
        <f t="shared" si="43"/>
        <v>USA</v>
      </c>
    </row>
    <row r="646" spans="1:10" ht="16" x14ac:dyDescent="0.2">
      <c r="A646" s="18">
        <v>702.02699401510279</v>
      </c>
      <c r="B646" s="18">
        <f>A646*$M$8</f>
        <v>105304.04910226542</v>
      </c>
      <c r="C646" s="19">
        <v>0</v>
      </c>
      <c r="D646" s="19">
        <v>5000</v>
      </c>
      <c r="E646" s="19">
        <v>120</v>
      </c>
      <c r="F646" s="19">
        <v>100</v>
      </c>
      <c r="G646" s="18">
        <f t="shared" si="40"/>
        <v>21060.809820453083</v>
      </c>
      <c r="H646" s="19">
        <f t="shared" si="41"/>
        <v>30101.349700755134</v>
      </c>
      <c r="I646" s="18">
        <f t="shared" si="42"/>
        <v>30101.349700755134</v>
      </c>
      <c r="J646" s="19" t="str">
        <f t="shared" si="43"/>
        <v>USA</v>
      </c>
    </row>
    <row r="647" spans="1:10" ht="16" x14ac:dyDescent="0.2">
      <c r="A647" s="18">
        <v>567.68841183171071</v>
      </c>
      <c r="B647" s="18">
        <f>A647*$M$8</f>
        <v>85153.261774756611</v>
      </c>
      <c r="C647" s="19">
        <v>0</v>
      </c>
      <c r="D647" s="19">
        <v>5000</v>
      </c>
      <c r="E647" s="19">
        <v>120</v>
      </c>
      <c r="F647" s="19">
        <v>100</v>
      </c>
      <c r="G647" s="18">
        <f t="shared" si="40"/>
        <v>17030.652354951322</v>
      </c>
      <c r="H647" s="19">
        <f t="shared" si="41"/>
        <v>23384.420591585542</v>
      </c>
      <c r="I647" s="18">
        <f t="shared" si="42"/>
        <v>23384.420591585542</v>
      </c>
      <c r="J647" s="19" t="str">
        <f t="shared" si="43"/>
        <v>USA</v>
      </c>
    </row>
    <row r="648" spans="1:10" ht="16" x14ac:dyDescent="0.2">
      <c r="A648" s="18">
        <v>539.13765556138833</v>
      </c>
      <c r="B648" s="18">
        <f>A648*$M$8</f>
        <v>80870.64833420825</v>
      </c>
      <c r="C648" s="19">
        <v>0</v>
      </c>
      <c r="D648" s="19">
        <v>5000</v>
      </c>
      <c r="E648" s="19">
        <v>120</v>
      </c>
      <c r="F648" s="19">
        <v>100</v>
      </c>
      <c r="G648" s="18">
        <f t="shared" si="40"/>
        <v>16174.129666841647</v>
      </c>
      <c r="H648" s="19">
        <f t="shared" si="41"/>
        <v>21956.882778069419</v>
      </c>
      <c r="I648" s="18">
        <f t="shared" si="42"/>
        <v>21956.882778069419</v>
      </c>
      <c r="J648" s="19" t="str">
        <f t="shared" si="43"/>
        <v>USA</v>
      </c>
    </row>
    <row r="649" spans="1:10" ht="16" x14ac:dyDescent="0.2">
      <c r="A649" s="18">
        <v>686.57702025332355</v>
      </c>
      <c r="B649" s="18">
        <f>A649*$M$8</f>
        <v>102986.55303799853</v>
      </c>
      <c r="C649" s="19">
        <v>0</v>
      </c>
      <c r="D649" s="19">
        <v>5000</v>
      </c>
      <c r="E649" s="19">
        <v>120</v>
      </c>
      <c r="F649" s="19">
        <v>100</v>
      </c>
      <c r="G649" s="18">
        <f t="shared" si="40"/>
        <v>20597.310607599706</v>
      </c>
      <c r="H649" s="19">
        <f t="shared" si="41"/>
        <v>29328.851012666171</v>
      </c>
      <c r="I649" s="18">
        <f t="shared" si="42"/>
        <v>29328.851012666171</v>
      </c>
      <c r="J649" s="19" t="str">
        <f t="shared" si="43"/>
        <v>USA</v>
      </c>
    </row>
    <row r="650" spans="1:10" ht="16" x14ac:dyDescent="0.2">
      <c r="A650" s="18">
        <v>699.97939760795759</v>
      </c>
      <c r="B650" s="18">
        <f>A650*$M$8</f>
        <v>104996.90964119363</v>
      </c>
      <c r="C650" s="19">
        <v>0</v>
      </c>
      <c r="D650" s="19">
        <v>5000</v>
      </c>
      <c r="E650" s="19">
        <v>120</v>
      </c>
      <c r="F650" s="19">
        <v>100</v>
      </c>
      <c r="G650" s="18">
        <f t="shared" si="40"/>
        <v>20999.381928238727</v>
      </c>
      <c r="H650" s="19">
        <f t="shared" si="41"/>
        <v>29998.969880397868</v>
      </c>
      <c r="I650" s="18">
        <f t="shared" si="42"/>
        <v>29998.969880397868</v>
      </c>
      <c r="J650" s="19" t="str">
        <f t="shared" si="43"/>
        <v>USA</v>
      </c>
    </row>
    <row r="651" spans="1:10" ht="16" x14ac:dyDescent="0.2">
      <c r="A651" s="18">
        <v>353.73559694445487</v>
      </c>
      <c r="B651" s="18">
        <f>A651*$M$8</f>
        <v>53060.339541668232</v>
      </c>
      <c r="C651" s="19">
        <v>0</v>
      </c>
      <c r="D651" s="19">
        <v>5000</v>
      </c>
      <c r="E651" s="19">
        <v>120</v>
      </c>
      <c r="F651" s="19">
        <v>100</v>
      </c>
      <c r="G651" s="18">
        <f t="shared" si="40"/>
        <v>10612.067908333651</v>
      </c>
      <c r="H651" s="19">
        <f t="shared" si="41"/>
        <v>12686.779847222744</v>
      </c>
      <c r="I651" s="18">
        <f t="shared" si="42"/>
        <v>12686.779847222744</v>
      </c>
      <c r="J651" s="19" t="str">
        <f t="shared" si="43"/>
        <v>USA</v>
      </c>
    </row>
    <row r="652" spans="1:10" ht="16" x14ac:dyDescent="0.2">
      <c r="A652" s="18">
        <v>434.17784545299497</v>
      </c>
      <c r="B652" s="18">
        <f>A652*$M$8</f>
        <v>65126.676817949243</v>
      </c>
      <c r="C652" s="19">
        <v>0</v>
      </c>
      <c r="D652" s="19">
        <v>5000</v>
      </c>
      <c r="E652" s="19">
        <v>120</v>
      </c>
      <c r="F652" s="19">
        <v>100</v>
      </c>
      <c r="G652" s="18">
        <f t="shared" si="40"/>
        <v>13025.335363589846</v>
      </c>
      <c r="H652" s="19">
        <f t="shared" si="41"/>
        <v>16708.892272649748</v>
      </c>
      <c r="I652" s="18">
        <f t="shared" si="42"/>
        <v>16708.892272649748</v>
      </c>
      <c r="J652" s="19" t="str">
        <f t="shared" si="43"/>
        <v>USA</v>
      </c>
    </row>
    <row r="653" spans="1:10" ht="16" x14ac:dyDescent="0.2">
      <c r="A653" s="18">
        <v>627.04852848641974</v>
      </c>
      <c r="B653" s="18">
        <f>A653*$M$8</f>
        <v>94057.279272962958</v>
      </c>
      <c r="C653" s="19">
        <v>0</v>
      </c>
      <c r="D653" s="19">
        <v>5000</v>
      </c>
      <c r="E653" s="19">
        <v>120</v>
      </c>
      <c r="F653" s="19">
        <v>100</v>
      </c>
      <c r="G653" s="18">
        <f t="shared" si="40"/>
        <v>18811.455854592583</v>
      </c>
      <c r="H653" s="19">
        <f t="shared" si="41"/>
        <v>26352.426424320976</v>
      </c>
      <c r="I653" s="18">
        <f t="shared" si="42"/>
        <v>26352.426424320976</v>
      </c>
      <c r="J653" s="19" t="str">
        <f t="shared" si="43"/>
        <v>USA</v>
      </c>
    </row>
    <row r="654" spans="1:10" ht="16" x14ac:dyDescent="0.2">
      <c r="A654" s="18">
        <v>404.61827125615361</v>
      </c>
      <c r="B654" s="18">
        <f>A654*$M$8</f>
        <v>60692.740688423044</v>
      </c>
      <c r="C654" s="19">
        <v>0</v>
      </c>
      <c r="D654" s="19">
        <v>5000</v>
      </c>
      <c r="E654" s="19">
        <v>120</v>
      </c>
      <c r="F654" s="19">
        <v>100</v>
      </c>
      <c r="G654" s="18">
        <f t="shared" si="40"/>
        <v>12138.548137684615</v>
      </c>
      <c r="H654" s="19">
        <f t="shared" si="41"/>
        <v>15230.913562807684</v>
      </c>
      <c r="I654" s="18">
        <f t="shared" si="42"/>
        <v>15230.913562807684</v>
      </c>
      <c r="J654" s="19" t="str">
        <f t="shared" si="43"/>
        <v>USA</v>
      </c>
    </row>
    <row r="655" spans="1:10" ht="16" x14ac:dyDescent="0.2">
      <c r="A655" s="18">
        <v>619.28500217352303</v>
      </c>
      <c r="B655" s="18">
        <f>A655*$M$8</f>
        <v>92892.750326028457</v>
      </c>
      <c r="C655" s="19">
        <v>0</v>
      </c>
      <c r="D655" s="19">
        <v>5000</v>
      </c>
      <c r="E655" s="19">
        <v>120</v>
      </c>
      <c r="F655" s="19">
        <v>100</v>
      </c>
      <c r="G655" s="18">
        <f t="shared" si="40"/>
        <v>18578.550065205694</v>
      </c>
      <c r="H655" s="19">
        <f t="shared" si="41"/>
        <v>25964.250108676162</v>
      </c>
      <c r="I655" s="18">
        <f t="shared" si="42"/>
        <v>25964.250108676162</v>
      </c>
      <c r="J655" s="19" t="str">
        <f t="shared" si="43"/>
        <v>USA</v>
      </c>
    </row>
    <row r="656" spans="1:10" ht="16" x14ac:dyDescent="0.2">
      <c r="A656" s="18">
        <v>723.03153040028712</v>
      </c>
      <c r="B656" s="18">
        <f>A656*$M$8</f>
        <v>108454.72956004307</v>
      </c>
      <c r="C656" s="19">
        <v>0</v>
      </c>
      <c r="D656" s="19">
        <v>5000</v>
      </c>
      <c r="E656" s="19">
        <v>120</v>
      </c>
      <c r="F656" s="19">
        <v>100</v>
      </c>
      <c r="G656" s="18">
        <f t="shared" si="40"/>
        <v>21690.94591200861</v>
      </c>
      <c r="H656" s="19">
        <f t="shared" si="41"/>
        <v>31151.576520014351</v>
      </c>
      <c r="I656" s="18">
        <f t="shared" si="42"/>
        <v>31151.576520014351</v>
      </c>
      <c r="J656" s="19" t="str">
        <f t="shared" si="43"/>
        <v>USA</v>
      </c>
    </row>
    <row r="657" spans="1:10" ht="16" x14ac:dyDescent="0.2">
      <c r="A657" s="18">
        <v>790.93143762598345</v>
      </c>
      <c r="B657" s="18">
        <f>A657*$M$8</f>
        <v>118639.71564389752</v>
      </c>
      <c r="C657" s="19">
        <v>0</v>
      </c>
      <c r="D657" s="19">
        <v>5000</v>
      </c>
      <c r="E657" s="19">
        <v>120</v>
      </c>
      <c r="F657" s="19">
        <v>100</v>
      </c>
      <c r="G657" s="18">
        <f t="shared" si="40"/>
        <v>23727.943128779501</v>
      </c>
      <c r="H657" s="19">
        <f t="shared" si="41"/>
        <v>34546.571881299184</v>
      </c>
      <c r="I657" s="18">
        <f t="shared" si="42"/>
        <v>34546.571881299184</v>
      </c>
      <c r="J657" s="19" t="str">
        <f t="shared" si="43"/>
        <v>USA</v>
      </c>
    </row>
    <row r="658" spans="1:10" ht="16" x14ac:dyDescent="0.2">
      <c r="A658" s="18">
        <v>784.67217990414804</v>
      </c>
      <c r="B658" s="18">
        <f>A658*$M$8</f>
        <v>117700.8269856222</v>
      </c>
      <c r="C658" s="19">
        <v>0</v>
      </c>
      <c r="D658" s="19">
        <v>5000</v>
      </c>
      <c r="E658" s="19">
        <v>120</v>
      </c>
      <c r="F658" s="19">
        <v>100</v>
      </c>
      <c r="G658" s="18">
        <f t="shared" si="40"/>
        <v>23540.165397124438</v>
      </c>
      <c r="H658" s="19">
        <f t="shared" si="41"/>
        <v>34233.608995207396</v>
      </c>
      <c r="I658" s="18">
        <f t="shared" si="42"/>
        <v>34233.608995207396</v>
      </c>
      <c r="J658" s="19" t="str">
        <f t="shared" si="43"/>
        <v>USA</v>
      </c>
    </row>
    <row r="659" spans="1:10" ht="16" x14ac:dyDescent="0.2">
      <c r="A659" s="18">
        <v>585.3276490165515</v>
      </c>
      <c r="B659" s="18">
        <f>A659*$M$8</f>
        <v>87799.147352482731</v>
      </c>
      <c r="C659" s="19">
        <v>0</v>
      </c>
      <c r="D659" s="19">
        <v>5000</v>
      </c>
      <c r="E659" s="19">
        <v>120</v>
      </c>
      <c r="F659" s="19">
        <v>100</v>
      </c>
      <c r="G659" s="18">
        <f t="shared" si="40"/>
        <v>17559.829470496552</v>
      </c>
      <c r="H659" s="19">
        <f t="shared" si="41"/>
        <v>24266.382450827579</v>
      </c>
      <c r="I659" s="18">
        <f t="shared" si="42"/>
        <v>24266.382450827579</v>
      </c>
      <c r="J659" s="19" t="str">
        <f t="shared" si="43"/>
        <v>USA</v>
      </c>
    </row>
    <row r="660" spans="1:10" ht="16" x14ac:dyDescent="0.2">
      <c r="A660" s="18">
        <v>601.79702118122816</v>
      </c>
      <c r="B660" s="18">
        <f>A660*$M$8</f>
        <v>90269.553177184222</v>
      </c>
      <c r="C660" s="19">
        <v>0</v>
      </c>
      <c r="D660" s="19">
        <v>5000</v>
      </c>
      <c r="E660" s="19">
        <v>120</v>
      </c>
      <c r="F660" s="19">
        <v>100</v>
      </c>
      <c r="G660" s="18">
        <f t="shared" si="40"/>
        <v>18053.910635436841</v>
      </c>
      <c r="H660" s="19">
        <f t="shared" si="41"/>
        <v>25089.851059061402</v>
      </c>
      <c r="I660" s="18">
        <f t="shared" si="42"/>
        <v>25089.851059061402</v>
      </c>
      <c r="J660" s="19" t="str">
        <f t="shared" si="43"/>
        <v>USA</v>
      </c>
    </row>
    <row r="661" spans="1:10" ht="16" x14ac:dyDescent="0.2">
      <c r="A661" s="18">
        <v>202.53499290092614</v>
      </c>
      <c r="B661" s="18">
        <f>A661*$M$8</f>
        <v>30380.248935138919</v>
      </c>
      <c r="C661" s="19">
        <v>0</v>
      </c>
      <c r="D661" s="19">
        <v>5000</v>
      </c>
      <c r="E661" s="19">
        <v>120</v>
      </c>
      <c r="F661" s="19">
        <v>100</v>
      </c>
      <c r="G661" s="18">
        <f t="shared" si="40"/>
        <v>6076.0497870277832</v>
      </c>
      <c r="H661" s="19">
        <f t="shared" si="41"/>
        <v>5126.7496450463041</v>
      </c>
      <c r="I661" s="18">
        <f t="shared" si="42"/>
        <v>6076.0497870277832</v>
      </c>
      <c r="J661" s="19" t="str">
        <f t="shared" si="43"/>
        <v>Europe</v>
      </c>
    </row>
    <row r="662" spans="1:10" ht="16" x14ac:dyDescent="0.2">
      <c r="A662" s="18">
        <v>205.62568586581651</v>
      </c>
      <c r="B662" s="18">
        <f>A662*$M$8</f>
        <v>30843.852879872476</v>
      </c>
      <c r="C662" s="19">
        <v>0</v>
      </c>
      <c r="D662" s="19">
        <v>5000</v>
      </c>
      <c r="E662" s="19">
        <v>120</v>
      </c>
      <c r="F662" s="19">
        <v>100</v>
      </c>
      <c r="G662" s="18">
        <f t="shared" si="40"/>
        <v>6168.7705759744968</v>
      </c>
      <c r="H662" s="19">
        <f t="shared" si="41"/>
        <v>5281.2842932908243</v>
      </c>
      <c r="I662" s="18">
        <f t="shared" si="42"/>
        <v>6168.7705759744968</v>
      </c>
      <c r="J662" s="19" t="str">
        <f t="shared" si="43"/>
        <v>Europe</v>
      </c>
    </row>
    <row r="663" spans="1:10" ht="16" x14ac:dyDescent="0.2">
      <c r="A663" s="18">
        <v>550.90234677814988</v>
      </c>
      <c r="B663" s="18">
        <f>A663*$M$8</f>
        <v>82635.352016722478</v>
      </c>
      <c r="C663" s="19">
        <v>0</v>
      </c>
      <c r="D663" s="19">
        <v>5000</v>
      </c>
      <c r="E663" s="19">
        <v>120</v>
      </c>
      <c r="F663" s="19">
        <v>100</v>
      </c>
      <c r="G663" s="18">
        <f t="shared" si="40"/>
        <v>16527.070403344493</v>
      </c>
      <c r="H663" s="19">
        <f t="shared" si="41"/>
        <v>22545.11733890749</v>
      </c>
      <c r="I663" s="18">
        <f t="shared" si="42"/>
        <v>22545.11733890749</v>
      </c>
      <c r="J663" s="19" t="str">
        <f t="shared" si="43"/>
        <v>USA</v>
      </c>
    </row>
    <row r="664" spans="1:10" ht="16" x14ac:dyDescent="0.2">
      <c r="A664" s="18">
        <v>415.74230036500018</v>
      </c>
      <c r="B664" s="18">
        <f>A664*$M$8</f>
        <v>62361.345054750025</v>
      </c>
      <c r="C664" s="19">
        <v>0</v>
      </c>
      <c r="D664" s="19">
        <v>5000</v>
      </c>
      <c r="E664" s="19">
        <v>120</v>
      </c>
      <c r="F664" s="19">
        <v>100</v>
      </c>
      <c r="G664" s="18">
        <f t="shared" si="40"/>
        <v>12472.269010950004</v>
      </c>
      <c r="H664" s="19">
        <f t="shared" si="41"/>
        <v>15787.115018250006</v>
      </c>
      <c r="I664" s="18">
        <f t="shared" si="42"/>
        <v>15787.115018250006</v>
      </c>
      <c r="J664" s="19" t="str">
        <f t="shared" si="43"/>
        <v>USA</v>
      </c>
    </row>
    <row r="665" spans="1:10" ht="16" x14ac:dyDescent="0.2">
      <c r="A665" s="18">
        <v>380.84223455788674</v>
      </c>
      <c r="B665" s="18">
        <f>A665*$M$8</f>
        <v>57126.335183683012</v>
      </c>
      <c r="C665" s="19">
        <v>0</v>
      </c>
      <c r="D665" s="19">
        <v>5000</v>
      </c>
      <c r="E665" s="19">
        <v>120</v>
      </c>
      <c r="F665" s="19">
        <v>100</v>
      </c>
      <c r="G665" s="18">
        <f t="shared" si="40"/>
        <v>11425.267036736601</v>
      </c>
      <c r="H665" s="19">
        <f t="shared" si="41"/>
        <v>14042.111727894335</v>
      </c>
      <c r="I665" s="18">
        <f t="shared" si="42"/>
        <v>14042.111727894335</v>
      </c>
      <c r="J665" s="19" t="str">
        <f t="shared" si="43"/>
        <v>USA</v>
      </c>
    </row>
    <row r="666" spans="1:10" ht="16" x14ac:dyDescent="0.2">
      <c r="A666" s="18">
        <v>615.4362144020555</v>
      </c>
      <c r="B666" s="18">
        <f>A666*$M$8</f>
        <v>92315.432160308323</v>
      </c>
      <c r="C666" s="19">
        <v>0</v>
      </c>
      <c r="D666" s="19">
        <v>5000</v>
      </c>
      <c r="E666" s="19">
        <v>120</v>
      </c>
      <c r="F666" s="19">
        <v>100</v>
      </c>
      <c r="G666" s="18">
        <f t="shared" si="40"/>
        <v>18463.086432061667</v>
      </c>
      <c r="H666" s="19">
        <f t="shared" si="41"/>
        <v>25771.810720102774</v>
      </c>
      <c r="I666" s="18">
        <f t="shared" si="42"/>
        <v>25771.810720102774</v>
      </c>
      <c r="J666" s="19" t="str">
        <f t="shared" si="43"/>
        <v>USA</v>
      </c>
    </row>
    <row r="667" spans="1:10" ht="16" x14ac:dyDescent="0.2">
      <c r="A667" s="18">
        <v>236.45545534624506</v>
      </c>
      <c r="B667" s="18">
        <f>A667*$M$8</f>
        <v>35468.318301936757</v>
      </c>
      <c r="C667" s="19">
        <v>0</v>
      </c>
      <c r="D667" s="19">
        <v>5000</v>
      </c>
      <c r="E667" s="19">
        <v>120</v>
      </c>
      <c r="F667" s="19">
        <v>100</v>
      </c>
      <c r="G667" s="18">
        <f t="shared" si="40"/>
        <v>7093.6636603873485</v>
      </c>
      <c r="H667" s="19">
        <f t="shared" si="41"/>
        <v>6822.7727673122499</v>
      </c>
      <c r="I667" s="18">
        <f t="shared" si="42"/>
        <v>7093.6636603873485</v>
      </c>
      <c r="J667" s="19" t="str">
        <f t="shared" si="43"/>
        <v>Europe</v>
      </c>
    </row>
    <row r="668" spans="1:10" ht="16" x14ac:dyDescent="0.2">
      <c r="A668" s="18">
        <v>306.83800434080791</v>
      </c>
      <c r="B668" s="18">
        <f>A668*$M$8</f>
        <v>46025.700651121188</v>
      </c>
      <c r="C668" s="19">
        <v>0</v>
      </c>
      <c r="D668" s="19">
        <v>5000</v>
      </c>
      <c r="E668" s="19">
        <v>120</v>
      </c>
      <c r="F668" s="19">
        <v>100</v>
      </c>
      <c r="G668" s="18">
        <f t="shared" si="40"/>
        <v>9205.1401302242375</v>
      </c>
      <c r="H668" s="19">
        <f t="shared" si="41"/>
        <v>10341.900217040391</v>
      </c>
      <c r="I668" s="18">
        <f t="shared" si="42"/>
        <v>10341.900217040391</v>
      </c>
      <c r="J668" s="19" t="str">
        <f t="shared" si="43"/>
        <v>USA</v>
      </c>
    </row>
    <row r="669" spans="1:10" ht="16" x14ac:dyDescent="0.2">
      <c r="A669" s="18">
        <v>626.33895595853164</v>
      </c>
      <c r="B669" s="18">
        <f>A669*$M$8</f>
        <v>93950.843393779753</v>
      </c>
      <c r="C669" s="19">
        <v>0</v>
      </c>
      <c r="D669" s="19">
        <v>5000</v>
      </c>
      <c r="E669" s="19">
        <v>120</v>
      </c>
      <c r="F669" s="19">
        <v>100</v>
      </c>
      <c r="G669" s="18">
        <f t="shared" si="40"/>
        <v>18790.168678755959</v>
      </c>
      <c r="H669" s="19">
        <f t="shared" si="41"/>
        <v>26316.947797926594</v>
      </c>
      <c r="I669" s="18">
        <f t="shared" si="42"/>
        <v>26316.947797926594</v>
      </c>
      <c r="J669" s="19" t="str">
        <f t="shared" si="43"/>
        <v>USA</v>
      </c>
    </row>
    <row r="670" spans="1:10" ht="16" x14ac:dyDescent="0.2">
      <c r="A670" s="18">
        <v>478.83279504200107</v>
      </c>
      <c r="B670" s="18">
        <f>A670*$M$8</f>
        <v>71824.919256300156</v>
      </c>
      <c r="C670" s="19">
        <v>0</v>
      </c>
      <c r="D670" s="19">
        <v>5000</v>
      </c>
      <c r="E670" s="19">
        <v>120</v>
      </c>
      <c r="F670" s="19">
        <v>100</v>
      </c>
      <c r="G670" s="18">
        <f t="shared" si="40"/>
        <v>14364.983851260025</v>
      </c>
      <c r="H670" s="19">
        <f t="shared" si="41"/>
        <v>18941.639752100047</v>
      </c>
      <c r="I670" s="18">
        <f t="shared" si="42"/>
        <v>18941.639752100047</v>
      </c>
      <c r="J670" s="19" t="str">
        <f t="shared" si="43"/>
        <v>USA</v>
      </c>
    </row>
    <row r="671" spans="1:10" ht="16" x14ac:dyDescent="0.2">
      <c r="A671" s="18">
        <v>542.78627091217152</v>
      </c>
      <c r="B671" s="18">
        <f>A671*$M$8</f>
        <v>81417.940636825733</v>
      </c>
      <c r="C671" s="19">
        <v>0</v>
      </c>
      <c r="D671" s="19">
        <v>5000</v>
      </c>
      <c r="E671" s="19">
        <v>120</v>
      </c>
      <c r="F671" s="19">
        <v>100</v>
      </c>
      <c r="G671" s="18">
        <f t="shared" si="40"/>
        <v>16283.588127365154</v>
      </c>
      <c r="H671" s="19">
        <f t="shared" si="41"/>
        <v>22139.31354560858</v>
      </c>
      <c r="I671" s="18">
        <f t="shared" si="42"/>
        <v>22139.31354560858</v>
      </c>
      <c r="J671" s="19" t="str">
        <f t="shared" si="43"/>
        <v>USA</v>
      </c>
    </row>
    <row r="672" spans="1:10" ht="16" x14ac:dyDescent="0.2">
      <c r="A672" s="18">
        <v>208.8552208658565</v>
      </c>
      <c r="B672" s="18">
        <f>A672*$M$8</f>
        <v>31328.283129878473</v>
      </c>
      <c r="C672" s="19">
        <v>0</v>
      </c>
      <c r="D672" s="19">
        <v>5000</v>
      </c>
      <c r="E672" s="19">
        <v>120</v>
      </c>
      <c r="F672" s="19">
        <v>100</v>
      </c>
      <c r="G672" s="18">
        <f t="shared" si="40"/>
        <v>6265.6566259756946</v>
      </c>
      <c r="H672" s="19">
        <f t="shared" si="41"/>
        <v>5442.7610432928232</v>
      </c>
      <c r="I672" s="18">
        <f t="shared" si="42"/>
        <v>6265.6566259756946</v>
      </c>
      <c r="J672" s="19" t="str">
        <f t="shared" si="43"/>
        <v>Europe</v>
      </c>
    </row>
    <row r="673" spans="1:10" ht="16" x14ac:dyDescent="0.2">
      <c r="A673" s="18">
        <v>229.69709245008281</v>
      </c>
      <c r="B673" s="18">
        <f>A673*$M$8</f>
        <v>34454.563867512421</v>
      </c>
      <c r="C673" s="19">
        <v>0</v>
      </c>
      <c r="D673" s="19">
        <v>5000</v>
      </c>
      <c r="E673" s="19">
        <v>120</v>
      </c>
      <c r="F673" s="19">
        <v>100</v>
      </c>
      <c r="G673" s="18">
        <f t="shared" si="40"/>
        <v>6890.9127735024849</v>
      </c>
      <c r="H673" s="19">
        <f t="shared" si="41"/>
        <v>6484.8546225041391</v>
      </c>
      <c r="I673" s="18">
        <f t="shared" si="42"/>
        <v>6890.9127735024849</v>
      </c>
      <c r="J673" s="19" t="str">
        <f t="shared" si="43"/>
        <v>Europe</v>
      </c>
    </row>
    <row r="674" spans="1:10" ht="16" x14ac:dyDescent="0.2">
      <c r="A674" s="18">
        <v>719.03280854180116</v>
      </c>
      <c r="B674" s="18">
        <f>A674*$M$8</f>
        <v>107854.92128127017</v>
      </c>
      <c r="C674" s="19">
        <v>0</v>
      </c>
      <c r="D674" s="19">
        <v>5000</v>
      </c>
      <c r="E674" s="19">
        <v>120</v>
      </c>
      <c r="F674" s="19">
        <v>100</v>
      </c>
      <c r="G674" s="18">
        <f t="shared" si="40"/>
        <v>21570.984256254029</v>
      </c>
      <c r="H674" s="19">
        <f t="shared" si="41"/>
        <v>30951.640427090053</v>
      </c>
      <c r="I674" s="18">
        <f t="shared" si="42"/>
        <v>30951.640427090053</v>
      </c>
      <c r="J674" s="19" t="str">
        <f t="shared" si="43"/>
        <v>USA</v>
      </c>
    </row>
    <row r="675" spans="1:10" ht="16" x14ac:dyDescent="0.2">
      <c r="A675" s="18">
        <v>784.41316205282374</v>
      </c>
      <c r="B675" s="18">
        <f>A675*$M$8</f>
        <v>117661.97430792356</v>
      </c>
      <c r="C675" s="19">
        <v>0</v>
      </c>
      <c r="D675" s="19">
        <v>5000</v>
      </c>
      <c r="E675" s="19">
        <v>120</v>
      </c>
      <c r="F675" s="19">
        <v>100</v>
      </c>
      <c r="G675" s="18">
        <f t="shared" si="40"/>
        <v>23532.394861584718</v>
      </c>
      <c r="H675" s="19">
        <f t="shared" si="41"/>
        <v>34220.658102641188</v>
      </c>
      <c r="I675" s="18">
        <f t="shared" si="42"/>
        <v>34220.658102641188</v>
      </c>
      <c r="J675" s="19" t="str">
        <f t="shared" si="43"/>
        <v>USA</v>
      </c>
    </row>
    <row r="676" spans="1:10" ht="16" x14ac:dyDescent="0.2">
      <c r="A676" s="18">
        <v>432.01462180913177</v>
      </c>
      <c r="B676" s="18">
        <f>A676*$M$8</f>
        <v>64802.193271369768</v>
      </c>
      <c r="C676" s="19">
        <v>0</v>
      </c>
      <c r="D676" s="19">
        <v>5000</v>
      </c>
      <c r="E676" s="19">
        <v>120</v>
      </c>
      <c r="F676" s="19">
        <v>100</v>
      </c>
      <c r="G676" s="18">
        <f t="shared" si="40"/>
        <v>12960.438654273959</v>
      </c>
      <c r="H676" s="19">
        <f t="shared" si="41"/>
        <v>16600.731090456589</v>
      </c>
      <c r="I676" s="18">
        <f t="shared" si="42"/>
        <v>16600.731090456589</v>
      </c>
      <c r="J676" s="19" t="str">
        <f t="shared" si="43"/>
        <v>USA</v>
      </c>
    </row>
    <row r="677" spans="1:10" ht="16" x14ac:dyDescent="0.2">
      <c r="A677" s="18">
        <v>269.7487460774131</v>
      </c>
      <c r="B677" s="18">
        <f>A677*$M$8</f>
        <v>40462.311911611963</v>
      </c>
      <c r="C677" s="19">
        <v>0</v>
      </c>
      <c r="D677" s="19">
        <v>5000</v>
      </c>
      <c r="E677" s="19">
        <v>120</v>
      </c>
      <c r="F677" s="19">
        <v>100</v>
      </c>
      <c r="G677" s="18">
        <f t="shared" si="40"/>
        <v>8092.4623823223919</v>
      </c>
      <c r="H677" s="19">
        <f t="shared" si="41"/>
        <v>8487.4373038706544</v>
      </c>
      <c r="I677" s="18">
        <f t="shared" si="42"/>
        <v>8487.4373038706544</v>
      </c>
      <c r="J677" s="19" t="str">
        <f t="shared" si="43"/>
        <v>USA</v>
      </c>
    </row>
    <row r="678" spans="1:10" ht="16" x14ac:dyDescent="0.2">
      <c r="A678" s="18">
        <v>667.17532308175009</v>
      </c>
      <c r="B678" s="18">
        <f>A678*$M$8</f>
        <v>100076.29846226251</v>
      </c>
      <c r="C678" s="19">
        <v>0</v>
      </c>
      <c r="D678" s="19">
        <v>5000</v>
      </c>
      <c r="E678" s="19">
        <v>120</v>
      </c>
      <c r="F678" s="19">
        <v>100</v>
      </c>
      <c r="G678" s="18">
        <f t="shared" si="40"/>
        <v>20015.259692452499</v>
      </c>
      <c r="H678" s="19">
        <f t="shared" si="41"/>
        <v>28358.766154087498</v>
      </c>
      <c r="I678" s="18">
        <f t="shared" si="42"/>
        <v>28358.766154087498</v>
      </c>
      <c r="J678" s="19" t="str">
        <f t="shared" si="43"/>
        <v>USA</v>
      </c>
    </row>
    <row r="679" spans="1:10" ht="16" x14ac:dyDescent="0.2">
      <c r="A679" s="18">
        <v>415.65503497405678</v>
      </c>
      <c r="B679" s="18">
        <f>A679*$M$8</f>
        <v>62348.255246108514</v>
      </c>
      <c r="C679" s="19">
        <v>0</v>
      </c>
      <c r="D679" s="19">
        <v>5000</v>
      </c>
      <c r="E679" s="19">
        <v>120</v>
      </c>
      <c r="F679" s="19">
        <v>100</v>
      </c>
      <c r="G679" s="18">
        <f t="shared" si="40"/>
        <v>12469.651049221698</v>
      </c>
      <c r="H679" s="19">
        <f t="shared" si="41"/>
        <v>15782.751748702838</v>
      </c>
      <c r="I679" s="18">
        <f t="shared" si="42"/>
        <v>15782.751748702838</v>
      </c>
      <c r="J679" s="19" t="str">
        <f t="shared" si="43"/>
        <v>USA</v>
      </c>
    </row>
    <row r="680" spans="1:10" ht="16" x14ac:dyDescent="0.2">
      <c r="A680" s="18">
        <v>714.17280897226783</v>
      </c>
      <c r="B680" s="18">
        <f>A680*$M$8</f>
        <v>107125.92134584018</v>
      </c>
      <c r="C680" s="19">
        <v>0</v>
      </c>
      <c r="D680" s="19">
        <v>5000</v>
      </c>
      <c r="E680" s="19">
        <v>120</v>
      </c>
      <c r="F680" s="19">
        <v>100</v>
      </c>
      <c r="G680" s="18">
        <f t="shared" si="40"/>
        <v>21425.184269168036</v>
      </c>
      <c r="H680" s="19">
        <f t="shared" si="41"/>
        <v>30708.640448613398</v>
      </c>
      <c r="I680" s="18">
        <f t="shared" si="42"/>
        <v>30708.640448613398</v>
      </c>
      <c r="J680" s="19" t="str">
        <f t="shared" si="43"/>
        <v>USA</v>
      </c>
    </row>
    <row r="681" spans="1:10" ht="16" x14ac:dyDescent="0.2">
      <c r="A681" s="18">
        <v>702.40039690509457</v>
      </c>
      <c r="B681" s="18">
        <f>A681*$M$8</f>
        <v>105360.05953576419</v>
      </c>
      <c r="C681" s="19">
        <v>0</v>
      </c>
      <c r="D681" s="19">
        <v>5000</v>
      </c>
      <c r="E681" s="19">
        <v>120</v>
      </c>
      <c r="F681" s="19">
        <v>100</v>
      </c>
      <c r="G681" s="18">
        <f t="shared" si="40"/>
        <v>21072.011907152832</v>
      </c>
      <c r="H681" s="19">
        <f t="shared" si="41"/>
        <v>30120.019845254734</v>
      </c>
      <c r="I681" s="18">
        <f t="shared" si="42"/>
        <v>30120.019845254734</v>
      </c>
      <c r="J681" s="19" t="str">
        <f t="shared" si="43"/>
        <v>USA</v>
      </c>
    </row>
    <row r="682" spans="1:10" ht="16" x14ac:dyDescent="0.2">
      <c r="A682" s="18">
        <v>243.47078392443748</v>
      </c>
      <c r="B682" s="18">
        <f>A682*$M$8</f>
        <v>36520.61758866562</v>
      </c>
      <c r="C682" s="19">
        <v>0</v>
      </c>
      <c r="D682" s="19">
        <v>5000</v>
      </c>
      <c r="E682" s="19">
        <v>120</v>
      </c>
      <c r="F682" s="19">
        <v>100</v>
      </c>
      <c r="G682" s="18">
        <f t="shared" si="40"/>
        <v>7304.1235177331218</v>
      </c>
      <c r="H682" s="19">
        <f t="shared" si="41"/>
        <v>7173.539196221871</v>
      </c>
      <c r="I682" s="18">
        <f t="shared" si="42"/>
        <v>7304.1235177331218</v>
      </c>
      <c r="J682" s="19" t="str">
        <f t="shared" si="43"/>
        <v>Europe</v>
      </c>
    </row>
    <row r="683" spans="1:10" ht="16" x14ac:dyDescent="0.2">
      <c r="A683" s="18">
        <v>613.46541802094566</v>
      </c>
      <c r="B683" s="18">
        <f>A683*$M$8</f>
        <v>92019.812703141855</v>
      </c>
      <c r="C683" s="19">
        <v>0</v>
      </c>
      <c r="D683" s="19">
        <v>5000</v>
      </c>
      <c r="E683" s="19">
        <v>120</v>
      </c>
      <c r="F683" s="19">
        <v>100</v>
      </c>
      <c r="G683" s="18">
        <f t="shared" si="40"/>
        <v>18403.962540628374</v>
      </c>
      <c r="H683" s="19">
        <f t="shared" si="41"/>
        <v>25673.27090104729</v>
      </c>
      <c r="I683" s="18">
        <f t="shared" si="42"/>
        <v>25673.27090104729</v>
      </c>
      <c r="J683" s="19" t="str">
        <f t="shared" si="43"/>
        <v>USA</v>
      </c>
    </row>
    <row r="684" spans="1:10" ht="16" x14ac:dyDescent="0.2">
      <c r="A684" s="18">
        <v>713.28067803442514</v>
      </c>
      <c r="B684" s="18">
        <f>A684*$M$8</f>
        <v>106992.10170516378</v>
      </c>
      <c r="C684" s="19">
        <v>0</v>
      </c>
      <c r="D684" s="19">
        <v>5000</v>
      </c>
      <c r="E684" s="19">
        <v>120</v>
      </c>
      <c r="F684" s="19">
        <v>100</v>
      </c>
      <c r="G684" s="18">
        <f t="shared" si="40"/>
        <v>21398.420341032761</v>
      </c>
      <c r="H684" s="19">
        <f t="shared" si="41"/>
        <v>30664.033901721268</v>
      </c>
      <c r="I684" s="18">
        <f t="shared" si="42"/>
        <v>30664.033901721268</v>
      </c>
      <c r="J684" s="19" t="str">
        <f t="shared" si="43"/>
        <v>USA</v>
      </c>
    </row>
    <row r="685" spans="1:10" ht="16" x14ac:dyDescent="0.2">
      <c r="A685" s="18">
        <v>708.35572458261424</v>
      </c>
      <c r="B685" s="18">
        <f>A685*$M$8</f>
        <v>106253.35868739213</v>
      </c>
      <c r="C685" s="19">
        <v>0</v>
      </c>
      <c r="D685" s="19">
        <v>5000</v>
      </c>
      <c r="E685" s="19">
        <v>120</v>
      </c>
      <c r="F685" s="19">
        <v>100</v>
      </c>
      <c r="G685" s="18">
        <f t="shared" si="40"/>
        <v>21250.67173747842</v>
      </c>
      <c r="H685" s="19">
        <f t="shared" si="41"/>
        <v>30417.78622913071</v>
      </c>
      <c r="I685" s="18">
        <f t="shared" si="42"/>
        <v>30417.78622913071</v>
      </c>
      <c r="J685" s="19" t="str">
        <f t="shared" si="43"/>
        <v>USA</v>
      </c>
    </row>
    <row r="686" spans="1:10" ht="16" x14ac:dyDescent="0.2">
      <c r="A686" s="18">
        <v>734.6630599976811</v>
      </c>
      <c r="B686" s="18">
        <f>A686*$M$8</f>
        <v>110199.45899965217</v>
      </c>
      <c r="C686" s="19">
        <v>0</v>
      </c>
      <c r="D686" s="19">
        <v>5000</v>
      </c>
      <c r="E686" s="19">
        <v>120</v>
      </c>
      <c r="F686" s="19">
        <v>100</v>
      </c>
      <c r="G686" s="18">
        <f t="shared" si="40"/>
        <v>22039.891799930439</v>
      </c>
      <c r="H686" s="19">
        <f t="shared" si="41"/>
        <v>31733.152999884056</v>
      </c>
      <c r="I686" s="18">
        <f t="shared" si="42"/>
        <v>31733.152999884056</v>
      </c>
      <c r="J686" s="19" t="str">
        <f t="shared" si="43"/>
        <v>USA</v>
      </c>
    </row>
    <row r="687" spans="1:10" ht="16" x14ac:dyDescent="0.2">
      <c r="A687" s="18">
        <v>682.0493810260898</v>
      </c>
      <c r="B687" s="18">
        <f>A687*$M$8</f>
        <v>102307.40715391347</v>
      </c>
      <c r="C687" s="19">
        <v>0</v>
      </c>
      <c r="D687" s="19">
        <v>5000</v>
      </c>
      <c r="E687" s="19">
        <v>120</v>
      </c>
      <c r="F687" s="19">
        <v>100</v>
      </c>
      <c r="G687" s="18">
        <f t="shared" si="40"/>
        <v>20461.481430782704</v>
      </c>
      <c r="H687" s="19">
        <f t="shared" si="41"/>
        <v>29102.469051304492</v>
      </c>
      <c r="I687" s="18">
        <f t="shared" si="42"/>
        <v>29102.469051304492</v>
      </c>
      <c r="J687" s="19" t="str">
        <f t="shared" si="43"/>
        <v>USA</v>
      </c>
    </row>
    <row r="688" spans="1:10" ht="16" x14ac:dyDescent="0.2">
      <c r="A688" s="18">
        <v>203.9469054918489</v>
      </c>
      <c r="B688" s="18">
        <f>A688*$M$8</f>
        <v>30592.035823777333</v>
      </c>
      <c r="C688" s="19">
        <v>0</v>
      </c>
      <c r="D688" s="19">
        <v>5000</v>
      </c>
      <c r="E688" s="19">
        <v>120</v>
      </c>
      <c r="F688" s="19">
        <v>100</v>
      </c>
      <c r="G688" s="18">
        <f t="shared" si="40"/>
        <v>6118.4071647554665</v>
      </c>
      <c r="H688" s="19">
        <f t="shared" si="41"/>
        <v>5197.3452745924442</v>
      </c>
      <c r="I688" s="18">
        <f t="shared" si="42"/>
        <v>6118.4071647554665</v>
      </c>
      <c r="J688" s="19" t="str">
        <f t="shared" si="43"/>
        <v>Europe</v>
      </c>
    </row>
    <row r="689" spans="1:10" ht="16" x14ac:dyDescent="0.2">
      <c r="A689" s="18">
        <v>535.64060150442674</v>
      </c>
      <c r="B689" s="18">
        <f>A689*$M$8</f>
        <v>80346.090225664011</v>
      </c>
      <c r="C689" s="19">
        <v>0</v>
      </c>
      <c r="D689" s="19">
        <v>5000</v>
      </c>
      <c r="E689" s="19">
        <v>120</v>
      </c>
      <c r="F689" s="19">
        <v>100</v>
      </c>
      <c r="G689" s="18">
        <f t="shared" si="40"/>
        <v>16069.218045132802</v>
      </c>
      <c r="H689" s="19">
        <f t="shared" si="41"/>
        <v>21782.030075221337</v>
      </c>
      <c r="I689" s="18">
        <f t="shared" si="42"/>
        <v>21782.030075221337</v>
      </c>
      <c r="J689" s="19" t="str">
        <f t="shared" si="43"/>
        <v>USA</v>
      </c>
    </row>
    <row r="690" spans="1:10" ht="16" x14ac:dyDescent="0.2">
      <c r="A690" s="18">
        <v>711.58948490004502</v>
      </c>
      <c r="B690" s="18">
        <f>A690*$M$8</f>
        <v>106738.42273500675</v>
      </c>
      <c r="C690" s="19">
        <v>0</v>
      </c>
      <c r="D690" s="19">
        <v>5000</v>
      </c>
      <c r="E690" s="19">
        <v>120</v>
      </c>
      <c r="F690" s="19">
        <v>100</v>
      </c>
      <c r="G690" s="18">
        <f t="shared" si="40"/>
        <v>21347.68454700135</v>
      </c>
      <c r="H690" s="19">
        <f t="shared" si="41"/>
        <v>30579.474245002246</v>
      </c>
      <c r="I690" s="18">
        <f t="shared" si="42"/>
        <v>30579.474245002246</v>
      </c>
      <c r="J690" s="19" t="str">
        <f t="shared" si="43"/>
        <v>USA</v>
      </c>
    </row>
    <row r="691" spans="1:10" ht="16" x14ac:dyDescent="0.2">
      <c r="A691" s="18">
        <v>484.47271505579016</v>
      </c>
      <c r="B691" s="18">
        <f>A691*$M$8</f>
        <v>72670.907258368519</v>
      </c>
      <c r="C691" s="19">
        <v>0</v>
      </c>
      <c r="D691" s="19">
        <v>5000</v>
      </c>
      <c r="E691" s="19">
        <v>120</v>
      </c>
      <c r="F691" s="19">
        <v>100</v>
      </c>
      <c r="G691" s="18">
        <f t="shared" si="40"/>
        <v>14534.181451673699</v>
      </c>
      <c r="H691" s="19">
        <f t="shared" si="41"/>
        <v>19223.635752789502</v>
      </c>
      <c r="I691" s="18">
        <f t="shared" si="42"/>
        <v>19223.635752789502</v>
      </c>
      <c r="J691" s="19" t="str">
        <f t="shared" si="43"/>
        <v>USA</v>
      </c>
    </row>
    <row r="692" spans="1:10" ht="16" x14ac:dyDescent="0.2">
      <c r="A692" s="18">
        <v>532.92194266473962</v>
      </c>
      <c r="B692" s="18">
        <f>A692*$M$8</f>
        <v>79938.291399710943</v>
      </c>
      <c r="C692" s="19">
        <v>0</v>
      </c>
      <c r="D692" s="19">
        <v>5000</v>
      </c>
      <c r="E692" s="19">
        <v>120</v>
      </c>
      <c r="F692" s="19">
        <v>100</v>
      </c>
      <c r="G692" s="18">
        <f t="shared" si="40"/>
        <v>15987.658279942189</v>
      </c>
      <c r="H692" s="19">
        <f t="shared" si="41"/>
        <v>21646.097133236981</v>
      </c>
      <c r="I692" s="18">
        <f t="shared" si="42"/>
        <v>21646.097133236981</v>
      </c>
      <c r="J692" s="19" t="str">
        <f t="shared" si="43"/>
        <v>USA</v>
      </c>
    </row>
    <row r="693" spans="1:10" ht="16" x14ac:dyDescent="0.2">
      <c r="A693" s="18">
        <v>619.09036627928276</v>
      </c>
      <c r="B693" s="18">
        <f>A693*$M$8</f>
        <v>92863.55494189242</v>
      </c>
      <c r="C693" s="19">
        <v>0</v>
      </c>
      <c r="D693" s="19">
        <v>5000</v>
      </c>
      <c r="E693" s="19">
        <v>120</v>
      </c>
      <c r="F693" s="19">
        <v>100</v>
      </c>
      <c r="G693" s="18">
        <f t="shared" si="40"/>
        <v>18572.710988378487</v>
      </c>
      <c r="H693" s="19">
        <f t="shared" si="41"/>
        <v>25954.518313964145</v>
      </c>
      <c r="I693" s="18">
        <f t="shared" si="42"/>
        <v>25954.518313964145</v>
      </c>
      <c r="J693" s="19" t="str">
        <f t="shared" si="43"/>
        <v>USA</v>
      </c>
    </row>
    <row r="694" spans="1:10" ht="16" x14ac:dyDescent="0.2">
      <c r="A694" s="18">
        <v>451.78605590564479</v>
      </c>
      <c r="B694" s="18">
        <f>A694*$M$8</f>
        <v>67767.90838584672</v>
      </c>
      <c r="C694" s="19">
        <v>0</v>
      </c>
      <c r="D694" s="19">
        <v>5000</v>
      </c>
      <c r="E694" s="19">
        <v>120</v>
      </c>
      <c r="F694" s="19">
        <v>100</v>
      </c>
      <c r="G694" s="18">
        <f t="shared" si="40"/>
        <v>13553.581677169343</v>
      </c>
      <c r="H694" s="19">
        <f t="shared" si="41"/>
        <v>17589.302795282245</v>
      </c>
      <c r="I694" s="18">
        <f t="shared" si="42"/>
        <v>17589.302795282245</v>
      </c>
      <c r="J694" s="19" t="str">
        <f t="shared" si="43"/>
        <v>USA</v>
      </c>
    </row>
    <row r="695" spans="1:10" ht="16" x14ac:dyDescent="0.2">
      <c r="A695" s="18">
        <v>768.24160617228677</v>
      </c>
      <c r="B695" s="18">
        <f>A695*$M$8</f>
        <v>115236.24092584301</v>
      </c>
      <c r="C695" s="19">
        <v>0</v>
      </c>
      <c r="D695" s="19">
        <v>5000</v>
      </c>
      <c r="E695" s="19">
        <v>120</v>
      </c>
      <c r="F695" s="19">
        <v>100</v>
      </c>
      <c r="G695" s="18">
        <f t="shared" si="40"/>
        <v>23047.248185168603</v>
      </c>
      <c r="H695" s="19">
        <f t="shared" si="41"/>
        <v>33412.080308614342</v>
      </c>
      <c r="I695" s="18">
        <f t="shared" si="42"/>
        <v>33412.080308614342</v>
      </c>
      <c r="J695" s="19" t="str">
        <f t="shared" si="43"/>
        <v>USA</v>
      </c>
    </row>
    <row r="696" spans="1:10" ht="16" x14ac:dyDescent="0.2">
      <c r="A696" s="18">
        <v>436.67493762293594</v>
      </c>
      <c r="B696" s="18">
        <f>A696*$M$8</f>
        <v>65501.240643440389</v>
      </c>
      <c r="C696" s="19">
        <v>0</v>
      </c>
      <c r="D696" s="19">
        <v>5000</v>
      </c>
      <c r="E696" s="19">
        <v>120</v>
      </c>
      <c r="F696" s="19">
        <v>100</v>
      </c>
      <c r="G696" s="18">
        <f t="shared" si="40"/>
        <v>13100.248128688079</v>
      </c>
      <c r="H696" s="19">
        <f t="shared" si="41"/>
        <v>16833.746881146792</v>
      </c>
      <c r="I696" s="18">
        <f t="shared" si="42"/>
        <v>16833.746881146792</v>
      </c>
      <c r="J696" s="19" t="str">
        <f t="shared" si="43"/>
        <v>USA</v>
      </c>
    </row>
    <row r="697" spans="1:10" ht="16" x14ac:dyDescent="0.2">
      <c r="A697" s="18">
        <v>595.67662868447439</v>
      </c>
      <c r="B697" s="18">
        <f>A697*$M$8</f>
        <v>89351.494302671155</v>
      </c>
      <c r="C697" s="19">
        <v>0</v>
      </c>
      <c r="D697" s="19">
        <v>5000</v>
      </c>
      <c r="E697" s="19">
        <v>120</v>
      </c>
      <c r="F697" s="19">
        <v>100</v>
      </c>
      <c r="G697" s="18">
        <f t="shared" si="40"/>
        <v>17870.298860534225</v>
      </c>
      <c r="H697" s="19">
        <f t="shared" si="41"/>
        <v>24783.831434223714</v>
      </c>
      <c r="I697" s="18">
        <f t="shared" si="42"/>
        <v>24783.831434223714</v>
      </c>
      <c r="J697" s="19" t="str">
        <f t="shared" si="43"/>
        <v>USA</v>
      </c>
    </row>
    <row r="698" spans="1:10" ht="16" x14ac:dyDescent="0.2">
      <c r="A698" s="18">
        <v>537.0982999620486</v>
      </c>
      <c r="B698" s="18">
        <f>A698*$M$8</f>
        <v>80564.744994307286</v>
      </c>
      <c r="C698" s="19">
        <v>0</v>
      </c>
      <c r="D698" s="19">
        <v>5000</v>
      </c>
      <c r="E698" s="19">
        <v>120</v>
      </c>
      <c r="F698" s="19">
        <v>100</v>
      </c>
      <c r="G698" s="18">
        <f t="shared" si="40"/>
        <v>16112.948998861451</v>
      </c>
      <c r="H698" s="19">
        <f t="shared" si="41"/>
        <v>21854.914998102424</v>
      </c>
      <c r="I698" s="18">
        <f t="shared" si="42"/>
        <v>21854.914998102424</v>
      </c>
      <c r="J698" s="19" t="str">
        <f t="shared" si="43"/>
        <v>USA</v>
      </c>
    </row>
    <row r="699" spans="1:10" ht="16" x14ac:dyDescent="0.2">
      <c r="A699" s="18">
        <v>611.12746215012271</v>
      </c>
      <c r="B699" s="18">
        <f>A699*$M$8</f>
        <v>91669.119322518411</v>
      </c>
      <c r="C699" s="19">
        <v>0</v>
      </c>
      <c r="D699" s="19">
        <v>5000</v>
      </c>
      <c r="E699" s="19">
        <v>120</v>
      </c>
      <c r="F699" s="19">
        <v>100</v>
      </c>
      <c r="G699" s="18">
        <f t="shared" si="40"/>
        <v>18333.823864503691</v>
      </c>
      <c r="H699" s="19">
        <f t="shared" si="41"/>
        <v>25556.373107506137</v>
      </c>
      <c r="I699" s="18">
        <f t="shared" si="42"/>
        <v>25556.373107506137</v>
      </c>
      <c r="J699" s="19" t="str">
        <f t="shared" si="43"/>
        <v>USA</v>
      </c>
    </row>
    <row r="700" spans="1:10" ht="16" x14ac:dyDescent="0.2">
      <c r="A700" s="18">
        <v>419.25635711255313</v>
      </c>
      <c r="B700" s="18">
        <f>A700*$M$8</f>
        <v>62888.45356688297</v>
      </c>
      <c r="C700" s="19">
        <v>0</v>
      </c>
      <c r="D700" s="19">
        <v>5000</v>
      </c>
      <c r="E700" s="19">
        <v>120</v>
      </c>
      <c r="F700" s="19">
        <v>100</v>
      </c>
      <c r="G700" s="18">
        <f t="shared" si="40"/>
        <v>12577.690713376593</v>
      </c>
      <c r="H700" s="19">
        <f t="shared" si="41"/>
        <v>15962.817855627654</v>
      </c>
      <c r="I700" s="18">
        <f t="shared" si="42"/>
        <v>15962.817855627654</v>
      </c>
      <c r="J700" s="19" t="str">
        <f t="shared" si="43"/>
        <v>USA</v>
      </c>
    </row>
    <row r="701" spans="1:10" ht="16" x14ac:dyDescent="0.2">
      <c r="A701" s="18">
        <v>641.59399068057257</v>
      </c>
      <c r="B701" s="18">
        <f>A701*$M$8</f>
        <v>96239.098602085884</v>
      </c>
      <c r="C701" s="19">
        <v>0</v>
      </c>
      <c r="D701" s="19">
        <v>5000</v>
      </c>
      <c r="E701" s="19">
        <v>120</v>
      </c>
      <c r="F701" s="19">
        <v>100</v>
      </c>
      <c r="G701" s="18">
        <f t="shared" si="40"/>
        <v>19247.819720417174</v>
      </c>
      <c r="H701" s="19">
        <f t="shared" si="41"/>
        <v>27079.699534028623</v>
      </c>
      <c r="I701" s="18">
        <f t="shared" si="42"/>
        <v>27079.699534028623</v>
      </c>
      <c r="J701" s="19" t="str">
        <f t="shared" si="43"/>
        <v>USA</v>
      </c>
    </row>
    <row r="702" spans="1:10" ht="16" x14ac:dyDescent="0.2">
      <c r="A702" s="18">
        <v>670.20136838322571</v>
      </c>
      <c r="B702" s="18">
        <f>A702*$M$8</f>
        <v>100530.20525748386</v>
      </c>
      <c r="C702" s="19">
        <v>0</v>
      </c>
      <c r="D702" s="19">
        <v>5000</v>
      </c>
      <c r="E702" s="19">
        <v>120</v>
      </c>
      <c r="F702" s="19">
        <v>100</v>
      </c>
      <c r="G702" s="18">
        <f t="shared" si="40"/>
        <v>20106.041051496781</v>
      </c>
      <c r="H702" s="19">
        <f t="shared" si="41"/>
        <v>28510.068419161282</v>
      </c>
      <c r="I702" s="18">
        <f t="shared" si="42"/>
        <v>28510.068419161282</v>
      </c>
      <c r="J702" s="19" t="str">
        <f t="shared" si="43"/>
        <v>USA</v>
      </c>
    </row>
    <row r="703" spans="1:10" ht="16" x14ac:dyDescent="0.2">
      <c r="A703" s="18">
        <v>274.39841687418448</v>
      </c>
      <c r="B703" s="18">
        <f>A703*$M$8</f>
        <v>41159.762531127672</v>
      </c>
      <c r="C703" s="19">
        <v>0</v>
      </c>
      <c r="D703" s="19">
        <v>5000</v>
      </c>
      <c r="E703" s="19">
        <v>120</v>
      </c>
      <c r="F703" s="19">
        <v>100</v>
      </c>
      <c r="G703" s="18">
        <f t="shared" si="40"/>
        <v>8231.9525062255343</v>
      </c>
      <c r="H703" s="19">
        <f t="shared" si="41"/>
        <v>8719.9208437092238</v>
      </c>
      <c r="I703" s="18">
        <f t="shared" si="42"/>
        <v>8719.9208437092238</v>
      </c>
      <c r="J703" s="19" t="str">
        <f t="shared" si="43"/>
        <v>USA</v>
      </c>
    </row>
    <row r="704" spans="1:10" ht="16" x14ac:dyDescent="0.2">
      <c r="A704" s="18">
        <v>214.19240441834199</v>
      </c>
      <c r="B704" s="18">
        <f>A704*$M$8</f>
        <v>32128.8606627513</v>
      </c>
      <c r="C704" s="19">
        <v>0</v>
      </c>
      <c r="D704" s="19">
        <v>5000</v>
      </c>
      <c r="E704" s="19">
        <v>120</v>
      </c>
      <c r="F704" s="19">
        <v>100</v>
      </c>
      <c r="G704" s="18">
        <f t="shared" si="40"/>
        <v>6425.7721325502607</v>
      </c>
      <c r="H704" s="19">
        <f t="shared" si="41"/>
        <v>5709.6202209171024</v>
      </c>
      <c r="I704" s="18">
        <f t="shared" si="42"/>
        <v>6425.7721325502607</v>
      </c>
      <c r="J704" s="19" t="str">
        <f t="shared" si="43"/>
        <v>Europe</v>
      </c>
    </row>
    <row r="705" spans="1:10" ht="16" x14ac:dyDescent="0.2">
      <c r="A705" s="18">
        <v>531.74105907405772</v>
      </c>
      <c r="B705" s="18">
        <f>A705*$M$8</f>
        <v>79761.158861108663</v>
      </c>
      <c r="C705" s="19">
        <v>0</v>
      </c>
      <c r="D705" s="19">
        <v>5000</v>
      </c>
      <c r="E705" s="19">
        <v>120</v>
      </c>
      <c r="F705" s="19">
        <v>100</v>
      </c>
      <c r="G705" s="18">
        <f t="shared" si="40"/>
        <v>15952.231772221734</v>
      </c>
      <c r="H705" s="19">
        <f t="shared" si="41"/>
        <v>21587.052953702892</v>
      </c>
      <c r="I705" s="18">
        <f t="shared" si="42"/>
        <v>21587.052953702892</v>
      </c>
      <c r="J705" s="19" t="str">
        <f t="shared" si="43"/>
        <v>USA</v>
      </c>
    </row>
    <row r="706" spans="1:10" ht="16" x14ac:dyDescent="0.2">
      <c r="A706" s="18">
        <v>571.97985768876038</v>
      </c>
      <c r="B706" s="18">
        <f>A706*$M$8</f>
        <v>85796.978653314058</v>
      </c>
      <c r="C706" s="19">
        <v>0</v>
      </c>
      <c r="D706" s="19">
        <v>5000</v>
      </c>
      <c r="E706" s="19">
        <v>120</v>
      </c>
      <c r="F706" s="19">
        <v>100</v>
      </c>
      <c r="G706" s="18">
        <f t="shared" si="40"/>
        <v>17159.395730662814</v>
      </c>
      <c r="H706" s="19">
        <f t="shared" si="41"/>
        <v>23598.992884438019</v>
      </c>
      <c r="I706" s="18">
        <f t="shared" si="42"/>
        <v>23598.992884438019</v>
      </c>
      <c r="J706" s="19" t="str">
        <f t="shared" si="43"/>
        <v>USA</v>
      </c>
    </row>
    <row r="707" spans="1:10" ht="16" x14ac:dyDescent="0.2">
      <c r="A707" s="18">
        <v>665.46817499467545</v>
      </c>
      <c r="B707" s="18">
        <f>A707*$M$8</f>
        <v>99820.226249201311</v>
      </c>
      <c r="C707" s="19">
        <v>0</v>
      </c>
      <c r="D707" s="19">
        <v>5000</v>
      </c>
      <c r="E707" s="19">
        <v>120</v>
      </c>
      <c r="F707" s="19">
        <v>100</v>
      </c>
      <c r="G707" s="18">
        <f t="shared" ref="G707:G770" si="44">B707-(A707*E707)</f>
        <v>19964.045249840259</v>
      </c>
      <c r="H707" s="19">
        <f t="shared" ref="H707:H770" si="45">B707-((A707*F707)+5000)</f>
        <v>28273.40874973376</v>
      </c>
      <c r="I707" s="18">
        <f t="shared" ref="I707:I770" si="46">MAX(G707:H707)</f>
        <v>28273.40874973376</v>
      </c>
      <c r="J707" s="19" t="str">
        <f t="shared" ref="J707:J770" si="47">IF(I707=H707,"USA","Europe")</f>
        <v>USA</v>
      </c>
    </row>
    <row r="708" spans="1:10" ht="16" x14ac:dyDescent="0.2">
      <c r="A708" s="18">
        <v>523.61713551153298</v>
      </c>
      <c r="B708" s="18">
        <f>A708*$M$8</f>
        <v>78542.57032672994</v>
      </c>
      <c r="C708" s="19">
        <v>0</v>
      </c>
      <c r="D708" s="19">
        <v>5000</v>
      </c>
      <c r="E708" s="19">
        <v>120</v>
      </c>
      <c r="F708" s="19">
        <v>100</v>
      </c>
      <c r="G708" s="18">
        <f t="shared" si="44"/>
        <v>15708.514065345982</v>
      </c>
      <c r="H708" s="19">
        <f t="shared" si="45"/>
        <v>21180.856775576642</v>
      </c>
      <c r="I708" s="18">
        <f t="shared" si="46"/>
        <v>21180.856775576642</v>
      </c>
      <c r="J708" s="19" t="str">
        <f t="shared" si="47"/>
        <v>USA</v>
      </c>
    </row>
    <row r="709" spans="1:10" ht="16" x14ac:dyDescent="0.2">
      <c r="A709" s="18">
        <v>233.1965423343687</v>
      </c>
      <c r="B709" s="18">
        <f>A709*$M$8</f>
        <v>34979.481350155307</v>
      </c>
      <c r="C709" s="19">
        <v>0</v>
      </c>
      <c r="D709" s="19">
        <v>5000</v>
      </c>
      <c r="E709" s="19">
        <v>120</v>
      </c>
      <c r="F709" s="19">
        <v>100</v>
      </c>
      <c r="G709" s="18">
        <f t="shared" si="44"/>
        <v>6995.8962700310622</v>
      </c>
      <c r="H709" s="19">
        <f t="shared" si="45"/>
        <v>6659.8271167184357</v>
      </c>
      <c r="I709" s="18">
        <f t="shared" si="46"/>
        <v>6995.8962700310622</v>
      </c>
      <c r="J709" s="19" t="str">
        <f t="shared" si="47"/>
        <v>Europe</v>
      </c>
    </row>
    <row r="710" spans="1:10" ht="16" x14ac:dyDescent="0.2">
      <c r="A710" s="18">
        <v>734.28701373482454</v>
      </c>
      <c r="B710" s="18">
        <f>A710*$M$8</f>
        <v>110143.05206022368</v>
      </c>
      <c r="C710" s="19">
        <v>0</v>
      </c>
      <c r="D710" s="19">
        <v>5000</v>
      </c>
      <c r="E710" s="19">
        <v>120</v>
      </c>
      <c r="F710" s="19">
        <v>100</v>
      </c>
      <c r="G710" s="18">
        <f t="shared" si="44"/>
        <v>22028.610412044742</v>
      </c>
      <c r="H710" s="19">
        <f t="shared" si="45"/>
        <v>31714.350686741222</v>
      </c>
      <c r="I710" s="18">
        <f t="shared" si="46"/>
        <v>31714.350686741222</v>
      </c>
      <c r="J710" s="19" t="str">
        <f t="shared" si="47"/>
        <v>USA</v>
      </c>
    </row>
    <row r="711" spans="1:10" ht="16" x14ac:dyDescent="0.2">
      <c r="A711" s="18">
        <v>361.8398411953076</v>
      </c>
      <c r="B711" s="18">
        <f>A711*$M$8</f>
        <v>54275.976179296136</v>
      </c>
      <c r="C711" s="19">
        <v>0</v>
      </c>
      <c r="D711" s="19">
        <v>5000</v>
      </c>
      <c r="E711" s="19">
        <v>120</v>
      </c>
      <c r="F711" s="19">
        <v>100</v>
      </c>
      <c r="G711" s="18">
        <f t="shared" si="44"/>
        <v>10855.195235859224</v>
      </c>
      <c r="H711" s="19">
        <f t="shared" si="45"/>
        <v>13091.992059765376</v>
      </c>
      <c r="I711" s="18">
        <f t="shared" si="46"/>
        <v>13091.992059765376</v>
      </c>
      <c r="J711" s="19" t="str">
        <f t="shared" si="47"/>
        <v>USA</v>
      </c>
    </row>
    <row r="712" spans="1:10" ht="16" x14ac:dyDescent="0.2">
      <c r="A712" s="18">
        <v>442.21096953480082</v>
      </c>
      <c r="B712" s="18">
        <f>A712*$M$8</f>
        <v>66331.645430220116</v>
      </c>
      <c r="C712" s="19">
        <v>0</v>
      </c>
      <c r="D712" s="19">
        <v>5000</v>
      </c>
      <c r="E712" s="19">
        <v>120</v>
      </c>
      <c r="F712" s="19">
        <v>100</v>
      </c>
      <c r="G712" s="18">
        <f t="shared" si="44"/>
        <v>13266.329086044017</v>
      </c>
      <c r="H712" s="19">
        <f t="shared" si="45"/>
        <v>17110.548476740034</v>
      </c>
      <c r="I712" s="18">
        <f t="shared" si="46"/>
        <v>17110.548476740034</v>
      </c>
      <c r="J712" s="19" t="str">
        <f t="shared" si="47"/>
        <v>USA</v>
      </c>
    </row>
    <row r="713" spans="1:10" ht="16" x14ac:dyDescent="0.2">
      <c r="A713" s="18">
        <v>639.76497139770765</v>
      </c>
      <c r="B713" s="18">
        <f>A713*$M$8</f>
        <v>95964.745709656141</v>
      </c>
      <c r="C713" s="19">
        <v>0</v>
      </c>
      <c r="D713" s="19">
        <v>5000</v>
      </c>
      <c r="E713" s="19">
        <v>120</v>
      </c>
      <c r="F713" s="19">
        <v>100</v>
      </c>
      <c r="G713" s="18">
        <f t="shared" si="44"/>
        <v>19192.949141931225</v>
      </c>
      <c r="H713" s="19">
        <f t="shared" si="45"/>
        <v>26988.248569885371</v>
      </c>
      <c r="I713" s="18">
        <f t="shared" si="46"/>
        <v>26988.248569885371</v>
      </c>
      <c r="J713" s="19" t="str">
        <f t="shared" si="47"/>
        <v>USA</v>
      </c>
    </row>
    <row r="714" spans="1:10" ht="16" x14ac:dyDescent="0.2">
      <c r="A714" s="18">
        <v>529.87428127316491</v>
      </c>
      <c r="B714" s="18">
        <f>A714*$M$8</f>
        <v>79481.14219097473</v>
      </c>
      <c r="C714" s="19">
        <v>0</v>
      </c>
      <c r="D714" s="19">
        <v>5000</v>
      </c>
      <c r="E714" s="19">
        <v>120</v>
      </c>
      <c r="F714" s="19">
        <v>100</v>
      </c>
      <c r="G714" s="18">
        <f t="shared" si="44"/>
        <v>15896.228438194943</v>
      </c>
      <c r="H714" s="19">
        <f t="shared" si="45"/>
        <v>21493.714063658241</v>
      </c>
      <c r="I714" s="18">
        <f t="shared" si="46"/>
        <v>21493.714063658241</v>
      </c>
      <c r="J714" s="19" t="str">
        <f t="shared" si="47"/>
        <v>USA</v>
      </c>
    </row>
    <row r="715" spans="1:10" ht="16" x14ac:dyDescent="0.2">
      <c r="A715" s="18">
        <v>397.04535808276637</v>
      </c>
      <c r="B715" s="18">
        <f>A715*$M$8</f>
        <v>59556.803712414956</v>
      </c>
      <c r="C715" s="19">
        <v>0</v>
      </c>
      <c r="D715" s="19">
        <v>5000</v>
      </c>
      <c r="E715" s="19">
        <v>120</v>
      </c>
      <c r="F715" s="19">
        <v>100</v>
      </c>
      <c r="G715" s="18">
        <f t="shared" si="44"/>
        <v>11911.36074248299</v>
      </c>
      <c r="H715" s="19">
        <f t="shared" si="45"/>
        <v>14852.267904138316</v>
      </c>
      <c r="I715" s="18">
        <f t="shared" si="46"/>
        <v>14852.267904138316</v>
      </c>
      <c r="J715" s="19" t="str">
        <f t="shared" si="47"/>
        <v>USA</v>
      </c>
    </row>
    <row r="716" spans="1:10" ht="16" x14ac:dyDescent="0.2">
      <c r="A716" s="18">
        <v>541.33329705397284</v>
      </c>
      <c r="B716" s="18">
        <f>A716*$M$8</f>
        <v>81199.994558095932</v>
      </c>
      <c r="C716" s="19">
        <v>0</v>
      </c>
      <c r="D716" s="19">
        <v>5000</v>
      </c>
      <c r="E716" s="19">
        <v>120</v>
      </c>
      <c r="F716" s="19">
        <v>100</v>
      </c>
      <c r="G716" s="18">
        <f t="shared" si="44"/>
        <v>16239.998911619194</v>
      </c>
      <c r="H716" s="19">
        <f t="shared" si="45"/>
        <v>22066.664852698646</v>
      </c>
      <c r="I716" s="18">
        <f t="shared" si="46"/>
        <v>22066.664852698646</v>
      </c>
      <c r="J716" s="19" t="str">
        <f t="shared" si="47"/>
        <v>USA</v>
      </c>
    </row>
    <row r="717" spans="1:10" ht="16" x14ac:dyDescent="0.2">
      <c r="A717" s="18">
        <v>388.72358612191101</v>
      </c>
      <c r="B717" s="18">
        <f>A717*$M$8</f>
        <v>58308.537918286653</v>
      </c>
      <c r="C717" s="19">
        <v>0</v>
      </c>
      <c r="D717" s="19">
        <v>5000</v>
      </c>
      <c r="E717" s="19">
        <v>120</v>
      </c>
      <c r="F717" s="19">
        <v>100</v>
      </c>
      <c r="G717" s="18">
        <f t="shared" si="44"/>
        <v>11661.707583657328</v>
      </c>
      <c r="H717" s="19">
        <f t="shared" si="45"/>
        <v>14436.179306095553</v>
      </c>
      <c r="I717" s="18">
        <f t="shared" si="46"/>
        <v>14436.179306095553</v>
      </c>
      <c r="J717" s="19" t="str">
        <f t="shared" si="47"/>
        <v>USA</v>
      </c>
    </row>
    <row r="718" spans="1:10" ht="16" x14ac:dyDescent="0.2">
      <c r="A718" s="18">
        <v>477.31195095801348</v>
      </c>
      <c r="B718" s="18">
        <f>A718*$M$8</f>
        <v>71596.792643702021</v>
      </c>
      <c r="C718" s="19">
        <v>0</v>
      </c>
      <c r="D718" s="19">
        <v>5000</v>
      </c>
      <c r="E718" s="19">
        <v>120</v>
      </c>
      <c r="F718" s="19">
        <v>100</v>
      </c>
      <c r="G718" s="18">
        <f t="shared" si="44"/>
        <v>14319.358528740406</v>
      </c>
      <c r="H718" s="19">
        <f t="shared" si="45"/>
        <v>18865.597547900674</v>
      </c>
      <c r="I718" s="18">
        <f t="shared" si="46"/>
        <v>18865.597547900674</v>
      </c>
      <c r="J718" s="19" t="str">
        <f t="shared" si="47"/>
        <v>USA</v>
      </c>
    </row>
    <row r="719" spans="1:10" ht="16" x14ac:dyDescent="0.2">
      <c r="A719" s="18">
        <v>781.95975133309128</v>
      </c>
      <c r="B719" s="18">
        <f>A719*$M$8</f>
        <v>117293.9626999637</v>
      </c>
      <c r="C719" s="19">
        <v>0</v>
      </c>
      <c r="D719" s="19">
        <v>5000</v>
      </c>
      <c r="E719" s="19">
        <v>120</v>
      </c>
      <c r="F719" s="19">
        <v>100</v>
      </c>
      <c r="G719" s="18">
        <f t="shared" si="44"/>
        <v>23458.792539992748</v>
      </c>
      <c r="H719" s="19">
        <f t="shared" si="45"/>
        <v>34097.98756665457</v>
      </c>
      <c r="I719" s="18">
        <f t="shared" si="46"/>
        <v>34097.98756665457</v>
      </c>
      <c r="J719" s="19" t="str">
        <f t="shared" si="47"/>
        <v>USA</v>
      </c>
    </row>
    <row r="720" spans="1:10" ht="16" x14ac:dyDescent="0.2">
      <c r="A720" s="18">
        <v>597.54065526534839</v>
      </c>
      <c r="B720" s="18">
        <f>A720*$M$8</f>
        <v>89631.098289802263</v>
      </c>
      <c r="C720" s="19">
        <v>0</v>
      </c>
      <c r="D720" s="19">
        <v>5000</v>
      </c>
      <c r="E720" s="19">
        <v>120</v>
      </c>
      <c r="F720" s="19">
        <v>100</v>
      </c>
      <c r="G720" s="18">
        <f t="shared" si="44"/>
        <v>17926.21965796045</v>
      </c>
      <c r="H720" s="19">
        <f t="shared" si="45"/>
        <v>24877.032763267423</v>
      </c>
      <c r="I720" s="18">
        <f t="shared" si="46"/>
        <v>24877.032763267423</v>
      </c>
      <c r="J720" s="19" t="str">
        <f t="shared" si="47"/>
        <v>USA</v>
      </c>
    </row>
    <row r="721" spans="1:10" ht="16" x14ac:dyDescent="0.2">
      <c r="A721" s="18">
        <v>665.7930447095041</v>
      </c>
      <c r="B721" s="18">
        <f>A721*$M$8</f>
        <v>99868.956706425612</v>
      </c>
      <c r="C721" s="19">
        <v>0</v>
      </c>
      <c r="D721" s="19">
        <v>5000</v>
      </c>
      <c r="E721" s="19">
        <v>120</v>
      </c>
      <c r="F721" s="19">
        <v>100</v>
      </c>
      <c r="G721" s="18">
        <f t="shared" si="44"/>
        <v>19973.791341285119</v>
      </c>
      <c r="H721" s="19">
        <f t="shared" si="45"/>
        <v>28289.652235475194</v>
      </c>
      <c r="I721" s="18">
        <f t="shared" si="46"/>
        <v>28289.652235475194</v>
      </c>
      <c r="J721" s="19" t="str">
        <f t="shared" si="47"/>
        <v>USA</v>
      </c>
    </row>
    <row r="722" spans="1:10" ht="16" x14ac:dyDescent="0.2">
      <c r="A722" s="18">
        <v>583.702432636033</v>
      </c>
      <c r="B722" s="18">
        <f>A722*$M$8</f>
        <v>87555.364895404942</v>
      </c>
      <c r="C722" s="19">
        <v>0</v>
      </c>
      <c r="D722" s="19">
        <v>5000</v>
      </c>
      <c r="E722" s="19">
        <v>120</v>
      </c>
      <c r="F722" s="19">
        <v>100</v>
      </c>
      <c r="G722" s="18">
        <f t="shared" si="44"/>
        <v>17511.072979080986</v>
      </c>
      <c r="H722" s="19">
        <f t="shared" si="45"/>
        <v>24185.121631801645</v>
      </c>
      <c r="I722" s="18">
        <f t="shared" si="46"/>
        <v>24185.121631801645</v>
      </c>
      <c r="J722" s="19" t="str">
        <f t="shared" si="47"/>
        <v>USA</v>
      </c>
    </row>
    <row r="723" spans="1:10" ht="16" x14ac:dyDescent="0.2">
      <c r="A723" s="18">
        <v>286.78531380686223</v>
      </c>
      <c r="B723" s="18">
        <f>A723*$M$8</f>
        <v>43017.797071029338</v>
      </c>
      <c r="C723" s="19">
        <v>0</v>
      </c>
      <c r="D723" s="19">
        <v>5000</v>
      </c>
      <c r="E723" s="19">
        <v>120</v>
      </c>
      <c r="F723" s="19">
        <v>100</v>
      </c>
      <c r="G723" s="18">
        <f t="shared" si="44"/>
        <v>8603.559414205869</v>
      </c>
      <c r="H723" s="19">
        <f t="shared" si="45"/>
        <v>9339.2656903431125</v>
      </c>
      <c r="I723" s="18">
        <f t="shared" si="46"/>
        <v>9339.2656903431125</v>
      </c>
      <c r="J723" s="19" t="str">
        <f t="shared" si="47"/>
        <v>USA</v>
      </c>
    </row>
    <row r="724" spans="1:10" ht="16" x14ac:dyDescent="0.2">
      <c r="A724" s="18">
        <v>200.7691519338494</v>
      </c>
      <c r="B724" s="18">
        <f>A724*$M$8</f>
        <v>30115.37279007741</v>
      </c>
      <c r="C724" s="19">
        <v>0</v>
      </c>
      <c r="D724" s="19">
        <v>5000</v>
      </c>
      <c r="E724" s="19">
        <v>120</v>
      </c>
      <c r="F724" s="19">
        <v>100</v>
      </c>
      <c r="G724" s="18">
        <f t="shared" si="44"/>
        <v>6023.0745580154835</v>
      </c>
      <c r="H724" s="19">
        <f t="shared" si="45"/>
        <v>5038.4575966924713</v>
      </c>
      <c r="I724" s="18">
        <f t="shared" si="46"/>
        <v>6023.0745580154835</v>
      </c>
      <c r="J724" s="19" t="str">
        <f t="shared" si="47"/>
        <v>Europe</v>
      </c>
    </row>
    <row r="725" spans="1:10" ht="16" x14ac:dyDescent="0.2">
      <c r="A725" s="18">
        <v>527.13655220676981</v>
      </c>
      <c r="B725" s="18">
        <f>A725*$M$8</f>
        <v>79070.48283101547</v>
      </c>
      <c r="C725" s="19">
        <v>0</v>
      </c>
      <c r="D725" s="19">
        <v>5000</v>
      </c>
      <c r="E725" s="19">
        <v>120</v>
      </c>
      <c r="F725" s="19">
        <v>100</v>
      </c>
      <c r="G725" s="18">
        <f t="shared" si="44"/>
        <v>15814.096566203094</v>
      </c>
      <c r="H725" s="19">
        <f t="shared" si="45"/>
        <v>21356.827610338492</v>
      </c>
      <c r="I725" s="18">
        <f t="shared" si="46"/>
        <v>21356.827610338492</v>
      </c>
      <c r="J725" s="19" t="str">
        <f t="shared" si="47"/>
        <v>USA</v>
      </c>
    </row>
    <row r="726" spans="1:10" ht="16" x14ac:dyDescent="0.2">
      <c r="A726" s="18">
        <v>584.03293918074712</v>
      </c>
      <c r="B726" s="18">
        <f>A726*$M$8</f>
        <v>87604.940877112065</v>
      </c>
      <c r="C726" s="19">
        <v>0</v>
      </c>
      <c r="D726" s="19">
        <v>5000</v>
      </c>
      <c r="E726" s="19">
        <v>120</v>
      </c>
      <c r="F726" s="19">
        <v>100</v>
      </c>
      <c r="G726" s="18">
        <f t="shared" si="44"/>
        <v>17520.988175422404</v>
      </c>
      <c r="H726" s="19">
        <f t="shared" si="45"/>
        <v>24201.646959037353</v>
      </c>
      <c r="I726" s="18">
        <f t="shared" si="46"/>
        <v>24201.646959037353</v>
      </c>
      <c r="J726" s="19" t="str">
        <f t="shared" si="47"/>
        <v>USA</v>
      </c>
    </row>
    <row r="727" spans="1:10" ht="16" x14ac:dyDescent="0.2">
      <c r="A727" s="18">
        <v>441.60881081670931</v>
      </c>
      <c r="B727" s="18">
        <f>A727*$M$8</f>
        <v>66241.321622506395</v>
      </c>
      <c r="C727" s="19">
        <v>0</v>
      </c>
      <c r="D727" s="19">
        <v>5000</v>
      </c>
      <c r="E727" s="19">
        <v>120</v>
      </c>
      <c r="F727" s="19">
        <v>100</v>
      </c>
      <c r="G727" s="18">
        <f t="shared" si="44"/>
        <v>13248.26432450128</v>
      </c>
      <c r="H727" s="19">
        <f t="shared" si="45"/>
        <v>17080.440540835465</v>
      </c>
      <c r="I727" s="18">
        <f t="shared" si="46"/>
        <v>17080.440540835465</v>
      </c>
      <c r="J727" s="19" t="str">
        <f t="shared" si="47"/>
        <v>USA</v>
      </c>
    </row>
    <row r="728" spans="1:10" ht="16" x14ac:dyDescent="0.2">
      <c r="A728" s="18">
        <v>719.28339643370521</v>
      </c>
      <c r="B728" s="18">
        <f>A728*$M$8</f>
        <v>107892.50946505579</v>
      </c>
      <c r="C728" s="19">
        <v>0</v>
      </c>
      <c r="D728" s="19">
        <v>5000</v>
      </c>
      <c r="E728" s="19">
        <v>120</v>
      </c>
      <c r="F728" s="19">
        <v>100</v>
      </c>
      <c r="G728" s="18">
        <f t="shared" si="44"/>
        <v>21578.501893011169</v>
      </c>
      <c r="H728" s="19">
        <f t="shared" si="45"/>
        <v>30964.169821685267</v>
      </c>
      <c r="I728" s="18">
        <f t="shared" si="46"/>
        <v>30964.169821685267</v>
      </c>
      <c r="J728" s="19" t="str">
        <f t="shared" si="47"/>
        <v>USA</v>
      </c>
    </row>
    <row r="729" spans="1:10" ht="16" x14ac:dyDescent="0.2">
      <c r="A729" s="18">
        <v>796.04386128300985</v>
      </c>
      <c r="B729" s="18">
        <f>A729*$M$8</f>
        <v>119406.57919245148</v>
      </c>
      <c r="C729" s="19">
        <v>0</v>
      </c>
      <c r="D729" s="19">
        <v>5000</v>
      </c>
      <c r="E729" s="19">
        <v>120</v>
      </c>
      <c r="F729" s="19">
        <v>100</v>
      </c>
      <c r="G729" s="18">
        <f t="shared" si="44"/>
        <v>23881.315838490293</v>
      </c>
      <c r="H729" s="19">
        <f t="shared" si="45"/>
        <v>34802.193064150488</v>
      </c>
      <c r="I729" s="18">
        <f t="shared" si="46"/>
        <v>34802.193064150488</v>
      </c>
      <c r="J729" s="19" t="str">
        <f t="shared" si="47"/>
        <v>USA</v>
      </c>
    </row>
    <row r="730" spans="1:10" ht="16" x14ac:dyDescent="0.2">
      <c r="A730" s="18">
        <v>309.1765835458304</v>
      </c>
      <c r="B730" s="18">
        <f>A730*$M$8</f>
        <v>46376.487531874562</v>
      </c>
      <c r="C730" s="19">
        <v>0</v>
      </c>
      <c r="D730" s="19">
        <v>5000</v>
      </c>
      <c r="E730" s="19">
        <v>120</v>
      </c>
      <c r="F730" s="19">
        <v>100</v>
      </c>
      <c r="G730" s="18">
        <f t="shared" si="44"/>
        <v>9275.2975063749109</v>
      </c>
      <c r="H730" s="19">
        <f t="shared" si="45"/>
        <v>10458.829177291525</v>
      </c>
      <c r="I730" s="18">
        <f t="shared" si="46"/>
        <v>10458.829177291525</v>
      </c>
      <c r="J730" s="19" t="str">
        <f t="shared" si="47"/>
        <v>USA</v>
      </c>
    </row>
    <row r="731" spans="1:10" ht="16" x14ac:dyDescent="0.2">
      <c r="A731" s="18">
        <v>330.83965477107074</v>
      </c>
      <c r="B731" s="18">
        <f>A731*$M$8</f>
        <v>49625.94821566061</v>
      </c>
      <c r="C731" s="19">
        <v>0</v>
      </c>
      <c r="D731" s="19">
        <v>5000</v>
      </c>
      <c r="E731" s="19">
        <v>120</v>
      </c>
      <c r="F731" s="19">
        <v>100</v>
      </c>
      <c r="G731" s="18">
        <f t="shared" si="44"/>
        <v>9925.189643132122</v>
      </c>
      <c r="H731" s="19">
        <f t="shared" si="45"/>
        <v>11541.982738553539</v>
      </c>
      <c r="I731" s="18">
        <f t="shared" si="46"/>
        <v>11541.982738553539</v>
      </c>
      <c r="J731" s="19" t="str">
        <f t="shared" si="47"/>
        <v>USA</v>
      </c>
    </row>
    <row r="732" spans="1:10" ht="16" x14ac:dyDescent="0.2">
      <c r="A732" s="18">
        <v>222.07773738637462</v>
      </c>
      <c r="B732" s="18">
        <f>A732*$M$8</f>
        <v>33311.66060795619</v>
      </c>
      <c r="C732" s="19">
        <v>0</v>
      </c>
      <c r="D732" s="19">
        <v>5000</v>
      </c>
      <c r="E732" s="19">
        <v>120</v>
      </c>
      <c r="F732" s="19">
        <v>100</v>
      </c>
      <c r="G732" s="18">
        <f t="shared" si="44"/>
        <v>6662.3321215912365</v>
      </c>
      <c r="H732" s="19">
        <f t="shared" si="45"/>
        <v>6103.8868693187287</v>
      </c>
      <c r="I732" s="18">
        <f t="shared" si="46"/>
        <v>6662.3321215912365</v>
      </c>
      <c r="J732" s="19" t="str">
        <f t="shared" si="47"/>
        <v>Europe</v>
      </c>
    </row>
    <row r="733" spans="1:10" ht="16" x14ac:dyDescent="0.2">
      <c r="A733" s="18">
        <v>460.53225279810476</v>
      </c>
      <c r="B733" s="18">
        <f>A733*$M$8</f>
        <v>69079.837919715719</v>
      </c>
      <c r="C733" s="19">
        <v>0</v>
      </c>
      <c r="D733" s="19">
        <v>5000</v>
      </c>
      <c r="E733" s="19">
        <v>120</v>
      </c>
      <c r="F733" s="19">
        <v>100</v>
      </c>
      <c r="G733" s="18">
        <f t="shared" si="44"/>
        <v>13815.967583943144</v>
      </c>
      <c r="H733" s="19">
        <f t="shared" si="45"/>
        <v>18026.612639905245</v>
      </c>
      <c r="I733" s="18">
        <f t="shared" si="46"/>
        <v>18026.612639905245</v>
      </c>
      <c r="J733" s="19" t="str">
        <f t="shared" si="47"/>
        <v>USA</v>
      </c>
    </row>
    <row r="734" spans="1:10" ht="16" x14ac:dyDescent="0.2">
      <c r="A734" s="18">
        <v>765.57277774697764</v>
      </c>
      <c r="B734" s="18">
        <f>A734*$M$8</f>
        <v>114835.91666204664</v>
      </c>
      <c r="C734" s="19">
        <v>0</v>
      </c>
      <c r="D734" s="19">
        <v>5000</v>
      </c>
      <c r="E734" s="19">
        <v>120</v>
      </c>
      <c r="F734" s="19">
        <v>100</v>
      </c>
      <c r="G734" s="18">
        <f t="shared" si="44"/>
        <v>22967.183332409331</v>
      </c>
      <c r="H734" s="19">
        <f t="shared" si="45"/>
        <v>33278.638887348876</v>
      </c>
      <c r="I734" s="18">
        <f t="shared" si="46"/>
        <v>33278.638887348876</v>
      </c>
      <c r="J734" s="19" t="str">
        <f t="shared" si="47"/>
        <v>USA</v>
      </c>
    </row>
    <row r="735" spans="1:10" ht="16" x14ac:dyDescent="0.2">
      <c r="A735" s="18">
        <v>581.67559345330835</v>
      </c>
      <c r="B735" s="18">
        <f>A735*$M$8</f>
        <v>87251.339017996259</v>
      </c>
      <c r="C735" s="19">
        <v>0</v>
      </c>
      <c r="D735" s="19">
        <v>5000</v>
      </c>
      <c r="E735" s="19">
        <v>120</v>
      </c>
      <c r="F735" s="19">
        <v>100</v>
      </c>
      <c r="G735" s="18">
        <f t="shared" si="44"/>
        <v>17450.267803599258</v>
      </c>
      <c r="H735" s="19">
        <f t="shared" si="45"/>
        <v>24083.779672665427</v>
      </c>
      <c r="I735" s="18">
        <f t="shared" si="46"/>
        <v>24083.779672665427</v>
      </c>
      <c r="J735" s="19" t="str">
        <f t="shared" si="47"/>
        <v>USA</v>
      </c>
    </row>
    <row r="736" spans="1:10" ht="16" x14ac:dyDescent="0.2">
      <c r="A736" s="18">
        <v>421.69916975391061</v>
      </c>
      <c r="B736" s="18">
        <f>A736*$M$8</f>
        <v>63254.875463086588</v>
      </c>
      <c r="C736" s="19">
        <v>0</v>
      </c>
      <c r="D736" s="19">
        <v>5000</v>
      </c>
      <c r="E736" s="19">
        <v>120</v>
      </c>
      <c r="F736" s="19">
        <v>100</v>
      </c>
      <c r="G736" s="18">
        <f t="shared" si="44"/>
        <v>12650.975092617315</v>
      </c>
      <c r="H736" s="19">
        <f t="shared" si="45"/>
        <v>16084.958487695527</v>
      </c>
      <c r="I736" s="18">
        <f t="shared" si="46"/>
        <v>16084.958487695527</v>
      </c>
      <c r="J736" s="19" t="str">
        <f t="shared" si="47"/>
        <v>USA</v>
      </c>
    </row>
    <row r="737" spans="1:10" ht="16" x14ac:dyDescent="0.2">
      <c r="A737" s="18">
        <v>297.94605397523662</v>
      </c>
      <c r="B737" s="18">
        <f>A737*$M$8</f>
        <v>44691.908096285493</v>
      </c>
      <c r="C737" s="19">
        <v>0</v>
      </c>
      <c r="D737" s="19">
        <v>5000</v>
      </c>
      <c r="E737" s="19">
        <v>120</v>
      </c>
      <c r="F737" s="19">
        <v>100</v>
      </c>
      <c r="G737" s="18">
        <f t="shared" si="44"/>
        <v>8938.3816192570957</v>
      </c>
      <c r="H737" s="19">
        <f t="shared" si="45"/>
        <v>9897.3026987618359</v>
      </c>
      <c r="I737" s="18">
        <f t="shared" si="46"/>
        <v>9897.3026987618359</v>
      </c>
      <c r="J737" s="19" t="str">
        <f t="shared" si="47"/>
        <v>USA</v>
      </c>
    </row>
    <row r="738" spans="1:10" ht="16" x14ac:dyDescent="0.2">
      <c r="A738" s="18">
        <v>579.32916180199436</v>
      </c>
      <c r="B738" s="18">
        <f>A738*$M$8</f>
        <v>86899.374270299159</v>
      </c>
      <c r="C738" s="19">
        <v>0</v>
      </c>
      <c r="D738" s="19">
        <v>5000</v>
      </c>
      <c r="E738" s="19">
        <v>120</v>
      </c>
      <c r="F738" s="19">
        <v>100</v>
      </c>
      <c r="G738" s="18">
        <f t="shared" si="44"/>
        <v>17379.874854059832</v>
      </c>
      <c r="H738" s="19">
        <f t="shared" si="45"/>
        <v>23966.458090099724</v>
      </c>
      <c r="I738" s="18">
        <f t="shared" si="46"/>
        <v>23966.458090099724</v>
      </c>
      <c r="J738" s="19" t="str">
        <f t="shared" si="47"/>
        <v>USA</v>
      </c>
    </row>
    <row r="739" spans="1:10" ht="16" x14ac:dyDescent="0.2">
      <c r="A739" s="18">
        <v>585.22240611967743</v>
      </c>
      <c r="B739" s="18">
        <f>A739*$M$8</f>
        <v>87783.360917951621</v>
      </c>
      <c r="C739" s="19">
        <v>0</v>
      </c>
      <c r="D739" s="19">
        <v>5000</v>
      </c>
      <c r="E739" s="19">
        <v>120</v>
      </c>
      <c r="F739" s="19">
        <v>100</v>
      </c>
      <c r="G739" s="18">
        <f t="shared" si="44"/>
        <v>17556.67218359033</v>
      </c>
      <c r="H739" s="19">
        <f t="shared" si="45"/>
        <v>24261.120305983881</v>
      </c>
      <c r="I739" s="18">
        <f t="shared" si="46"/>
        <v>24261.120305983881</v>
      </c>
      <c r="J739" s="19" t="str">
        <f t="shared" si="47"/>
        <v>USA</v>
      </c>
    </row>
    <row r="740" spans="1:10" ht="16" x14ac:dyDescent="0.2">
      <c r="A740" s="18">
        <v>632.97965341852034</v>
      </c>
      <c r="B740" s="18">
        <f>A740*$M$8</f>
        <v>94946.948012778055</v>
      </c>
      <c r="C740" s="19">
        <v>0</v>
      </c>
      <c r="D740" s="19">
        <v>5000</v>
      </c>
      <c r="E740" s="19">
        <v>120</v>
      </c>
      <c r="F740" s="19">
        <v>100</v>
      </c>
      <c r="G740" s="18">
        <f t="shared" si="44"/>
        <v>18989.389602555617</v>
      </c>
      <c r="H740" s="19">
        <f t="shared" si="45"/>
        <v>26648.982670926023</v>
      </c>
      <c r="I740" s="18">
        <f t="shared" si="46"/>
        <v>26648.982670926023</v>
      </c>
      <c r="J740" s="19" t="str">
        <f t="shared" si="47"/>
        <v>USA</v>
      </c>
    </row>
    <row r="741" spans="1:10" ht="16" x14ac:dyDescent="0.2">
      <c r="A741" s="18">
        <v>489.03500507075108</v>
      </c>
      <c r="B741" s="18">
        <f>A741*$M$8</f>
        <v>73355.25076061266</v>
      </c>
      <c r="C741" s="19">
        <v>0</v>
      </c>
      <c r="D741" s="19">
        <v>5000</v>
      </c>
      <c r="E741" s="19">
        <v>120</v>
      </c>
      <c r="F741" s="19">
        <v>100</v>
      </c>
      <c r="G741" s="18">
        <f t="shared" si="44"/>
        <v>14671.050152122531</v>
      </c>
      <c r="H741" s="19">
        <f t="shared" si="45"/>
        <v>19451.750253537553</v>
      </c>
      <c r="I741" s="18">
        <f t="shared" si="46"/>
        <v>19451.750253537553</v>
      </c>
      <c r="J741" s="19" t="str">
        <f t="shared" si="47"/>
        <v>USA</v>
      </c>
    </row>
    <row r="742" spans="1:10" ht="16" x14ac:dyDescent="0.2">
      <c r="A742" s="18">
        <v>411.33022411322696</v>
      </c>
      <c r="B742" s="18">
        <f>A742*$M$8</f>
        <v>61699.533616984045</v>
      </c>
      <c r="C742" s="19">
        <v>0</v>
      </c>
      <c r="D742" s="19">
        <v>5000</v>
      </c>
      <c r="E742" s="19">
        <v>120</v>
      </c>
      <c r="F742" s="19">
        <v>100</v>
      </c>
      <c r="G742" s="18">
        <f t="shared" si="44"/>
        <v>12339.906723396809</v>
      </c>
      <c r="H742" s="19">
        <f t="shared" si="45"/>
        <v>15566.511205661351</v>
      </c>
      <c r="I742" s="18">
        <f t="shared" si="46"/>
        <v>15566.511205661351</v>
      </c>
      <c r="J742" s="19" t="str">
        <f t="shared" si="47"/>
        <v>USA</v>
      </c>
    </row>
    <row r="743" spans="1:10" ht="16" x14ac:dyDescent="0.2">
      <c r="A743" s="18">
        <v>627.07667100572803</v>
      </c>
      <c r="B743" s="18">
        <f>A743*$M$8</f>
        <v>94061.500650859205</v>
      </c>
      <c r="C743" s="19">
        <v>0</v>
      </c>
      <c r="D743" s="19">
        <v>5000</v>
      </c>
      <c r="E743" s="19">
        <v>120</v>
      </c>
      <c r="F743" s="19">
        <v>100</v>
      </c>
      <c r="G743" s="18">
        <f t="shared" si="44"/>
        <v>18812.300130171847</v>
      </c>
      <c r="H743" s="19">
        <f t="shared" si="45"/>
        <v>26353.833550286392</v>
      </c>
      <c r="I743" s="18">
        <f t="shared" si="46"/>
        <v>26353.833550286392</v>
      </c>
      <c r="J743" s="19" t="str">
        <f t="shared" si="47"/>
        <v>USA</v>
      </c>
    </row>
    <row r="744" spans="1:10" ht="16" x14ac:dyDescent="0.2">
      <c r="A744" s="18">
        <v>277.60959327109606</v>
      </c>
      <c r="B744" s="18">
        <f>A744*$M$8</f>
        <v>41641.438990664406</v>
      </c>
      <c r="C744" s="19">
        <v>0</v>
      </c>
      <c r="D744" s="19">
        <v>5000</v>
      </c>
      <c r="E744" s="19">
        <v>120</v>
      </c>
      <c r="F744" s="19">
        <v>100</v>
      </c>
      <c r="G744" s="18">
        <f t="shared" si="44"/>
        <v>8328.2877981328784</v>
      </c>
      <c r="H744" s="19">
        <f t="shared" si="45"/>
        <v>8880.4796635548009</v>
      </c>
      <c r="I744" s="18">
        <f t="shared" si="46"/>
        <v>8880.4796635548009</v>
      </c>
      <c r="J744" s="19" t="str">
        <f t="shared" si="47"/>
        <v>USA</v>
      </c>
    </row>
    <row r="745" spans="1:10" ht="16" x14ac:dyDescent="0.2">
      <c r="A745" s="18">
        <v>784.4341073112721</v>
      </c>
      <c r="B745" s="18">
        <f>A745*$M$8</f>
        <v>117665.11609669082</v>
      </c>
      <c r="C745" s="19">
        <v>0</v>
      </c>
      <c r="D745" s="19">
        <v>5000</v>
      </c>
      <c r="E745" s="19">
        <v>120</v>
      </c>
      <c r="F745" s="19">
        <v>100</v>
      </c>
      <c r="G745" s="18">
        <f t="shared" si="44"/>
        <v>23533.023219338167</v>
      </c>
      <c r="H745" s="19">
        <f t="shared" si="45"/>
        <v>34221.705365563612</v>
      </c>
      <c r="I745" s="18">
        <f t="shared" si="46"/>
        <v>34221.705365563612</v>
      </c>
      <c r="J745" s="19" t="str">
        <f t="shared" si="47"/>
        <v>USA</v>
      </c>
    </row>
    <row r="746" spans="1:10" ht="16" x14ac:dyDescent="0.2">
      <c r="A746" s="18">
        <v>784.04158055039204</v>
      </c>
      <c r="B746" s="18">
        <f>A746*$M$8</f>
        <v>117606.2370825588</v>
      </c>
      <c r="C746" s="19">
        <v>0</v>
      </c>
      <c r="D746" s="19">
        <v>5000</v>
      </c>
      <c r="E746" s="19">
        <v>120</v>
      </c>
      <c r="F746" s="19">
        <v>100</v>
      </c>
      <c r="G746" s="18">
        <f t="shared" si="44"/>
        <v>23521.24741651176</v>
      </c>
      <c r="H746" s="19">
        <f t="shared" si="45"/>
        <v>34202.07902751959</v>
      </c>
      <c r="I746" s="18">
        <f t="shared" si="46"/>
        <v>34202.07902751959</v>
      </c>
      <c r="J746" s="19" t="str">
        <f t="shared" si="47"/>
        <v>USA</v>
      </c>
    </row>
    <row r="747" spans="1:10" ht="16" x14ac:dyDescent="0.2">
      <c r="A747" s="18">
        <v>786.84431043772224</v>
      </c>
      <c r="B747" s="18">
        <f>A747*$M$8</f>
        <v>118026.64656565833</v>
      </c>
      <c r="C747" s="19">
        <v>0</v>
      </c>
      <c r="D747" s="19">
        <v>5000</v>
      </c>
      <c r="E747" s="19">
        <v>120</v>
      </c>
      <c r="F747" s="19">
        <v>100</v>
      </c>
      <c r="G747" s="18">
        <f t="shared" si="44"/>
        <v>23605.32931313166</v>
      </c>
      <c r="H747" s="19">
        <f t="shared" si="45"/>
        <v>34342.215521886101</v>
      </c>
      <c r="I747" s="18">
        <f t="shared" si="46"/>
        <v>34342.215521886101</v>
      </c>
      <c r="J747" s="19" t="str">
        <f t="shared" si="47"/>
        <v>USA</v>
      </c>
    </row>
    <row r="748" spans="1:10" ht="16" x14ac:dyDescent="0.2">
      <c r="A748" s="18">
        <v>492.32552679829558</v>
      </c>
      <c r="B748" s="18">
        <f>A748*$M$8</f>
        <v>73848.829019744342</v>
      </c>
      <c r="C748" s="19">
        <v>0</v>
      </c>
      <c r="D748" s="19">
        <v>5000</v>
      </c>
      <c r="E748" s="19">
        <v>120</v>
      </c>
      <c r="F748" s="19">
        <v>100</v>
      </c>
      <c r="G748" s="18">
        <f t="shared" si="44"/>
        <v>14769.765803948874</v>
      </c>
      <c r="H748" s="19">
        <f t="shared" si="45"/>
        <v>19616.276339914781</v>
      </c>
      <c r="I748" s="18">
        <f t="shared" si="46"/>
        <v>19616.276339914781</v>
      </c>
      <c r="J748" s="19" t="str">
        <f t="shared" si="47"/>
        <v>USA</v>
      </c>
    </row>
    <row r="749" spans="1:10" ht="16" x14ac:dyDescent="0.2">
      <c r="A749" s="18">
        <v>515.12889895361332</v>
      </c>
      <c r="B749" s="18">
        <f>A749*$M$8</f>
        <v>77269.334843042001</v>
      </c>
      <c r="C749" s="19">
        <v>0</v>
      </c>
      <c r="D749" s="19">
        <v>5000</v>
      </c>
      <c r="E749" s="19">
        <v>120</v>
      </c>
      <c r="F749" s="19">
        <v>100</v>
      </c>
      <c r="G749" s="18">
        <f t="shared" si="44"/>
        <v>15453.866968608403</v>
      </c>
      <c r="H749" s="19">
        <f t="shared" si="45"/>
        <v>20756.444947680669</v>
      </c>
      <c r="I749" s="18">
        <f t="shared" si="46"/>
        <v>20756.444947680669</v>
      </c>
      <c r="J749" s="19" t="str">
        <f t="shared" si="47"/>
        <v>USA</v>
      </c>
    </row>
    <row r="750" spans="1:10" ht="16" x14ac:dyDescent="0.2">
      <c r="A750" s="18">
        <v>371.40471337894201</v>
      </c>
      <c r="B750" s="18">
        <f>A750*$M$8</f>
        <v>55710.707006841301</v>
      </c>
      <c r="C750" s="19">
        <v>0</v>
      </c>
      <c r="D750" s="19">
        <v>5000</v>
      </c>
      <c r="E750" s="19">
        <v>120</v>
      </c>
      <c r="F750" s="19">
        <v>100</v>
      </c>
      <c r="G750" s="18">
        <f t="shared" si="44"/>
        <v>11142.141401368259</v>
      </c>
      <c r="H750" s="19">
        <f t="shared" si="45"/>
        <v>13570.235668947098</v>
      </c>
      <c r="I750" s="18">
        <f t="shared" si="46"/>
        <v>13570.235668947098</v>
      </c>
      <c r="J750" s="19" t="str">
        <f t="shared" si="47"/>
        <v>USA</v>
      </c>
    </row>
    <row r="751" spans="1:10" ht="16" x14ac:dyDescent="0.2">
      <c r="A751" s="18">
        <v>399.01775987773101</v>
      </c>
      <c r="B751" s="18">
        <f>A751*$M$8</f>
        <v>59852.663981659651</v>
      </c>
      <c r="C751" s="19">
        <v>0</v>
      </c>
      <c r="D751" s="19">
        <v>5000</v>
      </c>
      <c r="E751" s="19">
        <v>120</v>
      </c>
      <c r="F751" s="19">
        <v>100</v>
      </c>
      <c r="G751" s="18">
        <f t="shared" si="44"/>
        <v>11970.532796331929</v>
      </c>
      <c r="H751" s="19">
        <f t="shared" si="45"/>
        <v>14950.88799388655</v>
      </c>
      <c r="I751" s="18">
        <f t="shared" si="46"/>
        <v>14950.88799388655</v>
      </c>
      <c r="J751" s="19" t="str">
        <f t="shared" si="47"/>
        <v>USA</v>
      </c>
    </row>
    <row r="752" spans="1:10" ht="16" x14ac:dyDescent="0.2">
      <c r="A752" s="18">
        <v>691.49026502458855</v>
      </c>
      <c r="B752" s="18">
        <f>A752*$M$8</f>
        <v>103723.53975368828</v>
      </c>
      <c r="C752" s="19">
        <v>0</v>
      </c>
      <c r="D752" s="19">
        <v>5000</v>
      </c>
      <c r="E752" s="19">
        <v>120</v>
      </c>
      <c r="F752" s="19">
        <v>100</v>
      </c>
      <c r="G752" s="18">
        <f t="shared" si="44"/>
        <v>20744.707950737662</v>
      </c>
      <c r="H752" s="19">
        <f t="shared" si="45"/>
        <v>29574.513251229422</v>
      </c>
      <c r="I752" s="18">
        <f t="shared" si="46"/>
        <v>29574.513251229422</v>
      </c>
      <c r="J752" s="19" t="str">
        <f t="shared" si="47"/>
        <v>USA</v>
      </c>
    </row>
    <row r="753" spans="1:10" ht="16" x14ac:dyDescent="0.2">
      <c r="A753" s="18">
        <v>476.88426826004138</v>
      </c>
      <c r="B753" s="18">
        <f>A753*$M$8</f>
        <v>71532.640239006214</v>
      </c>
      <c r="C753" s="19">
        <v>0</v>
      </c>
      <c r="D753" s="19">
        <v>5000</v>
      </c>
      <c r="E753" s="19">
        <v>120</v>
      </c>
      <c r="F753" s="19">
        <v>100</v>
      </c>
      <c r="G753" s="18">
        <f t="shared" si="44"/>
        <v>14306.52804780125</v>
      </c>
      <c r="H753" s="19">
        <f t="shared" si="45"/>
        <v>18844.213413002079</v>
      </c>
      <c r="I753" s="18">
        <f t="shared" si="46"/>
        <v>18844.213413002079</v>
      </c>
      <c r="J753" s="19" t="str">
        <f t="shared" si="47"/>
        <v>USA</v>
      </c>
    </row>
    <row r="754" spans="1:10" ht="16" x14ac:dyDescent="0.2">
      <c r="A754" s="18">
        <v>793.89664651541807</v>
      </c>
      <c r="B754" s="18">
        <f>A754*$M$8</f>
        <v>119084.49697731271</v>
      </c>
      <c r="C754" s="19">
        <v>0</v>
      </c>
      <c r="D754" s="19">
        <v>5000</v>
      </c>
      <c r="E754" s="19">
        <v>120</v>
      </c>
      <c r="F754" s="19">
        <v>100</v>
      </c>
      <c r="G754" s="18">
        <f t="shared" si="44"/>
        <v>23816.899395462548</v>
      </c>
      <c r="H754" s="19">
        <f t="shared" si="45"/>
        <v>34694.832325770898</v>
      </c>
      <c r="I754" s="18">
        <f t="shared" si="46"/>
        <v>34694.832325770898</v>
      </c>
      <c r="J754" s="19" t="str">
        <f t="shared" si="47"/>
        <v>USA</v>
      </c>
    </row>
    <row r="755" spans="1:10" ht="16" x14ac:dyDescent="0.2">
      <c r="A755" s="18">
        <v>220.93798463276494</v>
      </c>
      <c r="B755" s="18">
        <f>A755*$M$8</f>
        <v>33140.697694914743</v>
      </c>
      <c r="C755" s="19">
        <v>0</v>
      </c>
      <c r="D755" s="19">
        <v>5000</v>
      </c>
      <c r="E755" s="19">
        <v>120</v>
      </c>
      <c r="F755" s="19">
        <v>100</v>
      </c>
      <c r="G755" s="18">
        <f t="shared" si="44"/>
        <v>6628.1395389829486</v>
      </c>
      <c r="H755" s="19">
        <f t="shared" si="45"/>
        <v>6046.8992316382501</v>
      </c>
      <c r="I755" s="18">
        <f t="shared" si="46"/>
        <v>6628.1395389829486</v>
      </c>
      <c r="J755" s="19" t="str">
        <f t="shared" si="47"/>
        <v>Europe</v>
      </c>
    </row>
    <row r="756" spans="1:10" ht="16" x14ac:dyDescent="0.2">
      <c r="A756" s="18">
        <v>504.70772288027575</v>
      </c>
      <c r="B756" s="18">
        <f>A756*$M$8</f>
        <v>75706.158432041368</v>
      </c>
      <c r="C756" s="19">
        <v>0</v>
      </c>
      <c r="D756" s="19">
        <v>5000</v>
      </c>
      <c r="E756" s="19">
        <v>120</v>
      </c>
      <c r="F756" s="19">
        <v>100</v>
      </c>
      <c r="G756" s="18">
        <f t="shared" si="44"/>
        <v>15141.231686408275</v>
      </c>
      <c r="H756" s="19">
        <f t="shared" si="45"/>
        <v>20235.386144013792</v>
      </c>
      <c r="I756" s="18">
        <f t="shared" si="46"/>
        <v>20235.386144013792</v>
      </c>
      <c r="J756" s="19" t="str">
        <f t="shared" si="47"/>
        <v>USA</v>
      </c>
    </row>
    <row r="757" spans="1:10" ht="16" x14ac:dyDescent="0.2">
      <c r="A757" s="18">
        <v>422.69844879521918</v>
      </c>
      <c r="B757" s="18">
        <f>A757*$M$8</f>
        <v>63404.767319282873</v>
      </c>
      <c r="C757" s="19">
        <v>0</v>
      </c>
      <c r="D757" s="19">
        <v>5000</v>
      </c>
      <c r="E757" s="19">
        <v>120</v>
      </c>
      <c r="F757" s="19">
        <v>100</v>
      </c>
      <c r="G757" s="18">
        <f t="shared" si="44"/>
        <v>12680.953463856575</v>
      </c>
      <c r="H757" s="19">
        <f t="shared" si="45"/>
        <v>16134.922439760958</v>
      </c>
      <c r="I757" s="18">
        <f t="shared" si="46"/>
        <v>16134.922439760958</v>
      </c>
      <c r="J757" s="19" t="str">
        <f t="shared" si="47"/>
        <v>USA</v>
      </c>
    </row>
    <row r="758" spans="1:10" ht="16" x14ac:dyDescent="0.2">
      <c r="A758" s="18">
        <v>292.82890124843868</v>
      </c>
      <c r="B758" s="18">
        <f>A758*$M$8</f>
        <v>43924.335187265802</v>
      </c>
      <c r="C758" s="19">
        <v>0</v>
      </c>
      <c r="D758" s="19">
        <v>5000</v>
      </c>
      <c r="E758" s="19">
        <v>120</v>
      </c>
      <c r="F758" s="19">
        <v>100</v>
      </c>
      <c r="G758" s="18">
        <f t="shared" si="44"/>
        <v>8784.8670374531575</v>
      </c>
      <c r="H758" s="19">
        <f t="shared" si="45"/>
        <v>9641.4450624219389</v>
      </c>
      <c r="I758" s="18">
        <f t="shared" si="46"/>
        <v>9641.4450624219389</v>
      </c>
      <c r="J758" s="19" t="str">
        <f t="shared" si="47"/>
        <v>USA</v>
      </c>
    </row>
    <row r="759" spans="1:10" ht="16" x14ac:dyDescent="0.2">
      <c r="A759" s="18">
        <v>375.34328250928934</v>
      </c>
      <c r="B759" s="18">
        <f>A759*$M$8</f>
        <v>56301.492376393398</v>
      </c>
      <c r="C759" s="19">
        <v>0</v>
      </c>
      <c r="D759" s="19">
        <v>5000</v>
      </c>
      <c r="E759" s="19">
        <v>120</v>
      </c>
      <c r="F759" s="19">
        <v>100</v>
      </c>
      <c r="G759" s="18">
        <f t="shared" si="44"/>
        <v>11260.29847527868</v>
      </c>
      <c r="H759" s="19">
        <f t="shared" si="45"/>
        <v>13767.164125464464</v>
      </c>
      <c r="I759" s="18">
        <f t="shared" si="46"/>
        <v>13767.164125464464</v>
      </c>
      <c r="J759" s="19" t="str">
        <f t="shared" si="47"/>
        <v>USA</v>
      </c>
    </row>
    <row r="760" spans="1:10" ht="16" x14ac:dyDescent="0.2">
      <c r="A760" s="18">
        <v>594.54913362606851</v>
      </c>
      <c r="B760" s="18">
        <f>A760*$M$8</f>
        <v>89182.370043910283</v>
      </c>
      <c r="C760" s="19">
        <v>0</v>
      </c>
      <c r="D760" s="19">
        <v>5000</v>
      </c>
      <c r="E760" s="19">
        <v>120</v>
      </c>
      <c r="F760" s="19">
        <v>100</v>
      </c>
      <c r="G760" s="18">
        <f t="shared" si="44"/>
        <v>17836.474008782068</v>
      </c>
      <c r="H760" s="19">
        <f t="shared" si="45"/>
        <v>24727.456681303433</v>
      </c>
      <c r="I760" s="18">
        <f t="shared" si="46"/>
        <v>24727.456681303433</v>
      </c>
      <c r="J760" s="19" t="str">
        <f t="shared" si="47"/>
        <v>USA</v>
      </c>
    </row>
    <row r="761" spans="1:10" ht="16" x14ac:dyDescent="0.2">
      <c r="A761" s="18">
        <v>787.2888533339318</v>
      </c>
      <c r="B761" s="18">
        <f>A761*$M$8</f>
        <v>118093.32800008976</v>
      </c>
      <c r="C761" s="19">
        <v>0</v>
      </c>
      <c r="D761" s="19">
        <v>5000</v>
      </c>
      <c r="E761" s="19">
        <v>120</v>
      </c>
      <c r="F761" s="19">
        <v>100</v>
      </c>
      <c r="G761" s="18">
        <f t="shared" si="44"/>
        <v>23618.66560001795</v>
      </c>
      <c r="H761" s="19">
        <f t="shared" si="45"/>
        <v>34364.442666696588</v>
      </c>
      <c r="I761" s="18">
        <f t="shared" si="46"/>
        <v>34364.442666696588</v>
      </c>
      <c r="J761" s="19" t="str">
        <f t="shared" si="47"/>
        <v>USA</v>
      </c>
    </row>
    <row r="762" spans="1:10" ht="16" x14ac:dyDescent="0.2">
      <c r="A762" s="18">
        <v>763.75798339199184</v>
      </c>
      <c r="B762" s="18">
        <f>A762*$M$8</f>
        <v>114563.69750879878</v>
      </c>
      <c r="C762" s="19">
        <v>0</v>
      </c>
      <c r="D762" s="19">
        <v>5000</v>
      </c>
      <c r="E762" s="19">
        <v>120</v>
      </c>
      <c r="F762" s="19">
        <v>100</v>
      </c>
      <c r="G762" s="18">
        <f t="shared" si="44"/>
        <v>22912.739501759759</v>
      </c>
      <c r="H762" s="19">
        <f t="shared" si="45"/>
        <v>33187.899169599594</v>
      </c>
      <c r="I762" s="18">
        <f t="shared" si="46"/>
        <v>33187.899169599594</v>
      </c>
      <c r="J762" s="19" t="str">
        <f t="shared" si="47"/>
        <v>USA</v>
      </c>
    </row>
    <row r="763" spans="1:10" ht="16" x14ac:dyDescent="0.2">
      <c r="A763" s="18">
        <v>680.42686920632923</v>
      </c>
      <c r="B763" s="18">
        <f>A763*$M$8</f>
        <v>102064.03038094938</v>
      </c>
      <c r="C763" s="19">
        <v>0</v>
      </c>
      <c r="D763" s="19">
        <v>5000</v>
      </c>
      <c r="E763" s="19">
        <v>120</v>
      </c>
      <c r="F763" s="19">
        <v>100</v>
      </c>
      <c r="G763" s="18">
        <f t="shared" si="44"/>
        <v>20412.806076189867</v>
      </c>
      <c r="H763" s="19">
        <f t="shared" si="45"/>
        <v>29021.34346031645</v>
      </c>
      <c r="I763" s="18">
        <f t="shared" si="46"/>
        <v>29021.34346031645</v>
      </c>
      <c r="J763" s="19" t="str">
        <f t="shared" si="47"/>
        <v>USA</v>
      </c>
    </row>
    <row r="764" spans="1:10" ht="16" x14ac:dyDescent="0.2">
      <c r="A764" s="18">
        <v>534.39075077622704</v>
      </c>
      <c r="B764" s="18">
        <f>A764*$M$8</f>
        <v>80158.612616434053</v>
      </c>
      <c r="C764" s="19">
        <v>0</v>
      </c>
      <c r="D764" s="19">
        <v>5000</v>
      </c>
      <c r="E764" s="19">
        <v>120</v>
      </c>
      <c r="F764" s="19">
        <v>100</v>
      </c>
      <c r="G764" s="18">
        <f t="shared" si="44"/>
        <v>16031.722523286808</v>
      </c>
      <c r="H764" s="19">
        <f t="shared" si="45"/>
        <v>21719.537538811346</v>
      </c>
      <c r="I764" s="18">
        <f t="shared" si="46"/>
        <v>21719.537538811346</v>
      </c>
      <c r="J764" s="19" t="str">
        <f t="shared" si="47"/>
        <v>USA</v>
      </c>
    </row>
    <row r="765" spans="1:10" ht="16" x14ac:dyDescent="0.2">
      <c r="A765" s="18">
        <v>705.34829604688491</v>
      </c>
      <c r="B765" s="18">
        <f>A765*$M$8</f>
        <v>105802.24440703273</v>
      </c>
      <c r="C765" s="19">
        <v>0</v>
      </c>
      <c r="D765" s="19">
        <v>5000</v>
      </c>
      <c r="E765" s="19">
        <v>120</v>
      </c>
      <c r="F765" s="19">
        <v>100</v>
      </c>
      <c r="G765" s="18">
        <f t="shared" si="44"/>
        <v>21160.448881406541</v>
      </c>
      <c r="H765" s="19">
        <f t="shared" si="45"/>
        <v>30267.414802344239</v>
      </c>
      <c r="I765" s="18">
        <f t="shared" si="46"/>
        <v>30267.414802344239</v>
      </c>
      <c r="J765" s="19" t="str">
        <f t="shared" si="47"/>
        <v>USA</v>
      </c>
    </row>
    <row r="766" spans="1:10" ht="16" x14ac:dyDescent="0.2">
      <c r="A766" s="18">
        <v>588.81165999398183</v>
      </c>
      <c r="B766" s="18">
        <f>A766*$M$8</f>
        <v>88321.748999097268</v>
      </c>
      <c r="C766" s="19">
        <v>0</v>
      </c>
      <c r="D766" s="19">
        <v>5000</v>
      </c>
      <c r="E766" s="19">
        <v>120</v>
      </c>
      <c r="F766" s="19">
        <v>100</v>
      </c>
      <c r="G766" s="18">
        <f t="shared" si="44"/>
        <v>17664.349799819451</v>
      </c>
      <c r="H766" s="19">
        <f t="shared" si="45"/>
        <v>24440.582999699087</v>
      </c>
      <c r="I766" s="18">
        <f t="shared" si="46"/>
        <v>24440.582999699087</v>
      </c>
      <c r="J766" s="19" t="str">
        <f t="shared" si="47"/>
        <v>USA</v>
      </c>
    </row>
    <row r="767" spans="1:10" ht="16" x14ac:dyDescent="0.2">
      <c r="A767" s="18">
        <v>357.56951885184719</v>
      </c>
      <c r="B767" s="18">
        <f>A767*$M$8</f>
        <v>53635.427827777079</v>
      </c>
      <c r="C767" s="19">
        <v>0</v>
      </c>
      <c r="D767" s="19">
        <v>5000</v>
      </c>
      <c r="E767" s="19">
        <v>120</v>
      </c>
      <c r="F767" s="19">
        <v>100</v>
      </c>
      <c r="G767" s="18">
        <f t="shared" si="44"/>
        <v>10727.085565555419</v>
      </c>
      <c r="H767" s="19">
        <f t="shared" si="45"/>
        <v>12878.475942592362</v>
      </c>
      <c r="I767" s="18">
        <f t="shared" si="46"/>
        <v>12878.475942592362</v>
      </c>
      <c r="J767" s="19" t="str">
        <f t="shared" si="47"/>
        <v>USA</v>
      </c>
    </row>
    <row r="768" spans="1:10" ht="16" x14ac:dyDescent="0.2">
      <c r="A768" s="18">
        <v>670.90334299528195</v>
      </c>
      <c r="B768" s="18">
        <f>A768*$M$8</f>
        <v>100635.50144929229</v>
      </c>
      <c r="C768" s="19">
        <v>0</v>
      </c>
      <c r="D768" s="19">
        <v>5000</v>
      </c>
      <c r="E768" s="19">
        <v>120</v>
      </c>
      <c r="F768" s="19">
        <v>100</v>
      </c>
      <c r="G768" s="18">
        <f t="shared" si="44"/>
        <v>20127.100289858456</v>
      </c>
      <c r="H768" s="19">
        <f t="shared" si="45"/>
        <v>28545.167149764093</v>
      </c>
      <c r="I768" s="18">
        <f t="shared" si="46"/>
        <v>28545.167149764093</v>
      </c>
      <c r="J768" s="19" t="str">
        <f t="shared" si="47"/>
        <v>USA</v>
      </c>
    </row>
    <row r="769" spans="1:10" ht="16" x14ac:dyDescent="0.2">
      <c r="A769" s="18">
        <v>672.485721703845</v>
      </c>
      <c r="B769" s="18">
        <f>A769*$M$8</f>
        <v>100872.85825557675</v>
      </c>
      <c r="C769" s="19">
        <v>0</v>
      </c>
      <c r="D769" s="19">
        <v>5000</v>
      </c>
      <c r="E769" s="19">
        <v>120</v>
      </c>
      <c r="F769" s="19">
        <v>100</v>
      </c>
      <c r="G769" s="18">
        <f t="shared" si="44"/>
        <v>20174.571651115344</v>
      </c>
      <c r="H769" s="19">
        <f t="shared" si="45"/>
        <v>28624.286085192245</v>
      </c>
      <c r="I769" s="18">
        <f t="shared" si="46"/>
        <v>28624.286085192245</v>
      </c>
      <c r="J769" s="19" t="str">
        <f t="shared" si="47"/>
        <v>USA</v>
      </c>
    </row>
    <row r="770" spans="1:10" ht="16" x14ac:dyDescent="0.2">
      <c r="A770" s="18">
        <v>267.52467652201869</v>
      </c>
      <c r="B770" s="18">
        <f>A770*$M$8</f>
        <v>40128.701478302806</v>
      </c>
      <c r="C770" s="19">
        <v>0</v>
      </c>
      <c r="D770" s="19">
        <v>5000</v>
      </c>
      <c r="E770" s="19">
        <v>120</v>
      </c>
      <c r="F770" s="19">
        <v>100</v>
      </c>
      <c r="G770" s="18">
        <f t="shared" si="44"/>
        <v>8025.740295660562</v>
      </c>
      <c r="H770" s="19">
        <f t="shared" si="45"/>
        <v>8376.2338261009354</v>
      </c>
      <c r="I770" s="18">
        <f t="shared" si="46"/>
        <v>8376.2338261009354</v>
      </c>
      <c r="J770" s="19" t="str">
        <f t="shared" si="47"/>
        <v>USA</v>
      </c>
    </row>
    <row r="771" spans="1:10" ht="16" x14ac:dyDescent="0.2">
      <c r="A771" s="18">
        <v>487.23830556834037</v>
      </c>
      <c r="B771" s="18">
        <f>A771*$M$8</f>
        <v>73085.745835251058</v>
      </c>
      <c r="C771" s="19">
        <v>0</v>
      </c>
      <c r="D771" s="19">
        <v>5000</v>
      </c>
      <c r="E771" s="19">
        <v>120</v>
      </c>
      <c r="F771" s="19">
        <v>100</v>
      </c>
      <c r="G771" s="18">
        <f t="shared" ref="G771:G834" si="48">B771-(A771*E771)</f>
        <v>14617.149167050215</v>
      </c>
      <c r="H771" s="19">
        <f t="shared" ref="H771:H834" si="49">B771-((A771*F771)+5000)</f>
        <v>19361.915278417022</v>
      </c>
      <c r="I771" s="18">
        <f t="shared" ref="I771:I834" si="50">MAX(G771:H771)</f>
        <v>19361.915278417022</v>
      </c>
      <c r="J771" s="19" t="str">
        <f t="shared" ref="J771:J834" si="51">IF(I771=H771,"USA","Europe")</f>
        <v>USA</v>
      </c>
    </row>
    <row r="772" spans="1:10" ht="16" x14ac:dyDescent="0.2">
      <c r="A772" s="18">
        <v>214.20168709671202</v>
      </c>
      <c r="B772" s="18">
        <f>A772*$M$8</f>
        <v>32130.253064506804</v>
      </c>
      <c r="C772" s="19">
        <v>0</v>
      </c>
      <c r="D772" s="19">
        <v>5000</v>
      </c>
      <c r="E772" s="19">
        <v>120</v>
      </c>
      <c r="F772" s="19">
        <v>100</v>
      </c>
      <c r="G772" s="18">
        <f t="shared" si="48"/>
        <v>6426.0506129013593</v>
      </c>
      <c r="H772" s="19">
        <f t="shared" si="49"/>
        <v>5710.0843548356024</v>
      </c>
      <c r="I772" s="18">
        <f t="shared" si="50"/>
        <v>6426.0506129013593</v>
      </c>
      <c r="J772" s="19" t="str">
        <f t="shared" si="51"/>
        <v>Europe</v>
      </c>
    </row>
    <row r="773" spans="1:10" ht="16" x14ac:dyDescent="0.2">
      <c r="A773" s="18">
        <v>687.7550344391517</v>
      </c>
      <c r="B773" s="18">
        <f>A773*$M$8</f>
        <v>103163.25516587276</v>
      </c>
      <c r="C773" s="19">
        <v>0</v>
      </c>
      <c r="D773" s="19">
        <v>5000</v>
      </c>
      <c r="E773" s="19">
        <v>120</v>
      </c>
      <c r="F773" s="19">
        <v>100</v>
      </c>
      <c r="G773" s="18">
        <f t="shared" si="48"/>
        <v>20632.651033174552</v>
      </c>
      <c r="H773" s="19">
        <f t="shared" si="49"/>
        <v>29387.751721957597</v>
      </c>
      <c r="I773" s="18">
        <f t="shared" si="50"/>
        <v>29387.751721957597</v>
      </c>
      <c r="J773" s="19" t="str">
        <f t="shared" si="51"/>
        <v>USA</v>
      </c>
    </row>
    <row r="774" spans="1:10" ht="16" x14ac:dyDescent="0.2">
      <c r="A774" s="18">
        <v>698.86381882189949</v>
      </c>
      <c r="B774" s="18">
        <f>A774*$M$8</f>
        <v>104829.57282328492</v>
      </c>
      <c r="C774" s="19">
        <v>0</v>
      </c>
      <c r="D774" s="19">
        <v>5000</v>
      </c>
      <c r="E774" s="19">
        <v>120</v>
      </c>
      <c r="F774" s="19">
        <v>100</v>
      </c>
      <c r="G774" s="18">
        <f t="shared" si="48"/>
        <v>20965.914564656981</v>
      </c>
      <c r="H774" s="19">
        <f t="shared" si="49"/>
        <v>29943.190941094974</v>
      </c>
      <c r="I774" s="18">
        <f t="shared" si="50"/>
        <v>29943.190941094974</v>
      </c>
      <c r="J774" s="19" t="str">
        <f t="shared" si="51"/>
        <v>USA</v>
      </c>
    </row>
    <row r="775" spans="1:10" ht="16" x14ac:dyDescent="0.2">
      <c r="A775" s="18">
        <v>204.20293966503951</v>
      </c>
      <c r="B775" s="18">
        <f>A775*$M$8</f>
        <v>30630.440949755925</v>
      </c>
      <c r="C775" s="19">
        <v>0</v>
      </c>
      <c r="D775" s="19">
        <v>5000</v>
      </c>
      <c r="E775" s="19">
        <v>120</v>
      </c>
      <c r="F775" s="19">
        <v>100</v>
      </c>
      <c r="G775" s="18">
        <f t="shared" si="48"/>
        <v>6126.0881899511842</v>
      </c>
      <c r="H775" s="19">
        <f t="shared" si="49"/>
        <v>5210.1469832519724</v>
      </c>
      <c r="I775" s="18">
        <f t="shared" si="50"/>
        <v>6126.0881899511842</v>
      </c>
      <c r="J775" s="19" t="str">
        <f t="shared" si="51"/>
        <v>Europe</v>
      </c>
    </row>
    <row r="776" spans="1:10" ht="16" x14ac:dyDescent="0.2">
      <c r="A776" s="18">
        <v>638.80695031900279</v>
      </c>
      <c r="B776" s="18">
        <f>A776*$M$8</f>
        <v>95821.042547850418</v>
      </c>
      <c r="C776" s="19">
        <v>0</v>
      </c>
      <c r="D776" s="19">
        <v>5000</v>
      </c>
      <c r="E776" s="19">
        <v>120</v>
      </c>
      <c r="F776" s="19">
        <v>100</v>
      </c>
      <c r="G776" s="18">
        <f t="shared" si="48"/>
        <v>19164.20850957009</v>
      </c>
      <c r="H776" s="19">
        <f t="shared" si="49"/>
        <v>26940.347515950139</v>
      </c>
      <c r="I776" s="18">
        <f t="shared" si="50"/>
        <v>26940.347515950139</v>
      </c>
      <c r="J776" s="19" t="str">
        <f t="shared" si="51"/>
        <v>USA</v>
      </c>
    </row>
    <row r="777" spans="1:10" ht="16" x14ac:dyDescent="0.2">
      <c r="A777" s="18">
        <v>628.41401148047953</v>
      </c>
      <c r="B777" s="18">
        <f>A777*$M$8</f>
        <v>94262.101722071937</v>
      </c>
      <c r="C777" s="19">
        <v>0</v>
      </c>
      <c r="D777" s="19">
        <v>5000</v>
      </c>
      <c r="E777" s="19">
        <v>120</v>
      </c>
      <c r="F777" s="19">
        <v>100</v>
      </c>
      <c r="G777" s="18">
        <f t="shared" si="48"/>
        <v>18852.420344414393</v>
      </c>
      <c r="H777" s="19">
        <f t="shared" si="49"/>
        <v>26420.700574023984</v>
      </c>
      <c r="I777" s="18">
        <f t="shared" si="50"/>
        <v>26420.700574023984</v>
      </c>
      <c r="J777" s="19" t="str">
        <f t="shared" si="51"/>
        <v>USA</v>
      </c>
    </row>
    <row r="778" spans="1:10" ht="16" x14ac:dyDescent="0.2">
      <c r="A778" s="18">
        <v>554.29095241906634</v>
      </c>
      <c r="B778" s="18">
        <f>A778*$M$8</f>
        <v>83143.642862859953</v>
      </c>
      <c r="C778" s="19">
        <v>0</v>
      </c>
      <c r="D778" s="19">
        <v>5000</v>
      </c>
      <c r="E778" s="19">
        <v>120</v>
      </c>
      <c r="F778" s="19">
        <v>100</v>
      </c>
      <c r="G778" s="18">
        <f t="shared" si="48"/>
        <v>16628.728572571985</v>
      </c>
      <c r="H778" s="19">
        <f t="shared" si="49"/>
        <v>22714.547620953323</v>
      </c>
      <c r="I778" s="18">
        <f t="shared" si="50"/>
        <v>22714.547620953323</v>
      </c>
      <c r="J778" s="19" t="str">
        <f t="shared" si="51"/>
        <v>USA</v>
      </c>
    </row>
    <row r="779" spans="1:10" ht="16" x14ac:dyDescent="0.2">
      <c r="A779" s="18">
        <v>368.03730724753689</v>
      </c>
      <c r="B779" s="18">
        <f>A779*$M$8</f>
        <v>55205.596087130536</v>
      </c>
      <c r="C779" s="19">
        <v>0</v>
      </c>
      <c r="D779" s="19">
        <v>5000</v>
      </c>
      <c r="E779" s="19">
        <v>120</v>
      </c>
      <c r="F779" s="19">
        <v>100</v>
      </c>
      <c r="G779" s="18">
        <f t="shared" si="48"/>
        <v>11041.119217426109</v>
      </c>
      <c r="H779" s="19">
        <f t="shared" si="49"/>
        <v>13401.865362376848</v>
      </c>
      <c r="I779" s="18">
        <f t="shared" si="50"/>
        <v>13401.865362376848</v>
      </c>
      <c r="J779" s="19" t="str">
        <f t="shared" si="51"/>
        <v>USA</v>
      </c>
    </row>
    <row r="780" spans="1:10" ht="16" x14ac:dyDescent="0.2">
      <c r="A780" s="18">
        <v>203.02290935210087</v>
      </c>
      <c r="B780" s="18">
        <f>A780*$M$8</f>
        <v>30453.436402815129</v>
      </c>
      <c r="C780" s="19">
        <v>0</v>
      </c>
      <c r="D780" s="19">
        <v>5000</v>
      </c>
      <c r="E780" s="19">
        <v>120</v>
      </c>
      <c r="F780" s="19">
        <v>100</v>
      </c>
      <c r="G780" s="18">
        <f t="shared" si="48"/>
        <v>6090.6872805630228</v>
      </c>
      <c r="H780" s="19">
        <f t="shared" si="49"/>
        <v>5151.1454676050416</v>
      </c>
      <c r="I780" s="18">
        <f t="shared" si="50"/>
        <v>6090.6872805630228</v>
      </c>
      <c r="J780" s="19" t="str">
        <f t="shared" si="51"/>
        <v>Europe</v>
      </c>
    </row>
    <row r="781" spans="1:10" ht="16" x14ac:dyDescent="0.2">
      <c r="A781" s="18">
        <v>606.03748075945191</v>
      </c>
      <c r="B781" s="18">
        <f>A781*$M$8</f>
        <v>90905.62211391778</v>
      </c>
      <c r="C781" s="19">
        <v>0</v>
      </c>
      <c r="D781" s="19">
        <v>5000</v>
      </c>
      <c r="E781" s="19">
        <v>120</v>
      </c>
      <c r="F781" s="19">
        <v>100</v>
      </c>
      <c r="G781" s="18">
        <f t="shared" si="48"/>
        <v>18181.124422783556</v>
      </c>
      <c r="H781" s="19">
        <f t="shared" si="49"/>
        <v>25301.874037972593</v>
      </c>
      <c r="I781" s="18">
        <f t="shared" si="50"/>
        <v>25301.874037972593</v>
      </c>
      <c r="J781" s="19" t="str">
        <f t="shared" si="51"/>
        <v>USA</v>
      </c>
    </row>
    <row r="782" spans="1:10" ht="16" x14ac:dyDescent="0.2">
      <c r="A782" s="18">
        <v>671.93912410733253</v>
      </c>
      <c r="B782" s="18">
        <f>A782*$M$8</f>
        <v>100790.86861609988</v>
      </c>
      <c r="C782" s="19">
        <v>0</v>
      </c>
      <c r="D782" s="19">
        <v>5000</v>
      </c>
      <c r="E782" s="19">
        <v>120</v>
      </c>
      <c r="F782" s="19">
        <v>100</v>
      </c>
      <c r="G782" s="18">
        <f t="shared" si="48"/>
        <v>20158.173723219967</v>
      </c>
      <c r="H782" s="19">
        <f t="shared" si="49"/>
        <v>28596.95620536663</v>
      </c>
      <c r="I782" s="18">
        <f t="shared" si="50"/>
        <v>28596.95620536663</v>
      </c>
      <c r="J782" s="19" t="str">
        <f t="shared" si="51"/>
        <v>USA</v>
      </c>
    </row>
    <row r="783" spans="1:10" ht="16" x14ac:dyDescent="0.2">
      <c r="A783" s="18">
        <v>680.85887193719805</v>
      </c>
      <c r="B783" s="18">
        <f>A783*$M$8</f>
        <v>102128.83079057971</v>
      </c>
      <c r="C783" s="19">
        <v>0</v>
      </c>
      <c r="D783" s="19">
        <v>5000</v>
      </c>
      <c r="E783" s="19">
        <v>120</v>
      </c>
      <c r="F783" s="19">
        <v>100</v>
      </c>
      <c r="G783" s="18">
        <f t="shared" si="48"/>
        <v>20425.766158115948</v>
      </c>
      <c r="H783" s="19">
        <f t="shared" si="49"/>
        <v>29042.943596859914</v>
      </c>
      <c r="I783" s="18">
        <f t="shared" si="50"/>
        <v>29042.943596859914</v>
      </c>
      <c r="J783" s="19" t="str">
        <f t="shared" si="51"/>
        <v>USA</v>
      </c>
    </row>
    <row r="784" spans="1:10" ht="16" x14ac:dyDescent="0.2">
      <c r="A784" s="18">
        <v>595.06064848744336</v>
      </c>
      <c r="B784" s="18">
        <f>A784*$M$8</f>
        <v>89259.097273116509</v>
      </c>
      <c r="C784" s="19">
        <v>0</v>
      </c>
      <c r="D784" s="19">
        <v>5000</v>
      </c>
      <c r="E784" s="19">
        <v>120</v>
      </c>
      <c r="F784" s="19">
        <v>100</v>
      </c>
      <c r="G784" s="18">
        <f t="shared" si="48"/>
        <v>17851.819454623314</v>
      </c>
      <c r="H784" s="19">
        <f t="shared" si="49"/>
        <v>24753.03242437217</v>
      </c>
      <c r="I784" s="18">
        <f t="shared" si="50"/>
        <v>24753.03242437217</v>
      </c>
      <c r="J784" s="19" t="str">
        <f t="shared" si="51"/>
        <v>USA</v>
      </c>
    </row>
    <row r="785" spans="1:10" ht="16" x14ac:dyDescent="0.2">
      <c r="A785" s="18">
        <v>384.31912846133071</v>
      </c>
      <c r="B785" s="18">
        <f>A785*$M$8</f>
        <v>57647.869269199604</v>
      </c>
      <c r="C785" s="19">
        <v>0</v>
      </c>
      <c r="D785" s="19">
        <v>5000</v>
      </c>
      <c r="E785" s="19">
        <v>120</v>
      </c>
      <c r="F785" s="19">
        <v>100</v>
      </c>
      <c r="G785" s="18">
        <f t="shared" si="48"/>
        <v>11529.573853839916</v>
      </c>
      <c r="H785" s="19">
        <f t="shared" si="49"/>
        <v>14215.956423066535</v>
      </c>
      <c r="I785" s="18">
        <f t="shared" si="50"/>
        <v>14215.956423066535</v>
      </c>
      <c r="J785" s="19" t="str">
        <f t="shared" si="51"/>
        <v>USA</v>
      </c>
    </row>
    <row r="786" spans="1:10" ht="16" x14ac:dyDescent="0.2">
      <c r="A786" s="18">
        <v>251.59204958546536</v>
      </c>
      <c r="B786" s="18">
        <f>A786*$M$8</f>
        <v>37738.807437819807</v>
      </c>
      <c r="C786" s="19">
        <v>0</v>
      </c>
      <c r="D786" s="19">
        <v>5000</v>
      </c>
      <c r="E786" s="19">
        <v>120</v>
      </c>
      <c r="F786" s="19">
        <v>100</v>
      </c>
      <c r="G786" s="18">
        <f t="shared" si="48"/>
        <v>7547.7614875639629</v>
      </c>
      <c r="H786" s="19">
        <f t="shared" si="49"/>
        <v>7579.6024792732715</v>
      </c>
      <c r="I786" s="18">
        <f t="shared" si="50"/>
        <v>7579.6024792732715</v>
      </c>
      <c r="J786" s="19" t="str">
        <f t="shared" si="51"/>
        <v>USA</v>
      </c>
    </row>
    <row r="787" spans="1:10" ht="16" x14ac:dyDescent="0.2">
      <c r="A787" s="18">
        <v>307.57738291638782</v>
      </c>
      <c r="B787" s="18">
        <f>A787*$M$8</f>
        <v>46136.607437458173</v>
      </c>
      <c r="C787" s="19">
        <v>0</v>
      </c>
      <c r="D787" s="19">
        <v>5000</v>
      </c>
      <c r="E787" s="19">
        <v>120</v>
      </c>
      <c r="F787" s="19">
        <v>100</v>
      </c>
      <c r="G787" s="18">
        <f t="shared" si="48"/>
        <v>9227.3214874916375</v>
      </c>
      <c r="H787" s="19">
        <f t="shared" si="49"/>
        <v>10378.869145819386</v>
      </c>
      <c r="I787" s="18">
        <f t="shared" si="50"/>
        <v>10378.869145819386</v>
      </c>
      <c r="J787" s="19" t="str">
        <f t="shared" si="51"/>
        <v>USA</v>
      </c>
    </row>
    <row r="788" spans="1:10" ht="16" x14ac:dyDescent="0.2">
      <c r="A788" s="18">
        <v>453.07467572999872</v>
      </c>
      <c r="B788" s="18">
        <f>A788*$M$8</f>
        <v>67961.201359499813</v>
      </c>
      <c r="C788" s="19">
        <v>0</v>
      </c>
      <c r="D788" s="19">
        <v>5000</v>
      </c>
      <c r="E788" s="19">
        <v>120</v>
      </c>
      <c r="F788" s="19">
        <v>100</v>
      </c>
      <c r="G788" s="18">
        <f t="shared" si="48"/>
        <v>13592.240271899966</v>
      </c>
      <c r="H788" s="19">
        <f t="shared" si="49"/>
        <v>17653.733786499943</v>
      </c>
      <c r="I788" s="18">
        <f t="shared" si="50"/>
        <v>17653.733786499943</v>
      </c>
      <c r="J788" s="19" t="str">
        <f t="shared" si="51"/>
        <v>USA</v>
      </c>
    </row>
    <row r="789" spans="1:10" ht="16" x14ac:dyDescent="0.2">
      <c r="A789" s="18">
        <v>226.07499408818549</v>
      </c>
      <c r="B789" s="18">
        <f>A789*$M$8</f>
        <v>33911.249113227823</v>
      </c>
      <c r="C789" s="19">
        <v>0</v>
      </c>
      <c r="D789" s="19">
        <v>5000</v>
      </c>
      <c r="E789" s="19">
        <v>120</v>
      </c>
      <c r="F789" s="19">
        <v>100</v>
      </c>
      <c r="G789" s="18">
        <f t="shared" si="48"/>
        <v>6782.2498226455646</v>
      </c>
      <c r="H789" s="19">
        <f t="shared" si="49"/>
        <v>6303.7497044092743</v>
      </c>
      <c r="I789" s="18">
        <f t="shared" si="50"/>
        <v>6782.2498226455646</v>
      </c>
      <c r="J789" s="19" t="str">
        <f t="shared" si="51"/>
        <v>Europe</v>
      </c>
    </row>
    <row r="790" spans="1:10" ht="16" x14ac:dyDescent="0.2">
      <c r="A790" s="18">
        <v>442.42564013340774</v>
      </c>
      <c r="B790" s="18">
        <f>A790*$M$8</f>
        <v>66363.846020011159</v>
      </c>
      <c r="C790" s="19">
        <v>0</v>
      </c>
      <c r="D790" s="19">
        <v>5000</v>
      </c>
      <c r="E790" s="19">
        <v>120</v>
      </c>
      <c r="F790" s="19">
        <v>100</v>
      </c>
      <c r="G790" s="18">
        <f t="shared" si="48"/>
        <v>13272.76920400223</v>
      </c>
      <c r="H790" s="19">
        <f t="shared" si="49"/>
        <v>17121.282006670386</v>
      </c>
      <c r="I790" s="18">
        <f t="shared" si="50"/>
        <v>17121.282006670386</v>
      </c>
      <c r="J790" s="19" t="str">
        <f t="shared" si="51"/>
        <v>USA</v>
      </c>
    </row>
    <row r="791" spans="1:10" ht="16" x14ac:dyDescent="0.2">
      <c r="A791" s="18">
        <v>647.73372218372947</v>
      </c>
      <c r="B791" s="18">
        <f>A791*$M$8</f>
        <v>97160.058327559425</v>
      </c>
      <c r="C791" s="19">
        <v>0</v>
      </c>
      <c r="D791" s="19">
        <v>5000</v>
      </c>
      <c r="E791" s="19">
        <v>120</v>
      </c>
      <c r="F791" s="19">
        <v>100</v>
      </c>
      <c r="G791" s="18">
        <f t="shared" si="48"/>
        <v>19432.011665511891</v>
      </c>
      <c r="H791" s="19">
        <f t="shared" si="49"/>
        <v>27386.686109186485</v>
      </c>
      <c r="I791" s="18">
        <f t="shared" si="50"/>
        <v>27386.686109186485</v>
      </c>
      <c r="J791" s="19" t="str">
        <f t="shared" si="51"/>
        <v>USA</v>
      </c>
    </row>
    <row r="792" spans="1:10" ht="16" x14ac:dyDescent="0.2">
      <c r="A792" s="18">
        <v>660.66874193990077</v>
      </c>
      <c r="B792" s="18">
        <f>A792*$M$8</f>
        <v>99100.311290985119</v>
      </c>
      <c r="C792" s="19">
        <v>0</v>
      </c>
      <c r="D792" s="19">
        <v>5000</v>
      </c>
      <c r="E792" s="19">
        <v>120</v>
      </c>
      <c r="F792" s="19">
        <v>100</v>
      </c>
      <c r="G792" s="18">
        <f t="shared" si="48"/>
        <v>19820.062258197024</v>
      </c>
      <c r="H792" s="19">
        <f t="shared" si="49"/>
        <v>28033.43709699504</v>
      </c>
      <c r="I792" s="18">
        <f t="shared" si="50"/>
        <v>28033.43709699504</v>
      </c>
      <c r="J792" s="19" t="str">
        <f t="shared" si="51"/>
        <v>USA</v>
      </c>
    </row>
    <row r="793" spans="1:10" ht="16" x14ac:dyDescent="0.2">
      <c r="A793" s="18">
        <v>259.54578391255149</v>
      </c>
      <c r="B793" s="18">
        <f>A793*$M$8</f>
        <v>38931.867586882719</v>
      </c>
      <c r="C793" s="19">
        <v>0</v>
      </c>
      <c r="D793" s="19">
        <v>5000</v>
      </c>
      <c r="E793" s="19">
        <v>120</v>
      </c>
      <c r="F793" s="19">
        <v>100</v>
      </c>
      <c r="G793" s="18">
        <f t="shared" si="48"/>
        <v>7786.3735173765417</v>
      </c>
      <c r="H793" s="19">
        <f t="shared" si="49"/>
        <v>7977.2891956275707</v>
      </c>
      <c r="I793" s="18">
        <f t="shared" si="50"/>
        <v>7977.2891956275707</v>
      </c>
      <c r="J793" s="19" t="str">
        <f t="shared" si="51"/>
        <v>USA</v>
      </c>
    </row>
    <row r="794" spans="1:10" ht="16" x14ac:dyDescent="0.2">
      <c r="A794" s="18">
        <v>785.99021825287036</v>
      </c>
      <c r="B794" s="18">
        <f>A794*$M$8</f>
        <v>117898.53273793055</v>
      </c>
      <c r="C794" s="19">
        <v>0</v>
      </c>
      <c r="D794" s="19">
        <v>5000</v>
      </c>
      <c r="E794" s="19">
        <v>120</v>
      </c>
      <c r="F794" s="19">
        <v>100</v>
      </c>
      <c r="G794" s="18">
        <f t="shared" si="48"/>
        <v>23579.706547586116</v>
      </c>
      <c r="H794" s="19">
        <f t="shared" si="49"/>
        <v>34299.510912643513</v>
      </c>
      <c r="I794" s="18">
        <f t="shared" si="50"/>
        <v>34299.510912643513</v>
      </c>
      <c r="J794" s="19" t="str">
        <f t="shared" si="51"/>
        <v>USA</v>
      </c>
    </row>
    <row r="795" spans="1:10" ht="16" x14ac:dyDescent="0.2">
      <c r="A795" s="18">
        <v>537.59817599207076</v>
      </c>
      <c r="B795" s="18">
        <f>A795*$M$8</f>
        <v>80639.726398810613</v>
      </c>
      <c r="C795" s="19">
        <v>0</v>
      </c>
      <c r="D795" s="19">
        <v>5000</v>
      </c>
      <c r="E795" s="19">
        <v>120</v>
      </c>
      <c r="F795" s="19">
        <v>100</v>
      </c>
      <c r="G795" s="18">
        <f t="shared" si="48"/>
        <v>16127.94527976212</v>
      </c>
      <c r="H795" s="19">
        <f t="shared" si="49"/>
        <v>21879.908799603538</v>
      </c>
      <c r="I795" s="18">
        <f t="shared" si="50"/>
        <v>21879.908799603538</v>
      </c>
      <c r="J795" s="19" t="str">
        <f t="shared" si="51"/>
        <v>USA</v>
      </c>
    </row>
    <row r="796" spans="1:10" ht="16" x14ac:dyDescent="0.2">
      <c r="A796" s="18">
        <v>612.54389873358605</v>
      </c>
      <c r="B796" s="18">
        <f>A796*$M$8</f>
        <v>91881.584810037908</v>
      </c>
      <c r="C796" s="19">
        <v>0</v>
      </c>
      <c r="D796" s="19">
        <v>5000</v>
      </c>
      <c r="E796" s="19">
        <v>120</v>
      </c>
      <c r="F796" s="19">
        <v>100</v>
      </c>
      <c r="G796" s="18">
        <f t="shared" si="48"/>
        <v>18376.316962007579</v>
      </c>
      <c r="H796" s="19">
        <f t="shared" si="49"/>
        <v>25627.194936679312</v>
      </c>
      <c r="I796" s="18">
        <f t="shared" si="50"/>
        <v>25627.194936679312</v>
      </c>
      <c r="J796" s="19" t="str">
        <f t="shared" si="51"/>
        <v>USA</v>
      </c>
    </row>
    <row r="797" spans="1:10" ht="16" x14ac:dyDescent="0.2">
      <c r="A797" s="18">
        <v>225.30601538033505</v>
      </c>
      <c r="B797" s="18">
        <f>A797*$M$8</f>
        <v>33795.902307050259</v>
      </c>
      <c r="C797" s="19">
        <v>0</v>
      </c>
      <c r="D797" s="19">
        <v>5000</v>
      </c>
      <c r="E797" s="19">
        <v>120</v>
      </c>
      <c r="F797" s="19">
        <v>100</v>
      </c>
      <c r="G797" s="18">
        <f t="shared" si="48"/>
        <v>6759.1804614100511</v>
      </c>
      <c r="H797" s="19">
        <f t="shared" si="49"/>
        <v>6265.3007690167542</v>
      </c>
      <c r="I797" s="18">
        <f t="shared" si="50"/>
        <v>6759.1804614100511</v>
      </c>
      <c r="J797" s="19" t="str">
        <f t="shared" si="51"/>
        <v>Europe</v>
      </c>
    </row>
    <row r="798" spans="1:10" ht="16" x14ac:dyDescent="0.2">
      <c r="A798" s="18">
        <v>718.20049729114419</v>
      </c>
      <c r="B798" s="18">
        <f>A798*$M$8</f>
        <v>107730.07459367163</v>
      </c>
      <c r="C798" s="19">
        <v>0</v>
      </c>
      <c r="D798" s="19">
        <v>5000</v>
      </c>
      <c r="E798" s="19">
        <v>120</v>
      </c>
      <c r="F798" s="19">
        <v>100</v>
      </c>
      <c r="G798" s="18">
        <f t="shared" si="48"/>
        <v>21546.01491873432</v>
      </c>
      <c r="H798" s="19">
        <f t="shared" si="49"/>
        <v>30910.024864557214</v>
      </c>
      <c r="I798" s="18">
        <f t="shared" si="50"/>
        <v>30910.024864557214</v>
      </c>
      <c r="J798" s="19" t="str">
        <f t="shared" si="51"/>
        <v>USA</v>
      </c>
    </row>
    <row r="799" spans="1:10" ht="16" x14ac:dyDescent="0.2">
      <c r="A799" s="18">
        <v>595.75797226082443</v>
      </c>
      <c r="B799" s="18">
        <f>A799*$M$8</f>
        <v>89363.695839123669</v>
      </c>
      <c r="C799" s="19">
        <v>0</v>
      </c>
      <c r="D799" s="19">
        <v>5000</v>
      </c>
      <c r="E799" s="19">
        <v>120</v>
      </c>
      <c r="F799" s="19">
        <v>100</v>
      </c>
      <c r="G799" s="18">
        <f t="shared" si="48"/>
        <v>17872.739167824737</v>
      </c>
      <c r="H799" s="19">
        <f t="shared" si="49"/>
        <v>24787.898613041223</v>
      </c>
      <c r="I799" s="18">
        <f t="shared" si="50"/>
        <v>24787.898613041223</v>
      </c>
      <c r="J799" s="19" t="str">
        <f t="shared" si="51"/>
        <v>USA</v>
      </c>
    </row>
    <row r="800" spans="1:10" ht="16" x14ac:dyDescent="0.2">
      <c r="A800" s="18">
        <v>704.23978767555195</v>
      </c>
      <c r="B800" s="18">
        <f>A800*$M$8</f>
        <v>105635.9681513328</v>
      </c>
      <c r="C800" s="19">
        <v>0</v>
      </c>
      <c r="D800" s="19">
        <v>5000</v>
      </c>
      <c r="E800" s="19">
        <v>120</v>
      </c>
      <c r="F800" s="19">
        <v>100</v>
      </c>
      <c r="G800" s="18">
        <f t="shared" si="48"/>
        <v>21127.193630266556</v>
      </c>
      <c r="H800" s="19">
        <f t="shared" si="49"/>
        <v>30211.989383777604</v>
      </c>
      <c r="I800" s="18">
        <f t="shared" si="50"/>
        <v>30211.989383777604</v>
      </c>
      <c r="J800" s="19" t="str">
        <f t="shared" si="51"/>
        <v>USA</v>
      </c>
    </row>
    <row r="801" spans="1:10" ht="16" x14ac:dyDescent="0.2">
      <c r="A801" s="18">
        <v>558.11146300198118</v>
      </c>
      <c r="B801" s="18">
        <f>A801*$M$8</f>
        <v>83716.719450297183</v>
      </c>
      <c r="C801" s="19">
        <v>0</v>
      </c>
      <c r="D801" s="19">
        <v>5000</v>
      </c>
      <c r="E801" s="19">
        <v>120</v>
      </c>
      <c r="F801" s="19">
        <v>100</v>
      </c>
      <c r="G801" s="18">
        <f t="shared" si="48"/>
        <v>16743.343890059448</v>
      </c>
      <c r="H801" s="19">
        <f t="shared" si="49"/>
        <v>22905.573150099066</v>
      </c>
      <c r="I801" s="18">
        <f t="shared" si="50"/>
        <v>22905.573150099066</v>
      </c>
      <c r="J801" s="19" t="str">
        <f t="shared" si="51"/>
        <v>USA</v>
      </c>
    </row>
    <row r="802" spans="1:10" ht="16" x14ac:dyDescent="0.2">
      <c r="A802" s="18">
        <v>379.35867429681059</v>
      </c>
      <c r="B802" s="18">
        <f>A802*$M$8</f>
        <v>56903.801144521589</v>
      </c>
      <c r="C802" s="19">
        <v>0</v>
      </c>
      <c r="D802" s="19">
        <v>5000</v>
      </c>
      <c r="E802" s="19">
        <v>120</v>
      </c>
      <c r="F802" s="19">
        <v>100</v>
      </c>
      <c r="G802" s="18">
        <f t="shared" si="48"/>
        <v>11380.760228904321</v>
      </c>
      <c r="H802" s="19">
        <f t="shared" si="49"/>
        <v>13967.933714840532</v>
      </c>
      <c r="I802" s="18">
        <f t="shared" si="50"/>
        <v>13967.933714840532</v>
      </c>
      <c r="J802" s="19" t="str">
        <f t="shared" si="51"/>
        <v>USA</v>
      </c>
    </row>
    <row r="803" spans="1:10" ht="16" x14ac:dyDescent="0.2">
      <c r="A803" s="18">
        <v>281.23890649585002</v>
      </c>
      <c r="B803" s="18">
        <f>A803*$M$8</f>
        <v>42185.8359743775</v>
      </c>
      <c r="C803" s="19">
        <v>0</v>
      </c>
      <c r="D803" s="19">
        <v>5000</v>
      </c>
      <c r="E803" s="19">
        <v>120</v>
      </c>
      <c r="F803" s="19">
        <v>100</v>
      </c>
      <c r="G803" s="18">
        <f t="shared" si="48"/>
        <v>8437.1671948754956</v>
      </c>
      <c r="H803" s="19">
        <f t="shared" si="49"/>
        <v>9061.9453247924976</v>
      </c>
      <c r="I803" s="18">
        <f t="shared" si="50"/>
        <v>9061.9453247924976</v>
      </c>
      <c r="J803" s="19" t="str">
        <f t="shared" si="51"/>
        <v>USA</v>
      </c>
    </row>
    <row r="804" spans="1:10" ht="16" x14ac:dyDescent="0.2">
      <c r="A804" s="18">
        <v>582.30147575135413</v>
      </c>
      <c r="B804" s="18">
        <f>A804*$M$8</f>
        <v>87345.221362703116</v>
      </c>
      <c r="C804" s="19">
        <v>0</v>
      </c>
      <c r="D804" s="19">
        <v>5000</v>
      </c>
      <c r="E804" s="19">
        <v>120</v>
      </c>
      <c r="F804" s="19">
        <v>100</v>
      </c>
      <c r="G804" s="18">
        <f t="shared" si="48"/>
        <v>17469.044272540617</v>
      </c>
      <c r="H804" s="19">
        <f t="shared" si="49"/>
        <v>24115.0737875677</v>
      </c>
      <c r="I804" s="18">
        <f t="shared" si="50"/>
        <v>24115.0737875677</v>
      </c>
      <c r="J804" s="19" t="str">
        <f t="shared" si="51"/>
        <v>USA</v>
      </c>
    </row>
    <row r="805" spans="1:10" ht="16" x14ac:dyDescent="0.2">
      <c r="A805" s="18">
        <v>740.90295300861033</v>
      </c>
      <c r="B805" s="18">
        <f>A805*$M$8</f>
        <v>111135.44295129155</v>
      </c>
      <c r="C805" s="19">
        <v>0</v>
      </c>
      <c r="D805" s="19">
        <v>5000</v>
      </c>
      <c r="E805" s="19">
        <v>120</v>
      </c>
      <c r="F805" s="19">
        <v>100</v>
      </c>
      <c r="G805" s="18">
        <f t="shared" si="48"/>
        <v>22227.08859025831</v>
      </c>
      <c r="H805" s="19">
        <f t="shared" si="49"/>
        <v>32045.147650430517</v>
      </c>
      <c r="I805" s="18">
        <f t="shared" si="50"/>
        <v>32045.147650430517</v>
      </c>
      <c r="J805" s="19" t="str">
        <f t="shared" si="51"/>
        <v>USA</v>
      </c>
    </row>
    <row r="806" spans="1:10" ht="16" x14ac:dyDescent="0.2">
      <c r="A806" s="18">
        <v>555.93121571276868</v>
      </c>
      <c r="B806" s="18">
        <f>A806*$M$8</f>
        <v>83389.682356915306</v>
      </c>
      <c r="C806" s="19">
        <v>0</v>
      </c>
      <c r="D806" s="19">
        <v>5000</v>
      </c>
      <c r="E806" s="19">
        <v>120</v>
      </c>
      <c r="F806" s="19">
        <v>100</v>
      </c>
      <c r="G806" s="18">
        <f t="shared" si="48"/>
        <v>16677.936471383058</v>
      </c>
      <c r="H806" s="19">
        <f t="shared" si="49"/>
        <v>22796.560785638438</v>
      </c>
      <c r="I806" s="18">
        <f t="shared" si="50"/>
        <v>22796.560785638438</v>
      </c>
      <c r="J806" s="19" t="str">
        <f t="shared" si="51"/>
        <v>USA</v>
      </c>
    </row>
    <row r="807" spans="1:10" ht="16" x14ac:dyDescent="0.2">
      <c r="A807" s="18">
        <v>335.9424845017225</v>
      </c>
      <c r="B807" s="18">
        <f>A807*$M$8</f>
        <v>50391.372675258375</v>
      </c>
      <c r="C807" s="19">
        <v>0</v>
      </c>
      <c r="D807" s="19">
        <v>5000</v>
      </c>
      <c r="E807" s="19">
        <v>120</v>
      </c>
      <c r="F807" s="19">
        <v>100</v>
      </c>
      <c r="G807" s="18">
        <f t="shared" si="48"/>
        <v>10078.274535051678</v>
      </c>
      <c r="H807" s="19">
        <f t="shared" si="49"/>
        <v>11797.124225086125</v>
      </c>
      <c r="I807" s="18">
        <f t="shared" si="50"/>
        <v>11797.124225086125</v>
      </c>
      <c r="J807" s="19" t="str">
        <f t="shared" si="51"/>
        <v>USA</v>
      </c>
    </row>
    <row r="808" spans="1:10" ht="16" x14ac:dyDescent="0.2">
      <c r="A808" s="18">
        <v>785.33702044996289</v>
      </c>
      <c r="B808" s="18">
        <f>A808*$M$8</f>
        <v>117800.55306749443</v>
      </c>
      <c r="C808" s="19">
        <v>0</v>
      </c>
      <c r="D808" s="19">
        <v>5000</v>
      </c>
      <c r="E808" s="19">
        <v>120</v>
      </c>
      <c r="F808" s="19">
        <v>100</v>
      </c>
      <c r="G808" s="18">
        <f t="shared" si="48"/>
        <v>23560.11061349888</v>
      </c>
      <c r="H808" s="19">
        <f t="shared" si="49"/>
        <v>34266.851022498144</v>
      </c>
      <c r="I808" s="18">
        <f t="shared" si="50"/>
        <v>34266.851022498144</v>
      </c>
      <c r="J808" s="19" t="str">
        <f t="shared" si="51"/>
        <v>USA</v>
      </c>
    </row>
    <row r="809" spans="1:10" ht="16" x14ac:dyDescent="0.2">
      <c r="A809" s="18">
        <v>359.30270252716855</v>
      </c>
      <c r="B809" s="18">
        <f>A809*$M$8</f>
        <v>53895.405379075281</v>
      </c>
      <c r="C809" s="19">
        <v>0</v>
      </c>
      <c r="D809" s="19">
        <v>5000</v>
      </c>
      <c r="E809" s="19">
        <v>120</v>
      </c>
      <c r="F809" s="19">
        <v>100</v>
      </c>
      <c r="G809" s="18">
        <f t="shared" si="48"/>
        <v>10779.081075815055</v>
      </c>
      <c r="H809" s="19">
        <f t="shared" si="49"/>
        <v>12965.135126358422</v>
      </c>
      <c r="I809" s="18">
        <f t="shared" si="50"/>
        <v>12965.135126358422</v>
      </c>
      <c r="J809" s="19" t="str">
        <f t="shared" si="51"/>
        <v>USA</v>
      </c>
    </row>
    <row r="810" spans="1:10" ht="16" x14ac:dyDescent="0.2">
      <c r="A810" s="18">
        <v>400.5213741215511</v>
      </c>
      <c r="B810" s="18">
        <f>A810*$M$8</f>
        <v>60078.206118232665</v>
      </c>
      <c r="C810" s="19">
        <v>0</v>
      </c>
      <c r="D810" s="19">
        <v>5000</v>
      </c>
      <c r="E810" s="19">
        <v>120</v>
      </c>
      <c r="F810" s="19">
        <v>100</v>
      </c>
      <c r="G810" s="18">
        <f t="shared" si="48"/>
        <v>12015.641223646533</v>
      </c>
      <c r="H810" s="19">
        <f t="shared" si="49"/>
        <v>15026.068706077553</v>
      </c>
      <c r="I810" s="18">
        <f t="shared" si="50"/>
        <v>15026.068706077553</v>
      </c>
      <c r="J810" s="19" t="str">
        <f t="shared" si="51"/>
        <v>USA</v>
      </c>
    </row>
    <row r="811" spans="1:10" ht="16" x14ac:dyDescent="0.2">
      <c r="A811" s="18">
        <v>762.7348609095136</v>
      </c>
      <c r="B811" s="18">
        <f>A811*$M$8</f>
        <v>114410.22913642703</v>
      </c>
      <c r="C811" s="19">
        <v>0</v>
      </c>
      <c r="D811" s="19">
        <v>5000</v>
      </c>
      <c r="E811" s="19">
        <v>120</v>
      </c>
      <c r="F811" s="19">
        <v>100</v>
      </c>
      <c r="G811" s="18">
        <f t="shared" si="48"/>
        <v>22882.045827285401</v>
      </c>
      <c r="H811" s="19">
        <f t="shared" si="49"/>
        <v>33136.743045475669</v>
      </c>
      <c r="I811" s="18">
        <f t="shared" si="50"/>
        <v>33136.743045475669</v>
      </c>
      <c r="J811" s="19" t="str">
        <f t="shared" si="51"/>
        <v>USA</v>
      </c>
    </row>
    <row r="812" spans="1:10" ht="16" x14ac:dyDescent="0.2">
      <c r="A812" s="18">
        <v>284.80730619505385</v>
      </c>
      <c r="B812" s="18">
        <f>A812*$M$8</f>
        <v>42721.095929258081</v>
      </c>
      <c r="C812" s="19">
        <v>0</v>
      </c>
      <c r="D812" s="19">
        <v>5000</v>
      </c>
      <c r="E812" s="19">
        <v>120</v>
      </c>
      <c r="F812" s="19">
        <v>100</v>
      </c>
      <c r="G812" s="18">
        <f t="shared" si="48"/>
        <v>8544.2191858516162</v>
      </c>
      <c r="H812" s="19">
        <f t="shared" si="49"/>
        <v>9240.3653097526985</v>
      </c>
      <c r="I812" s="18">
        <f t="shared" si="50"/>
        <v>9240.3653097526985</v>
      </c>
      <c r="J812" s="19" t="str">
        <f t="shared" si="51"/>
        <v>USA</v>
      </c>
    </row>
    <row r="813" spans="1:10" ht="16" x14ac:dyDescent="0.2">
      <c r="A813" s="18">
        <v>556.39522027056444</v>
      </c>
      <c r="B813" s="18">
        <f>A813*$M$8</f>
        <v>83459.283040584662</v>
      </c>
      <c r="C813" s="19">
        <v>0</v>
      </c>
      <c r="D813" s="19">
        <v>5000</v>
      </c>
      <c r="E813" s="19">
        <v>120</v>
      </c>
      <c r="F813" s="19">
        <v>100</v>
      </c>
      <c r="G813" s="18">
        <f t="shared" si="48"/>
        <v>16691.856608116927</v>
      </c>
      <c r="H813" s="19">
        <f t="shared" si="49"/>
        <v>22819.761013528216</v>
      </c>
      <c r="I813" s="18">
        <f t="shared" si="50"/>
        <v>22819.761013528216</v>
      </c>
      <c r="J813" s="19" t="str">
        <f t="shared" si="51"/>
        <v>USA</v>
      </c>
    </row>
    <row r="814" spans="1:10" ht="16" x14ac:dyDescent="0.2">
      <c r="A814" s="18">
        <v>334.46708737614892</v>
      </c>
      <c r="B814" s="18">
        <f>A814*$M$8</f>
        <v>50170.063106422342</v>
      </c>
      <c r="C814" s="19">
        <v>0</v>
      </c>
      <c r="D814" s="19">
        <v>5000</v>
      </c>
      <c r="E814" s="19">
        <v>120</v>
      </c>
      <c r="F814" s="19">
        <v>100</v>
      </c>
      <c r="G814" s="18">
        <f t="shared" si="48"/>
        <v>10034.01262128447</v>
      </c>
      <c r="H814" s="19">
        <f t="shared" si="49"/>
        <v>11723.35436880745</v>
      </c>
      <c r="I814" s="18">
        <f t="shared" si="50"/>
        <v>11723.35436880745</v>
      </c>
      <c r="J814" s="19" t="str">
        <f t="shared" si="51"/>
        <v>USA</v>
      </c>
    </row>
    <row r="815" spans="1:10" ht="16" x14ac:dyDescent="0.2">
      <c r="A815" s="18">
        <v>588.33753093534028</v>
      </c>
      <c r="B815" s="18">
        <f>A815*$M$8</f>
        <v>88250.629640301049</v>
      </c>
      <c r="C815" s="19">
        <v>0</v>
      </c>
      <c r="D815" s="19">
        <v>5000</v>
      </c>
      <c r="E815" s="19">
        <v>120</v>
      </c>
      <c r="F815" s="19">
        <v>100</v>
      </c>
      <c r="G815" s="18">
        <f t="shared" si="48"/>
        <v>17650.12592806021</v>
      </c>
      <c r="H815" s="19">
        <f t="shared" si="49"/>
        <v>24416.876546767024</v>
      </c>
      <c r="I815" s="18">
        <f t="shared" si="50"/>
        <v>24416.876546767024</v>
      </c>
      <c r="J815" s="19" t="str">
        <f t="shared" si="51"/>
        <v>USA</v>
      </c>
    </row>
    <row r="816" spans="1:10" ht="16" x14ac:dyDescent="0.2">
      <c r="A816" s="18">
        <v>788.88243026513726</v>
      </c>
      <c r="B816" s="18">
        <f>A816*$M$8</f>
        <v>118332.36453977058</v>
      </c>
      <c r="C816" s="19">
        <v>0</v>
      </c>
      <c r="D816" s="19">
        <v>5000</v>
      </c>
      <c r="E816" s="19">
        <v>120</v>
      </c>
      <c r="F816" s="19">
        <v>100</v>
      </c>
      <c r="G816" s="18">
        <f t="shared" si="48"/>
        <v>23666.472907954114</v>
      </c>
      <c r="H816" s="19">
        <f t="shared" si="49"/>
        <v>34444.121513256861</v>
      </c>
      <c r="I816" s="18">
        <f t="shared" si="50"/>
        <v>34444.121513256861</v>
      </c>
      <c r="J816" s="19" t="str">
        <f t="shared" si="51"/>
        <v>USA</v>
      </c>
    </row>
    <row r="817" spans="1:10" ht="16" x14ac:dyDescent="0.2">
      <c r="A817" s="18">
        <v>547.00546616083261</v>
      </c>
      <c r="B817" s="18">
        <f>A817*$M$8</f>
        <v>82050.819924124895</v>
      </c>
      <c r="C817" s="19">
        <v>0</v>
      </c>
      <c r="D817" s="19">
        <v>5000</v>
      </c>
      <c r="E817" s="19">
        <v>120</v>
      </c>
      <c r="F817" s="19">
        <v>100</v>
      </c>
      <c r="G817" s="18">
        <f t="shared" si="48"/>
        <v>16410.163984824976</v>
      </c>
      <c r="H817" s="19">
        <f t="shared" si="49"/>
        <v>22350.273308041636</v>
      </c>
      <c r="I817" s="18">
        <f t="shared" si="50"/>
        <v>22350.273308041636</v>
      </c>
      <c r="J817" s="19" t="str">
        <f t="shared" si="51"/>
        <v>USA</v>
      </c>
    </row>
    <row r="818" spans="1:10" ht="16" x14ac:dyDescent="0.2">
      <c r="A818" s="18">
        <v>320.86976511444419</v>
      </c>
      <c r="B818" s="18">
        <f>A818*$M$8</f>
        <v>48130.464767166632</v>
      </c>
      <c r="C818" s="19">
        <v>0</v>
      </c>
      <c r="D818" s="19">
        <v>5000</v>
      </c>
      <c r="E818" s="19">
        <v>120</v>
      </c>
      <c r="F818" s="19">
        <v>100</v>
      </c>
      <c r="G818" s="18">
        <f t="shared" si="48"/>
        <v>9626.0929534333263</v>
      </c>
      <c r="H818" s="19">
        <f t="shared" si="49"/>
        <v>11043.488255722215</v>
      </c>
      <c r="I818" s="18">
        <f t="shared" si="50"/>
        <v>11043.488255722215</v>
      </c>
      <c r="J818" s="19" t="str">
        <f t="shared" si="51"/>
        <v>USA</v>
      </c>
    </row>
    <row r="819" spans="1:10" ht="16" x14ac:dyDescent="0.2">
      <c r="A819" s="18">
        <v>658.14227846364599</v>
      </c>
      <c r="B819" s="18">
        <f>A819*$M$8</f>
        <v>98721.341769546896</v>
      </c>
      <c r="C819" s="19">
        <v>0</v>
      </c>
      <c r="D819" s="19">
        <v>5000</v>
      </c>
      <c r="E819" s="19">
        <v>120</v>
      </c>
      <c r="F819" s="19">
        <v>100</v>
      </c>
      <c r="G819" s="18">
        <f t="shared" si="48"/>
        <v>19744.26835390937</v>
      </c>
      <c r="H819" s="19">
        <f t="shared" si="49"/>
        <v>27907.113923182304</v>
      </c>
      <c r="I819" s="18">
        <f t="shared" si="50"/>
        <v>27907.113923182304</v>
      </c>
      <c r="J819" s="19" t="str">
        <f t="shared" si="51"/>
        <v>USA</v>
      </c>
    </row>
    <row r="820" spans="1:10" ht="16" x14ac:dyDescent="0.2">
      <c r="A820" s="18">
        <v>397.27413849778202</v>
      </c>
      <c r="B820" s="18">
        <f>A820*$M$8</f>
        <v>59591.120774667303</v>
      </c>
      <c r="C820" s="19">
        <v>0</v>
      </c>
      <c r="D820" s="19">
        <v>5000</v>
      </c>
      <c r="E820" s="19">
        <v>120</v>
      </c>
      <c r="F820" s="19">
        <v>100</v>
      </c>
      <c r="G820" s="18">
        <f t="shared" si="48"/>
        <v>11918.224154933458</v>
      </c>
      <c r="H820" s="19">
        <f t="shared" si="49"/>
        <v>14863.706924889098</v>
      </c>
      <c r="I820" s="18">
        <f t="shared" si="50"/>
        <v>14863.706924889098</v>
      </c>
      <c r="J820" s="19" t="str">
        <f t="shared" si="51"/>
        <v>USA</v>
      </c>
    </row>
    <row r="821" spans="1:10" ht="16" x14ac:dyDescent="0.2">
      <c r="A821" s="18">
        <v>786.44573222214626</v>
      </c>
      <c r="B821" s="18">
        <f>A821*$M$8</f>
        <v>117966.85983332194</v>
      </c>
      <c r="C821" s="19">
        <v>0</v>
      </c>
      <c r="D821" s="19">
        <v>5000</v>
      </c>
      <c r="E821" s="19">
        <v>120</v>
      </c>
      <c r="F821" s="19">
        <v>100</v>
      </c>
      <c r="G821" s="18">
        <f t="shared" si="48"/>
        <v>23593.371966664388</v>
      </c>
      <c r="H821" s="19">
        <f t="shared" si="49"/>
        <v>34322.286611107309</v>
      </c>
      <c r="I821" s="18">
        <f t="shared" si="50"/>
        <v>34322.286611107309</v>
      </c>
      <c r="J821" s="19" t="str">
        <f t="shared" si="51"/>
        <v>USA</v>
      </c>
    </row>
    <row r="822" spans="1:10" ht="16" x14ac:dyDescent="0.2">
      <c r="A822" s="18">
        <v>393.42145761168632</v>
      </c>
      <c r="B822" s="18">
        <f>A822*$M$8</f>
        <v>59013.218641752945</v>
      </c>
      <c r="C822" s="19">
        <v>0</v>
      </c>
      <c r="D822" s="19">
        <v>5000</v>
      </c>
      <c r="E822" s="19">
        <v>120</v>
      </c>
      <c r="F822" s="19">
        <v>100</v>
      </c>
      <c r="G822" s="18">
        <f t="shared" si="48"/>
        <v>11802.643728350587</v>
      </c>
      <c r="H822" s="19">
        <f t="shared" si="49"/>
        <v>14671.07288058431</v>
      </c>
      <c r="I822" s="18">
        <f t="shared" si="50"/>
        <v>14671.07288058431</v>
      </c>
      <c r="J822" s="19" t="str">
        <f t="shared" si="51"/>
        <v>USA</v>
      </c>
    </row>
    <row r="823" spans="1:10" ht="16" x14ac:dyDescent="0.2">
      <c r="A823" s="18">
        <v>234.43807961160226</v>
      </c>
      <c r="B823" s="18">
        <f>A823*$M$8</f>
        <v>35165.711941740337</v>
      </c>
      <c r="C823" s="19">
        <v>0</v>
      </c>
      <c r="D823" s="19">
        <v>5000</v>
      </c>
      <c r="E823" s="19">
        <v>120</v>
      </c>
      <c r="F823" s="19">
        <v>100</v>
      </c>
      <c r="G823" s="18">
        <f t="shared" si="48"/>
        <v>7033.1423883480675</v>
      </c>
      <c r="H823" s="19">
        <f t="shared" si="49"/>
        <v>6721.9039805801112</v>
      </c>
      <c r="I823" s="18">
        <f t="shared" si="50"/>
        <v>7033.1423883480675</v>
      </c>
      <c r="J823" s="19" t="str">
        <f t="shared" si="51"/>
        <v>Europe</v>
      </c>
    </row>
    <row r="824" spans="1:10" ht="16" x14ac:dyDescent="0.2">
      <c r="A824" s="18">
        <v>600.80403219945913</v>
      </c>
      <c r="B824" s="18">
        <f>A824*$M$8</f>
        <v>90120.60482991887</v>
      </c>
      <c r="C824" s="19">
        <v>0</v>
      </c>
      <c r="D824" s="19">
        <v>5000</v>
      </c>
      <c r="E824" s="19">
        <v>120</v>
      </c>
      <c r="F824" s="19">
        <v>100</v>
      </c>
      <c r="G824" s="18">
        <f t="shared" si="48"/>
        <v>18024.120965983777</v>
      </c>
      <c r="H824" s="19">
        <f t="shared" si="49"/>
        <v>25040.201609972959</v>
      </c>
      <c r="I824" s="18">
        <f t="shared" si="50"/>
        <v>25040.201609972959</v>
      </c>
      <c r="J824" s="19" t="str">
        <f t="shared" si="51"/>
        <v>USA</v>
      </c>
    </row>
    <row r="825" spans="1:10" ht="16" x14ac:dyDescent="0.2">
      <c r="A825" s="18">
        <v>313.36917631019332</v>
      </c>
      <c r="B825" s="18">
        <f>A825*$M$8</f>
        <v>47005.376446529001</v>
      </c>
      <c r="C825" s="19">
        <v>0</v>
      </c>
      <c r="D825" s="19">
        <v>5000</v>
      </c>
      <c r="E825" s="19">
        <v>120</v>
      </c>
      <c r="F825" s="19">
        <v>100</v>
      </c>
      <c r="G825" s="18">
        <f t="shared" si="48"/>
        <v>9401.0752893058016</v>
      </c>
      <c r="H825" s="19">
        <f t="shared" si="49"/>
        <v>10668.458815509672</v>
      </c>
      <c r="I825" s="18">
        <f t="shared" si="50"/>
        <v>10668.458815509672</v>
      </c>
      <c r="J825" s="19" t="str">
        <f t="shared" si="51"/>
        <v>USA</v>
      </c>
    </row>
    <row r="826" spans="1:10" ht="16" x14ac:dyDescent="0.2">
      <c r="A826" s="18">
        <v>595.74624541948845</v>
      </c>
      <c r="B826" s="18">
        <f>A826*$M$8</f>
        <v>89361.936812923261</v>
      </c>
      <c r="C826" s="19">
        <v>0</v>
      </c>
      <c r="D826" s="19">
        <v>5000</v>
      </c>
      <c r="E826" s="19">
        <v>120</v>
      </c>
      <c r="F826" s="19">
        <v>100</v>
      </c>
      <c r="G826" s="18">
        <f t="shared" si="48"/>
        <v>17872.387362584646</v>
      </c>
      <c r="H826" s="19">
        <f t="shared" si="49"/>
        <v>24787.312270974413</v>
      </c>
      <c r="I826" s="18">
        <f t="shared" si="50"/>
        <v>24787.312270974413</v>
      </c>
      <c r="J826" s="19" t="str">
        <f t="shared" si="51"/>
        <v>USA</v>
      </c>
    </row>
    <row r="827" spans="1:10" ht="16" x14ac:dyDescent="0.2">
      <c r="A827" s="18">
        <v>507.14676534158497</v>
      </c>
      <c r="B827" s="18">
        <f>A827*$M$8</f>
        <v>76072.014801237747</v>
      </c>
      <c r="C827" s="19">
        <v>0</v>
      </c>
      <c r="D827" s="19">
        <v>5000</v>
      </c>
      <c r="E827" s="19">
        <v>120</v>
      </c>
      <c r="F827" s="19">
        <v>100</v>
      </c>
      <c r="G827" s="18">
        <f t="shared" si="48"/>
        <v>15214.402960247549</v>
      </c>
      <c r="H827" s="19">
        <f t="shared" si="49"/>
        <v>20357.338267079249</v>
      </c>
      <c r="I827" s="18">
        <f t="shared" si="50"/>
        <v>20357.338267079249</v>
      </c>
      <c r="J827" s="19" t="str">
        <f t="shared" si="51"/>
        <v>USA</v>
      </c>
    </row>
    <row r="828" spans="1:10" ht="16" x14ac:dyDescent="0.2">
      <c r="A828" s="18">
        <v>615.68509601786968</v>
      </c>
      <c r="B828" s="18">
        <f>A828*$M$8</f>
        <v>92352.764402680448</v>
      </c>
      <c r="C828" s="19">
        <v>0</v>
      </c>
      <c r="D828" s="19">
        <v>5000</v>
      </c>
      <c r="E828" s="19">
        <v>120</v>
      </c>
      <c r="F828" s="19">
        <v>100</v>
      </c>
      <c r="G828" s="18">
        <f t="shared" si="48"/>
        <v>18470.552880536081</v>
      </c>
      <c r="H828" s="19">
        <f t="shared" si="49"/>
        <v>25784.254800893483</v>
      </c>
      <c r="I828" s="18">
        <f t="shared" si="50"/>
        <v>25784.254800893483</v>
      </c>
      <c r="J828" s="19" t="str">
        <f t="shared" si="51"/>
        <v>USA</v>
      </c>
    </row>
    <row r="829" spans="1:10" ht="16" x14ac:dyDescent="0.2">
      <c r="A829" s="18">
        <v>219.40877233604377</v>
      </c>
      <c r="B829" s="18">
        <f>A829*$M$8</f>
        <v>32911.315850406565</v>
      </c>
      <c r="C829" s="19">
        <v>0</v>
      </c>
      <c r="D829" s="19">
        <v>5000</v>
      </c>
      <c r="E829" s="19">
        <v>120</v>
      </c>
      <c r="F829" s="19">
        <v>100</v>
      </c>
      <c r="G829" s="18">
        <f t="shared" si="48"/>
        <v>6582.2631700813145</v>
      </c>
      <c r="H829" s="19">
        <f t="shared" si="49"/>
        <v>5970.4386168021883</v>
      </c>
      <c r="I829" s="18">
        <f t="shared" si="50"/>
        <v>6582.2631700813145</v>
      </c>
      <c r="J829" s="19" t="str">
        <f t="shared" si="51"/>
        <v>Europe</v>
      </c>
    </row>
    <row r="830" spans="1:10" ht="16" x14ac:dyDescent="0.2">
      <c r="A830" s="18">
        <v>603.23665188776181</v>
      </c>
      <c r="B830" s="18">
        <f>A830*$M$8</f>
        <v>90485.497783164275</v>
      </c>
      <c r="C830" s="19">
        <v>0</v>
      </c>
      <c r="D830" s="19">
        <v>5000</v>
      </c>
      <c r="E830" s="19">
        <v>120</v>
      </c>
      <c r="F830" s="19">
        <v>100</v>
      </c>
      <c r="G830" s="18">
        <f t="shared" si="48"/>
        <v>18097.099556632864</v>
      </c>
      <c r="H830" s="19">
        <f t="shared" si="49"/>
        <v>25161.832594388092</v>
      </c>
      <c r="I830" s="18">
        <f t="shared" si="50"/>
        <v>25161.832594388092</v>
      </c>
      <c r="J830" s="19" t="str">
        <f t="shared" si="51"/>
        <v>USA</v>
      </c>
    </row>
    <row r="831" spans="1:10" ht="16" x14ac:dyDescent="0.2">
      <c r="A831" s="18">
        <v>398.40827761143834</v>
      </c>
      <c r="B831" s="18">
        <f>A831*$M$8</f>
        <v>59761.241641715751</v>
      </c>
      <c r="C831" s="19">
        <v>0</v>
      </c>
      <c r="D831" s="19">
        <v>5000</v>
      </c>
      <c r="E831" s="19">
        <v>120</v>
      </c>
      <c r="F831" s="19">
        <v>100</v>
      </c>
      <c r="G831" s="18">
        <f t="shared" si="48"/>
        <v>11952.24832834315</v>
      </c>
      <c r="H831" s="19">
        <f t="shared" si="49"/>
        <v>14920.413880571919</v>
      </c>
      <c r="I831" s="18">
        <f t="shared" si="50"/>
        <v>14920.413880571919</v>
      </c>
      <c r="J831" s="19" t="str">
        <f t="shared" si="51"/>
        <v>USA</v>
      </c>
    </row>
    <row r="832" spans="1:10" ht="16" x14ac:dyDescent="0.2">
      <c r="A832" s="18">
        <v>647.92181544374762</v>
      </c>
      <c r="B832" s="18">
        <f>A832*$M$8</f>
        <v>97188.272316562143</v>
      </c>
      <c r="C832" s="19">
        <v>0</v>
      </c>
      <c r="D832" s="19">
        <v>5000</v>
      </c>
      <c r="E832" s="19">
        <v>120</v>
      </c>
      <c r="F832" s="19">
        <v>100</v>
      </c>
      <c r="G832" s="18">
        <f t="shared" si="48"/>
        <v>19437.654463312429</v>
      </c>
      <c r="H832" s="19">
        <f t="shared" si="49"/>
        <v>27396.090772187381</v>
      </c>
      <c r="I832" s="18">
        <f t="shared" si="50"/>
        <v>27396.090772187381</v>
      </c>
      <c r="J832" s="19" t="str">
        <f t="shared" si="51"/>
        <v>USA</v>
      </c>
    </row>
    <row r="833" spans="1:10" ht="16" x14ac:dyDescent="0.2">
      <c r="A833" s="18">
        <v>221.9521630657614</v>
      </c>
      <c r="B833" s="18">
        <f>A833*$M$8</f>
        <v>33292.824459864212</v>
      </c>
      <c r="C833" s="19">
        <v>0</v>
      </c>
      <c r="D833" s="19">
        <v>5000</v>
      </c>
      <c r="E833" s="19">
        <v>120</v>
      </c>
      <c r="F833" s="19">
        <v>100</v>
      </c>
      <c r="G833" s="18">
        <f t="shared" si="48"/>
        <v>6658.5648919728446</v>
      </c>
      <c r="H833" s="19">
        <f t="shared" si="49"/>
        <v>6097.6081532880708</v>
      </c>
      <c r="I833" s="18">
        <f t="shared" si="50"/>
        <v>6658.5648919728446</v>
      </c>
      <c r="J833" s="19" t="str">
        <f t="shared" si="51"/>
        <v>Europe</v>
      </c>
    </row>
    <row r="834" spans="1:10" ht="16" x14ac:dyDescent="0.2">
      <c r="A834" s="18">
        <v>750.00464625191159</v>
      </c>
      <c r="B834" s="18">
        <f>A834*$M$8</f>
        <v>112500.69693778674</v>
      </c>
      <c r="C834" s="19">
        <v>0</v>
      </c>
      <c r="D834" s="19">
        <v>5000</v>
      </c>
      <c r="E834" s="19">
        <v>120</v>
      </c>
      <c r="F834" s="19">
        <v>100</v>
      </c>
      <c r="G834" s="18">
        <f t="shared" si="48"/>
        <v>22500.139387557341</v>
      </c>
      <c r="H834" s="19">
        <f t="shared" si="49"/>
        <v>32500.232312595574</v>
      </c>
      <c r="I834" s="18">
        <f t="shared" si="50"/>
        <v>32500.232312595574</v>
      </c>
      <c r="J834" s="19" t="str">
        <f t="shared" si="51"/>
        <v>USA</v>
      </c>
    </row>
    <row r="835" spans="1:10" ht="16" x14ac:dyDescent="0.2">
      <c r="A835" s="18">
        <v>528.08955587823391</v>
      </c>
      <c r="B835" s="18">
        <f>A835*$M$8</f>
        <v>79213.433381735085</v>
      </c>
      <c r="C835" s="19">
        <v>0</v>
      </c>
      <c r="D835" s="19">
        <v>5000</v>
      </c>
      <c r="E835" s="19">
        <v>120</v>
      </c>
      <c r="F835" s="19">
        <v>100</v>
      </c>
      <c r="G835" s="18">
        <f t="shared" ref="G835:G898" si="52">B835-(A835*E835)</f>
        <v>15842.686676347017</v>
      </c>
      <c r="H835" s="19">
        <f t="shared" ref="H835:H898" si="53">B835-((A835*F835)+5000)</f>
        <v>21404.477793911698</v>
      </c>
      <c r="I835" s="18">
        <f t="shared" ref="I835:I898" si="54">MAX(G835:H835)</f>
        <v>21404.477793911698</v>
      </c>
      <c r="J835" s="19" t="str">
        <f t="shared" ref="J835:J898" si="55">IF(I835=H835,"USA","Europe")</f>
        <v>USA</v>
      </c>
    </row>
    <row r="836" spans="1:10" ht="16" x14ac:dyDescent="0.2">
      <c r="A836" s="18">
        <v>401.16564547697345</v>
      </c>
      <c r="B836" s="18">
        <f>A836*$M$8</f>
        <v>60174.846821546016</v>
      </c>
      <c r="C836" s="19">
        <v>0</v>
      </c>
      <c r="D836" s="19">
        <v>5000</v>
      </c>
      <c r="E836" s="19">
        <v>120</v>
      </c>
      <c r="F836" s="19">
        <v>100</v>
      </c>
      <c r="G836" s="18">
        <f t="shared" si="52"/>
        <v>12034.969364309203</v>
      </c>
      <c r="H836" s="19">
        <f t="shared" si="53"/>
        <v>15058.282273848672</v>
      </c>
      <c r="I836" s="18">
        <f t="shared" si="54"/>
        <v>15058.282273848672</v>
      </c>
      <c r="J836" s="19" t="str">
        <f t="shared" si="55"/>
        <v>USA</v>
      </c>
    </row>
    <row r="837" spans="1:10" ht="16" x14ac:dyDescent="0.2">
      <c r="A837" s="18">
        <v>791.00353149278249</v>
      </c>
      <c r="B837" s="18">
        <f>A837*$M$8</f>
        <v>118650.52972391737</v>
      </c>
      <c r="C837" s="19">
        <v>0</v>
      </c>
      <c r="D837" s="19">
        <v>5000</v>
      </c>
      <c r="E837" s="19">
        <v>120</v>
      </c>
      <c r="F837" s="19">
        <v>100</v>
      </c>
      <c r="G837" s="18">
        <f t="shared" si="52"/>
        <v>23730.10594478347</v>
      </c>
      <c r="H837" s="19">
        <f t="shared" si="53"/>
        <v>34550.176574639117</v>
      </c>
      <c r="I837" s="18">
        <f t="shared" si="54"/>
        <v>34550.176574639117</v>
      </c>
      <c r="J837" s="19" t="str">
        <f t="shared" si="55"/>
        <v>USA</v>
      </c>
    </row>
    <row r="838" spans="1:10" ht="16" x14ac:dyDescent="0.2">
      <c r="A838" s="18">
        <v>796.3537991961249</v>
      </c>
      <c r="B838" s="18">
        <f>A838*$M$8</f>
        <v>119453.06987941873</v>
      </c>
      <c r="C838" s="19">
        <v>0</v>
      </c>
      <c r="D838" s="19">
        <v>5000</v>
      </c>
      <c r="E838" s="19">
        <v>120</v>
      </c>
      <c r="F838" s="19">
        <v>100</v>
      </c>
      <c r="G838" s="18">
        <f t="shared" si="52"/>
        <v>23890.613975883753</v>
      </c>
      <c r="H838" s="19">
        <f t="shared" si="53"/>
        <v>34817.689959806245</v>
      </c>
      <c r="I838" s="18">
        <f t="shared" si="54"/>
        <v>34817.689959806245</v>
      </c>
      <c r="J838" s="19" t="str">
        <f t="shared" si="55"/>
        <v>USA</v>
      </c>
    </row>
    <row r="839" spans="1:10" ht="16" x14ac:dyDescent="0.2">
      <c r="A839" s="18">
        <v>718.30308927144063</v>
      </c>
      <c r="B839" s="18">
        <f>A839*$M$8</f>
        <v>107745.46339071609</v>
      </c>
      <c r="C839" s="19">
        <v>0</v>
      </c>
      <c r="D839" s="19">
        <v>5000</v>
      </c>
      <c r="E839" s="19">
        <v>120</v>
      </c>
      <c r="F839" s="19">
        <v>100</v>
      </c>
      <c r="G839" s="18">
        <f t="shared" si="52"/>
        <v>21549.092678143221</v>
      </c>
      <c r="H839" s="19">
        <f t="shared" si="53"/>
        <v>30915.15446357202</v>
      </c>
      <c r="I839" s="18">
        <f t="shared" si="54"/>
        <v>30915.15446357202</v>
      </c>
      <c r="J839" s="19" t="str">
        <f t="shared" si="55"/>
        <v>USA</v>
      </c>
    </row>
    <row r="840" spans="1:10" ht="16" x14ac:dyDescent="0.2">
      <c r="A840" s="18">
        <v>520.02138510347413</v>
      </c>
      <c r="B840" s="18">
        <f>A840*$M$8</f>
        <v>78003.207765521118</v>
      </c>
      <c r="C840" s="19">
        <v>0</v>
      </c>
      <c r="D840" s="19">
        <v>5000</v>
      </c>
      <c r="E840" s="19">
        <v>120</v>
      </c>
      <c r="F840" s="19">
        <v>100</v>
      </c>
      <c r="G840" s="18">
        <f t="shared" si="52"/>
        <v>15600.641553104222</v>
      </c>
      <c r="H840" s="19">
        <f t="shared" si="53"/>
        <v>21001.069255173701</v>
      </c>
      <c r="I840" s="18">
        <f t="shared" si="54"/>
        <v>21001.069255173701</v>
      </c>
      <c r="J840" s="19" t="str">
        <f t="shared" si="55"/>
        <v>USA</v>
      </c>
    </row>
    <row r="841" spans="1:10" ht="16" x14ac:dyDescent="0.2">
      <c r="A841" s="18">
        <v>399.41943408894326</v>
      </c>
      <c r="B841" s="18">
        <f>A841*$M$8</f>
        <v>59912.915113341493</v>
      </c>
      <c r="C841" s="19">
        <v>0</v>
      </c>
      <c r="D841" s="19">
        <v>5000</v>
      </c>
      <c r="E841" s="19">
        <v>120</v>
      </c>
      <c r="F841" s="19">
        <v>100</v>
      </c>
      <c r="G841" s="18">
        <f t="shared" si="52"/>
        <v>11982.583022668303</v>
      </c>
      <c r="H841" s="19">
        <f t="shared" si="53"/>
        <v>14970.971704447169</v>
      </c>
      <c r="I841" s="18">
        <f t="shared" si="54"/>
        <v>14970.971704447169</v>
      </c>
      <c r="J841" s="19" t="str">
        <f t="shared" si="55"/>
        <v>USA</v>
      </c>
    </row>
    <row r="842" spans="1:10" ht="16" x14ac:dyDescent="0.2">
      <c r="A842" s="18">
        <v>242.42873286941494</v>
      </c>
      <c r="B842" s="18">
        <f>A842*$M$8</f>
        <v>36364.309930412244</v>
      </c>
      <c r="C842" s="19">
        <v>0</v>
      </c>
      <c r="D842" s="19">
        <v>5000</v>
      </c>
      <c r="E842" s="19">
        <v>120</v>
      </c>
      <c r="F842" s="19">
        <v>100</v>
      </c>
      <c r="G842" s="18">
        <f t="shared" si="52"/>
        <v>7272.861986082451</v>
      </c>
      <c r="H842" s="19">
        <f t="shared" si="53"/>
        <v>7121.4366434707481</v>
      </c>
      <c r="I842" s="18">
        <f t="shared" si="54"/>
        <v>7272.861986082451</v>
      </c>
      <c r="J842" s="19" t="str">
        <f t="shared" si="55"/>
        <v>Europe</v>
      </c>
    </row>
    <row r="843" spans="1:10" ht="16" x14ac:dyDescent="0.2">
      <c r="A843" s="18">
        <v>499.71333625713055</v>
      </c>
      <c r="B843" s="18">
        <f>A843*$M$8</f>
        <v>74957.000438569579</v>
      </c>
      <c r="C843" s="19">
        <v>0</v>
      </c>
      <c r="D843" s="19">
        <v>5000</v>
      </c>
      <c r="E843" s="19">
        <v>120</v>
      </c>
      <c r="F843" s="19">
        <v>100</v>
      </c>
      <c r="G843" s="18">
        <f t="shared" si="52"/>
        <v>14991.400087713911</v>
      </c>
      <c r="H843" s="19">
        <f t="shared" si="53"/>
        <v>19985.666812856522</v>
      </c>
      <c r="I843" s="18">
        <f t="shared" si="54"/>
        <v>19985.666812856522</v>
      </c>
      <c r="J843" s="19" t="str">
        <f t="shared" si="55"/>
        <v>USA</v>
      </c>
    </row>
    <row r="844" spans="1:10" ht="16" x14ac:dyDescent="0.2">
      <c r="A844" s="18">
        <v>482.04247359281521</v>
      </c>
      <c r="B844" s="18">
        <f>A844*$M$8</f>
        <v>72306.371038922283</v>
      </c>
      <c r="C844" s="19">
        <v>0</v>
      </c>
      <c r="D844" s="19">
        <v>5000</v>
      </c>
      <c r="E844" s="19">
        <v>120</v>
      </c>
      <c r="F844" s="19">
        <v>100</v>
      </c>
      <c r="G844" s="18">
        <f t="shared" si="52"/>
        <v>14461.27420778446</v>
      </c>
      <c r="H844" s="19">
        <f t="shared" si="53"/>
        <v>19102.123679640761</v>
      </c>
      <c r="I844" s="18">
        <f t="shared" si="54"/>
        <v>19102.123679640761</v>
      </c>
      <c r="J844" s="19" t="str">
        <f t="shared" si="55"/>
        <v>USA</v>
      </c>
    </row>
    <row r="845" spans="1:10" ht="16" x14ac:dyDescent="0.2">
      <c r="A845" s="18">
        <v>487.85367444523314</v>
      </c>
      <c r="B845" s="18">
        <f>A845*$M$8</f>
        <v>73178.051166784964</v>
      </c>
      <c r="C845" s="19">
        <v>0</v>
      </c>
      <c r="D845" s="19">
        <v>5000</v>
      </c>
      <c r="E845" s="19">
        <v>120</v>
      </c>
      <c r="F845" s="19">
        <v>100</v>
      </c>
      <c r="G845" s="18">
        <f t="shared" si="52"/>
        <v>14635.610233356987</v>
      </c>
      <c r="H845" s="19">
        <f t="shared" si="53"/>
        <v>19392.683722261652</v>
      </c>
      <c r="I845" s="18">
        <f t="shared" si="54"/>
        <v>19392.683722261652</v>
      </c>
      <c r="J845" s="19" t="str">
        <f t="shared" si="55"/>
        <v>USA</v>
      </c>
    </row>
    <row r="846" spans="1:10" ht="16" x14ac:dyDescent="0.2">
      <c r="A846" s="18">
        <v>356.70640103365594</v>
      </c>
      <c r="B846" s="18">
        <f>A846*$M$8</f>
        <v>53505.960155048393</v>
      </c>
      <c r="C846" s="19">
        <v>0</v>
      </c>
      <c r="D846" s="19">
        <v>5000</v>
      </c>
      <c r="E846" s="19">
        <v>120</v>
      </c>
      <c r="F846" s="19">
        <v>100</v>
      </c>
      <c r="G846" s="18">
        <f t="shared" si="52"/>
        <v>10701.192031009683</v>
      </c>
      <c r="H846" s="19">
        <f t="shared" si="53"/>
        <v>12835.3200516828</v>
      </c>
      <c r="I846" s="18">
        <f t="shared" si="54"/>
        <v>12835.3200516828</v>
      </c>
      <c r="J846" s="19" t="str">
        <f t="shared" si="55"/>
        <v>USA</v>
      </c>
    </row>
    <row r="847" spans="1:10" ht="16" x14ac:dyDescent="0.2">
      <c r="A847" s="18">
        <v>564.48217265516621</v>
      </c>
      <c r="B847" s="18">
        <f>A847*$M$8</f>
        <v>84672.325898274925</v>
      </c>
      <c r="C847" s="19">
        <v>0</v>
      </c>
      <c r="D847" s="19">
        <v>5000</v>
      </c>
      <c r="E847" s="19">
        <v>120</v>
      </c>
      <c r="F847" s="19">
        <v>100</v>
      </c>
      <c r="G847" s="18">
        <f t="shared" si="52"/>
        <v>16934.465179654973</v>
      </c>
      <c r="H847" s="19">
        <f t="shared" si="53"/>
        <v>23224.108632758303</v>
      </c>
      <c r="I847" s="18">
        <f t="shared" si="54"/>
        <v>23224.108632758303</v>
      </c>
      <c r="J847" s="19" t="str">
        <f t="shared" si="55"/>
        <v>USA</v>
      </c>
    </row>
    <row r="848" spans="1:10" ht="16" x14ac:dyDescent="0.2">
      <c r="A848" s="18">
        <v>651.87581537844414</v>
      </c>
      <c r="B848" s="18">
        <f>A848*$M$8</f>
        <v>97781.372306766629</v>
      </c>
      <c r="C848" s="19">
        <v>0</v>
      </c>
      <c r="D848" s="19">
        <v>5000</v>
      </c>
      <c r="E848" s="19">
        <v>120</v>
      </c>
      <c r="F848" s="19">
        <v>100</v>
      </c>
      <c r="G848" s="18">
        <f t="shared" si="52"/>
        <v>19556.274461353329</v>
      </c>
      <c r="H848" s="19">
        <f t="shared" si="53"/>
        <v>27593.790768922219</v>
      </c>
      <c r="I848" s="18">
        <f t="shared" si="54"/>
        <v>27593.790768922219</v>
      </c>
      <c r="J848" s="19" t="str">
        <f t="shared" si="55"/>
        <v>USA</v>
      </c>
    </row>
    <row r="849" spans="1:10" ht="16" x14ac:dyDescent="0.2">
      <c r="A849" s="18">
        <v>676.82906551138922</v>
      </c>
      <c r="B849" s="18">
        <f>A849*$M$8</f>
        <v>101524.35982670839</v>
      </c>
      <c r="C849" s="19">
        <v>0</v>
      </c>
      <c r="D849" s="19">
        <v>5000</v>
      </c>
      <c r="E849" s="19">
        <v>120</v>
      </c>
      <c r="F849" s="19">
        <v>100</v>
      </c>
      <c r="G849" s="18">
        <f t="shared" si="52"/>
        <v>20304.871965341677</v>
      </c>
      <c r="H849" s="19">
        <f t="shared" si="53"/>
        <v>28841.453275569467</v>
      </c>
      <c r="I849" s="18">
        <f t="shared" si="54"/>
        <v>28841.453275569467</v>
      </c>
      <c r="J849" s="19" t="str">
        <f t="shared" si="55"/>
        <v>USA</v>
      </c>
    </row>
    <row r="850" spans="1:10" ht="16" x14ac:dyDescent="0.2">
      <c r="A850" s="18">
        <v>666.10404991829023</v>
      </c>
      <c r="B850" s="18">
        <f>A850*$M$8</f>
        <v>99915.607487743531</v>
      </c>
      <c r="C850" s="19">
        <v>0</v>
      </c>
      <c r="D850" s="19">
        <v>5000</v>
      </c>
      <c r="E850" s="19">
        <v>120</v>
      </c>
      <c r="F850" s="19">
        <v>100</v>
      </c>
      <c r="G850" s="18">
        <f t="shared" si="52"/>
        <v>19983.121497548709</v>
      </c>
      <c r="H850" s="19">
        <f t="shared" si="53"/>
        <v>28305.202495914506</v>
      </c>
      <c r="I850" s="18">
        <f t="shared" si="54"/>
        <v>28305.202495914506</v>
      </c>
      <c r="J850" s="19" t="str">
        <f t="shared" si="55"/>
        <v>USA</v>
      </c>
    </row>
    <row r="851" spans="1:10" ht="16" x14ac:dyDescent="0.2">
      <c r="A851" s="18">
        <v>410.76697670424682</v>
      </c>
      <c r="B851" s="18">
        <f>A851*$M$8</f>
        <v>61615.046505637023</v>
      </c>
      <c r="C851" s="19">
        <v>0</v>
      </c>
      <c r="D851" s="19">
        <v>5000</v>
      </c>
      <c r="E851" s="19">
        <v>120</v>
      </c>
      <c r="F851" s="19">
        <v>100</v>
      </c>
      <c r="G851" s="18">
        <f t="shared" si="52"/>
        <v>12323.009301127408</v>
      </c>
      <c r="H851" s="19">
        <f t="shared" si="53"/>
        <v>15538.348835212339</v>
      </c>
      <c r="I851" s="18">
        <f t="shared" si="54"/>
        <v>15538.348835212339</v>
      </c>
      <c r="J851" s="19" t="str">
        <f t="shared" si="55"/>
        <v>USA</v>
      </c>
    </row>
    <row r="852" spans="1:10" ht="16" x14ac:dyDescent="0.2">
      <c r="A852" s="18">
        <v>760.57746827629285</v>
      </c>
      <c r="B852" s="18">
        <f>A852*$M$8</f>
        <v>114086.62024144393</v>
      </c>
      <c r="C852" s="19">
        <v>0</v>
      </c>
      <c r="D852" s="19">
        <v>5000</v>
      </c>
      <c r="E852" s="19">
        <v>120</v>
      </c>
      <c r="F852" s="19">
        <v>100</v>
      </c>
      <c r="G852" s="18">
        <f t="shared" si="52"/>
        <v>22817.324048288792</v>
      </c>
      <c r="H852" s="19">
        <f t="shared" si="53"/>
        <v>33028.873413814654</v>
      </c>
      <c r="I852" s="18">
        <f t="shared" si="54"/>
        <v>33028.873413814654</v>
      </c>
      <c r="J852" s="19" t="str">
        <f t="shared" si="55"/>
        <v>USA</v>
      </c>
    </row>
    <row r="853" spans="1:10" ht="16" x14ac:dyDescent="0.2">
      <c r="A853" s="18">
        <v>625.50931965257473</v>
      </c>
      <c r="B853" s="18">
        <f>A853*$M$8</f>
        <v>93826.397947886217</v>
      </c>
      <c r="C853" s="19">
        <v>0</v>
      </c>
      <c r="D853" s="19">
        <v>5000</v>
      </c>
      <c r="E853" s="19">
        <v>120</v>
      </c>
      <c r="F853" s="19">
        <v>100</v>
      </c>
      <c r="G853" s="18">
        <f t="shared" si="52"/>
        <v>18765.279589577243</v>
      </c>
      <c r="H853" s="19">
        <f t="shared" si="53"/>
        <v>26275.465982628739</v>
      </c>
      <c r="I853" s="18">
        <f t="shared" si="54"/>
        <v>26275.465982628739</v>
      </c>
      <c r="J853" s="19" t="str">
        <f t="shared" si="55"/>
        <v>USA</v>
      </c>
    </row>
    <row r="854" spans="1:10" ht="16" x14ac:dyDescent="0.2">
      <c r="A854" s="18">
        <v>335.13540082384617</v>
      </c>
      <c r="B854" s="18">
        <f>A854*$M$8</f>
        <v>50270.310123576928</v>
      </c>
      <c r="C854" s="19">
        <v>0</v>
      </c>
      <c r="D854" s="19">
        <v>5000</v>
      </c>
      <c r="E854" s="19">
        <v>120</v>
      </c>
      <c r="F854" s="19">
        <v>100</v>
      </c>
      <c r="G854" s="18">
        <f t="shared" si="52"/>
        <v>10054.062024715386</v>
      </c>
      <c r="H854" s="19">
        <f t="shared" si="53"/>
        <v>11756.770041192314</v>
      </c>
      <c r="I854" s="18">
        <f t="shared" si="54"/>
        <v>11756.770041192314</v>
      </c>
      <c r="J854" s="19" t="str">
        <f t="shared" si="55"/>
        <v>USA</v>
      </c>
    </row>
    <row r="855" spans="1:10" ht="16" x14ac:dyDescent="0.2">
      <c r="A855" s="18">
        <v>420.68164638275357</v>
      </c>
      <c r="B855" s="18">
        <f>A855*$M$8</f>
        <v>63102.246957413037</v>
      </c>
      <c r="C855" s="19">
        <v>0</v>
      </c>
      <c r="D855" s="19">
        <v>5000</v>
      </c>
      <c r="E855" s="19">
        <v>120</v>
      </c>
      <c r="F855" s="19">
        <v>100</v>
      </c>
      <c r="G855" s="18">
        <f t="shared" si="52"/>
        <v>12620.449391482609</v>
      </c>
      <c r="H855" s="19">
        <f t="shared" si="53"/>
        <v>16034.082319137684</v>
      </c>
      <c r="I855" s="18">
        <f t="shared" si="54"/>
        <v>16034.082319137684</v>
      </c>
      <c r="J855" s="19" t="str">
        <f t="shared" si="55"/>
        <v>USA</v>
      </c>
    </row>
    <row r="856" spans="1:10" ht="16" x14ac:dyDescent="0.2">
      <c r="A856" s="18">
        <v>596.43075493929473</v>
      </c>
      <c r="B856" s="18">
        <f>A856*$M$8</f>
        <v>89464.613240894207</v>
      </c>
      <c r="C856" s="19">
        <v>0</v>
      </c>
      <c r="D856" s="19">
        <v>5000</v>
      </c>
      <c r="E856" s="19">
        <v>120</v>
      </c>
      <c r="F856" s="19">
        <v>100</v>
      </c>
      <c r="G856" s="18">
        <f t="shared" si="52"/>
        <v>17892.922648178836</v>
      </c>
      <c r="H856" s="19">
        <f t="shared" si="53"/>
        <v>24821.537746964736</v>
      </c>
      <c r="I856" s="18">
        <f t="shared" si="54"/>
        <v>24821.537746964736</v>
      </c>
      <c r="J856" s="19" t="str">
        <f t="shared" si="55"/>
        <v>USA</v>
      </c>
    </row>
    <row r="857" spans="1:10" ht="16" x14ac:dyDescent="0.2">
      <c r="A857" s="18">
        <v>611.69826472722843</v>
      </c>
      <c r="B857" s="18">
        <f>A857*$M$8</f>
        <v>91754.739709084271</v>
      </c>
      <c r="C857" s="19">
        <v>0</v>
      </c>
      <c r="D857" s="19">
        <v>5000</v>
      </c>
      <c r="E857" s="19">
        <v>120</v>
      </c>
      <c r="F857" s="19">
        <v>100</v>
      </c>
      <c r="G857" s="18">
        <f t="shared" si="52"/>
        <v>18350.947941816863</v>
      </c>
      <c r="H857" s="19">
        <f t="shared" si="53"/>
        <v>25584.913236361434</v>
      </c>
      <c r="I857" s="18">
        <f t="shared" si="54"/>
        <v>25584.913236361434</v>
      </c>
      <c r="J857" s="19" t="str">
        <f t="shared" si="55"/>
        <v>USA</v>
      </c>
    </row>
    <row r="858" spans="1:10" ht="16" x14ac:dyDescent="0.2">
      <c r="A858" s="18">
        <v>412.73527052846521</v>
      </c>
      <c r="B858" s="18">
        <f>A858*$M$8</f>
        <v>61910.290579269778</v>
      </c>
      <c r="C858" s="19">
        <v>0</v>
      </c>
      <c r="D858" s="19">
        <v>5000</v>
      </c>
      <c r="E858" s="19">
        <v>120</v>
      </c>
      <c r="F858" s="19">
        <v>100</v>
      </c>
      <c r="G858" s="18">
        <f t="shared" si="52"/>
        <v>12382.05811585395</v>
      </c>
      <c r="H858" s="19">
        <f t="shared" si="53"/>
        <v>15636.763526423259</v>
      </c>
      <c r="I858" s="18">
        <f t="shared" si="54"/>
        <v>15636.763526423259</v>
      </c>
      <c r="J858" s="19" t="str">
        <f t="shared" si="55"/>
        <v>USA</v>
      </c>
    </row>
    <row r="859" spans="1:10" ht="16" x14ac:dyDescent="0.2">
      <c r="A859" s="18">
        <v>241.69177191410762</v>
      </c>
      <c r="B859" s="18">
        <f>A859*$M$8</f>
        <v>36253.765787116143</v>
      </c>
      <c r="C859" s="19">
        <v>0</v>
      </c>
      <c r="D859" s="19">
        <v>5000</v>
      </c>
      <c r="E859" s="19">
        <v>120</v>
      </c>
      <c r="F859" s="19">
        <v>100</v>
      </c>
      <c r="G859" s="18">
        <f t="shared" si="52"/>
        <v>7250.7531574232271</v>
      </c>
      <c r="H859" s="19">
        <f t="shared" si="53"/>
        <v>7084.5885957053797</v>
      </c>
      <c r="I859" s="18">
        <f t="shared" si="54"/>
        <v>7250.7531574232271</v>
      </c>
      <c r="J859" s="19" t="str">
        <f t="shared" si="55"/>
        <v>Europe</v>
      </c>
    </row>
    <row r="860" spans="1:10" ht="16" x14ac:dyDescent="0.2">
      <c r="A860" s="18">
        <v>713.61056040674941</v>
      </c>
      <c r="B860" s="18">
        <f>A860*$M$8</f>
        <v>107041.58406101241</v>
      </c>
      <c r="C860" s="19">
        <v>0</v>
      </c>
      <c r="D860" s="19">
        <v>5000</v>
      </c>
      <c r="E860" s="19">
        <v>120</v>
      </c>
      <c r="F860" s="19">
        <v>100</v>
      </c>
      <c r="G860" s="18">
        <f t="shared" si="52"/>
        <v>21408.31681220248</v>
      </c>
      <c r="H860" s="19">
        <f t="shared" si="53"/>
        <v>30680.528020337471</v>
      </c>
      <c r="I860" s="18">
        <f t="shared" si="54"/>
        <v>30680.528020337471</v>
      </c>
      <c r="J860" s="19" t="str">
        <f t="shared" si="55"/>
        <v>USA</v>
      </c>
    </row>
    <row r="861" spans="1:10" ht="16" x14ac:dyDescent="0.2">
      <c r="A861" s="18">
        <v>252.68875623712725</v>
      </c>
      <c r="B861" s="18">
        <f>A861*$M$8</f>
        <v>37903.313435569085</v>
      </c>
      <c r="C861" s="19">
        <v>0</v>
      </c>
      <c r="D861" s="19">
        <v>5000</v>
      </c>
      <c r="E861" s="19">
        <v>120</v>
      </c>
      <c r="F861" s="19">
        <v>100</v>
      </c>
      <c r="G861" s="18">
        <f t="shared" si="52"/>
        <v>7580.6626871138142</v>
      </c>
      <c r="H861" s="19">
        <f t="shared" si="53"/>
        <v>7634.4378118563618</v>
      </c>
      <c r="I861" s="18">
        <f t="shared" si="54"/>
        <v>7634.4378118563618</v>
      </c>
      <c r="J861" s="19" t="str">
        <f t="shared" si="55"/>
        <v>USA</v>
      </c>
    </row>
    <row r="862" spans="1:10" ht="16" x14ac:dyDescent="0.2">
      <c r="A862" s="18">
        <v>739.92607739750576</v>
      </c>
      <c r="B862" s="18">
        <f>A862*$M$8</f>
        <v>110988.91160962587</v>
      </c>
      <c r="C862" s="19">
        <v>0</v>
      </c>
      <c r="D862" s="19">
        <v>5000</v>
      </c>
      <c r="E862" s="19">
        <v>120</v>
      </c>
      <c r="F862" s="19">
        <v>100</v>
      </c>
      <c r="G862" s="18">
        <f t="shared" si="52"/>
        <v>22197.782321925173</v>
      </c>
      <c r="H862" s="19">
        <f t="shared" si="53"/>
        <v>31996.303869875293</v>
      </c>
      <c r="I862" s="18">
        <f t="shared" si="54"/>
        <v>31996.303869875293</v>
      </c>
      <c r="J862" s="19" t="str">
        <f t="shared" si="55"/>
        <v>USA</v>
      </c>
    </row>
    <row r="863" spans="1:10" ht="16" x14ac:dyDescent="0.2">
      <c r="A863" s="18">
        <v>337.58281987979205</v>
      </c>
      <c r="B863" s="18">
        <f>A863*$M$8</f>
        <v>50637.422981968812</v>
      </c>
      <c r="C863" s="19">
        <v>0</v>
      </c>
      <c r="D863" s="19">
        <v>5000</v>
      </c>
      <c r="E863" s="19">
        <v>120</v>
      </c>
      <c r="F863" s="19">
        <v>100</v>
      </c>
      <c r="G863" s="18">
        <f t="shared" si="52"/>
        <v>10127.484596393762</v>
      </c>
      <c r="H863" s="19">
        <f t="shared" si="53"/>
        <v>11879.140993989604</v>
      </c>
      <c r="I863" s="18">
        <f t="shared" si="54"/>
        <v>11879.140993989604</v>
      </c>
      <c r="J863" s="19" t="str">
        <f t="shared" si="55"/>
        <v>USA</v>
      </c>
    </row>
    <row r="864" spans="1:10" ht="16" x14ac:dyDescent="0.2">
      <c r="A864" s="18">
        <v>754.45371966550761</v>
      </c>
      <c r="B864" s="18">
        <f>A864*$M$8</f>
        <v>113168.05794982614</v>
      </c>
      <c r="C864" s="19">
        <v>0</v>
      </c>
      <c r="D864" s="19">
        <v>5000</v>
      </c>
      <c r="E864" s="19">
        <v>120</v>
      </c>
      <c r="F864" s="19">
        <v>100</v>
      </c>
      <c r="G864" s="18">
        <f t="shared" si="52"/>
        <v>22633.611589965221</v>
      </c>
      <c r="H864" s="19">
        <f t="shared" si="53"/>
        <v>32722.685983275369</v>
      </c>
      <c r="I864" s="18">
        <f t="shared" si="54"/>
        <v>32722.685983275369</v>
      </c>
      <c r="J864" s="19" t="str">
        <f t="shared" si="55"/>
        <v>USA</v>
      </c>
    </row>
    <row r="865" spans="1:10" ht="16" x14ac:dyDescent="0.2">
      <c r="A865" s="18">
        <v>303.66641818716488</v>
      </c>
      <c r="B865" s="18">
        <f>A865*$M$8</f>
        <v>45549.96272807473</v>
      </c>
      <c r="C865" s="19">
        <v>0</v>
      </c>
      <c r="D865" s="19">
        <v>5000</v>
      </c>
      <c r="E865" s="19">
        <v>120</v>
      </c>
      <c r="F865" s="19">
        <v>100</v>
      </c>
      <c r="G865" s="18">
        <f t="shared" si="52"/>
        <v>9109.9925456149431</v>
      </c>
      <c r="H865" s="19">
        <f t="shared" si="53"/>
        <v>10183.320909358241</v>
      </c>
      <c r="I865" s="18">
        <f t="shared" si="54"/>
        <v>10183.320909358241</v>
      </c>
      <c r="J865" s="19" t="str">
        <f t="shared" si="55"/>
        <v>USA</v>
      </c>
    </row>
    <row r="866" spans="1:10" ht="16" x14ac:dyDescent="0.2">
      <c r="A866" s="18">
        <v>721.49047168041136</v>
      </c>
      <c r="B866" s="18">
        <f>A866*$M$8</f>
        <v>108223.5707520617</v>
      </c>
      <c r="C866" s="19">
        <v>0</v>
      </c>
      <c r="D866" s="19">
        <v>5000</v>
      </c>
      <c r="E866" s="19">
        <v>120</v>
      </c>
      <c r="F866" s="19">
        <v>100</v>
      </c>
      <c r="G866" s="18">
        <f t="shared" si="52"/>
        <v>21644.714150412343</v>
      </c>
      <c r="H866" s="19">
        <f t="shared" si="53"/>
        <v>31074.523584020557</v>
      </c>
      <c r="I866" s="18">
        <f t="shared" si="54"/>
        <v>31074.523584020557</v>
      </c>
      <c r="J866" s="19" t="str">
        <f t="shared" si="55"/>
        <v>USA</v>
      </c>
    </row>
    <row r="867" spans="1:10" ht="16" x14ac:dyDescent="0.2">
      <c r="A867" s="18">
        <v>690.35753267368193</v>
      </c>
      <c r="B867" s="18">
        <f>A867*$M$8</f>
        <v>103553.62990105229</v>
      </c>
      <c r="C867" s="19">
        <v>0</v>
      </c>
      <c r="D867" s="19">
        <v>5000</v>
      </c>
      <c r="E867" s="19">
        <v>120</v>
      </c>
      <c r="F867" s="19">
        <v>100</v>
      </c>
      <c r="G867" s="18">
        <f t="shared" si="52"/>
        <v>20710.725980210467</v>
      </c>
      <c r="H867" s="19">
        <f t="shared" si="53"/>
        <v>29517.876633684093</v>
      </c>
      <c r="I867" s="18">
        <f t="shared" si="54"/>
        <v>29517.876633684093</v>
      </c>
      <c r="J867" s="19" t="str">
        <f t="shared" si="55"/>
        <v>USA</v>
      </c>
    </row>
    <row r="868" spans="1:10" ht="16" x14ac:dyDescent="0.2">
      <c r="A868" s="18">
        <v>639.05164657116472</v>
      </c>
      <c r="B868" s="18">
        <f>A868*$M$8</f>
        <v>95857.746985674705</v>
      </c>
      <c r="C868" s="19">
        <v>0</v>
      </c>
      <c r="D868" s="19">
        <v>5000</v>
      </c>
      <c r="E868" s="19">
        <v>120</v>
      </c>
      <c r="F868" s="19">
        <v>100</v>
      </c>
      <c r="G868" s="18">
        <f t="shared" si="52"/>
        <v>19171.549397134935</v>
      </c>
      <c r="H868" s="19">
        <f t="shared" si="53"/>
        <v>26952.58232855823</v>
      </c>
      <c r="I868" s="18">
        <f t="shared" si="54"/>
        <v>26952.58232855823</v>
      </c>
      <c r="J868" s="19" t="str">
        <f t="shared" si="55"/>
        <v>USA</v>
      </c>
    </row>
    <row r="869" spans="1:10" ht="16" x14ac:dyDescent="0.2">
      <c r="A869" s="18">
        <v>541.02392156656083</v>
      </c>
      <c r="B869" s="18">
        <f>A869*$M$8</f>
        <v>81153.588234984127</v>
      </c>
      <c r="C869" s="19">
        <v>0</v>
      </c>
      <c r="D869" s="19">
        <v>5000</v>
      </c>
      <c r="E869" s="19">
        <v>120</v>
      </c>
      <c r="F869" s="19">
        <v>100</v>
      </c>
      <c r="G869" s="18">
        <f t="shared" si="52"/>
        <v>16230.717646996825</v>
      </c>
      <c r="H869" s="19">
        <f t="shared" si="53"/>
        <v>22051.196078328045</v>
      </c>
      <c r="I869" s="18">
        <f t="shared" si="54"/>
        <v>22051.196078328045</v>
      </c>
      <c r="J869" s="19" t="str">
        <f t="shared" si="55"/>
        <v>USA</v>
      </c>
    </row>
    <row r="870" spans="1:10" ht="16" x14ac:dyDescent="0.2">
      <c r="A870" s="18">
        <v>589.04976918783495</v>
      </c>
      <c r="B870" s="18">
        <f>A870*$M$8</f>
        <v>88357.465378175242</v>
      </c>
      <c r="C870" s="19">
        <v>0</v>
      </c>
      <c r="D870" s="19">
        <v>5000</v>
      </c>
      <c r="E870" s="19">
        <v>120</v>
      </c>
      <c r="F870" s="19">
        <v>100</v>
      </c>
      <c r="G870" s="18">
        <f t="shared" si="52"/>
        <v>17671.493075635051</v>
      </c>
      <c r="H870" s="19">
        <f t="shared" si="53"/>
        <v>24452.488459391745</v>
      </c>
      <c r="I870" s="18">
        <f t="shared" si="54"/>
        <v>24452.488459391745</v>
      </c>
      <c r="J870" s="19" t="str">
        <f t="shared" si="55"/>
        <v>USA</v>
      </c>
    </row>
    <row r="871" spans="1:10" ht="16" x14ac:dyDescent="0.2">
      <c r="A871" s="18">
        <v>759.47073994179755</v>
      </c>
      <c r="B871" s="18">
        <f>A871*$M$8</f>
        <v>113920.61099126963</v>
      </c>
      <c r="C871" s="19">
        <v>0</v>
      </c>
      <c r="D871" s="19">
        <v>5000</v>
      </c>
      <c r="E871" s="19">
        <v>120</v>
      </c>
      <c r="F871" s="19">
        <v>100</v>
      </c>
      <c r="G871" s="18">
        <f t="shared" si="52"/>
        <v>22784.122198253914</v>
      </c>
      <c r="H871" s="19">
        <f t="shared" si="53"/>
        <v>32973.536997089876</v>
      </c>
      <c r="I871" s="18">
        <f t="shared" si="54"/>
        <v>32973.536997089876</v>
      </c>
      <c r="J871" s="19" t="str">
        <f t="shared" si="55"/>
        <v>USA</v>
      </c>
    </row>
    <row r="872" spans="1:10" ht="16" x14ac:dyDescent="0.2">
      <c r="A872" s="18">
        <v>624.72620179165438</v>
      </c>
      <c r="B872" s="18">
        <f>A872*$M$8</f>
        <v>93708.930268748154</v>
      </c>
      <c r="C872" s="19">
        <v>0</v>
      </c>
      <c r="D872" s="19">
        <v>5000</v>
      </c>
      <c r="E872" s="19">
        <v>120</v>
      </c>
      <c r="F872" s="19">
        <v>100</v>
      </c>
      <c r="G872" s="18">
        <f t="shared" si="52"/>
        <v>18741.786053749631</v>
      </c>
      <c r="H872" s="19">
        <f t="shared" si="53"/>
        <v>26236.310089582708</v>
      </c>
      <c r="I872" s="18">
        <f t="shared" si="54"/>
        <v>26236.310089582708</v>
      </c>
      <c r="J872" s="19" t="str">
        <f t="shared" si="55"/>
        <v>USA</v>
      </c>
    </row>
    <row r="873" spans="1:10" ht="16" x14ac:dyDescent="0.2">
      <c r="A873" s="18">
        <v>373.27351233608715</v>
      </c>
      <c r="B873" s="18">
        <f>A873*$M$8</f>
        <v>55991.026850413073</v>
      </c>
      <c r="C873" s="19">
        <v>0</v>
      </c>
      <c r="D873" s="19">
        <v>5000</v>
      </c>
      <c r="E873" s="19">
        <v>120</v>
      </c>
      <c r="F873" s="19">
        <v>100</v>
      </c>
      <c r="G873" s="18">
        <f t="shared" si="52"/>
        <v>11198.205370082615</v>
      </c>
      <c r="H873" s="19">
        <f t="shared" si="53"/>
        <v>13663.675616804358</v>
      </c>
      <c r="I873" s="18">
        <f t="shared" si="54"/>
        <v>13663.675616804358</v>
      </c>
      <c r="J873" s="19" t="str">
        <f t="shared" si="55"/>
        <v>USA</v>
      </c>
    </row>
    <row r="874" spans="1:10" ht="16" x14ac:dyDescent="0.2">
      <c r="A874" s="18">
        <v>607.92183261733589</v>
      </c>
      <c r="B874" s="18">
        <f>A874*$M$8</f>
        <v>91188.274892600384</v>
      </c>
      <c r="C874" s="19">
        <v>0</v>
      </c>
      <c r="D874" s="19">
        <v>5000</v>
      </c>
      <c r="E874" s="19">
        <v>120</v>
      </c>
      <c r="F874" s="19">
        <v>100</v>
      </c>
      <c r="G874" s="18">
        <f t="shared" si="52"/>
        <v>18237.654978520077</v>
      </c>
      <c r="H874" s="19">
        <f t="shared" si="53"/>
        <v>25396.091630866795</v>
      </c>
      <c r="I874" s="18">
        <f t="shared" si="54"/>
        <v>25396.091630866795</v>
      </c>
      <c r="J874" s="19" t="str">
        <f t="shared" si="55"/>
        <v>USA</v>
      </c>
    </row>
    <row r="875" spans="1:10" ht="16" x14ac:dyDescent="0.2">
      <c r="A875" s="18">
        <v>542.2407995640491</v>
      </c>
      <c r="B875" s="18">
        <f>A875*$M$8</f>
        <v>81336.11993460737</v>
      </c>
      <c r="C875" s="19">
        <v>0</v>
      </c>
      <c r="D875" s="19">
        <v>5000</v>
      </c>
      <c r="E875" s="19">
        <v>120</v>
      </c>
      <c r="F875" s="19">
        <v>100</v>
      </c>
      <c r="G875" s="18">
        <f t="shared" si="52"/>
        <v>16267.223986921475</v>
      </c>
      <c r="H875" s="19">
        <f t="shared" si="53"/>
        <v>22112.039978202461</v>
      </c>
      <c r="I875" s="18">
        <f t="shared" si="54"/>
        <v>22112.039978202461</v>
      </c>
      <c r="J875" s="19" t="str">
        <f t="shared" si="55"/>
        <v>USA</v>
      </c>
    </row>
    <row r="876" spans="1:10" ht="16" x14ac:dyDescent="0.2">
      <c r="A876" s="18">
        <v>641.11827297188256</v>
      </c>
      <c r="B876" s="18">
        <f>A876*$M$8</f>
        <v>96167.740945782381</v>
      </c>
      <c r="C876" s="19">
        <v>0</v>
      </c>
      <c r="D876" s="19">
        <v>5000</v>
      </c>
      <c r="E876" s="19">
        <v>120</v>
      </c>
      <c r="F876" s="19">
        <v>100</v>
      </c>
      <c r="G876" s="18">
        <f t="shared" si="52"/>
        <v>19233.54818915647</v>
      </c>
      <c r="H876" s="19">
        <f t="shared" si="53"/>
        <v>27055.913648594127</v>
      </c>
      <c r="I876" s="18">
        <f t="shared" si="54"/>
        <v>27055.913648594127</v>
      </c>
      <c r="J876" s="19" t="str">
        <f t="shared" si="55"/>
        <v>USA</v>
      </c>
    </row>
    <row r="877" spans="1:10" ht="16" x14ac:dyDescent="0.2">
      <c r="A877" s="18">
        <v>474.81383843105931</v>
      </c>
      <c r="B877" s="18">
        <f>A877*$M$8</f>
        <v>71222.07576465889</v>
      </c>
      <c r="C877" s="19">
        <v>0</v>
      </c>
      <c r="D877" s="19">
        <v>5000</v>
      </c>
      <c r="E877" s="19">
        <v>120</v>
      </c>
      <c r="F877" s="19">
        <v>100</v>
      </c>
      <c r="G877" s="18">
        <f t="shared" si="52"/>
        <v>14244.415152931775</v>
      </c>
      <c r="H877" s="19">
        <f t="shared" si="53"/>
        <v>18740.691921552956</v>
      </c>
      <c r="I877" s="18">
        <f t="shared" si="54"/>
        <v>18740.691921552956</v>
      </c>
      <c r="J877" s="19" t="str">
        <f t="shared" si="55"/>
        <v>USA</v>
      </c>
    </row>
    <row r="878" spans="1:10" ht="16" x14ac:dyDescent="0.2">
      <c r="A878" s="18">
        <v>796.18251081378321</v>
      </c>
      <c r="B878" s="18">
        <f>A878*$M$8</f>
        <v>119427.37662206749</v>
      </c>
      <c r="C878" s="19">
        <v>0</v>
      </c>
      <c r="D878" s="19">
        <v>5000</v>
      </c>
      <c r="E878" s="19">
        <v>120</v>
      </c>
      <c r="F878" s="19">
        <v>100</v>
      </c>
      <c r="G878" s="18">
        <f t="shared" si="52"/>
        <v>23885.475324413506</v>
      </c>
      <c r="H878" s="19">
        <f t="shared" si="53"/>
        <v>34809.125540689172</v>
      </c>
      <c r="I878" s="18">
        <f t="shared" si="54"/>
        <v>34809.125540689172</v>
      </c>
      <c r="J878" s="19" t="str">
        <f t="shared" si="55"/>
        <v>USA</v>
      </c>
    </row>
    <row r="879" spans="1:10" ht="16" x14ac:dyDescent="0.2">
      <c r="A879" s="18">
        <v>239.45924725358338</v>
      </c>
      <c r="B879" s="18">
        <f>A879*$M$8</f>
        <v>35918.887088037511</v>
      </c>
      <c r="C879" s="19">
        <v>0</v>
      </c>
      <c r="D879" s="19">
        <v>5000</v>
      </c>
      <c r="E879" s="19">
        <v>120</v>
      </c>
      <c r="F879" s="19">
        <v>100</v>
      </c>
      <c r="G879" s="18">
        <f t="shared" si="52"/>
        <v>7183.7774176075036</v>
      </c>
      <c r="H879" s="19">
        <f t="shared" si="53"/>
        <v>6972.9623626791727</v>
      </c>
      <c r="I879" s="18">
        <f t="shared" si="54"/>
        <v>7183.7774176075036</v>
      </c>
      <c r="J879" s="19" t="str">
        <f t="shared" si="55"/>
        <v>Europe</v>
      </c>
    </row>
    <row r="880" spans="1:10" ht="16" x14ac:dyDescent="0.2">
      <c r="A880" s="18">
        <v>391.56859097609697</v>
      </c>
      <c r="B880" s="18">
        <f>A880*$M$8</f>
        <v>58735.288646414549</v>
      </c>
      <c r="C880" s="19">
        <v>0</v>
      </c>
      <c r="D880" s="19">
        <v>5000</v>
      </c>
      <c r="E880" s="19">
        <v>120</v>
      </c>
      <c r="F880" s="19">
        <v>100</v>
      </c>
      <c r="G880" s="18">
        <f t="shared" si="52"/>
        <v>11747.057729282911</v>
      </c>
      <c r="H880" s="19">
        <f t="shared" si="53"/>
        <v>14578.429548804852</v>
      </c>
      <c r="I880" s="18">
        <f t="shared" si="54"/>
        <v>14578.429548804852</v>
      </c>
      <c r="J880" s="19" t="str">
        <f t="shared" si="55"/>
        <v>USA</v>
      </c>
    </row>
    <row r="881" spans="1:10" ht="16" x14ac:dyDescent="0.2">
      <c r="A881" s="18">
        <v>293.30853526168903</v>
      </c>
      <c r="B881" s="18">
        <f>A881*$M$8</f>
        <v>43996.280289253351</v>
      </c>
      <c r="C881" s="19">
        <v>0</v>
      </c>
      <c r="D881" s="19">
        <v>5000</v>
      </c>
      <c r="E881" s="19">
        <v>120</v>
      </c>
      <c r="F881" s="19">
        <v>100</v>
      </c>
      <c r="G881" s="18">
        <f t="shared" si="52"/>
        <v>8799.2560578506673</v>
      </c>
      <c r="H881" s="19">
        <f t="shared" si="53"/>
        <v>9665.4267630844479</v>
      </c>
      <c r="I881" s="18">
        <f t="shared" si="54"/>
        <v>9665.4267630844479</v>
      </c>
      <c r="J881" s="19" t="str">
        <f t="shared" si="55"/>
        <v>USA</v>
      </c>
    </row>
    <row r="882" spans="1:10" ht="16" x14ac:dyDescent="0.2">
      <c r="A882" s="18">
        <v>636.55214320707705</v>
      </c>
      <c r="B882" s="18">
        <f>A882*$M$8</f>
        <v>95482.821481061561</v>
      </c>
      <c r="C882" s="19">
        <v>0</v>
      </c>
      <c r="D882" s="19">
        <v>5000</v>
      </c>
      <c r="E882" s="19">
        <v>120</v>
      </c>
      <c r="F882" s="19">
        <v>100</v>
      </c>
      <c r="G882" s="18">
        <f t="shared" si="52"/>
        <v>19096.564296212309</v>
      </c>
      <c r="H882" s="19">
        <f t="shared" si="53"/>
        <v>26827.607160353858</v>
      </c>
      <c r="I882" s="18">
        <f t="shared" si="54"/>
        <v>26827.607160353858</v>
      </c>
      <c r="J882" s="19" t="str">
        <f t="shared" si="55"/>
        <v>USA</v>
      </c>
    </row>
    <row r="883" spans="1:10" ht="16" x14ac:dyDescent="0.2">
      <c r="A883" s="18">
        <v>531.87088134320027</v>
      </c>
      <c r="B883" s="18">
        <f>A883*$M$8</f>
        <v>79780.632201480039</v>
      </c>
      <c r="C883" s="19">
        <v>0</v>
      </c>
      <c r="D883" s="19">
        <v>5000</v>
      </c>
      <c r="E883" s="19">
        <v>120</v>
      </c>
      <c r="F883" s="19">
        <v>100</v>
      </c>
      <c r="G883" s="18">
        <f t="shared" si="52"/>
        <v>15956.126440296008</v>
      </c>
      <c r="H883" s="19">
        <f t="shared" si="53"/>
        <v>21593.544067160015</v>
      </c>
      <c r="I883" s="18">
        <f t="shared" si="54"/>
        <v>21593.544067160015</v>
      </c>
      <c r="J883" s="19" t="str">
        <f t="shared" si="55"/>
        <v>USA</v>
      </c>
    </row>
    <row r="884" spans="1:10" ht="16" x14ac:dyDescent="0.2">
      <c r="A884" s="18">
        <v>353.90273516713768</v>
      </c>
      <c r="B884" s="18">
        <f>A884*$M$8</f>
        <v>53085.410275070652</v>
      </c>
      <c r="C884" s="19">
        <v>0</v>
      </c>
      <c r="D884" s="19">
        <v>5000</v>
      </c>
      <c r="E884" s="19">
        <v>120</v>
      </c>
      <c r="F884" s="19">
        <v>100</v>
      </c>
      <c r="G884" s="18">
        <f t="shared" si="52"/>
        <v>10617.082055014129</v>
      </c>
      <c r="H884" s="19">
        <f t="shared" si="53"/>
        <v>12695.136758356886</v>
      </c>
      <c r="I884" s="18">
        <f t="shared" si="54"/>
        <v>12695.136758356886</v>
      </c>
      <c r="J884" s="19" t="str">
        <f t="shared" si="55"/>
        <v>USA</v>
      </c>
    </row>
    <row r="885" spans="1:10" ht="16" x14ac:dyDescent="0.2">
      <c r="A885" s="18">
        <v>243.26995408314744</v>
      </c>
      <c r="B885" s="18">
        <f>A885*$M$8</f>
        <v>36490.493112472119</v>
      </c>
      <c r="C885" s="19">
        <v>0</v>
      </c>
      <c r="D885" s="19">
        <v>5000</v>
      </c>
      <c r="E885" s="19">
        <v>120</v>
      </c>
      <c r="F885" s="19">
        <v>100</v>
      </c>
      <c r="G885" s="18">
        <f t="shared" si="52"/>
        <v>7298.0986224944245</v>
      </c>
      <c r="H885" s="19">
        <f t="shared" si="53"/>
        <v>7163.4977041573766</v>
      </c>
      <c r="I885" s="18">
        <f t="shared" si="54"/>
        <v>7298.0986224944245</v>
      </c>
      <c r="J885" s="19" t="str">
        <f t="shared" si="55"/>
        <v>Europe</v>
      </c>
    </row>
    <row r="886" spans="1:10" ht="16" x14ac:dyDescent="0.2">
      <c r="A886" s="18">
        <v>238.11827545897955</v>
      </c>
      <c r="B886" s="18">
        <f>A886*$M$8</f>
        <v>35717.741318846936</v>
      </c>
      <c r="C886" s="19">
        <v>0</v>
      </c>
      <c r="D886" s="19">
        <v>5000</v>
      </c>
      <c r="E886" s="19">
        <v>120</v>
      </c>
      <c r="F886" s="19">
        <v>100</v>
      </c>
      <c r="G886" s="18">
        <f t="shared" si="52"/>
        <v>7143.5482637693895</v>
      </c>
      <c r="H886" s="19">
        <f t="shared" si="53"/>
        <v>6905.9137729489812</v>
      </c>
      <c r="I886" s="18">
        <f t="shared" si="54"/>
        <v>7143.5482637693895</v>
      </c>
      <c r="J886" s="19" t="str">
        <f t="shared" si="55"/>
        <v>Europe</v>
      </c>
    </row>
    <row r="887" spans="1:10" ht="16" x14ac:dyDescent="0.2">
      <c r="A887" s="18">
        <v>653.85563906927393</v>
      </c>
      <c r="B887" s="18">
        <f>A887*$M$8</f>
        <v>98078.345860391084</v>
      </c>
      <c r="C887" s="19">
        <v>0</v>
      </c>
      <c r="D887" s="19">
        <v>5000</v>
      </c>
      <c r="E887" s="19">
        <v>120</v>
      </c>
      <c r="F887" s="19">
        <v>100</v>
      </c>
      <c r="G887" s="18">
        <f t="shared" si="52"/>
        <v>19615.669172078211</v>
      </c>
      <c r="H887" s="19">
        <f t="shared" si="53"/>
        <v>27692.781953463695</v>
      </c>
      <c r="I887" s="18">
        <f t="shared" si="54"/>
        <v>27692.781953463695</v>
      </c>
      <c r="J887" s="19" t="str">
        <f t="shared" si="55"/>
        <v>USA</v>
      </c>
    </row>
    <row r="888" spans="1:10" ht="16" x14ac:dyDescent="0.2">
      <c r="A888" s="18">
        <v>351.72583728643406</v>
      </c>
      <c r="B888" s="18">
        <f>A888*$M$8</f>
        <v>52758.875592965109</v>
      </c>
      <c r="C888" s="19">
        <v>0</v>
      </c>
      <c r="D888" s="19">
        <v>5000</v>
      </c>
      <c r="E888" s="19">
        <v>120</v>
      </c>
      <c r="F888" s="19">
        <v>100</v>
      </c>
      <c r="G888" s="18">
        <f t="shared" si="52"/>
        <v>10551.775118593025</v>
      </c>
      <c r="H888" s="19">
        <f t="shared" si="53"/>
        <v>12586.291864321705</v>
      </c>
      <c r="I888" s="18">
        <f t="shared" si="54"/>
        <v>12586.291864321705</v>
      </c>
      <c r="J888" s="19" t="str">
        <f t="shared" si="55"/>
        <v>USA</v>
      </c>
    </row>
    <row r="889" spans="1:10" ht="16" x14ac:dyDescent="0.2">
      <c r="A889" s="18">
        <v>256.14727309725583</v>
      </c>
      <c r="B889" s="18">
        <f>A889*$M$8</f>
        <v>38422.090964588373</v>
      </c>
      <c r="C889" s="19">
        <v>0</v>
      </c>
      <c r="D889" s="19">
        <v>5000</v>
      </c>
      <c r="E889" s="19">
        <v>120</v>
      </c>
      <c r="F889" s="19">
        <v>100</v>
      </c>
      <c r="G889" s="18">
        <f t="shared" si="52"/>
        <v>7684.4181929176739</v>
      </c>
      <c r="H889" s="19">
        <f t="shared" si="53"/>
        <v>7807.363654862791</v>
      </c>
      <c r="I889" s="18">
        <f t="shared" si="54"/>
        <v>7807.363654862791</v>
      </c>
      <c r="J889" s="19" t="str">
        <f t="shared" si="55"/>
        <v>USA</v>
      </c>
    </row>
    <row r="890" spans="1:10" ht="16" x14ac:dyDescent="0.2">
      <c r="A890" s="18">
        <v>667.21894557923963</v>
      </c>
      <c r="B890" s="18">
        <f>A890*$M$8</f>
        <v>100082.84183688594</v>
      </c>
      <c r="C890" s="19">
        <v>0</v>
      </c>
      <c r="D890" s="19">
        <v>5000</v>
      </c>
      <c r="E890" s="19">
        <v>120</v>
      </c>
      <c r="F890" s="19">
        <v>100</v>
      </c>
      <c r="G890" s="18">
        <f t="shared" si="52"/>
        <v>20016.568367377185</v>
      </c>
      <c r="H890" s="19">
        <f t="shared" si="53"/>
        <v>28360.947278961976</v>
      </c>
      <c r="I890" s="18">
        <f t="shared" si="54"/>
        <v>28360.947278961976</v>
      </c>
      <c r="J890" s="19" t="str">
        <f t="shared" si="55"/>
        <v>USA</v>
      </c>
    </row>
    <row r="891" spans="1:10" ht="16" x14ac:dyDescent="0.2">
      <c r="A891" s="18">
        <v>548.81835028008481</v>
      </c>
      <c r="B891" s="18">
        <f>A891*$M$8</f>
        <v>82322.75254201272</v>
      </c>
      <c r="C891" s="19">
        <v>0</v>
      </c>
      <c r="D891" s="19">
        <v>5000</v>
      </c>
      <c r="E891" s="19">
        <v>120</v>
      </c>
      <c r="F891" s="19">
        <v>100</v>
      </c>
      <c r="G891" s="18">
        <f t="shared" si="52"/>
        <v>16464.55050840255</v>
      </c>
      <c r="H891" s="19">
        <f t="shared" si="53"/>
        <v>22440.917514004235</v>
      </c>
      <c r="I891" s="18">
        <f t="shared" si="54"/>
        <v>22440.917514004235</v>
      </c>
      <c r="J891" s="19" t="str">
        <f t="shared" si="55"/>
        <v>USA</v>
      </c>
    </row>
    <row r="892" spans="1:10" ht="16" x14ac:dyDescent="0.2">
      <c r="A892" s="18">
        <v>790.01315738540757</v>
      </c>
      <c r="B892" s="18">
        <f>A892*$M$8</f>
        <v>118501.97360781113</v>
      </c>
      <c r="C892" s="19">
        <v>0</v>
      </c>
      <c r="D892" s="19">
        <v>5000</v>
      </c>
      <c r="E892" s="19">
        <v>120</v>
      </c>
      <c r="F892" s="19">
        <v>100</v>
      </c>
      <c r="G892" s="18">
        <f t="shared" si="52"/>
        <v>23700.394721562217</v>
      </c>
      <c r="H892" s="19">
        <f t="shared" si="53"/>
        <v>34500.657869270377</v>
      </c>
      <c r="I892" s="18">
        <f t="shared" si="54"/>
        <v>34500.657869270377</v>
      </c>
      <c r="J892" s="19" t="str">
        <f t="shared" si="55"/>
        <v>USA</v>
      </c>
    </row>
    <row r="893" spans="1:10" ht="16" x14ac:dyDescent="0.2">
      <c r="A893" s="18">
        <v>351.13617654477071</v>
      </c>
      <c r="B893" s="18">
        <f>A893*$M$8</f>
        <v>52670.426481715607</v>
      </c>
      <c r="C893" s="19">
        <v>0</v>
      </c>
      <c r="D893" s="19">
        <v>5000</v>
      </c>
      <c r="E893" s="19">
        <v>120</v>
      </c>
      <c r="F893" s="19">
        <v>100</v>
      </c>
      <c r="G893" s="18">
        <f t="shared" si="52"/>
        <v>10534.085296343124</v>
      </c>
      <c r="H893" s="19">
        <f t="shared" si="53"/>
        <v>12556.808827238536</v>
      </c>
      <c r="I893" s="18">
        <f t="shared" si="54"/>
        <v>12556.808827238536</v>
      </c>
      <c r="J893" s="19" t="str">
        <f t="shared" si="55"/>
        <v>USA</v>
      </c>
    </row>
    <row r="894" spans="1:10" ht="16" x14ac:dyDescent="0.2">
      <c r="A894" s="18">
        <v>545.71918796082923</v>
      </c>
      <c r="B894" s="18">
        <f>A894*$M$8</f>
        <v>81857.87819412438</v>
      </c>
      <c r="C894" s="19">
        <v>0</v>
      </c>
      <c r="D894" s="19">
        <v>5000</v>
      </c>
      <c r="E894" s="19">
        <v>120</v>
      </c>
      <c r="F894" s="19">
        <v>100</v>
      </c>
      <c r="G894" s="18">
        <f t="shared" si="52"/>
        <v>16371.57563882487</v>
      </c>
      <c r="H894" s="19">
        <f t="shared" si="53"/>
        <v>22285.959398041457</v>
      </c>
      <c r="I894" s="18">
        <f t="shared" si="54"/>
        <v>22285.959398041457</v>
      </c>
      <c r="J894" s="19" t="str">
        <f t="shared" si="55"/>
        <v>USA</v>
      </c>
    </row>
    <row r="895" spans="1:10" ht="16" x14ac:dyDescent="0.2">
      <c r="A895" s="18">
        <v>302.39205765649308</v>
      </c>
      <c r="B895" s="18">
        <f>A895*$M$8</f>
        <v>45358.808648473962</v>
      </c>
      <c r="C895" s="19">
        <v>0</v>
      </c>
      <c r="D895" s="19">
        <v>5000</v>
      </c>
      <c r="E895" s="19">
        <v>120</v>
      </c>
      <c r="F895" s="19">
        <v>100</v>
      </c>
      <c r="G895" s="18">
        <f t="shared" si="52"/>
        <v>9071.7617296947938</v>
      </c>
      <c r="H895" s="19">
        <f t="shared" si="53"/>
        <v>10119.602882824649</v>
      </c>
      <c r="I895" s="18">
        <f t="shared" si="54"/>
        <v>10119.602882824649</v>
      </c>
      <c r="J895" s="19" t="str">
        <f t="shared" si="55"/>
        <v>USA</v>
      </c>
    </row>
    <row r="896" spans="1:10" ht="16" x14ac:dyDescent="0.2">
      <c r="A896" s="18">
        <v>303.31303267893986</v>
      </c>
      <c r="B896" s="18">
        <f>A896*$M$8</f>
        <v>45496.954901840982</v>
      </c>
      <c r="C896" s="19">
        <v>0</v>
      </c>
      <c r="D896" s="19">
        <v>5000</v>
      </c>
      <c r="E896" s="19">
        <v>120</v>
      </c>
      <c r="F896" s="19">
        <v>100</v>
      </c>
      <c r="G896" s="18">
        <f t="shared" si="52"/>
        <v>9099.3909803681963</v>
      </c>
      <c r="H896" s="19">
        <f t="shared" si="53"/>
        <v>10165.651633946996</v>
      </c>
      <c r="I896" s="18">
        <f t="shared" si="54"/>
        <v>10165.651633946996</v>
      </c>
      <c r="J896" s="19" t="str">
        <f t="shared" si="55"/>
        <v>USA</v>
      </c>
    </row>
    <row r="897" spans="1:10" ht="16" x14ac:dyDescent="0.2">
      <c r="A897" s="18">
        <v>782.14023494261323</v>
      </c>
      <c r="B897" s="18">
        <f>A897*$M$8</f>
        <v>117321.03524139199</v>
      </c>
      <c r="C897" s="19">
        <v>0</v>
      </c>
      <c r="D897" s="19">
        <v>5000</v>
      </c>
      <c r="E897" s="19">
        <v>120</v>
      </c>
      <c r="F897" s="19">
        <v>100</v>
      </c>
      <c r="G897" s="18">
        <f t="shared" si="52"/>
        <v>23464.207048278404</v>
      </c>
      <c r="H897" s="19">
        <f t="shared" si="53"/>
        <v>34107.011747130673</v>
      </c>
      <c r="I897" s="18">
        <f t="shared" si="54"/>
        <v>34107.011747130673</v>
      </c>
      <c r="J897" s="19" t="str">
        <f t="shared" si="55"/>
        <v>USA</v>
      </c>
    </row>
    <row r="898" spans="1:10" ht="16" x14ac:dyDescent="0.2">
      <c r="A898" s="18">
        <v>630.9286805013794</v>
      </c>
      <c r="B898" s="18">
        <f>A898*$M$8</f>
        <v>94639.302075206913</v>
      </c>
      <c r="C898" s="19">
        <v>0</v>
      </c>
      <c r="D898" s="19">
        <v>5000</v>
      </c>
      <c r="E898" s="19">
        <v>120</v>
      </c>
      <c r="F898" s="19">
        <v>100</v>
      </c>
      <c r="G898" s="18">
        <f t="shared" si="52"/>
        <v>18927.860415041388</v>
      </c>
      <c r="H898" s="19">
        <f t="shared" si="53"/>
        <v>26546.434025068971</v>
      </c>
      <c r="I898" s="18">
        <f t="shared" si="54"/>
        <v>26546.434025068971</v>
      </c>
      <c r="J898" s="19" t="str">
        <f t="shared" si="55"/>
        <v>USA</v>
      </c>
    </row>
    <row r="899" spans="1:10" ht="16" x14ac:dyDescent="0.2">
      <c r="A899" s="18">
        <v>218.33318668340016</v>
      </c>
      <c r="B899" s="18">
        <f>A899*$M$8</f>
        <v>32749.978002510023</v>
      </c>
      <c r="C899" s="19">
        <v>0</v>
      </c>
      <c r="D899" s="19">
        <v>5000</v>
      </c>
      <c r="E899" s="19">
        <v>120</v>
      </c>
      <c r="F899" s="19">
        <v>100</v>
      </c>
      <c r="G899" s="18">
        <f t="shared" ref="G899:G962" si="56">B899-(A899*E899)</f>
        <v>6549.9956005020031</v>
      </c>
      <c r="H899" s="19">
        <f t="shared" ref="H899:H962" si="57">B899-((A899*F899)+5000)</f>
        <v>5916.6593341700063</v>
      </c>
      <c r="I899" s="18">
        <f t="shared" ref="I899:I962" si="58">MAX(G899:H899)</f>
        <v>6549.9956005020031</v>
      </c>
      <c r="J899" s="19" t="str">
        <f t="shared" ref="J899:J962" si="59">IF(I899=H899,"USA","Europe")</f>
        <v>Europe</v>
      </c>
    </row>
    <row r="900" spans="1:10" ht="16" x14ac:dyDescent="0.2">
      <c r="A900" s="18">
        <v>525.86858790641122</v>
      </c>
      <c r="B900" s="18">
        <f>A900*$M$8</f>
        <v>78880.28818596169</v>
      </c>
      <c r="C900" s="19">
        <v>0</v>
      </c>
      <c r="D900" s="19">
        <v>5000</v>
      </c>
      <c r="E900" s="19">
        <v>120</v>
      </c>
      <c r="F900" s="19">
        <v>100</v>
      </c>
      <c r="G900" s="18">
        <f t="shared" si="56"/>
        <v>15776.057637192345</v>
      </c>
      <c r="H900" s="19">
        <f t="shared" si="57"/>
        <v>21293.429395320571</v>
      </c>
      <c r="I900" s="18">
        <f t="shared" si="58"/>
        <v>21293.429395320571</v>
      </c>
      <c r="J900" s="19" t="str">
        <f t="shared" si="59"/>
        <v>USA</v>
      </c>
    </row>
    <row r="901" spans="1:10" ht="16" x14ac:dyDescent="0.2">
      <c r="A901" s="18">
        <v>273.35694305289394</v>
      </c>
      <c r="B901" s="18">
        <f>A901*$M$8</f>
        <v>41003.541457934094</v>
      </c>
      <c r="C901" s="19">
        <v>0</v>
      </c>
      <c r="D901" s="19">
        <v>5000</v>
      </c>
      <c r="E901" s="19">
        <v>120</v>
      </c>
      <c r="F901" s="19">
        <v>100</v>
      </c>
      <c r="G901" s="18">
        <f t="shared" si="56"/>
        <v>8200.7082915868232</v>
      </c>
      <c r="H901" s="19">
        <f t="shared" si="57"/>
        <v>8667.8471526446992</v>
      </c>
      <c r="I901" s="18">
        <f t="shared" si="58"/>
        <v>8667.8471526446992</v>
      </c>
      <c r="J901" s="19" t="str">
        <f t="shared" si="59"/>
        <v>USA</v>
      </c>
    </row>
    <row r="902" spans="1:10" ht="16" x14ac:dyDescent="0.2">
      <c r="A902" s="18">
        <v>710.1418899885108</v>
      </c>
      <c r="B902" s="18">
        <f>A902*$M$8</f>
        <v>106521.28349827662</v>
      </c>
      <c r="C902" s="19">
        <v>0</v>
      </c>
      <c r="D902" s="19">
        <v>5000</v>
      </c>
      <c r="E902" s="19">
        <v>120</v>
      </c>
      <c r="F902" s="19">
        <v>100</v>
      </c>
      <c r="G902" s="18">
        <f t="shared" si="56"/>
        <v>21304.256699655321</v>
      </c>
      <c r="H902" s="19">
        <f t="shared" si="57"/>
        <v>30507.094499425541</v>
      </c>
      <c r="I902" s="18">
        <f t="shared" si="58"/>
        <v>30507.094499425541</v>
      </c>
      <c r="J902" s="19" t="str">
        <f t="shared" si="59"/>
        <v>USA</v>
      </c>
    </row>
    <row r="903" spans="1:10" ht="16" x14ac:dyDescent="0.2">
      <c r="A903" s="18">
        <v>754.74503690132178</v>
      </c>
      <c r="B903" s="18">
        <f>A903*$M$8</f>
        <v>113211.75553519827</v>
      </c>
      <c r="C903" s="19">
        <v>0</v>
      </c>
      <c r="D903" s="19">
        <v>5000</v>
      </c>
      <c r="E903" s="19">
        <v>120</v>
      </c>
      <c r="F903" s="19">
        <v>100</v>
      </c>
      <c r="G903" s="18">
        <f t="shared" si="56"/>
        <v>22642.351107039663</v>
      </c>
      <c r="H903" s="19">
        <f t="shared" si="57"/>
        <v>32737.251845066101</v>
      </c>
      <c r="I903" s="18">
        <f t="shared" si="58"/>
        <v>32737.251845066101</v>
      </c>
      <c r="J903" s="19" t="str">
        <f t="shared" si="59"/>
        <v>USA</v>
      </c>
    </row>
    <row r="904" spans="1:10" ht="16" x14ac:dyDescent="0.2">
      <c r="A904" s="18">
        <v>399.83520051456765</v>
      </c>
      <c r="B904" s="18">
        <f>A904*$M$8</f>
        <v>59975.280077185147</v>
      </c>
      <c r="C904" s="19">
        <v>0</v>
      </c>
      <c r="D904" s="19">
        <v>5000</v>
      </c>
      <c r="E904" s="19">
        <v>120</v>
      </c>
      <c r="F904" s="19">
        <v>100</v>
      </c>
      <c r="G904" s="18">
        <f t="shared" si="56"/>
        <v>11995.056015437032</v>
      </c>
      <c r="H904" s="19">
        <f t="shared" si="57"/>
        <v>14991.760025728385</v>
      </c>
      <c r="I904" s="18">
        <f t="shared" si="58"/>
        <v>14991.760025728385</v>
      </c>
      <c r="J904" s="19" t="str">
        <f t="shared" si="59"/>
        <v>USA</v>
      </c>
    </row>
    <row r="905" spans="1:10" ht="16" x14ac:dyDescent="0.2">
      <c r="A905" s="18">
        <v>630.21504833838674</v>
      </c>
      <c r="B905" s="18">
        <f>A905*$M$8</f>
        <v>94532.257250758004</v>
      </c>
      <c r="C905" s="19">
        <v>0</v>
      </c>
      <c r="D905" s="19">
        <v>5000</v>
      </c>
      <c r="E905" s="19">
        <v>120</v>
      </c>
      <c r="F905" s="19">
        <v>100</v>
      </c>
      <c r="G905" s="18">
        <f t="shared" si="56"/>
        <v>18906.451450151595</v>
      </c>
      <c r="H905" s="19">
        <f t="shared" si="57"/>
        <v>26510.752416919335</v>
      </c>
      <c r="I905" s="18">
        <f t="shared" si="58"/>
        <v>26510.752416919335</v>
      </c>
      <c r="J905" s="19" t="str">
        <f t="shared" si="59"/>
        <v>USA</v>
      </c>
    </row>
    <row r="906" spans="1:10" ht="16" x14ac:dyDescent="0.2">
      <c r="A906" s="18">
        <v>224.31742326557517</v>
      </c>
      <c r="B906" s="18">
        <f>A906*$M$8</f>
        <v>33647.613489836272</v>
      </c>
      <c r="C906" s="19">
        <v>0</v>
      </c>
      <c r="D906" s="19">
        <v>5000</v>
      </c>
      <c r="E906" s="19">
        <v>120</v>
      </c>
      <c r="F906" s="19">
        <v>100</v>
      </c>
      <c r="G906" s="18">
        <f t="shared" si="56"/>
        <v>6729.5226979672516</v>
      </c>
      <c r="H906" s="19">
        <f t="shared" si="57"/>
        <v>6215.8711632787563</v>
      </c>
      <c r="I906" s="18">
        <f t="shared" si="58"/>
        <v>6729.5226979672516</v>
      </c>
      <c r="J906" s="19" t="str">
        <f t="shared" si="59"/>
        <v>Europe</v>
      </c>
    </row>
    <row r="907" spans="1:10" ht="16" x14ac:dyDescent="0.2">
      <c r="A907" s="18">
        <v>302.93282452175993</v>
      </c>
      <c r="B907" s="18">
        <f>A907*$M$8</f>
        <v>45439.923678263985</v>
      </c>
      <c r="C907" s="19">
        <v>0</v>
      </c>
      <c r="D907" s="19">
        <v>5000</v>
      </c>
      <c r="E907" s="19">
        <v>120</v>
      </c>
      <c r="F907" s="19">
        <v>100</v>
      </c>
      <c r="G907" s="18">
        <f t="shared" si="56"/>
        <v>9087.9847356527971</v>
      </c>
      <c r="H907" s="19">
        <f t="shared" si="57"/>
        <v>10146.641226087995</v>
      </c>
      <c r="I907" s="18">
        <f t="shared" si="58"/>
        <v>10146.641226087995</v>
      </c>
      <c r="J907" s="19" t="str">
        <f t="shared" si="59"/>
        <v>USA</v>
      </c>
    </row>
    <row r="908" spans="1:10" ht="16" x14ac:dyDescent="0.2">
      <c r="A908" s="18">
        <v>391.98173721878868</v>
      </c>
      <c r="B908" s="18">
        <f>A908*$M$8</f>
        <v>58797.2605828183</v>
      </c>
      <c r="C908" s="19">
        <v>0</v>
      </c>
      <c r="D908" s="19">
        <v>5000</v>
      </c>
      <c r="E908" s="19">
        <v>120</v>
      </c>
      <c r="F908" s="19">
        <v>100</v>
      </c>
      <c r="G908" s="18">
        <f t="shared" si="56"/>
        <v>11759.452116563662</v>
      </c>
      <c r="H908" s="19">
        <f t="shared" si="57"/>
        <v>14599.086860939431</v>
      </c>
      <c r="I908" s="18">
        <f t="shared" si="58"/>
        <v>14599.086860939431</v>
      </c>
      <c r="J908" s="19" t="str">
        <f t="shared" si="59"/>
        <v>USA</v>
      </c>
    </row>
    <row r="909" spans="1:10" ht="16" x14ac:dyDescent="0.2">
      <c r="A909" s="18">
        <v>637.05743618172471</v>
      </c>
      <c r="B909" s="18">
        <f>A909*$M$8</f>
        <v>95558.615427258701</v>
      </c>
      <c r="C909" s="19">
        <v>0</v>
      </c>
      <c r="D909" s="19">
        <v>5000</v>
      </c>
      <c r="E909" s="19">
        <v>120</v>
      </c>
      <c r="F909" s="19">
        <v>100</v>
      </c>
      <c r="G909" s="18">
        <f t="shared" si="56"/>
        <v>19111.72308545174</v>
      </c>
      <c r="H909" s="19">
        <f t="shared" si="57"/>
        <v>26852.871809086224</v>
      </c>
      <c r="I909" s="18">
        <f t="shared" si="58"/>
        <v>26852.871809086224</v>
      </c>
      <c r="J909" s="19" t="str">
        <f t="shared" si="59"/>
        <v>USA</v>
      </c>
    </row>
    <row r="910" spans="1:10" ht="16" x14ac:dyDescent="0.2">
      <c r="A910" s="18">
        <v>624.3299062477098</v>
      </c>
      <c r="B910" s="18">
        <f>A910*$M$8</f>
        <v>93649.485937156467</v>
      </c>
      <c r="C910" s="19">
        <v>0</v>
      </c>
      <c r="D910" s="19">
        <v>5000</v>
      </c>
      <c r="E910" s="19">
        <v>120</v>
      </c>
      <c r="F910" s="19">
        <v>100</v>
      </c>
      <c r="G910" s="18">
        <f t="shared" si="56"/>
        <v>18729.897187431285</v>
      </c>
      <c r="H910" s="19">
        <f t="shared" si="57"/>
        <v>26216.495312385479</v>
      </c>
      <c r="I910" s="18">
        <f t="shared" si="58"/>
        <v>26216.495312385479</v>
      </c>
      <c r="J910" s="19" t="str">
        <f t="shared" si="59"/>
        <v>USA</v>
      </c>
    </row>
    <row r="911" spans="1:10" ht="16" x14ac:dyDescent="0.2">
      <c r="A911" s="18">
        <v>312.73430525918229</v>
      </c>
      <c r="B911" s="18">
        <f>A911*$M$8</f>
        <v>46910.145788877344</v>
      </c>
      <c r="C911" s="19">
        <v>0</v>
      </c>
      <c r="D911" s="19">
        <v>5000</v>
      </c>
      <c r="E911" s="19">
        <v>120</v>
      </c>
      <c r="F911" s="19">
        <v>100</v>
      </c>
      <c r="G911" s="18">
        <f t="shared" si="56"/>
        <v>9382.0291577754688</v>
      </c>
      <c r="H911" s="19">
        <f t="shared" si="57"/>
        <v>10636.715262959115</v>
      </c>
      <c r="I911" s="18">
        <f t="shared" si="58"/>
        <v>10636.715262959115</v>
      </c>
      <c r="J911" s="19" t="str">
        <f t="shared" si="59"/>
        <v>USA</v>
      </c>
    </row>
    <row r="912" spans="1:10" ht="16" x14ac:dyDescent="0.2">
      <c r="A912" s="18">
        <v>725.46849107624428</v>
      </c>
      <c r="B912" s="18">
        <f>A912*$M$8</f>
        <v>108820.27366143664</v>
      </c>
      <c r="C912" s="19">
        <v>0</v>
      </c>
      <c r="D912" s="19">
        <v>5000</v>
      </c>
      <c r="E912" s="19">
        <v>120</v>
      </c>
      <c r="F912" s="19">
        <v>100</v>
      </c>
      <c r="G912" s="18">
        <f t="shared" si="56"/>
        <v>21764.054732287332</v>
      </c>
      <c r="H912" s="19">
        <f t="shared" si="57"/>
        <v>31273.42455381222</v>
      </c>
      <c r="I912" s="18">
        <f t="shared" si="58"/>
        <v>31273.42455381222</v>
      </c>
      <c r="J912" s="19" t="str">
        <f t="shared" si="59"/>
        <v>USA</v>
      </c>
    </row>
    <row r="913" spans="1:10" ht="16" x14ac:dyDescent="0.2">
      <c r="A913" s="18">
        <v>348.92951843744589</v>
      </c>
      <c r="B913" s="18">
        <f>A913*$M$8</f>
        <v>52339.427765616885</v>
      </c>
      <c r="C913" s="19">
        <v>0</v>
      </c>
      <c r="D913" s="19">
        <v>5000</v>
      </c>
      <c r="E913" s="19">
        <v>120</v>
      </c>
      <c r="F913" s="19">
        <v>100</v>
      </c>
      <c r="G913" s="18">
        <f t="shared" si="56"/>
        <v>10467.885553123378</v>
      </c>
      <c r="H913" s="19">
        <f t="shared" si="57"/>
        <v>12446.475921872297</v>
      </c>
      <c r="I913" s="18">
        <f t="shared" si="58"/>
        <v>12446.475921872297</v>
      </c>
      <c r="J913" s="19" t="str">
        <f t="shared" si="59"/>
        <v>USA</v>
      </c>
    </row>
    <row r="914" spans="1:10" ht="16" x14ac:dyDescent="0.2">
      <c r="A914" s="18">
        <v>658.41637815275067</v>
      </c>
      <c r="B914" s="18">
        <f>A914*$M$8</f>
        <v>98762.456722912597</v>
      </c>
      <c r="C914" s="19">
        <v>0</v>
      </c>
      <c r="D914" s="19">
        <v>5000</v>
      </c>
      <c r="E914" s="19">
        <v>120</v>
      </c>
      <c r="F914" s="19">
        <v>100</v>
      </c>
      <c r="G914" s="18">
        <f t="shared" si="56"/>
        <v>19752.491344582522</v>
      </c>
      <c r="H914" s="19">
        <f t="shared" si="57"/>
        <v>27920.818907637527</v>
      </c>
      <c r="I914" s="18">
        <f t="shared" si="58"/>
        <v>27920.818907637527</v>
      </c>
      <c r="J914" s="19" t="str">
        <f t="shared" si="59"/>
        <v>USA</v>
      </c>
    </row>
    <row r="915" spans="1:10" ht="16" x14ac:dyDescent="0.2">
      <c r="A915" s="18">
        <v>204.06761327947845</v>
      </c>
      <c r="B915" s="18">
        <f>A915*$M$8</f>
        <v>30610.141991921766</v>
      </c>
      <c r="C915" s="19">
        <v>0</v>
      </c>
      <c r="D915" s="19">
        <v>5000</v>
      </c>
      <c r="E915" s="19">
        <v>120</v>
      </c>
      <c r="F915" s="19">
        <v>100</v>
      </c>
      <c r="G915" s="18">
        <f t="shared" si="56"/>
        <v>6122.028398384351</v>
      </c>
      <c r="H915" s="19">
        <f t="shared" si="57"/>
        <v>5203.3806639739196</v>
      </c>
      <c r="I915" s="18">
        <f t="shared" si="58"/>
        <v>6122.028398384351</v>
      </c>
      <c r="J915" s="19" t="str">
        <f t="shared" si="59"/>
        <v>Europe</v>
      </c>
    </row>
    <row r="916" spans="1:10" ht="16" x14ac:dyDescent="0.2">
      <c r="A916" s="18">
        <v>764.37638819421477</v>
      </c>
      <c r="B916" s="18">
        <f>A916*$M$8</f>
        <v>114656.45822913221</v>
      </c>
      <c r="C916" s="19">
        <v>0</v>
      </c>
      <c r="D916" s="19">
        <v>5000</v>
      </c>
      <c r="E916" s="19">
        <v>120</v>
      </c>
      <c r="F916" s="19">
        <v>100</v>
      </c>
      <c r="G916" s="18">
        <f t="shared" si="56"/>
        <v>22931.291645826437</v>
      </c>
      <c r="H916" s="19">
        <f t="shared" si="57"/>
        <v>33218.819409710733</v>
      </c>
      <c r="I916" s="18">
        <f t="shared" si="58"/>
        <v>33218.819409710733</v>
      </c>
      <c r="J916" s="19" t="str">
        <f t="shared" si="59"/>
        <v>USA</v>
      </c>
    </row>
    <row r="917" spans="1:10" ht="16" x14ac:dyDescent="0.2">
      <c r="A917" s="18">
        <v>273.95638016702441</v>
      </c>
      <c r="B917" s="18">
        <f>A917*$M$8</f>
        <v>41093.457025053664</v>
      </c>
      <c r="C917" s="19">
        <v>0</v>
      </c>
      <c r="D917" s="19">
        <v>5000</v>
      </c>
      <c r="E917" s="19">
        <v>120</v>
      </c>
      <c r="F917" s="19">
        <v>100</v>
      </c>
      <c r="G917" s="18">
        <f t="shared" si="56"/>
        <v>8218.6914050107371</v>
      </c>
      <c r="H917" s="19">
        <f t="shared" si="57"/>
        <v>8697.8190083512236</v>
      </c>
      <c r="I917" s="18">
        <f t="shared" si="58"/>
        <v>8697.8190083512236</v>
      </c>
      <c r="J917" s="19" t="str">
        <f t="shared" si="59"/>
        <v>USA</v>
      </c>
    </row>
    <row r="918" spans="1:10" ht="16" x14ac:dyDescent="0.2">
      <c r="A918" s="18">
        <v>584.88146717887435</v>
      </c>
      <c r="B918" s="18">
        <f>A918*$M$8</f>
        <v>87732.220076831145</v>
      </c>
      <c r="C918" s="19">
        <v>0</v>
      </c>
      <c r="D918" s="19">
        <v>5000</v>
      </c>
      <c r="E918" s="19">
        <v>120</v>
      </c>
      <c r="F918" s="19">
        <v>100</v>
      </c>
      <c r="G918" s="18">
        <f t="shared" si="56"/>
        <v>17546.444015366229</v>
      </c>
      <c r="H918" s="19">
        <f t="shared" si="57"/>
        <v>24244.073358943708</v>
      </c>
      <c r="I918" s="18">
        <f t="shared" si="58"/>
        <v>24244.073358943708</v>
      </c>
      <c r="J918" s="19" t="str">
        <f t="shared" si="59"/>
        <v>USA</v>
      </c>
    </row>
    <row r="919" spans="1:10" ht="16" x14ac:dyDescent="0.2">
      <c r="A919" s="18">
        <v>302.81887534205748</v>
      </c>
      <c r="B919" s="18">
        <f>A919*$M$8</f>
        <v>45422.831301308623</v>
      </c>
      <c r="C919" s="19">
        <v>0</v>
      </c>
      <c r="D919" s="19">
        <v>5000</v>
      </c>
      <c r="E919" s="19">
        <v>120</v>
      </c>
      <c r="F919" s="19">
        <v>100</v>
      </c>
      <c r="G919" s="18">
        <f t="shared" si="56"/>
        <v>9084.5662602617231</v>
      </c>
      <c r="H919" s="19">
        <f t="shared" si="57"/>
        <v>10140.943767102879</v>
      </c>
      <c r="I919" s="18">
        <f t="shared" si="58"/>
        <v>10140.943767102879</v>
      </c>
      <c r="J919" s="19" t="str">
        <f t="shared" si="59"/>
        <v>USA</v>
      </c>
    </row>
    <row r="920" spans="1:10" ht="16" x14ac:dyDescent="0.2">
      <c r="A920" s="18">
        <v>276.83787396030402</v>
      </c>
      <c r="B920" s="18">
        <f>A920*$M$8</f>
        <v>41525.681094045605</v>
      </c>
      <c r="C920" s="19">
        <v>0</v>
      </c>
      <c r="D920" s="19">
        <v>5000</v>
      </c>
      <c r="E920" s="19">
        <v>120</v>
      </c>
      <c r="F920" s="19">
        <v>100</v>
      </c>
      <c r="G920" s="18">
        <f t="shared" si="56"/>
        <v>8305.1362188091225</v>
      </c>
      <c r="H920" s="19">
        <f t="shared" si="57"/>
        <v>8841.893698015203</v>
      </c>
      <c r="I920" s="18">
        <f t="shared" si="58"/>
        <v>8841.893698015203</v>
      </c>
      <c r="J920" s="19" t="str">
        <f t="shared" si="59"/>
        <v>USA</v>
      </c>
    </row>
    <row r="921" spans="1:10" ht="16" x14ac:dyDescent="0.2">
      <c r="A921" s="18">
        <v>414.14765082958507</v>
      </c>
      <c r="B921" s="18">
        <f>A921*$M$8</f>
        <v>62122.147624437763</v>
      </c>
      <c r="C921" s="19">
        <v>0</v>
      </c>
      <c r="D921" s="19">
        <v>5000</v>
      </c>
      <c r="E921" s="19">
        <v>120</v>
      </c>
      <c r="F921" s="19">
        <v>100</v>
      </c>
      <c r="G921" s="18">
        <f t="shared" si="56"/>
        <v>12424.429524887557</v>
      </c>
      <c r="H921" s="19">
        <f t="shared" si="57"/>
        <v>15707.382541479252</v>
      </c>
      <c r="I921" s="18">
        <f t="shared" si="58"/>
        <v>15707.382541479252</v>
      </c>
      <c r="J921" s="19" t="str">
        <f t="shared" si="59"/>
        <v>USA</v>
      </c>
    </row>
    <row r="922" spans="1:10" ht="16" x14ac:dyDescent="0.2">
      <c r="A922" s="18">
        <v>579.56749283688487</v>
      </c>
      <c r="B922" s="18">
        <f>A922*$M$8</f>
        <v>86935.123925532724</v>
      </c>
      <c r="C922" s="19">
        <v>0</v>
      </c>
      <c r="D922" s="19">
        <v>5000</v>
      </c>
      <c r="E922" s="19">
        <v>120</v>
      </c>
      <c r="F922" s="19">
        <v>100</v>
      </c>
      <c r="G922" s="18">
        <f t="shared" si="56"/>
        <v>17387.024785106536</v>
      </c>
      <c r="H922" s="19">
        <f t="shared" si="57"/>
        <v>23978.374641844239</v>
      </c>
      <c r="I922" s="18">
        <f t="shared" si="58"/>
        <v>23978.374641844239</v>
      </c>
      <c r="J922" s="19" t="str">
        <f t="shared" si="59"/>
        <v>USA</v>
      </c>
    </row>
    <row r="923" spans="1:10" ht="16" x14ac:dyDescent="0.2">
      <c r="A923" s="18">
        <v>390.85210952481822</v>
      </c>
      <c r="B923" s="18">
        <f>A923*$M$8</f>
        <v>58627.816428722734</v>
      </c>
      <c r="C923" s="19">
        <v>0</v>
      </c>
      <c r="D923" s="19">
        <v>5000</v>
      </c>
      <c r="E923" s="19">
        <v>120</v>
      </c>
      <c r="F923" s="19">
        <v>100</v>
      </c>
      <c r="G923" s="18">
        <f t="shared" si="56"/>
        <v>11725.563285744545</v>
      </c>
      <c r="H923" s="19">
        <f t="shared" si="57"/>
        <v>14542.605476240911</v>
      </c>
      <c r="I923" s="18">
        <f t="shared" si="58"/>
        <v>14542.605476240911</v>
      </c>
      <c r="J923" s="19" t="str">
        <f t="shared" si="59"/>
        <v>USA</v>
      </c>
    </row>
    <row r="924" spans="1:10" ht="16" x14ac:dyDescent="0.2">
      <c r="A924" s="18">
        <v>251.40478361929058</v>
      </c>
      <c r="B924" s="18">
        <f>A924*$M$8</f>
        <v>37710.717542893588</v>
      </c>
      <c r="C924" s="19">
        <v>0</v>
      </c>
      <c r="D924" s="19">
        <v>5000</v>
      </c>
      <c r="E924" s="19">
        <v>120</v>
      </c>
      <c r="F924" s="19">
        <v>100</v>
      </c>
      <c r="G924" s="18">
        <f t="shared" si="56"/>
        <v>7542.1435085787161</v>
      </c>
      <c r="H924" s="19">
        <f t="shared" si="57"/>
        <v>7570.2391809645305</v>
      </c>
      <c r="I924" s="18">
        <f t="shared" si="58"/>
        <v>7570.2391809645305</v>
      </c>
      <c r="J924" s="19" t="str">
        <f t="shared" si="59"/>
        <v>USA</v>
      </c>
    </row>
    <row r="925" spans="1:10" ht="16" x14ac:dyDescent="0.2">
      <c r="A925" s="18">
        <v>760.19828941682272</v>
      </c>
      <c r="B925" s="18">
        <f>A925*$M$8</f>
        <v>114029.74341252341</v>
      </c>
      <c r="C925" s="19">
        <v>0</v>
      </c>
      <c r="D925" s="19">
        <v>5000</v>
      </c>
      <c r="E925" s="19">
        <v>120</v>
      </c>
      <c r="F925" s="19">
        <v>100</v>
      </c>
      <c r="G925" s="18">
        <f t="shared" si="56"/>
        <v>22805.948682504692</v>
      </c>
      <c r="H925" s="19">
        <f t="shared" si="57"/>
        <v>33009.914470841148</v>
      </c>
      <c r="I925" s="18">
        <f t="shared" si="58"/>
        <v>33009.914470841148</v>
      </c>
      <c r="J925" s="19" t="str">
        <f t="shared" si="59"/>
        <v>USA</v>
      </c>
    </row>
    <row r="926" spans="1:10" ht="16" x14ac:dyDescent="0.2">
      <c r="A926" s="18">
        <v>252.65022853978454</v>
      </c>
      <c r="B926" s="18">
        <f>A926*$M$8</f>
        <v>37897.53428096768</v>
      </c>
      <c r="C926" s="19">
        <v>0</v>
      </c>
      <c r="D926" s="19">
        <v>5000</v>
      </c>
      <c r="E926" s="19">
        <v>120</v>
      </c>
      <c r="F926" s="19">
        <v>100</v>
      </c>
      <c r="G926" s="18">
        <f t="shared" si="56"/>
        <v>7579.5068561935368</v>
      </c>
      <c r="H926" s="19">
        <f t="shared" si="57"/>
        <v>7632.5114269892256</v>
      </c>
      <c r="I926" s="18">
        <f t="shared" si="58"/>
        <v>7632.5114269892256</v>
      </c>
      <c r="J926" s="19" t="str">
        <f t="shared" si="59"/>
        <v>USA</v>
      </c>
    </row>
    <row r="927" spans="1:10" ht="16" x14ac:dyDescent="0.2">
      <c r="A927" s="18">
        <v>692.39106815885339</v>
      </c>
      <c r="B927" s="18">
        <f>A927*$M$8</f>
        <v>103858.660223828</v>
      </c>
      <c r="C927" s="19">
        <v>0</v>
      </c>
      <c r="D927" s="19">
        <v>5000</v>
      </c>
      <c r="E927" s="19">
        <v>120</v>
      </c>
      <c r="F927" s="19">
        <v>100</v>
      </c>
      <c r="G927" s="18">
        <f t="shared" si="56"/>
        <v>20771.732044765595</v>
      </c>
      <c r="H927" s="19">
        <f t="shared" si="57"/>
        <v>29619.553407942658</v>
      </c>
      <c r="I927" s="18">
        <f t="shared" si="58"/>
        <v>29619.553407942658</v>
      </c>
      <c r="J927" s="19" t="str">
        <f t="shared" si="59"/>
        <v>USA</v>
      </c>
    </row>
    <row r="928" spans="1:10" ht="16" x14ac:dyDescent="0.2">
      <c r="A928" s="18">
        <v>616.68254584850865</v>
      </c>
      <c r="B928" s="18">
        <f>A928*$M$8</f>
        <v>92502.381877276304</v>
      </c>
      <c r="C928" s="19">
        <v>0</v>
      </c>
      <c r="D928" s="19">
        <v>5000</v>
      </c>
      <c r="E928" s="19">
        <v>120</v>
      </c>
      <c r="F928" s="19">
        <v>100</v>
      </c>
      <c r="G928" s="18">
        <f t="shared" si="56"/>
        <v>18500.47637545527</v>
      </c>
      <c r="H928" s="19">
        <f t="shared" si="57"/>
        <v>25834.127292425444</v>
      </c>
      <c r="I928" s="18">
        <f t="shared" si="58"/>
        <v>25834.127292425444</v>
      </c>
      <c r="J928" s="19" t="str">
        <f t="shared" si="59"/>
        <v>USA</v>
      </c>
    </row>
    <row r="929" spans="1:10" ht="16" x14ac:dyDescent="0.2">
      <c r="A929" s="18">
        <v>783.54807588437018</v>
      </c>
      <c r="B929" s="18">
        <f>A929*$M$8</f>
        <v>117532.21138265553</v>
      </c>
      <c r="C929" s="19">
        <v>0</v>
      </c>
      <c r="D929" s="19">
        <v>5000</v>
      </c>
      <c r="E929" s="19">
        <v>120</v>
      </c>
      <c r="F929" s="19">
        <v>100</v>
      </c>
      <c r="G929" s="18">
        <f t="shared" si="56"/>
        <v>23506.442276531103</v>
      </c>
      <c r="H929" s="19">
        <f t="shared" si="57"/>
        <v>34177.40379421851</v>
      </c>
      <c r="I929" s="18">
        <f t="shared" si="58"/>
        <v>34177.40379421851</v>
      </c>
      <c r="J929" s="19" t="str">
        <f t="shared" si="59"/>
        <v>USA</v>
      </c>
    </row>
    <row r="930" spans="1:10" ht="16" x14ac:dyDescent="0.2">
      <c r="A930" s="18">
        <v>292.51138860942393</v>
      </c>
      <c r="B930" s="18">
        <f>A930*$M$8</f>
        <v>43876.70829141359</v>
      </c>
      <c r="C930" s="19">
        <v>0</v>
      </c>
      <c r="D930" s="19">
        <v>5000</v>
      </c>
      <c r="E930" s="19">
        <v>120</v>
      </c>
      <c r="F930" s="19">
        <v>100</v>
      </c>
      <c r="G930" s="18">
        <f t="shared" si="56"/>
        <v>8775.3416582827194</v>
      </c>
      <c r="H930" s="19">
        <f t="shared" si="57"/>
        <v>9625.5694304712015</v>
      </c>
      <c r="I930" s="18">
        <f t="shared" si="58"/>
        <v>9625.5694304712015</v>
      </c>
      <c r="J930" s="19" t="str">
        <f t="shared" si="59"/>
        <v>USA</v>
      </c>
    </row>
    <row r="931" spans="1:10" ht="16" x14ac:dyDescent="0.2">
      <c r="A931" s="18">
        <v>438.90835858830638</v>
      </c>
      <c r="B931" s="18">
        <f>A931*$M$8</f>
        <v>65836.253788245958</v>
      </c>
      <c r="C931" s="19">
        <v>0</v>
      </c>
      <c r="D931" s="19">
        <v>5000</v>
      </c>
      <c r="E931" s="19">
        <v>120</v>
      </c>
      <c r="F931" s="19">
        <v>100</v>
      </c>
      <c r="G931" s="18">
        <f t="shared" si="56"/>
        <v>13167.250757649192</v>
      </c>
      <c r="H931" s="19">
        <f t="shared" si="57"/>
        <v>16945.417929415322</v>
      </c>
      <c r="I931" s="18">
        <f t="shared" si="58"/>
        <v>16945.417929415322</v>
      </c>
      <c r="J931" s="19" t="str">
        <f t="shared" si="59"/>
        <v>USA</v>
      </c>
    </row>
    <row r="932" spans="1:10" ht="16" x14ac:dyDescent="0.2">
      <c r="A932" s="18">
        <v>332.78279366566932</v>
      </c>
      <c r="B932" s="18">
        <f>A932*$M$8</f>
        <v>49917.419049850396</v>
      </c>
      <c r="C932" s="19">
        <v>0</v>
      </c>
      <c r="D932" s="19">
        <v>5000</v>
      </c>
      <c r="E932" s="19">
        <v>120</v>
      </c>
      <c r="F932" s="19">
        <v>100</v>
      </c>
      <c r="G932" s="18">
        <f t="shared" si="56"/>
        <v>9983.4838099700792</v>
      </c>
      <c r="H932" s="19">
        <f t="shared" si="57"/>
        <v>11639.139683283465</v>
      </c>
      <c r="I932" s="18">
        <f t="shared" si="58"/>
        <v>11639.139683283465</v>
      </c>
      <c r="J932" s="19" t="str">
        <f t="shared" si="59"/>
        <v>USA</v>
      </c>
    </row>
    <row r="933" spans="1:10" ht="16" x14ac:dyDescent="0.2">
      <c r="A933" s="18">
        <v>480.41313890386988</v>
      </c>
      <c r="B933" s="18">
        <f>A933*$M$8</f>
        <v>72061.970835580476</v>
      </c>
      <c r="C933" s="19">
        <v>0</v>
      </c>
      <c r="D933" s="19">
        <v>5000</v>
      </c>
      <c r="E933" s="19">
        <v>120</v>
      </c>
      <c r="F933" s="19">
        <v>100</v>
      </c>
      <c r="G933" s="18">
        <f t="shared" si="56"/>
        <v>14412.394167116094</v>
      </c>
      <c r="H933" s="19">
        <f t="shared" si="57"/>
        <v>19020.656945193485</v>
      </c>
      <c r="I933" s="18">
        <f t="shared" si="58"/>
        <v>19020.656945193485</v>
      </c>
      <c r="J933" s="19" t="str">
        <f t="shared" si="59"/>
        <v>USA</v>
      </c>
    </row>
    <row r="934" spans="1:10" ht="16" x14ac:dyDescent="0.2">
      <c r="A934" s="18">
        <v>703.62555734050716</v>
      </c>
      <c r="B934" s="18">
        <f>A934*$M$8</f>
        <v>105543.83360107607</v>
      </c>
      <c r="C934" s="19">
        <v>0</v>
      </c>
      <c r="D934" s="19">
        <v>5000</v>
      </c>
      <c r="E934" s="19">
        <v>120</v>
      </c>
      <c r="F934" s="19">
        <v>100</v>
      </c>
      <c r="G934" s="18">
        <f t="shared" si="56"/>
        <v>21108.766720215208</v>
      </c>
      <c r="H934" s="19">
        <f t="shared" si="57"/>
        <v>30181.277867025346</v>
      </c>
      <c r="I934" s="18">
        <f t="shared" si="58"/>
        <v>30181.277867025346</v>
      </c>
      <c r="J934" s="19" t="str">
        <f t="shared" si="59"/>
        <v>USA</v>
      </c>
    </row>
    <row r="935" spans="1:10" ht="16" x14ac:dyDescent="0.2">
      <c r="A935" s="18">
        <v>434.74222190433284</v>
      </c>
      <c r="B935" s="18">
        <f>A935*$M$8</f>
        <v>65211.333285649926</v>
      </c>
      <c r="C935" s="19">
        <v>0</v>
      </c>
      <c r="D935" s="19">
        <v>5000</v>
      </c>
      <c r="E935" s="19">
        <v>120</v>
      </c>
      <c r="F935" s="19">
        <v>100</v>
      </c>
      <c r="G935" s="18">
        <f t="shared" si="56"/>
        <v>13042.266657129985</v>
      </c>
      <c r="H935" s="19">
        <f t="shared" si="57"/>
        <v>16737.111095216642</v>
      </c>
      <c r="I935" s="18">
        <f t="shared" si="58"/>
        <v>16737.111095216642</v>
      </c>
      <c r="J935" s="19" t="str">
        <f t="shared" si="59"/>
        <v>USA</v>
      </c>
    </row>
    <row r="936" spans="1:10" ht="16" x14ac:dyDescent="0.2">
      <c r="A936" s="18">
        <v>512.52354612225827</v>
      </c>
      <c r="B936" s="18">
        <f>A936*$M$8</f>
        <v>76878.531918338733</v>
      </c>
      <c r="C936" s="19">
        <v>0</v>
      </c>
      <c r="D936" s="19">
        <v>5000</v>
      </c>
      <c r="E936" s="19">
        <v>120</v>
      </c>
      <c r="F936" s="19">
        <v>100</v>
      </c>
      <c r="G936" s="18">
        <f t="shared" si="56"/>
        <v>15375.706383667741</v>
      </c>
      <c r="H936" s="19">
        <f t="shared" si="57"/>
        <v>20626.177306112906</v>
      </c>
      <c r="I936" s="18">
        <f t="shared" si="58"/>
        <v>20626.177306112906</v>
      </c>
      <c r="J936" s="19" t="str">
        <f t="shared" si="59"/>
        <v>USA</v>
      </c>
    </row>
    <row r="937" spans="1:10" ht="16" x14ac:dyDescent="0.2">
      <c r="A937" s="18">
        <v>383.23967679554579</v>
      </c>
      <c r="B937" s="18">
        <f>A937*$M$8</f>
        <v>57485.951519331866</v>
      </c>
      <c r="C937" s="19">
        <v>0</v>
      </c>
      <c r="D937" s="19">
        <v>5000</v>
      </c>
      <c r="E937" s="19">
        <v>120</v>
      </c>
      <c r="F937" s="19">
        <v>100</v>
      </c>
      <c r="G937" s="18">
        <f t="shared" si="56"/>
        <v>11497.190303866373</v>
      </c>
      <c r="H937" s="19">
        <f t="shared" si="57"/>
        <v>14161.983839777284</v>
      </c>
      <c r="I937" s="18">
        <f t="shared" si="58"/>
        <v>14161.983839777284</v>
      </c>
      <c r="J937" s="19" t="str">
        <f t="shared" si="59"/>
        <v>USA</v>
      </c>
    </row>
    <row r="938" spans="1:10" ht="16" x14ac:dyDescent="0.2">
      <c r="A938" s="18">
        <v>709.24790273851147</v>
      </c>
      <c r="B938" s="18">
        <f>A938*$M$8</f>
        <v>106387.18541077671</v>
      </c>
      <c r="C938" s="19">
        <v>0</v>
      </c>
      <c r="D938" s="19">
        <v>5000</v>
      </c>
      <c r="E938" s="19">
        <v>120</v>
      </c>
      <c r="F938" s="19">
        <v>100</v>
      </c>
      <c r="G938" s="18">
        <f t="shared" si="56"/>
        <v>21277.437082155331</v>
      </c>
      <c r="H938" s="19">
        <f t="shared" si="57"/>
        <v>30462.395136925566</v>
      </c>
      <c r="I938" s="18">
        <f t="shared" si="58"/>
        <v>30462.395136925566</v>
      </c>
      <c r="J938" s="19" t="str">
        <f t="shared" si="59"/>
        <v>USA</v>
      </c>
    </row>
    <row r="939" spans="1:10" ht="16" x14ac:dyDescent="0.2">
      <c r="A939" s="18">
        <v>729.50132616306723</v>
      </c>
      <c r="B939" s="18">
        <f>A939*$M$8</f>
        <v>109425.19892446008</v>
      </c>
      <c r="C939" s="19">
        <v>0</v>
      </c>
      <c r="D939" s="19">
        <v>5000</v>
      </c>
      <c r="E939" s="19">
        <v>120</v>
      </c>
      <c r="F939" s="19">
        <v>100</v>
      </c>
      <c r="G939" s="18">
        <f t="shared" si="56"/>
        <v>21885.039784892011</v>
      </c>
      <c r="H939" s="19">
        <f t="shared" si="57"/>
        <v>31475.066308153357</v>
      </c>
      <c r="I939" s="18">
        <f t="shared" si="58"/>
        <v>31475.066308153357</v>
      </c>
      <c r="J939" s="19" t="str">
        <f t="shared" si="59"/>
        <v>USA</v>
      </c>
    </row>
    <row r="940" spans="1:10" ht="16" x14ac:dyDescent="0.2">
      <c r="A940" s="18">
        <v>328.7888226699032</v>
      </c>
      <c r="B940" s="18">
        <f>A940*$M$8</f>
        <v>49318.323400485482</v>
      </c>
      <c r="C940" s="19">
        <v>0</v>
      </c>
      <c r="D940" s="19">
        <v>5000</v>
      </c>
      <c r="E940" s="19">
        <v>120</v>
      </c>
      <c r="F940" s="19">
        <v>100</v>
      </c>
      <c r="G940" s="18">
        <f t="shared" si="56"/>
        <v>9863.6646800970993</v>
      </c>
      <c r="H940" s="19">
        <f t="shared" si="57"/>
        <v>11439.441133495166</v>
      </c>
      <c r="I940" s="18">
        <f t="shared" si="58"/>
        <v>11439.441133495166</v>
      </c>
      <c r="J940" s="19" t="str">
        <f t="shared" si="59"/>
        <v>USA</v>
      </c>
    </row>
    <row r="941" spans="1:10" ht="16" x14ac:dyDescent="0.2">
      <c r="A941" s="18">
        <v>553.74261306307403</v>
      </c>
      <c r="B941" s="18">
        <f>A941*$M$8</f>
        <v>83061.391959461107</v>
      </c>
      <c r="C941" s="19">
        <v>0</v>
      </c>
      <c r="D941" s="19">
        <v>5000</v>
      </c>
      <c r="E941" s="19">
        <v>120</v>
      </c>
      <c r="F941" s="19">
        <v>100</v>
      </c>
      <c r="G941" s="18">
        <f t="shared" si="56"/>
        <v>16612.278391892221</v>
      </c>
      <c r="H941" s="19">
        <f t="shared" si="57"/>
        <v>22687.130653153705</v>
      </c>
      <c r="I941" s="18">
        <f t="shared" si="58"/>
        <v>22687.130653153705</v>
      </c>
      <c r="J941" s="19" t="str">
        <f t="shared" si="59"/>
        <v>USA</v>
      </c>
    </row>
    <row r="942" spans="1:10" ht="16" x14ac:dyDescent="0.2">
      <c r="A942" s="18">
        <v>752.0977510847606</v>
      </c>
      <c r="B942" s="18">
        <f>A942*$M$8</f>
        <v>112814.66266271409</v>
      </c>
      <c r="C942" s="19">
        <v>0</v>
      </c>
      <c r="D942" s="19">
        <v>5000</v>
      </c>
      <c r="E942" s="19">
        <v>120</v>
      </c>
      <c r="F942" s="19">
        <v>100</v>
      </c>
      <c r="G942" s="18">
        <f t="shared" si="56"/>
        <v>22562.932532542822</v>
      </c>
      <c r="H942" s="19">
        <f t="shared" si="57"/>
        <v>32604.887554238041</v>
      </c>
      <c r="I942" s="18">
        <f t="shared" si="58"/>
        <v>32604.887554238041</v>
      </c>
      <c r="J942" s="19" t="str">
        <f t="shared" si="59"/>
        <v>USA</v>
      </c>
    </row>
    <row r="943" spans="1:10" ht="16" x14ac:dyDescent="0.2">
      <c r="A943" s="18">
        <v>306.90248157219145</v>
      </c>
      <c r="B943" s="18">
        <f>A943*$M$8</f>
        <v>46035.37223582872</v>
      </c>
      <c r="C943" s="19">
        <v>0</v>
      </c>
      <c r="D943" s="19">
        <v>5000</v>
      </c>
      <c r="E943" s="19">
        <v>120</v>
      </c>
      <c r="F943" s="19">
        <v>100</v>
      </c>
      <c r="G943" s="18">
        <f t="shared" si="56"/>
        <v>9207.0744471657454</v>
      </c>
      <c r="H943" s="19">
        <f t="shared" si="57"/>
        <v>10345.124078609573</v>
      </c>
      <c r="I943" s="18">
        <f t="shared" si="58"/>
        <v>10345.124078609573</v>
      </c>
      <c r="J943" s="19" t="str">
        <f t="shared" si="59"/>
        <v>USA</v>
      </c>
    </row>
    <row r="944" spans="1:10" ht="16" x14ac:dyDescent="0.2">
      <c r="A944" s="18">
        <v>510.00778382178754</v>
      </c>
      <c r="B944" s="18">
        <f>A944*$M$8</f>
        <v>76501.167573268132</v>
      </c>
      <c r="C944" s="19">
        <v>0</v>
      </c>
      <c r="D944" s="19">
        <v>5000</v>
      </c>
      <c r="E944" s="19">
        <v>120</v>
      </c>
      <c r="F944" s="19">
        <v>100</v>
      </c>
      <c r="G944" s="18">
        <f t="shared" si="56"/>
        <v>15300.233514653628</v>
      </c>
      <c r="H944" s="19">
        <f t="shared" si="57"/>
        <v>20500.38919108938</v>
      </c>
      <c r="I944" s="18">
        <f t="shared" si="58"/>
        <v>20500.38919108938</v>
      </c>
      <c r="J944" s="19" t="str">
        <f t="shared" si="59"/>
        <v>USA</v>
      </c>
    </row>
    <row r="945" spans="1:10" ht="16" x14ac:dyDescent="0.2">
      <c r="A945" s="18">
        <v>700.82269278393255</v>
      </c>
      <c r="B945" s="18">
        <f>A945*$M$8</f>
        <v>105123.40391758988</v>
      </c>
      <c r="C945" s="19">
        <v>0</v>
      </c>
      <c r="D945" s="19">
        <v>5000</v>
      </c>
      <c r="E945" s="19">
        <v>120</v>
      </c>
      <c r="F945" s="19">
        <v>100</v>
      </c>
      <c r="G945" s="18">
        <f t="shared" si="56"/>
        <v>21024.680783517979</v>
      </c>
      <c r="H945" s="19">
        <f t="shared" si="57"/>
        <v>30041.134639196622</v>
      </c>
      <c r="I945" s="18">
        <f t="shared" si="58"/>
        <v>30041.134639196622</v>
      </c>
      <c r="J945" s="19" t="str">
        <f t="shared" si="59"/>
        <v>USA</v>
      </c>
    </row>
    <row r="946" spans="1:10" ht="16" x14ac:dyDescent="0.2">
      <c r="A946" s="18">
        <v>726.99761955393365</v>
      </c>
      <c r="B946" s="18">
        <f>A946*$M$8</f>
        <v>109049.64293309004</v>
      </c>
      <c r="C946" s="19">
        <v>0</v>
      </c>
      <c r="D946" s="19">
        <v>5000</v>
      </c>
      <c r="E946" s="19">
        <v>120</v>
      </c>
      <c r="F946" s="19">
        <v>100</v>
      </c>
      <c r="G946" s="18">
        <f t="shared" si="56"/>
        <v>21809.928586618</v>
      </c>
      <c r="H946" s="19">
        <f t="shared" si="57"/>
        <v>31349.880977696681</v>
      </c>
      <c r="I946" s="18">
        <f t="shared" si="58"/>
        <v>31349.880977696681</v>
      </c>
      <c r="J946" s="19" t="str">
        <f t="shared" si="59"/>
        <v>USA</v>
      </c>
    </row>
    <row r="947" spans="1:10" ht="16" x14ac:dyDescent="0.2">
      <c r="A947" s="18">
        <v>248.99184296326331</v>
      </c>
      <c r="B947" s="18">
        <f>A947*$M$8</f>
        <v>37348.776444489493</v>
      </c>
      <c r="C947" s="19">
        <v>0</v>
      </c>
      <c r="D947" s="19">
        <v>5000</v>
      </c>
      <c r="E947" s="19">
        <v>120</v>
      </c>
      <c r="F947" s="19">
        <v>100</v>
      </c>
      <c r="G947" s="18">
        <f t="shared" si="56"/>
        <v>7469.7552888978971</v>
      </c>
      <c r="H947" s="19">
        <f t="shared" si="57"/>
        <v>7449.5921481631631</v>
      </c>
      <c r="I947" s="18">
        <f t="shared" si="58"/>
        <v>7469.7552888978971</v>
      </c>
      <c r="J947" s="19" t="str">
        <f t="shared" si="59"/>
        <v>Europe</v>
      </c>
    </row>
    <row r="948" spans="1:10" ht="16" x14ac:dyDescent="0.2">
      <c r="A948" s="18">
        <v>405.90468356660784</v>
      </c>
      <c r="B948" s="18">
        <f>A948*$M$8</f>
        <v>60885.702534991178</v>
      </c>
      <c r="C948" s="19">
        <v>0</v>
      </c>
      <c r="D948" s="19">
        <v>5000</v>
      </c>
      <c r="E948" s="19">
        <v>120</v>
      </c>
      <c r="F948" s="19">
        <v>100</v>
      </c>
      <c r="G948" s="18">
        <f t="shared" si="56"/>
        <v>12177.140506998236</v>
      </c>
      <c r="H948" s="19">
        <f t="shared" si="57"/>
        <v>15295.234178330393</v>
      </c>
      <c r="I948" s="18">
        <f t="shared" si="58"/>
        <v>15295.234178330393</v>
      </c>
      <c r="J948" s="19" t="str">
        <f t="shared" si="59"/>
        <v>USA</v>
      </c>
    </row>
    <row r="949" spans="1:10" ht="16" x14ac:dyDescent="0.2">
      <c r="A949" s="18">
        <v>640.01670397818873</v>
      </c>
      <c r="B949" s="18">
        <f>A949*$M$8</f>
        <v>96002.505596728312</v>
      </c>
      <c r="C949" s="19">
        <v>0</v>
      </c>
      <c r="D949" s="19">
        <v>5000</v>
      </c>
      <c r="E949" s="19">
        <v>120</v>
      </c>
      <c r="F949" s="19">
        <v>100</v>
      </c>
      <c r="G949" s="18">
        <f t="shared" si="56"/>
        <v>19200.501119345659</v>
      </c>
      <c r="H949" s="19">
        <f t="shared" si="57"/>
        <v>27000.835198909437</v>
      </c>
      <c r="I949" s="18">
        <f t="shared" si="58"/>
        <v>27000.835198909437</v>
      </c>
      <c r="J949" s="19" t="str">
        <f t="shared" si="59"/>
        <v>USA</v>
      </c>
    </row>
    <row r="950" spans="1:10" ht="16" x14ac:dyDescent="0.2">
      <c r="A950" s="18">
        <v>560.74376141687105</v>
      </c>
      <c r="B950" s="18">
        <f>A950*$M$8</f>
        <v>84111.564212530662</v>
      </c>
      <c r="C950" s="19">
        <v>0</v>
      </c>
      <c r="D950" s="19">
        <v>5000</v>
      </c>
      <c r="E950" s="19">
        <v>120</v>
      </c>
      <c r="F950" s="19">
        <v>100</v>
      </c>
      <c r="G950" s="18">
        <f t="shared" si="56"/>
        <v>16822.31284250613</v>
      </c>
      <c r="H950" s="19">
        <f t="shared" si="57"/>
        <v>23037.188070843556</v>
      </c>
      <c r="I950" s="18">
        <f t="shared" si="58"/>
        <v>23037.188070843556</v>
      </c>
      <c r="J950" s="19" t="str">
        <f t="shared" si="59"/>
        <v>USA</v>
      </c>
    </row>
    <row r="951" spans="1:10" ht="16" x14ac:dyDescent="0.2">
      <c r="A951" s="18">
        <v>220.39813335072162</v>
      </c>
      <c r="B951" s="18">
        <f>A951*$M$8</f>
        <v>33059.720002608243</v>
      </c>
      <c r="C951" s="19">
        <v>0</v>
      </c>
      <c r="D951" s="19">
        <v>5000</v>
      </c>
      <c r="E951" s="19">
        <v>120</v>
      </c>
      <c r="F951" s="19">
        <v>100</v>
      </c>
      <c r="G951" s="18">
        <f t="shared" si="56"/>
        <v>6611.9440005216493</v>
      </c>
      <c r="H951" s="19">
        <f t="shared" si="57"/>
        <v>6019.9066675360809</v>
      </c>
      <c r="I951" s="18">
        <f t="shared" si="58"/>
        <v>6611.9440005216493</v>
      </c>
      <c r="J951" s="19" t="str">
        <f t="shared" si="59"/>
        <v>Europe</v>
      </c>
    </row>
    <row r="952" spans="1:10" ht="16" x14ac:dyDescent="0.2">
      <c r="A952" s="18">
        <v>431.42722557830962</v>
      </c>
      <c r="B952" s="18">
        <f>A952*$M$8</f>
        <v>64714.083836746446</v>
      </c>
      <c r="C952" s="19">
        <v>0</v>
      </c>
      <c r="D952" s="19">
        <v>5000</v>
      </c>
      <c r="E952" s="19">
        <v>120</v>
      </c>
      <c r="F952" s="19">
        <v>100</v>
      </c>
      <c r="G952" s="18">
        <f t="shared" si="56"/>
        <v>12942.816767349294</v>
      </c>
      <c r="H952" s="19">
        <f t="shared" si="57"/>
        <v>16571.361278915487</v>
      </c>
      <c r="I952" s="18">
        <f t="shared" si="58"/>
        <v>16571.361278915487</v>
      </c>
      <c r="J952" s="19" t="str">
        <f t="shared" si="59"/>
        <v>USA</v>
      </c>
    </row>
    <row r="953" spans="1:10" ht="16" x14ac:dyDescent="0.2">
      <c r="A953" s="18">
        <v>597.38029464957322</v>
      </c>
      <c r="B953" s="18">
        <f>A953*$M$8</f>
        <v>89607.044197435986</v>
      </c>
      <c r="C953" s="19">
        <v>0</v>
      </c>
      <c r="D953" s="19">
        <v>5000</v>
      </c>
      <c r="E953" s="19">
        <v>120</v>
      </c>
      <c r="F953" s="19">
        <v>100</v>
      </c>
      <c r="G953" s="18">
        <f t="shared" si="56"/>
        <v>17921.408839487194</v>
      </c>
      <c r="H953" s="19">
        <f t="shared" si="57"/>
        <v>24869.014732478667</v>
      </c>
      <c r="I953" s="18">
        <f t="shared" si="58"/>
        <v>24869.014732478667</v>
      </c>
      <c r="J953" s="19" t="str">
        <f t="shared" si="59"/>
        <v>USA</v>
      </c>
    </row>
    <row r="954" spans="1:10" ht="16" x14ac:dyDescent="0.2">
      <c r="A954" s="18">
        <v>370.61217537643955</v>
      </c>
      <c r="B954" s="18">
        <f>A954*$M$8</f>
        <v>55591.826306465933</v>
      </c>
      <c r="C954" s="19">
        <v>0</v>
      </c>
      <c r="D954" s="19">
        <v>5000</v>
      </c>
      <c r="E954" s="19">
        <v>120</v>
      </c>
      <c r="F954" s="19">
        <v>100</v>
      </c>
      <c r="G954" s="18">
        <f t="shared" si="56"/>
        <v>11118.365261293184</v>
      </c>
      <c r="H954" s="19">
        <f t="shared" si="57"/>
        <v>13530.608768821978</v>
      </c>
      <c r="I954" s="18">
        <f t="shared" si="58"/>
        <v>13530.608768821978</v>
      </c>
      <c r="J954" s="19" t="str">
        <f t="shared" si="59"/>
        <v>USA</v>
      </c>
    </row>
    <row r="955" spans="1:10" ht="16" x14ac:dyDescent="0.2">
      <c r="A955" s="18">
        <v>278.83155181949564</v>
      </c>
      <c r="B955" s="18">
        <f>A955*$M$8</f>
        <v>41824.732772924348</v>
      </c>
      <c r="C955" s="19">
        <v>0</v>
      </c>
      <c r="D955" s="19">
        <v>5000</v>
      </c>
      <c r="E955" s="19">
        <v>120</v>
      </c>
      <c r="F955" s="19">
        <v>100</v>
      </c>
      <c r="G955" s="18">
        <f t="shared" si="56"/>
        <v>8364.9465545848725</v>
      </c>
      <c r="H955" s="19">
        <f t="shared" si="57"/>
        <v>8941.5775909747827</v>
      </c>
      <c r="I955" s="18">
        <f t="shared" si="58"/>
        <v>8941.5775909747827</v>
      </c>
      <c r="J955" s="19" t="str">
        <f t="shared" si="59"/>
        <v>USA</v>
      </c>
    </row>
    <row r="956" spans="1:10" ht="16" x14ac:dyDescent="0.2">
      <c r="A956" s="18">
        <v>321.89143026335694</v>
      </c>
      <c r="B956" s="18">
        <f>A956*$M$8</f>
        <v>48283.71453950354</v>
      </c>
      <c r="C956" s="19">
        <v>0</v>
      </c>
      <c r="D956" s="19">
        <v>5000</v>
      </c>
      <c r="E956" s="19">
        <v>120</v>
      </c>
      <c r="F956" s="19">
        <v>100</v>
      </c>
      <c r="G956" s="18">
        <f t="shared" si="56"/>
        <v>9656.7429079007052</v>
      </c>
      <c r="H956" s="19">
        <f t="shared" si="57"/>
        <v>11094.571513167852</v>
      </c>
      <c r="I956" s="18">
        <f t="shared" si="58"/>
        <v>11094.571513167852</v>
      </c>
      <c r="J956" s="19" t="str">
        <f t="shared" si="59"/>
        <v>USA</v>
      </c>
    </row>
    <row r="957" spans="1:10" ht="16" x14ac:dyDescent="0.2">
      <c r="A957" s="18">
        <v>429.26843624062298</v>
      </c>
      <c r="B957" s="18">
        <f>A957*$M$8</f>
        <v>64390.265436093447</v>
      </c>
      <c r="C957" s="19">
        <v>0</v>
      </c>
      <c r="D957" s="19">
        <v>5000</v>
      </c>
      <c r="E957" s="19">
        <v>120</v>
      </c>
      <c r="F957" s="19">
        <v>100</v>
      </c>
      <c r="G957" s="18">
        <f t="shared" si="56"/>
        <v>12878.053087218686</v>
      </c>
      <c r="H957" s="19">
        <f t="shared" si="57"/>
        <v>16463.421812031149</v>
      </c>
      <c r="I957" s="18">
        <f t="shared" si="58"/>
        <v>16463.421812031149</v>
      </c>
      <c r="J957" s="19" t="str">
        <f t="shared" si="59"/>
        <v>USA</v>
      </c>
    </row>
    <row r="958" spans="1:10" ht="16" x14ac:dyDescent="0.2">
      <c r="A958" s="18">
        <v>314.60789615037288</v>
      </c>
      <c r="B958" s="18">
        <f>A958*$M$8</f>
        <v>47191.184422555933</v>
      </c>
      <c r="C958" s="19">
        <v>0</v>
      </c>
      <c r="D958" s="19">
        <v>5000</v>
      </c>
      <c r="E958" s="19">
        <v>120</v>
      </c>
      <c r="F958" s="19">
        <v>100</v>
      </c>
      <c r="G958" s="18">
        <f t="shared" si="56"/>
        <v>9438.2368845111851</v>
      </c>
      <c r="H958" s="19">
        <f t="shared" si="57"/>
        <v>10730.394807518649</v>
      </c>
      <c r="I958" s="18">
        <f t="shared" si="58"/>
        <v>10730.394807518649</v>
      </c>
      <c r="J958" s="19" t="str">
        <f t="shared" si="59"/>
        <v>USA</v>
      </c>
    </row>
    <row r="959" spans="1:10" ht="16" x14ac:dyDescent="0.2">
      <c r="A959" s="18">
        <v>414.91059931689438</v>
      </c>
      <c r="B959" s="18">
        <f>A959*$M$8</f>
        <v>62236.589897534155</v>
      </c>
      <c r="C959" s="19">
        <v>0</v>
      </c>
      <c r="D959" s="19">
        <v>5000</v>
      </c>
      <c r="E959" s="19">
        <v>120</v>
      </c>
      <c r="F959" s="19">
        <v>100</v>
      </c>
      <c r="G959" s="18">
        <f t="shared" si="56"/>
        <v>12447.317979506828</v>
      </c>
      <c r="H959" s="19">
        <f t="shared" si="57"/>
        <v>15745.529965844718</v>
      </c>
      <c r="I959" s="18">
        <f t="shared" si="58"/>
        <v>15745.529965844718</v>
      </c>
      <c r="J959" s="19" t="str">
        <f t="shared" si="59"/>
        <v>USA</v>
      </c>
    </row>
    <row r="960" spans="1:10" ht="16" x14ac:dyDescent="0.2">
      <c r="A960" s="18">
        <v>202.44271904343867</v>
      </c>
      <c r="B960" s="18">
        <f>A960*$M$8</f>
        <v>30366.407856515802</v>
      </c>
      <c r="C960" s="19">
        <v>0</v>
      </c>
      <c r="D960" s="19">
        <v>5000</v>
      </c>
      <c r="E960" s="19">
        <v>120</v>
      </c>
      <c r="F960" s="19">
        <v>100</v>
      </c>
      <c r="G960" s="18">
        <f t="shared" si="56"/>
        <v>6073.2815713031596</v>
      </c>
      <c r="H960" s="19">
        <f t="shared" si="57"/>
        <v>5122.1359521719351</v>
      </c>
      <c r="I960" s="18">
        <f t="shared" si="58"/>
        <v>6073.2815713031596</v>
      </c>
      <c r="J960" s="19" t="str">
        <f t="shared" si="59"/>
        <v>Europe</v>
      </c>
    </row>
    <row r="961" spans="1:10" ht="16" x14ac:dyDescent="0.2">
      <c r="A961" s="18">
        <v>454.77896307351949</v>
      </c>
      <c r="B961" s="18">
        <f>A961*$M$8</f>
        <v>68216.844461027926</v>
      </c>
      <c r="C961" s="19">
        <v>0</v>
      </c>
      <c r="D961" s="19">
        <v>5000</v>
      </c>
      <c r="E961" s="19">
        <v>120</v>
      </c>
      <c r="F961" s="19">
        <v>100</v>
      </c>
      <c r="G961" s="18">
        <f t="shared" si="56"/>
        <v>13643.368892205588</v>
      </c>
      <c r="H961" s="19">
        <f t="shared" si="57"/>
        <v>17738.948153675978</v>
      </c>
      <c r="I961" s="18">
        <f t="shared" si="58"/>
        <v>17738.948153675978</v>
      </c>
      <c r="J961" s="19" t="str">
        <f t="shared" si="59"/>
        <v>USA</v>
      </c>
    </row>
    <row r="962" spans="1:10" ht="16" x14ac:dyDescent="0.2">
      <c r="A962" s="18">
        <v>670.03237664235394</v>
      </c>
      <c r="B962" s="18">
        <f>A962*$M$8</f>
        <v>100504.8564963531</v>
      </c>
      <c r="C962" s="19">
        <v>0</v>
      </c>
      <c r="D962" s="19">
        <v>5000</v>
      </c>
      <c r="E962" s="19">
        <v>120</v>
      </c>
      <c r="F962" s="19">
        <v>100</v>
      </c>
      <c r="G962" s="18">
        <f t="shared" si="56"/>
        <v>20100.971299270619</v>
      </c>
      <c r="H962" s="19">
        <f t="shared" si="57"/>
        <v>28501.618832117703</v>
      </c>
      <c r="I962" s="18">
        <f t="shared" si="58"/>
        <v>28501.618832117703</v>
      </c>
      <c r="J962" s="19" t="str">
        <f t="shared" si="59"/>
        <v>USA</v>
      </c>
    </row>
    <row r="963" spans="1:10" ht="16" x14ac:dyDescent="0.2">
      <c r="A963" s="18">
        <v>434.15422804381427</v>
      </c>
      <c r="B963" s="18">
        <f>A963*$M$8</f>
        <v>65123.13420657214</v>
      </c>
      <c r="C963" s="19">
        <v>0</v>
      </c>
      <c r="D963" s="19">
        <v>5000</v>
      </c>
      <c r="E963" s="19">
        <v>120</v>
      </c>
      <c r="F963" s="19">
        <v>100</v>
      </c>
      <c r="G963" s="18">
        <f t="shared" ref="G963:G1001" si="60">B963-(A963*E963)</f>
        <v>13024.626841314428</v>
      </c>
      <c r="H963" s="19">
        <f t="shared" ref="H963:H1000" si="61">B963-((A963*F963)+5000)</f>
        <v>16707.711402190711</v>
      </c>
      <c r="I963" s="18">
        <f t="shared" ref="I963:I1001" si="62">MAX(G963:H963)</f>
        <v>16707.711402190711</v>
      </c>
      <c r="J963" s="19" t="str">
        <f t="shared" ref="J963:J1001" si="63">IF(I963=H963,"USA","Europe")</f>
        <v>USA</v>
      </c>
    </row>
    <row r="964" spans="1:10" ht="16" x14ac:dyDescent="0.2">
      <c r="A964" s="18">
        <v>230.11073238687158</v>
      </c>
      <c r="B964" s="18">
        <f>A964*$M$8</f>
        <v>34516.609858030737</v>
      </c>
      <c r="C964" s="19">
        <v>0</v>
      </c>
      <c r="D964" s="19">
        <v>5000</v>
      </c>
      <c r="E964" s="19">
        <v>120</v>
      </c>
      <c r="F964" s="19">
        <v>100</v>
      </c>
      <c r="G964" s="18">
        <f t="shared" si="60"/>
        <v>6903.3219716061467</v>
      </c>
      <c r="H964" s="19">
        <f t="shared" si="61"/>
        <v>6505.5366193435802</v>
      </c>
      <c r="I964" s="18">
        <f t="shared" si="62"/>
        <v>6903.3219716061467</v>
      </c>
      <c r="J964" s="19" t="str">
        <f t="shared" si="63"/>
        <v>Europe</v>
      </c>
    </row>
    <row r="965" spans="1:10" ht="16" x14ac:dyDescent="0.2">
      <c r="A965" s="18">
        <v>471.07922615067997</v>
      </c>
      <c r="B965" s="18">
        <f>A965*$M$8</f>
        <v>70661.883922601992</v>
      </c>
      <c r="C965" s="19">
        <v>0</v>
      </c>
      <c r="D965" s="19">
        <v>5000</v>
      </c>
      <c r="E965" s="19">
        <v>120</v>
      </c>
      <c r="F965" s="19">
        <v>100</v>
      </c>
      <c r="G965" s="18">
        <f t="shared" si="60"/>
        <v>14132.376784520398</v>
      </c>
      <c r="H965" s="19">
        <f t="shared" si="61"/>
        <v>18553.961307533995</v>
      </c>
      <c r="I965" s="18">
        <f t="shared" si="62"/>
        <v>18553.961307533995</v>
      </c>
      <c r="J965" s="19" t="str">
        <f t="shared" si="63"/>
        <v>USA</v>
      </c>
    </row>
    <row r="966" spans="1:10" ht="16" x14ac:dyDescent="0.2">
      <c r="A966" s="18">
        <v>428.55391447830658</v>
      </c>
      <c r="B966" s="18">
        <f>A966*$M$8</f>
        <v>64283.087171745989</v>
      </c>
      <c r="C966" s="19">
        <v>0</v>
      </c>
      <c r="D966" s="19">
        <v>5000</v>
      </c>
      <c r="E966" s="19">
        <v>120</v>
      </c>
      <c r="F966" s="19">
        <v>100</v>
      </c>
      <c r="G966" s="18">
        <f t="shared" si="60"/>
        <v>12856.617434349202</v>
      </c>
      <c r="H966" s="19">
        <f t="shared" si="61"/>
        <v>16427.695723915327</v>
      </c>
      <c r="I966" s="18">
        <f t="shared" si="62"/>
        <v>16427.695723915327</v>
      </c>
      <c r="J966" s="19" t="str">
        <f t="shared" si="63"/>
        <v>USA</v>
      </c>
    </row>
    <row r="967" spans="1:10" ht="16" x14ac:dyDescent="0.2">
      <c r="A967" s="18">
        <v>305.64063689934119</v>
      </c>
      <c r="B967" s="18">
        <f>A967*$M$8</f>
        <v>45846.095534901178</v>
      </c>
      <c r="C967" s="19">
        <v>0</v>
      </c>
      <c r="D967" s="19">
        <v>5000</v>
      </c>
      <c r="E967" s="19">
        <v>120</v>
      </c>
      <c r="F967" s="19">
        <v>100</v>
      </c>
      <c r="G967" s="18">
        <f t="shared" si="60"/>
        <v>9169.2191069802357</v>
      </c>
      <c r="H967" s="19">
        <f t="shared" si="61"/>
        <v>10282.031844967059</v>
      </c>
      <c r="I967" s="18">
        <f t="shared" si="62"/>
        <v>10282.031844967059</v>
      </c>
      <c r="J967" s="19" t="str">
        <f t="shared" si="63"/>
        <v>USA</v>
      </c>
    </row>
    <row r="968" spans="1:10" ht="16" x14ac:dyDescent="0.2">
      <c r="A968" s="18">
        <v>302.18436722745389</v>
      </c>
      <c r="B968" s="18">
        <f>A968*$M$8</f>
        <v>45327.655084118087</v>
      </c>
      <c r="C968" s="19">
        <v>0</v>
      </c>
      <c r="D968" s="19">
        <v>5000</v>
      </c>
      <c r="E968" s="19">
        <v>120</v>
      </c>
      <c r="F968" s="19">
        <v>100</v>
      </c>
      <c r="G968" s="18">
        <f t="shared" si="60"/>
        <v>9065.5310168236174</v>
      </c>
      <c r="H968" s="19">
        <f t="shared" si="61"/>
        <v>10109.218361372696</v>
      </c>
      <c r="I968" s="18">
        <f t="shared" si="62"/>
        <v>10109.218361372696</v>
      </c>
      <c r="J968" s="19" t="str">
        <f t="shared" si="63"/>
        <v>USA</v>
      </c>
    </row>
    <row r="969" spans="1:10" ht="16" x14ac:dyDescent="0.2">
      <c r="A969" s="18">
        <v>412.65999181785622</v>
      </c>
      <c r="B969" s="18">
        <f>A969*$M$8</f>
        <v>61898.998772678431</v>
      </c>
      <c r="C969" s="19">
        <v>0</v>
      </c>
      <c r="D969" s="19">
        <v>5000</v>
      </c>
      <c r="E969" s="19">
        <v>120</v>
      </c>
      <c r="F969" s="19">
        <v>100</v>
      </c>
      <c r="G969" s="18">
        <f t="shared" si="60"/>
        <v>12379.799754535685</v>
      </c>
      <c r="H969" s="19">
        <f t="shared" si="61"/>
        <v>15632.99959089281</v>
      </c>
      <c r="I969" s="18">
        <f t="shared" si="62"/>
        <v>15632.99959089281</v>
      </c>
      <c r="J969" s="19" t="str">
        <f t="shared" si="63"/>
        <v>USA</v>
      </c>
    </row>
    <row r="970" spans="1:10" ht="16" x14ac:dyDescent="0.2">
      <c r="A970" s="18">
        <v>776.48248270921522</v>
      </c>
      <c r="B970" s="18">
        <f>A970*$M$8</f>
        <v>116472.37240638229</v>
      </c>
      <c r="C970" s="19">
        <v>0</v>
      </c>
      <c r="D970" s="19">
        <v>5000</v>
      </c>
      <c r="E970" s="19">
        <v>120</v>
      </c>
      <c r="F970" s="19">
        <v>100</v>
      </c>
      <c r="G970" s="18">
        <f t="shared" si="60"/>
        <v>23294.474481276469</v>
      </c>
      <c r="H970" s="19">
        <f t="shared" si="61"/>
        <v>33824.124135460763</v>
      </c>
      <c r="I970" s="18">
        <f t="shared" si="62"/>
        <v>33824.124135460763</v>
      </c>
      <c r="J970" s="19" t="str">
        <f t="shared" si="63"/>
        <v>USA</v>
      </c>
    </row>
    <row r="971" spans="1:10" ht="16" x14ac:dyDescent="0.2">
      <c r="A971" s="18">
        <v>341.0868937806631</v>
      </c>
      <c r="B971" s="18">
        <f>A971*$M$8</f>
        <v>51163.034067099463</v>
      </c>
      <c r="C971" s="19">
        <v>0</v>
      </c>
      <c r="D971" s="19">
        <v>5000</v>
      </c>
      <c r="E971" s="19">
        <v>120</v>
      </c>
      <c r="F971" s="19">
        <v>100</v>
      </c>
      <c r="G971" s="18">
        <f t="shared" si="60"/>
        <v>10232.606813419887</v>
      </c>
      <c r="H971" s="19">
        <f t="shared" si="61"/>
        <v>12054.344689033154</v>
      </c>
      <c r="I971" s="18">
        <f t="shared" si="62"/>
        <v>12054.344689033154</v>
      </c>
      <c r="J971" s="19" t="str">
        <f t="shared" si="63"/>
        <v>USA</v>
      </c>
    </row>
    <row r="972" spans="1:10" ht="16" x14ac:dyDescent="0.2">
      <c r="A972" s="18">
        <v>247.42377160462726</v>
      </c>
      <c r="B972" s="18">
        <f>A972*$M$8</f>
        <v>37113.565740694088</v>
      </c>
      <c r="C972" s="19">
        <v>0</v>
      </c>
      <c r="D972" s="19">
        <v>5000</v>
      </c>
      <c r="E972" s="19">
        <v>120</v>
      </c>
      <c r="F972" s="19">
        <v>100</v>
      </c>
      <c r="G972" s="18">
        <f t="shared" si="60"/>
        <v>7422.7131481388169</v>
      </c>
      <c r="H972" s="19">
        <f t="shared" si="61"/>
        <v>7371.1885802313627</v>
      </c>
      <c r="I972" s="18">
        <f t="shared" si="62"/>
        <v>7422.7131481388169</v>
      </c>
      <c r="J972" s="19" t="str">
        <f t="shared" si="63"/>
        <v>Europe</v>
      </c>
    </row>
    <row r="973" spans="1:10" ht="16" x14ac:dyDescent="0.2">
      <c r="A973" s="18">
        <v>451.3293589704341</v>
      </c>
      <c r="B973" s="18">
        <f>A973*$M$8</f>
        <v>67699.403845565117</v>
      </c>
      <c r="C973" s="19">
        <v>0</v>
      </c>
      <c r="D973" s="19">
        <v>5000</v>
      </c>
      <c r="E973" s="19">
        <v>120</v>
      </c>
      <c r="F973" s="19">
        <v>100</v>
      </c>
      <c r="G973" s="18">
        <f t="shared" si="60"/>
        <v>13539.880769113028</v>
      </c>
      <c r="H973" s="19">
        <f t="shared" si="61"/>
        <v>17566.467948521706</v>
      </c>
      <c r="I973" s="18">
        <f t="shared" si="62"/>
        <v>17566.467948521706</v>
      </c>
      <c r="J973" s="19" t="str">
        <f t="shared" si="63"/>
        <v>USA</v>
      </c>
    </row>
    <row r="974" spans="1:10" ht="16" x14ac:dyDescent="0.2">
      <c r="A974" s="18">
        <v>292.5362160860264</v>
      </c>
      <c r="B974" s="18">
        <f>A974*$M$8</f>
        <v>43880.43241290396</v>
      </c>
      <c r="C974" s="19">
        <v>0</v>
      </c>
      <c r="D974" s="19">
        <v>5000</v>
      </c>
      <c r="E974" s="19">
        <v>120</v>
      </c>
      <c r="F974" s="19">
        <v>100</v>
      </c>
      <c r="G974" s="18">
        <f t="shared" si="60"/>
        <v>8776.0864825807948</v>
      </c>
      <c r="H974" s="19">
        <f t="shared" si="61"/>
        <v>9626.8108043013199</v>
      </c>
      <c r="I974" s="18">
        <f t="shared" si="62"/>
        <v>9626.8108043013199</v>
      </c>
      <c r="J974" s="19" t="str">
        <f t="shared" si="63"/>
        <v>USA</v>
      </c>
    </row>
    <row r="975" spans="1:10" ht="16" x14ac:dyDescent="0.2">
      <c r="A975" s="18">
        <v>256.18375784539791</v>
      </c>
      <c r="B975" s="18">
        <f>A975*$M$8</f>
        <v>38427.563676809688</v>
      </c>
      <c r="C975" s="19">
        <v>0</v>
      </c>
      <c r="D975" s="19">
        <v>5000</v>
      </c>
      <c r="E975" s="19">
        <v>120</v>
      </c>
      <c r="F975" s="19">
        <v>100</v>
      </c>
      <c r="G975" s="18">
        <f t="shared" si="60"/>
        <v>7685.5127353619391</v>
      </c>
      <c r="H975" s="19">
        <f t="shared" si="61"/>
        <v>7809.1878922698961</v>
      </c>
      <c r="I975" s="18">
        <f t="shared" si="62"/>
        <v>7809.1878922698961</v>
      </c>
      <c r="J975" s="19" t="str">
        <f t="shared" si="63"/>
        <v>USA</v>
      </c>
    </row>
    <row r="976" spans="1:10" ht="16" x14ac:dyDescent="0.2">
      <c r="A976" s="18">
        <v>680.41810760294004</v>
      </c>
      <c r="B976" s="18">
        <f>A976*$M$8</f>
        <v>102062.716140441</v>
      </c>
      <c r="C976" s="19">
        <v>0</v>
      </c>
      <c r="D976" s="19">
        <v>5000</v>
      </c>
      <c r="E976" s="19">
        <v>120</v>
      </c>
      <c r="F976" s="19">
        <v>100</v>
      </c>
      <c r="G976" s="18">
        <f t="shared" si="60"/>
        <v>20412.543228088194</v>
      </c>
      <c r="H976" s="19">
        <f t="shared" si="61"/>
        <v>29020.905380147</v>
      </c>
      <c r="I976" s="18">
        <f t="shared" si="62"/>
        <v>29020.905380147</v>
      </c>
      <c r="J976" s="19" t="str">
        <f t="shared" si="63"/>
        <v>USA</v>
      </c>
    </row>
    <row r="977" spans="1:10" ht="16" x14ac:dyDescent="0.2">
      <c r="A977" s="18">
        <v>387.13448261243036</v>
      </c>
      <c r="B977" s="18">
        <f>A977*$M$8</f>
        <v>58070.172391864551</v>
      </c>
      <c r="C977" s="19">
        <v>0</v>
      </c>
      <c r="D977" s="19">
        <v>5000</v>
      </c>
      <c r="E977" s="19">
        <v>120</v>
      </c>
      <c r="F977" s="19">
        <v>100</v>
      </c>
      <c r="G977" s="18">
        <f t="shared" si="60"/>
        <v>11614.034478372909</v>
      </c>
      <c r="H977" s="19">
        <f t="shared" si="61"/>
        <v>14356.724130621515</v>
      </c>
      <c r="I977" s="18">
        <f t="shared" si="62"/>
        <v>14356.724130621515</v>
      </c>
      <c r="J977" s="19" t="str">
        <f t="shared" si="63"/>
        <v>USA</v>
      </c>
    </row>
    <row r="978" spans="1:10" ht="16" x14ac:dyDescent="0.2">
      <c r="A978" s="18">
        <v>769.24926711677074</v>
      </c>
      <c r="B978" s="18">
        <f>A978*$M$8</f>
        <v>115387.3900675156</v>
      </c>
      <c r="C978" s="19">
        <v>0</v>
      </c>
      <c r="D978" s="19">
        <v>5000</v>
      </c>
      <c r="E978" s="19">
        <v>120</v>
      </c>
      <c r="F978" s="19">
        <v>100</v>
      </c>
      <c r="G978" s="18">
        <f t="shared" si="60"/>
        <v>23077.478013503118</v>
      </c>
      <c r="H978" s="19">
        <f t="shared" si="61"/>
        <v>33462.463355838525</v>
      </c>
      <c r="I978" s="18">
        <f t="shared" si="62"/>
        <v>33462.463355838525</v>
      </c>
      <c r="J978" s="19" t="str">
        <f t="shared" si="63"/>
        <v>USA</v>
      </c>
    </row>
    <row r="979" spans="1:10" ht="16" x14ac:dyDescent="0.2">
      <c r="A979" s="18">
        <v>572.43243156579899</v>
      </c>
      <c r="B979" s="18">
        <f>A979*$M$8</f>
        <v>85864.864734869843</v>
      </c>
      <c r="C979" s="19">
        <v>0</v>
      </c>
      <c r="D979" s="19">
        <v>5000</v>
      </c>
      <c r="E979" s="19">
        <v>120</v>
      </c>
      <c r="F979" s="19">
        <v>100</v>
      </c>
      <c r="G979" s="18">
        <f t="shared" si="60"/>
        <v>17172.972946973969</v>
      </c>
      <c r="H979" s="19">
        <f t="shared" si="61"/>
        <v>23621.621578289945</v>
      </c>
      <c r="I979" s="18">
        <f t="shared" si="62"/>
        <v>23621.621578289945</v>
      </c>
      <c r="J979" s="19" t="str">
        <f t="shared" si="63"/>
        <v>USA</v>
      </c>
    </row>
    <row r="980" spans="1:10" ht="16" x14ac:dyDescent="0.2">
      <c r="A980" s="18">
        <v>471.87732638412962</v>
      </c>
      <c r="B980" s="18">
        <f>A980*$M$8</f>
        <v>70781.598957619441</v>
      </c>
      <c r="C980" s="19">
        <v>0</v>
      </c>
      <c r="D980" s="19">
        <v>5000</v>
      </c>
      <c r="E980" s="19">
        <v>120</v>
      </c>
      <c r="F980" s="19">
        <v>100</v>
      </c>
      <c r="G980" s="18">
        <f t="shared" si="60"/>
        <v>14156.319791523885</v>
      </c>
      <c r="H980" s="19">
        <f t="shared" si="61"/>
        <v>18593.866319206478</v>
      </c>
      <c r="I980" s="18">
        <f t="shared" si="62"/>
        <v>18593.866319206478</v>
      </c>
      <c r="J980" s="19" t="str">
        <f t="shared" si="63"/>
        <v>USA</v>
      </c>
    </row>
    <row r="981" spans="1:10" ht="16" x14ac:dyDescent="0.2">
      <c r="A981" s="18">
        <v>642.22453806652902</v>
      </c>
      <c r="B981" s="18">
        <f>A981*$M$8</f>
        <v>96333.680709979351</v>
      </c>
      <c r="C981" s="19">
        <v>0</v>
      </c>
      <c r="D981" s="19">
        <v>5000</v>
      </c>
      <c r="E981" s="19">
        <v>120</v>
      </c>
      <c r="F981" s="19">
        <v>100</v>
      </c>
      <c r="G981" s="18">
        <f t="shared" si="60"/>
        <v>19266.736141995876</v>
      </c>
      <c r="H981" s="19">
        <f t="shared" si="61"/>
        <v>27111.226903326446</v>
      </c>
      <c r="I981" s="18">
        <f t="shared" si="62"/>
        <v>27111.226903326446</v>
      </c>
      <c r="J981" s="19" t="str">
        <f t="shared" si="63"/>
        <v>USA</v>
      </c>
    </row>
    <row r="982" spans="1:10" ht="16" x14ac:dyDescent="0.2">
      <c r="A982" s="18">
        <v>467.81128415270302</v>
      </c>
      <c r="B982" s="18">
        <f>A982*$M$8</f>
        <v>70171.692622905452</v>
      </c>
      <c r="C982" s="19">
        <v>0</v>
      </c>
      <c r="D982" s="19">
        <v>5000</v>
      </c>
      <c r="E982" s="19">
        <v>120</v>
      </c>
      <c r="F982" s="19">
        <v>100</v>
      </c>
      <c r="G982" s="18">
        <f t="shared" si="60"/>
        <v>14034.338524581086</v>
      </c>
      <c r="H982" s="19">
        <f t="shared" si="61"/>
        <v>18390.564207635151</v>
      </c>
      <c r="I982" s="18">
        <f t="shared" si="62"/>
        <v>18390.564207635151</v>
      </c>
      <c r="J982" s="19" t="str">
        <f t="shared" si="63"/>
        <v>USA</v>
      </c>
    </row>
    <row r="983" spans="1:10" ht="16" x14ac:dyDescent="0.2">
      <c r="A983" s="18">
        <v>704.25275447976435</v>
      </c>
      <c r="B983" s="18">
        <f>A983*$M$8</f>
        <v>105637.91317196465</v>
      </c>
      <c r="C983" s="19">
        <v>0</v>
      </c>
      <c r="D983" s="19">
        <v>5000</v>
      </c>
      <c r="E983" s="19">
        <v>120</v>
      </c>
      <c r="F983" s="19">
        <v>100</v>
      </c>
      <c r="G983" s="18">
        <f t="shared" si="60"/>
        <v>21127.582634392937</v>
      </c>
      <c r="H983" s="19">
        <f t="shared" si="61"/>
        <v>30212.637723988213</v>
      </c>
      <c r="I983" s="18">
        <f t="shared" si="62"/>
        <v>30212.637723988213</v>
      </c>
      <c r="J983" s="19" t="str">
        <f t="shared" si="63"/>
        <v>USA</v>
      </c>
    </row>
    <row r="984" spans="1:10" ht="16" x14ac:dyDescent="0.2">
      <c r="A984" s="18">
        <v>776.04454139994664</v>
      </c>
      <c r="B984" s="18">
        <f>A984*$M$8</f>
        <v>116406.68120999199</v>
      </c>
      <c r="C984" s="19">
        <v>0</v>
      </c>
      <c r="D984" s="19">
        <v>5000</v>
      </c>
      <c r="E984" s="19">
        <v>120</v>
      </c>
      <c r="F984" s="19">
        <v>100</v>
      </c>
      <c r="G984" s="18">
        <f t="shared" si="60"/>
        <v>23281.33624199839</v>
      </c>
      <c r="H984" s="19">
        <f t="shared" si="61"/>
        <v>33802.227069997331</v>
      </c>
      <c r="I984" s="18">
        <f t="shared" si="62"/>
        <v>33802.227069997331</v>
      </c>
      <c r="J984" s="19" t="str">
        <f t="shared" si="63"/>
        <v>USA</v>
      </c>
    </row>
    <row r="985" spans="1:10" ht="16" x14ac:dyDescent="0.2">
      <c r="A985" s="18">
        <v>780.60730890399179</v>
      </c>
      <c r="B985" s="18">
        <f>A985*$M$8</f>
        <v>117091.09633559876</v>
      </c>
      <c r="C985" s="19">
        <v>0</v>
      </c>
      <c r="D985" s="19">
        <v>5000</v>
      </c>
      <c r="E985" s="19">
        <v>120</v>
      </c>
      <c r="F985" s="19">
        <v>100</v>
      </c>
      <c r="G985" s="18">
        <f t="shared" si="60"/>
        <v>23418.219267119741</v>
      </c>
      <c r="H985" s="19">
        <f t="shared" si="61"/>
        <v>34030.365445199583</v>
      </c>
      <c r="I985" s="18">
        <f t="shared" si="62"/>
        <v>34030.365445199583</v>
      </c>
      <c r="J985" s="19" t="str">
        <f t="shared" si="63"/>
        <v>USA</v>
      </c>
    </row>
    <row r="986" spans="1:10" ht="16" x14ac:dyDescent="0.2">
      <c r="A986" s="18">
        <v>667.04074939109421</v>
      </c>
      <c r="B986" s="18">
        <f>A986*$M$8</f>
        <v>100056.11240866414</v>
      </c>
      <c r="C986" s="19">
        <v>0</v>
      </c>
      <c r="D986" s="19">
        <v>5000</v>
      </c>
      <c r="E986" s="19">
        <v>120</v>
      </c>
      <c r="F986" s="19">
        <v>100</v>
      </c>
      <c r="G986" s="18">
        <f t="shared" si="60"/>
        <v>20011.222481732824</v>
      </c>
      <c r="H986" s="19">
        <f t="shared" si="61"/>
        <v>28352.037469554722</v>
      </c>
      <c r="I986" s="18">
        <f t="shared" si="62"/>
        <v>28352.037469554722</v>
      </c>
      <c r="J986" s="19" t="str">
        <f t="shared" si="63"/>
        <v>USA</v>
      </c>
    </row>
    <row r="987" spans="1:10" ht="16" x14ac:dyDescent="0.2">
      <c r="A987" s="18">
        <v>553.87501612020424</v>
      </c>
      <c r="B987" s="18">
        <f>A987*$M$8</f>
        <v>83081.252418030635</v>
      </c>
      <c r="C987" s="19">
        <v>0</v>
      </c>
      <c r="D987" s="19">
        <v>5000</v>
      </c>
      <c r="E987" s="19">
        <v>120</v>
      </c>
      <c r="F987" s="19">
        <v>100</v>
      </c>
      <c r="G987" s="18">
        <f t="shared" si="60"/>
        <v>16616.250483606127</v>
      </c>
      <c r="H987" s="19">
        <f t="shared" si="61"/>
        <v>22693.750806010212</v>
      </c>
      <c r="I987" s="18">
        <f t="shared" si="62"/>
        <v>22693.750806010212</v>
      </c>
      <c r="J987" s="19" t="str">
        <f t="shared" si="63"/>
        <v>USA</v>
      </c>
    </row>
    <row r="988" spans="1:10" ht="16" x14ac:dyDescent="0.2">
      <c r="A988" s="18">
        <v>577.39593227272667</v>
      </c>
      <c r="B988" s="18">
        <f>A988*$M$8</f>
        <v>86609.389840909003</v>
      </c>
      <c r="C988" s="19">
        <v>0</v>
      </c>
      <c r="D988" s="19">
        <v>5000</v>
      </c>
      <c r="E988" s="19">
        <v>120</v>
      </c>
      <c r="F988" s="19">
        <v>100</v>
      </c>
      <c r="G988" s="18">
        <f t="shared" si="60"/>
        <v>17321.877968181798</v>
      </c>
      <c r="H988" s="19">
        <f t="shared" si="61"/>
        <v>23869.796613636339</v>
      </c>
      <c r="I988" s="18">
        <f t="shared" si="62"/>
        <v>23869.796613636339</v>
      </c>
      <c r="J988" s="19" t="str">
        <f t="shared" si="63"/>
        <v>USA</v>
      </c>
    </row>
    <row r="989" spans="1:10" ht="16" x14ac:dyDescent="0.2">
      <c r="A989" s="18">
        <v>493.43370771661108</v>
      </c>
      <c r="B989" s="18">
        <f>A989*$M$8</f>
        <v>74015.056157491665</v>
      </c>
      <c r="C989" s="19">
        <v>0</v>
      </c>
      <c r="D989" s="19">
        <v>5000</v>
      </c>
      <c r="E989" s="19">
        <v>120</v>
      </c>
      <c r="F989" s="19">
        <v>100</v>
      </c>
      <c r="G989" s="18">
        <f t="shared" si="60"/>
        <v>14803.011231498334</v>
      </c>
      <c r="H989" s="19">
        <f t="shared" si="61"/>
        <v>19671.685385830555</v>
      </c>
      <c r="I989" s="18">
        <f t="shared" si="62"/>
        <v>19671.685385830555</v>
      </c>
      <c r="J989" s="19" t="str">
        <f t="shared" si="63"/>
        <v>USA</v>
      </c>
    </row>
    <row r="990" spans="1:10" ht="16" x14ac:dyDescent="0.2">
      <c r="A990" s="18">
        <v>540.32559308238581</v>
      </c>
      <c r="B990" s="18">
        <f>A990*$M$8</f>
        <v>81048.83896235787</v>
      </c>
      <c r="C990" s="19">
        <v>0</v>
      </c>
      <c r="D990" s="19">
        <v>5000</v>
      </c>
      <c r="E990" s="19">
        <v>120</v>
      </c>
      <c r="F990" s="19">
        <v>100</v>
      </c>
      <c r="G990" s="18">
        <f t="shared" si="60"/>
        <v>16209.767792471575</v>
      </c>
      <c r="H990" s="19">
        <f t="shared" si="61"/>
        <v>22016.279654119287</v>
      </c>
      <c r="I990" s="18">
        <f t="shared" si="62"/>
        <v>22016.279654119287</v>
      </c>
      <c r="J990" s="19" t="str">
        <f t="shared" si="63"/>
        <v>USA</v>
      </c>
    </row>
    <row r="991" spans="1:10" ht="16" x14ac:dyDescent="0.2">
      <c r="A991" s="18">
        <v>252.24293565947698</v>
      </c>
      <c r="B991" s="18">
        <f>A991*$M$8</f>
        <v>37836.440348921547</v>
      </c>
      <c r="C991" s="19">
        <v>0</v>
      </c>
      <c r="D991" s="19">
        <v>5000</v>
      </c>
      <c r="E991" s="19">
        <v>120</v>
      </c>
      <c r="F991" s="19">
        <v>100</v>
      </c>
      <c r="G991" s="18">
        <f t="shared" si="60"/>
        <v>7567.2880697843102</v>
      </c>
      <c r="H991" s="19">
        <f t="shared" si="61"/>
        <v>7612.1467829738503</v>
      </c>
      <c r="I991" s="18">
        <f t="shared" si="62"/>
        <v>7612.1467829738503</v>
      </c>
      <c r="J991" s="19" t="str">
        <f t="shared" si="63"/>
        <v>USA</v>
      </c>
    </row>
    <row r="992" spans="1:10" ht="16" x14ac:dyDescent="0.2">
      <c r="A992" s="18">
        <v>447.01962882979757</v>
      </c>
      <c r="B992" s="18">
        <f>A992*$M$8</f>
        <v>67052.94432446963</v>
      </c>
      <c r="C992" s="19">
        <v>0</v>
      </c>
      <c r="D992" s="19">
        <v>5000</v>
      </c>
      <c r="E992" s="19">
        <v>120</v>
      </c>
      <c r="F992" s="19">
        <v>100</v>
      </c>
      <c r="G992" s="18">
        <f t="shared" si="60"/>
        <v>13410.588864893922</v>
      </c>
      <c r="H992" s="19">
        <f t="shared" si="61"/>
        <v>17350.981441489872</v>
      </c>
      <c r="I992" s="18">
        <f t="shared" si="62"/>
        <v>17350.981441489872</v>
      </c>
      <c r="J992" s="19" t="str">
        <f t="shared" si="63"/>
        <v>USA</v>
      </c>
    </row>
    <row r="993" spans="1:10" ht="16" x14ac:dyDescent="0.2">
      <c r="A993" s="18">
        <v>458.90174240754067</v>
      </c>
      <c r="B993" s="18">
        <f>A993*$M$8</f>
        <v>68835.261361131095</v>
      </c>
      <c r="C993" s="19">
        <v>0</v>
      </c>
      <c r="D993" s="19">
        <v>5000</v>
      </c>
      <c r="E993" s="19">
        <v>120</v>
      </c>
      <c r="F993" s="19">
        <v>100</v>
      </c>
      <c r="G993" s="18">
        <f t="shared" si="60"/>
        <v>13767.052272226218</v>
      </c>
      <c r="H993" s="19">
        <f t="shared" si="61"/>
        <v>17945.087120377029</v>
      </c>
      <c r="I993" s="18">
        <f t="shared" si="62"/>
        <v>17945.087120377029</v>
      </c>
      <c r="J993" s="19" t="str">
        <f t="shared" si="63"/>
        <v>USA</v>
      </c>
    </row>
    <row r="994" spans="1:10" ht="16" x14ac:dyDescent="0.2">
      <c r="A994" s="18">
        <v>361.58464353605387</v>
      </c>
      <c r="B994" s="18">
        <f>A994*$M$8</f>
        <v>54237.69653040808</v>
      </c>
      <c r="C994" s="19">
        <v>0</v>
      </c>
      <c r="D994" s="19">
        <v>5000</v>
      </c>
      <c r="E994" s="19">
        <v>120</v>
      </c>
      <c r="F994" s="19">
        <v>100</v>
      </c>
      <c r="G994" s="18">
        <f t="shared" si="60"/>
        <v>10847.539306081613</v>
      </c>
      <c r="H994" s="19">
        <f t="shared" si="61"/>
        <v>13079.232176802696</v>
      </c>
      <c r="I994" s="18">
        <f t="shared" si="62"/>
        <v>13079.232176802696</v>
      </c>
      <c r="J994" s="19" t="str">
        <f t="shared" si="63"/>
        <v>USA</v>
      </c>
    </row>
    <row r="995" spans="1:10" ht="16" x14ac:dyDescent="0.2">
      <c r="A995" s="18">
        <v>353.1039104578569</v>
      </c>
      <c r="B995" s="18">
        <f>A995*$M$8</f>
        <v>52965.586568678533</v>
      </c>
      <c r="C995" s="19">
        <v>0</v>
      </c>
      <c r="D995" s="19">
        <v>5000</v>
      </c>
      <c r="E995" s="19">
        <v>120</v>
      </c>
      <c r="F995" s="19">
        <v>100</v>
      </c>
      <c r="G995" s="18">
        <f t="shared" si="60"/>
        <v>10593.117313735704</v>
      </c>
      <c r="H995" s="19">
        <f t="shared" si="61"/>
        <v>12655.195522892842</v>
      </c>
      <c r="I995" s="18">
        <f t="shared" si="62"/>
        <v>12655.195522892842</v>
      </c>
      <c r="J995" s="19" t="str">
        <f t="shared" si="63"/>
        <v>USA</v>
      </c>
    </row>
    <row r="996" spans="1:10" ht="16" x14ac:dyDescent="0.2">
      <c r="A996" s="18">
        <v>617.42306520111072</v>
      </c>
      <c r="B996" s="18">
        <f>A996*$M$8</f>
        <v>92613.45978016661</v>
      </c>
      <c r="C996" s="19">
        <v>0</v>
      </c>
      <c r="D996" s="19">
        <v>5000</v>
      </c>
      <c r="E996" s="19">
        <v>120</v>
      </c>
      <c r="F996" s="19">
        <v>100</v>
      </c>
      <c r="G996" s="18">
        <f t="shared" si="60"/>
        <v>18522.691956033319</v>
      </c>
      <c r="H996" s="19">
        <f t="shared" si="61"/>
        <v>25871.153260055537</v>
      </c>
      <c r="I996" s="18">
        <f t="shared" si="62"/>
        <v>25871.153260055537</v>
      </c>
      <c r="J996" s="19" t="str">
        <f t="shared" si="63"/>
        <v>USA</v>
      </c>
    </row>
    <row r="997" spans="1:10" ht="16" x14ac:dyDescent="0.2">
      <c r="A997" s="18">
        <v>629.45683506757803</v>
      </c>
      <c r="B997" s="18">
        <f>A997*$M$8</f>
        <v>94418.52526013671</v>
      </c>
      <c r="C997" s="19">
        <v>0</v>
      </c>
      <c r="D997" s="19">
        <v>5000</v>
      </c>
      <c r="E997" s="19">
        <v>120</v>
      </c>
      <c r="F997" s="19">
        <v>100</v>
      </c>
      <c r="G997" s="18">
        <f t="shared" si="60"/>
        <v>18883.705052027348</v>
      </c>
      <c r="H997" s="19">
        <f t="shared" si="61"/>
        <v>26472.841753378903</v>
      </c>
      <c r="I997" s="18">
        <f t="shared" si="62"/>
        <v>26472.841753378903</v>
      </c>
      <c r="J997" s="19" t="str">
        <f t="shared" si="63"/>
        <v>USA</v>
      </c>
    </row>
    <row r="998" spans="1:10" ht="16" x14ac:dyDescent="0.2">
      <c r="A998" s="18">
        <v>681.02698078426852</v>
      </c>
      <c r="B998" s="18">
        <f>A998*$M$8</f>
        <v>102154.04711764028</v>
      </c>
      <c r="C998" s="19">
        <v>0</v>
      </c>
      <c r="D998" s="19">
        <v>5000</v>
      </c>
      <c r="E998" s="19">
        <v>120</v>
      </c>
      <c r="F998" s="19">
        <v>100</v>
      </c>
      <c r="G998" s="18">
        <f t="shared" si="60"/>
        <v>20430.809423528059</v>
      </c>
      <c r="H998" s="19">
        <f t="shared" si="61"/>
        <v>29051.349039213426</v>
      </c>
      <c r="I998" s="18">
        <f t="shared" si="62"/>
        <v>29051.349039213426</v>
      </c>
      <c r="J998" s="19" t="str">
        <f t="shared" si="63"/>
        <v>USA</v>
      </c>
    </row>
    <row r="999" spans="1:10" ht="16" x14ac:dyDescent="0.2">
      <c r="A999" s="18">
        <v>420.46604120194263</v>
      </c>
      <c r="B999" s="18">
        <f>A999*$M$8</f>
        <v>63069.906180291393</v>
      </c>
      <c r="C999" s="19">
        <v>0</v>
      </c>
      <c r="D999" s="19">
        <v>5000</v>
      </c>
      <c r="E999" s="19">
        <v>120</v>
      </c>
      <c r="F999" s="19">
        <v>100</v>
      </c>
      <c r="G999" s="18">
        <f t="shared" si="60"/>
        <v>12613.98123605828</v>
      </c>
      <c r="H999" s="19">
        <f t="shared" si="61"/>
        <v>16023.302060097129</v>
      </c>
      <c r="I999" s="18">
        <f t="shared" si="62"/>
        <v>16023.302060097129</v>
      </c>
      <c r="J999" s="19" t="str">
        <f t="shared" si="63"/>
        <v>USA</v>
      </c>
    </row>
    <row r="1000" spans="1:10" ht="16" x14ac:dyDescent="0.2">
      <c r="A1000" s="18">
        <v>572.75448104960594</v>
      </c>
      <c r="B1000" s="18">
        <f>A1000*$M$8</f>
        <v>85913.172157440888</v>
      </c>
      <c r="C1000" s="19">
        <v>0</v>
      </c>
      <c r="D1000" s="19">
        <v>5000</v>
      </c>
      <c r="E1000" s="19">
        <v>120</v>
      </c>
      <c r="F1000" s="19">
        <v>100</v>
      </c>
      <c r="G1000" s="18">
        <f t="shared" si="60"/>
        <v>17182.634431488172</v>
      </c>
      <c r="H1000" s="19">
        <f t="shared" si="61"/>
        <v>23637.724052480291</v>
      </c>
      <c r="I1000" s="18">
        <f t="shared" si="62"/>
        <v>23637.724052480291</v>
      </c>
      <c r="J1000" s="19" t="str">
        <f t="shared" si="63"/>
        <v>USA</v>
      </c>
    </row>
    <row r="1001" spans="1:10" ht="16" x14ac:dyDescent="0.2">
      <c r="A1001" s="18">
        <v>484.5630007258444</v>
      </c>
      <c r="B1001" s="18">
        <f>A1001*$M$8</f>
        <v>72684.450108876656</v>
      </c>
      <c r="C1001" s="19">
        <v>0</v>
      </c>
      <c r="D1001" s="19">
        <v>5000</v>
      </c>
      <c r="E1001" s="19">
        <v>120</v>
      </c>
      <c r="F1001" s="19">
        <v>100</v>
      </c>
      <c r="G1001" s="18">
        <f t="shared" si="60"/>
        <v>14536.890021775325</v>
      </c>
      <c r="H1001" s="19">
        <f>B1001-((A1001*F1001)+5000)</f>
        <v>19228.150036292216</v>
      </c>
      <c r="I1001" s="18">
        <f t="shared" si="62"/>
        <v>19228.150036292216</v>
      </c>
      <c r="J1001" s="19" t="str">
        <f t="shared" si="63"/>
        <v>USA</v>
      </c>
    </row>
  </sheetData>
  <mergeCells count="1">
    <mergeCell ref="L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CA79-D81F-2D4A-AC69-5F405288B850}">
  <dimension ref="A1:W50"/>
  <sheetViews>
    <sheetView zoomScale="112" workbookViewId="0">
      <selection activeCell="R31" sqref="R31"/>
    </sheetView>
  </sheetViews>
  <sheetFormatPr baseColWidth="10" defaultRowHeight="15" x14ac:dyDescent="0.2"/>
  <cols>
    <col min="1" max="1" width="13.1640625" customWidth="1"/>
    <col min="2" max="2" width="18.6640625" customWidth="1"/>
    <col min="3" max="3" width="19.6640625" customWidth="1"/>
    <col min="4" max="5" width="11" bestFit="1" customWidth="1"/>
    <col min="6" max="6" width="12.5" bestFit="1" customWidth="1"/>
    <col min="7" max="7" width="11" bestFit="1" customWidth="1"/>
    <col min="8" max="8" width="11" style="9" bestFit="1" customWidth="1"/>
    <col min="9" max="9" width="11" bestFit="1" customWidth="1"/>
    <col min="10" max="10" width="14.1640625" customWidth="1"/>
    <col min="12" max="12" width="18.83203125" customWidth="1"/>
    <col min="13" max="13" width="17" customWidth="1"/>
    <col min="15" max="15" width="13.33203125" customWidth="1"/>
    <col min="16" max="16" width="11" bestFit="1" customWidth="1"/>
    <col min="17" max="17" width="12.5" bestFit="1" customWidth="1"/>
    <col min="18" max="18" width="11" bestFit="1" customWidth="1"/>
    <col min="19" max="19" width="14" bestFit="1" customWidth="1"/>
    <col min="20" max="21" width="11" bestFit="1" customWidth="1"/>
    <col min="23" max="23" width="11" bestFit="1" customWidth="1"/>
  </cols>
  <sheetData>
    <row r="1" spans="1:20" ht="24" customHeight="1" x14ac:dyDescent="0.2">
      <c r="A1" s="37" t="s">
        <v>3</v>
      </c>
      <c r="B1" s="37"/>
      <c r="C1" s="37"/>
      <c r="D1" s="37"/>
      <c r="E1" s="37"/>
      <c r="F1" s="37"/>
      <c r="G1" s="37"/>
      <c r="H1" s="37"/>
      <c r="I1" s="37"/>
      <c r="J1" s="37"/>
      <c r="L1" s="38" t="s">
        <v>41</v>
      </c>
      <c r="M1" s="38"/>
      <c r="N1" s="34"/>
      <c r="O1" s="24" t="s">
        <v>143</v>
      </c>
      <c r="P1" s="51" t="s">
        <v>41</v>
      </c>
      <c r="Q1" s="52"/>
      <c r="R1" s="52"/>
      <c r="S1" s="52"/>
      <c r="T1" s="53"/>
    </row>
    <row r="2" spans="1:20" ht="16" x14ac:dyDescent="0.2">
      <c r="A2" s="24" t="s">
        <v>0</v>
      </c>
      <c r="B2" s="24" t="s">
        <v>48</v>
      </c>
      <c r="C2" s="24" t="s">
        <v>147</v>
      </c>
      <c r="D2" s="35" t="s">
        <v>5</v>
      </c>
      <c r="E2" s="35" t="s">
        <v>35</v>
      </c>
      <c r="F2" s="20" t="s">
        <v>36</v>
      </c>
      <c r="G2" s="35" t="s">
        <v>37</v>
      </c>
      <c r="H2" s="65" t="s">
        <v>38</v>
      </c>
      <c r="I2" s="35" t="s">
        <v>39</v>
      </c>
      <c r="J2" s="35" t="s">
        <v>40</v>
      </c>
      <c r="L2" s="24" t="s">
        <v>42</v>
      </c>
      <c r="M2" s="58">
        <f>AVERAGE(G4:G44)</f>
        <v>-3521.3918153043132</v>
      </c>
      <c r="O2" s="24"/>
      <c r="P2" s="24" t="s">
        <v>42</v>
      </c>
      <c r="Q2" s="24" t="s">
        <v>43</v>
      </c>
      <c r="R2" s="24" t="s">
        <v>44</v>
      </c>
      <c r="S2" s="24" t="s">
        <v>45</v>
      </c>
      <c r="T2" s="24" t="s">
        <v>46</v>
      </c>
    </row>
    <row r="3" spans="1:20" ht="16" x14ac:dyDescent="0.2">
      <c r="A3" s="36">
        <v>43466</v>
      </c>
      <c r="B3" s="26">
        <v>378052</v>
      </c>
      <c r="C3" s="26">
        <v>0</v>
      </c>
      <c r="D3" s="28">
        <f>MONTH(A3)</f>
        <v>1</v>
      </c>
      <c r="E3" s="39">
        <v>0.1</v>
      </c>
      <c r="F3" s="28"/>
      <c r="G3" s="28"/>
      <c r="H3" s="29"/>
      <c r="I3" s="28"/>
      <c r="J3" s="28"/>
      <c r="L3" s="24" t="s">
        <v>43</v>
      </c>
      <c r="M3" s="58">
        <f>AVERAGE(H4:H44)</f>
        <v>17768.840288129595</v>
      </c>
      <c r="O3" s="24">
        <v>0.1</v>
      </c>
      <c r="P3" s="84">
        <v>-3521.3918153043132</v>
      </c>
      <c r="Q3" s="84">
        <v>17768.840288129595</v>
      </c>
      <c r="R3" s="84">
        <v>4.5459397513081125E-2</v>
      </c>
      <c r="S3" s="84">
        <v>539997183.86340249</v>
      </c>
      <c r="T3" s="84">
        <v>23237.839483553598</v>
      </c>
    </row>
    <row r="4" spans="1:20" ht="16" x14ac:dyDescent="0.2">
      <c r="A4" s="36">
        <v>43497</v>
      </c>
      <c r="B4" s="26">
        <v>395196</v>
      </c>
      <c r="C4" s="26">
        <v>0</v>
      </c>
      <c r="D4" s="28">
        <f>MONTH(A4)</f>
        <v>2</v>
      </c>
      <c r="E4" s="28"/>
      <c r="F4" s="30">
        <f>AVERAGE(B3:B14)</f>
        <v>394143</v>
      </c>
      <c r="G4" s="30">
        <f>B4-F4</f>
        <v>1053</v>
      </c>
      <c r="H4" s="29">
        <f>ABS(G4)</f>
        <v>1053</v>
      </c>
      <c r="I4" s="32">
        <f>H4/B4</f>
        <v>2.664500652840616E-3</v>
      </c>
      <c r="J4" s="30">
        <f>G4^2</f>
        <v>1108809</v>
      </c>
      <c r="L4" s="24" t="s">
        <v>44</v>
      </c>
      <c r="M4" s="67">
        <f>AVERAGE(I4:I44)</f>
        <v>4.5459397513081125E-2</v>
      </c>
      <c r="O4" s="24">
        <v>0.2</v>
      </c>
      <c r="P4" s="84">
        <v>-1961.0159568985634</v>
      </c>
      <c r="Q4" s="84">
        <v>17490.79858209391</v>
      </c>
      <c r="R4" s="84">
        <v>4.4589038145146996E-2</v>
      </c>
      <c r="S4" s="84">
        <v>556307087.62223351</v>
      </c>
      <c r="T4" s="84">
        <v>23586.163054261993</v>
      </c>
    </row>
    <row r="5" spans="1:20" ht="16" x14ac:dyDescent="0.2">
      <c r="A5" s="36">
        <v>43525</v>
      </c>
      <c r="B5" s="26">
        <v>364619</v>
      </c>
      <c r="C5" s="26">
        <v>0</v>
      </c>
      <c r="D5" s="28">
        <f>MONTH(A5)</f>
        <v>3</v>
      </c>
      <c r="E5" s="28"/>
      <c r="F5" s="30">
        <f>$E$3*B4+(1-$E$3)*F4</f>
        <v>394248.30000000005</v>
      </c>
      <c r="G5" s="30">
        <f t="shared" ref="G5:G50" si="0">B5-F5</f>
        <v>-29629.300000000047</v>
      </c>
      <c r="H5" s="29">
        <f t="shared" ref="H5:H50" si="1">ABS(G5)</f>
        <v>29629.300000000047</v>
      </c>
      <c r="I5" s="32">
        <f t="shared" ref="I5:I50" si="2">H5/B5</f>
        <v>8.1260987496537609E-2</v>
      </c>
      <c r="J5" s="30">
        <f t="shared" ref="J5:J50" si="3">G5^2</f>
        <v>877895418.49000275</v>
      </c>
      <c r="L5" s="24" t="s">
        <v>45</v>
      </c>
      <c r="M5" s="57">
        <f>AVERAGE(J4:J44)</f>
        <v>539997183.86340249</v>
      </c>
      <c r="O5" s="24">
        <v>0.3</v>
      </c>
      <c r="P5" s="84">
        <v>-1272.491138631488</v>
      </c>
      <c r="Q5" s="84">
        <v>17259.915345293783</v>
      </c>
      <c r="R5" s="84">
        <v>4.3913598207031723E-2</v>
      </c>
      <c r="S5" s="84">
        <v>579507096.65304589</v>
      </c>
      <c r="T5" s="84">
        <v>24072.953633757654</v>
      </c>
    </row>
    <row r="6" spans="1:20" ht="16" x14ac:dyDescent="0.2">
      <c r="A6" s="36">
        <v>43556</v>
      </c>
      <c r="B6" s="26">
        <v>383309</v>
      </c>
      <c r="C6" s="26">
        <v>0</v>
      </c>
      <c r="D6" s="28">
        <f>MONTH(A6)</f>
        <v>4</v>
      </c>
      <c r="E6" s="28"/>
      <c r="F6" s="30">
        <f t="shared" ref="F6:F50" si="4">$E$3*B5+(1-$E$3)*F5</f>
        <v>391285.37000000005</v>
      </c>
      <c r="G6" s="30">
        <f t="shared" si="0"/>
        <v>-7976.3700000000536</v>
      </c>
      <c r="H6" s="29">
        <f t="shared" si="1"/>
        <v>7976.3700000000536</v>
      </c>
      <c r="I6" s="32">
        <f t="shared" si="2"/>
        <v>2.0809242673665511E-2</v>
      </c>
      <c r="J6" s="30">
        <f t="shared" si="3"/>
        <v>63622478.376900852</v>
      </c>
      <c r="L6" s="24" t="s">
        <v>46</v>
      </c>
      <c r="M6" s="58">
        <f>SQRT(M5)</f>
        <v>23237.839483553598</v>
      </c>
      <c r="O6" s="24">
        <v>0.4</v>
      </c>
      <c r="P6" s="84">
        <v>-944.38784383498876</v>
      </c>
      <c r="Q6" s="84">
        <v>17169.743174393807</v>
      </c>
      <c r="R6" s="84">
        <v>4.3656869656053025E-2</v>
      </c>
      <c r="S6" s="84">
        <v>605685992.64767051</v>
      </c>
      <c r="T6" s="84">
        <v>24610.688585402695</v>
      </c>
    </row>
    <row r="7" spans="1:20" ht="16" x14ac:dyDescent="0.2">
      <c r="A7" s="36">
        <v>43586</v>
      </c>
      <c r="B7" s="26">
        <v>380548</v>
      </c>
      <c r="C7" s="26">
        <v>0</v>
      </c>
      <c r="D7" s="28">
        <f>MONTH(A7)</f>
        <v>5</v>
      </c>
      <c r="E7" s="28"/>
      <c r="F7" s="30">
        <f t="shared" si="4"/>
        <v>390487.73300000007</v>
      </c>
      <c r="G7" s="30">
        <f t="shared" si="0"/>
        <v>-9939.7330000000657</v>
      </c>
      <c r="H7" s="29">
        <f t="shared" si="1"/>
        <v>9939.7330000000657</v>
      </c>
      <c r="I7" s="32">
        <f t="shared" si="2"/>
        <v>2.6119525000788509E-2</v>
      </c>
      <c r="J7" s="30">
        <f t="shared" si="3"/>
        <v>98798292.111290306</v>
      </c>
      <c r="O7" s="24">
        <v>0.5</v>
      </c>
      <c r="P7" s="84">
        <v>-777.44746807354886</v>
      </c>
      <c r="Q7" s="84">
        <v>17332.768701610152</v>
      </c>
      <c r="R7" s="84">
        <v>4.4088729883576983E-2</v>
      </c>
      <c r="S7" s="84">
        <v>636182992.68382537</v>
      </c>
      <c r="T7" s="84">
        <v>25222.668230855859</v>
      </c>
    </row>
    <row r="8" spans="1:20" ht="16" x14ac:dyDescent="0.2">
      <c r="A8" s="36">
        <v>43617</v>
      </c>
      <c r="B8" s="26">
        <v>375811</v>
      </c>
      <c r="C8" s="26">
        <v>0</v>
      </c>
      <c r="D8" s="28">
        <f>MONTH(A8)</f>
        <v>6</v>
      </c>
      <c r="E8" s="28"/>
      <c r="F8" s="30">
        <f t="shared" si="4"/>
        <v>389493.75970000005</v>
      </c>
      <c r="G8" s="30">
        <f t="shared" si="0"/>
        <v>-13682.759700000053</v>
      </c>
      <c r="H8" s="29">
        <f t="shared" si="1"/>
        <v>13682.759700000053</v>
      </c>
      <c r="I8" s="32">
        <f t="shared" si="2"/>
        <v>3.6408619492244915E-2</v>
      </c>
      <c r="J8" s="30">
        <f t="shared" si="3"/>
        <v>187217913.00794554</v>
      </c>
    </row>
    <row r="9" spans="1:20" ht="16" x14ac:dyDescent="0.2">
      <c r="A9" s="36">
        <v>43647</v>
      </c>
      <c r="B9" s="26">
        <v>373479</v>
      </c>
      <c r="C9" s="26">
        <v>0</v>
      </c>
      <c r="D9" s="28">
        <f>MONTH(A9)</f>
        <v>7</v>
      </c>
      <c r="E9" s="28"/>
      <c r="F9" s="30">
        <f t="shared" si="4"/>
        <v>388125.48373000004</v>
      </c>
      <c r="G9" s="30">
        <f t="shared" si="0"/>
        <v>-14646.483730000036</v>
      </c>
      <c r="H9" s="29">
        <f t="shared" si="1"/>
        <v>14646.483730000036</v>
      </c>
      <c r="I9" s="32">
        <f t="shared" si="2"/>
        <v>3.9216351468221874E-2</v>
      </c>
      <c r="J9" s="30">
        <f t="shared" si="3"/>
        <v>214519485.65315577</v>
      </c>
    </row>
    <row r="10" spans="1:20" ht="16" x14ac:dyDescent="0.2">
      <c r="A10" s="36">
        <v>43678</v>
      </c>
      <c r="B10" s="26">
        <v>377207</v>
      </c>
      <c r="C10" s="26">
        <v>0</v>
      </c>
      <c r="D10" s="28">
        <f>MONTH(A10)</f>
        <v>8</v>
      </c>
      <c r="E10" s="28"/>
      <c r="F10" s="30">
        <f t="shared" si="4"/>
        <v>386660.83535700006</v>
      </c>
      <c r="G10" s="30">
        <f t="shared" si="0"/>
        <v>-9453.8353570000618</v>
      </c>
      <c r="H10" s="29">
        <f t="shared" si="1"/>
        <v>9453.8353570000618</v>
      </c>
      <c r="I10" s="32">
        <f t="shared" si="2"/>
        <v>2.5062725127052418E-2</v>
      </c>
      <c r="J10" s="30">
        <f t="shared" si="3"/>
        <v>89375002.957264483</v>
      </c>
      <c r="L10" s="54" t="s">
        <v>47</v>
      </c>
      <c r="M10" s="61"/>
      <c r="O10" s="24" t="s">
        <v>143</v>
      </c>
      <c r="P10" s="51" t="s">
        <v>47</v>
      </c>
      <c r="Q10" s="52"/>
      <c r="R10" s="52"/>
      <c r="S10" s="52"/>
      <c r="T10" s="53"/>
    </row>
    <row r="11" spans="1:20" ht="16" x14ac:dyDescent="0.2">
      <c r="A11" s="36">
        <v>43709</v>
      </c>
      <c r="B11" s="26">
        <v>466521</v>
      </c>
      <c r="C11" s="26">
        <v>0</v>
      </c>
      <c r="D11" s="28">
        <f>MONTH(A11)</f>
        <v>9</v>
      </c>
      <c r="E11" s="28"/>
      <c r="F11" s="30">
        <f t="shared" si="4"/>
        <v>385715.45182130008</v>
      </c>
      <c r="G11" s="30">
        <f t="shared" si="0"/>
        <v>80805.548178699915</v>
      </c>
      <c r="H11" s="29">
        <f t="shared" si="1"/>
        <v>80805.548178699915</v>
      </c>
      <c r="I11" s="32">
        <f t="shared" si="2"/>
        <v>0.1732088119906712</v>
      </c>
      <c r="J11" s="30">
        <f t="shared" si="3"/>
        <v>6529536616.4601936</v>
      </c>
      <c r="L11" s="24" t="s">
        <v>42</v>
      </c>
      <c r="M11" s="31">
        <f>AVERAGE(G45:G50)</f>
        <v>12495.706442747265</v>
      </c>
      <c r="O11" s="24"/>
      <c r="P11" s="24" t="s">
        <v>42</v>
      </c>
      <c r="Q11" s="24" t="s">
        <v>43</v>
      </c>
      <c r="R11" s="24" t="s">
        <v>44</v>
      </c>
      <c r="S11" s="24" t="s">
        <v>45</v>
      </c>
      <c r="T11" s="24" t="s">
        <v>46</v>
      </c>
    </row>
    <row r="12" spans="1:20" ht="16" x14ac:dyDescent="0.2">
      <c r="A12" s="36">
        <v>43739</v>
      </c>
      <c r="B12" s="26">
        <v>427355</v>
      </c>
      <c r="C12" s="26">
        <v>0</v>
      </c>
      <c r="D12" s="28">
        <f>MONTH(A12)</f>
        <v>10</v>
      </c>
      <c r="E12" s="28"/>
      <c r="F12" s="30">
        <f t="shared" si="4"/>
        <v>393796.00663917011</v>
      </c>
      <c r="G12" s="30">
        <f t="shared" si="0"/>
        <v>33558.993360829889</v>
      </c>
      <c r="H12" s="29">
        <f t="shared" si="1"/>
        <v>33558.993360829889</v>
      </c>
      <c r="I12" s="32">
        <f t="shared" si="2"/>
        <v>7.852720422325675E-2</v>
      </c>
      <c r="J12" s="30">
        <f t="shared" si="3"/>
        <v>1126206035.3922246</v>
      </c>
      <c r="L12" s="24" t="s">
        <v>43</v>
      </c>
      <c r="M12" s="31">
        <f>AVERAGE(H45:H50)</f>
        <v>22470.333333333332</v>
      </c>
      <c r="O12" s="24">
        <v>0.1</v>
      </c>
      <c r="P12" s="56">
        <v>12495.706442747265</v>
      </c>
      <c r="Q12" s="56">
        <v>22470.333333333332</v>
      </c>
      <c r="R12" s="56">
        <v>5.5188828258826587E-2</v>
      </c>
      <c r="S12" s="56">
        <v>757567356.16998231</v>
      </c>
      <c r="T12" s="56">
        <v>27523.941508620861</v>
      </c>
    </row>
    <row r="13" spans="1:20" ht="16" x14ac:dyDescent="0.2">
      <c r="A13" s="36">
        <v>43770</v>
      </c>
      <c r="B13" s="26">
        <v>387079</v>
      </c>
      <c r="C13" s="26">
        <v>0</v>
      </c>
      <c r="D13" s="28">
        <f>MONTH(A13)</f>
        <v>11</v>
      </c>
      <c r="E13" s="28"/>
      <c r="F13" s="30">
        <f t="shared" si="4"/>
        <v>397151.90597525309</v>
      </c>
      <c r="G13" s="30">
        <f t="shared" si="0"/>
        <v>-10072.905975253088</v>
      </c>
      <c r="H13" s="29">
        <f t="shared" si="1"/>
        <v>10072.905975253088</v>
      </c>
      <c r="I13" s="32">
        <f t="shared" si="2"/>
        <v>2.6022868652789452E-2</v>
      </c>
      <c r="J13" s="30">
        <f t="shared" si="3"/>
        <v>101463434.78628938</v>
      </c>
      <c r="L13" s="24" t="s">
        <v>44</v>
      </c>
      <c r="M13" s="32">
        <f>AVERAGE(I45:I50)</f>
        <v>5.5188828258826587E-2</v>
      </c>
      <c r="O13" s="24">
        <v>0.2</v>
      </c>
      <c r="P13" s="56">
        <v>14138.330846567522</v>
      </c>
      <c r="Q13" s="56">
        <v>22470.333333333332</v>
      </c>
      <c r="R13" s="56">
        <v>5.4950078582026191E-2</v>
      </c>
      <c r="S13" s="56">
        <v>801317075.79366934</v>
      </c>
      <c r="T13" s="56">
        <v>28307.544503076726</v>
      </c>
    </row>
    <row r="14" spans="1:20" ht="16" x14ac:dyDescent="0.2">
      <c r="A14" s="36">
        <v>43800</v>
      </c>
      <c r="B14" s="26">
        <v>420540</v>
      </c>
      <c r="C14" s="26">
        <v>0</v>
      </c>
      <c r="D14" s="28">
        <f>MONTH(A14)</f>
        <v>12</v>
      </c>
      <c r="E14" s="28"/>
      <c r="F14" s="30">
        <f t="shared" si="4"/>
        <v>396144.61537772784</v>
      </c>
      <c r="G14" s="30">
        <f t="shared" si="0"/>
        <v>24395.384622272162</v>
      </c>
      <c r="H14" s="29">
        <f t="shared" si="1"/>
        <v>24395.384622272162</v>
      </c>
      <c r="I14" s="32">
        <f t="shared" si="2"/>
        <v>5.8009665245332576E-2</v>
      </c>
      <c r="J14" s="30">
        <f t="shared" si="3"/>
        <v>595134790.8685931</v>
      </c>
      <c r="L14" s="24" t="s">
        <v>45</v>
      </c>
      <c r="M14" s="59">
        <f>AVERAGE(J45:J50)</f>
        <v>757567356.16998231</v>
      </c>
      <c r="O14" s="24">
        <v>0.3</v>
      </c>
      <c r="P14" s="56">
        <v>13709.64100516797</v>
      </c>
      <c r="Q14" s="56">
        <v>22470.333333333332</v>
      </c>
      <c r="R14" s="56">
        <v>5.5012387141940261E-2</v>
      </c>
      <c r="S14" s="56">
        <v>789378933.15724981</v>
      </c>
      <c r="T14" s="56">
        <v>28095.888189506481</v>
      </c>
    </row>
    <row r="15" spans="1:20" ht="16" x14ac:dyDescent="0.2">
      <c r="A15" s="36">
        <v>43831</v>
      </c>
      <c r="B15" s="26">
        <v>384777</v>
      </c>
      <c r="C15" s="26">
        <v>0</v>
      </c>
      <c r="D15" s="28">
        <f>MONTH(A15)</f>
        <v>1</v>
      </c>
      <c r="E15" s="28"/>
      <c r="F15" s="30">
        <f t="shared" si="4"/>
        <v>398584.15383995505</v>
      </c>
      <c r="G15" s="30">
        <f t="shared" si="0"/>
        <v>-13807.153839955048</v>
      </c>
      <c r="H15" s="29">
        <f t="shared" si="1"/>
        <v>13807.153839955048</v>
      </c>
      <c r="I15" s="32">
        <f t="shared" si="2"/>
        <v>3.5883521728052994E-2</v>
      </c>
      <c r="J15" s="30">
        <f t="shared" si="3"/>
        <v>190637497.16018543</v>
      </c>
      <c r="L15" s="24" t="s">
        <v>46</v>
      </c>
      <c r="M15" s="31">
        <f>SQRT(M14)</f>
        <v>27523.941508620861</v>
      </c>
      <c r="O15" s="24">
        <v>0.4</v>
      </c>
      <c r="P15" s="56">
        <v>13545.960638893885</v>
      </c>
      <c r="Q15" s="56">
        <v>22470.333333333332</v>
      </c>
      <c r="R15" s="56">
        <v>5.5036177507196998E-2</v>
      </c>
      <c r="S15" s="56">
        <v>784917726.29712903</v>
      </c>
      <c r="T15" s="56">
        <v>28016.383176583109</v>
      </c>
    </row>
    <row r="16" spans="1:20" ht="16" x14ac:dyDescent="0.2">
      <c r="A16" s="36">
        <v>43862</v>
      </c>
      <c r="B16" s="26">
        <v>365258</v>
      </c>
      <c r="C16" s="26">
        <v>0</v>
      </c>
      <c r="D16" s="28">
        <f>MONTH(A16)</f>
        <v>2</v>
      </c>
      <c r="E16" s="28"/>
      <c r="F16" s="30">
        <f t="shared" si="4"/>
        <v>397203.43845595955</v>
      </c>
      <c r="G16" s="30">
        <f t="shared" si="0"/>
        <v>-31945.438455959549</v>
      </c>
      <c r="H16" s="29">
        <f t="shared" si="1"/>
        <v>31945.438455959549</v>
      </c>
      <c r="I16" s="32">
        <f t="shared" si="2"/>
        <v>8.7459928204062745E-2</v>
      </c>
      <c r="J16" s="30">
        <f t="shared" si="3"/>
        <v>1020511038.1434993</v>
      </c>
      <c r="O16" s="24">
        <v>0.5</v>
      </c>
      <c r="P16" s="56">
        <v>13995.673095507838</v>
      </c>
      <c r="Q16" s="56">
        <v>22470.333333333332</v>
      </c>
      <c r="R16" s="56">
        <v>5.4970813384138804E-2</v>
      </c>
      <c r="S16" s="56">
        <v>797303542.06298864</v>
      </c>
      <c r="T16" s="56">
        <v>28236.563920969362</v>
      </c>
    </row>
    <row r="17" spans="1:23" ht="16" x14ac:dyDescent="0.2">
      <c r="A17" s="36">
        <v>43891</v>
      </c>
      <c r="B17" s="26">
        <v>382275</v>
      </c>
      <c r="C17" s="26">
        <v>0</v>
      </c>
      <c r="D17" s="28">
        <f>MONTH(A17)</f>
        <v>3</v>
      </c>
      <c r="E17" s="28"/>
      <c r="F17" s="30">
        <f t="shared" si="4"/>
        <v>394008.89461036358</v>
      </c>
      <c r="G17" s="30">
        <f t="shared" si="0"/>
        <v>-11733.894610363583</v>
      </c>
      <c r="H17" s="29">
        <f t="shared" si="1"/>
        <v>11733.894610363583</v>
      </c>
      <c r="I17" s="32">
        <f t="shared" si="2"/>
        <v>3.0694904480710439E-2</v>
      </c>
      <c r="J17" s="30">
        <f t="shared" si="3"/>
        <v>137684282.72711954</v>
      </c>
      <c r="O17" s="33"/>
      <c r="P17" s="33"/>
      <c r="Q17" s="33"/>
      <c r="R17" s="33"/>
      <c r="S17" s="33"/>
      <c r="T17" s="33"/>
    </row>
    <row r="18" spans="1:23" ht="16" customHeight="1" x14ac:dyDescent="0.2">
      <c r="A18" s="36">
        <v>43922</v>
      </c>
      <c r="B18" s="26">
        <v>430733</v>
      </c>
      <c r="C18" s="26">
        <v>0</v>
      </c>
      <c r="D18" s="28">
        <f>MONTH(A18)</f>
        <v>4</v>
      </c>
      <c r="E18" s="28"/>
      <c r="F18" s="30">
        <f t="shared" si="4"/>
        <v>392835.50514932722</v>
      </c>
      <c r="G18" s="30">
        <f t="shared" si="0"/>
        <v>37897.494850672781</v>
      </c>
      <c r="H18" s="29">
        <f t="shared" si="1"/>
        <v>37897.494850672781</v>
      </c>
      <c r="I18" s="32">
        <f t="shared" si="2"/>
        <v>8.7983727391847802E-2</v>
      </c>
      <c r="J18" s="30">
        <f t="shared" si="3"/>
        <v>1436220115.9567699</v>
      </c>
      <c r="M18" s="79" t="s">
        <v>144</v>
      </c>
      <c r="N18" s="79"/>
      <c r="O18" s="79"/>
      <c r="Q18" s="68" t="s">
        <v>145</v>
      </c>
      <c r="R18" s="68"/>
      <c r="S18" s="68"/>
      <c r="T18" s="68"/>
      <c r="U18" s="68"/>
      <c r="V18" s="68"/>
      <c r="W18" s="68"/>
    </row>
    <row r="19" spans="1:23" ht="16" customHeight="1" x14ac:dyDescent="0.2">
      <c r="A19" s="36">
        <v>43952</v>
      </c>
      <c r="B19" s="26">
        <v>377794</v>
      </c>
      <c r="C19" s="26">
        <v>0</v>
      </c>
      <c r="D19" s="28">
        <f>MONTH(A19)</f>
        <v>5</v>
      </c>
      <c r="E19" s="28"/>
      <c r="F19" s="30">
        <f t="shared" si="4"/>
        <v>396625.25463439449</v>
      </c>
      <c r="G19" s="30">
        <f t="shared" si="0"/>
        <v>-18831.254634394485</v>
      </c>
      <c r="H19" s="29">
        <f t="shared" si="1"/>
        <v>18831.254634394485</v>
      </c>
      <c r="I19" s="32">
        <f t="shared" si="2"/>
        <v>4.9845298322351558E-2</v>
      </c>
      <c r="J19" s="30">
        <f t="shared" si="3"/>
        <v>354616151.10540378</v>
      </c>
      <c r="M19" s="78">
        <f>Q24+(S24*U24*W24)</f>
        <v>2379368.9016839857</v>
      </c>
      <c r="N19" s="78"/>
      <c r="O19" s="78"/>
      <c r="Q19" s="69"/>
      <c r="R19" s="69"/>
      <c r="S19" s="69"/>
      <c r="T19" s="69"/>
      <c r="U19" s="69"/>
      <c r="V19" s="69"/>
      <c r="W19" s="69"/>
    </row>
    <row r="20" spans="1:23" ht="16" customHeight="1" x14ac:dyDescent="0.2">
      <c r="A20" s="36">
        <v>43983</v>
      </c>
      <c r="B20" s="26">
        <v>396782</v>
      </c>
      <c r="C20" s="26">
        <v>0</v>
      </c>
      <c r="D20" s="28">
        <f>MONTH(A20)</f>
        <v>6</v>
      </c>
      <c r="E20" s="28"/>
      <c r="F20" s="30">
        <f t="shared" si="4"/>
        <v>394742.12917095504</v>
      </c>
      <c r="G20" s="30">
        <f t="shared" si="0"/>
        <v>2039.8708290449576</v>
      </c>
      <c r="H20" s="29">
        <f t="shared" si="1"/>
        <v>2039.8708290449576</v>
      </c>
      <c r="I20" s="32">
        <f t="shared" si="2"/>
        <v>5.1410367129682234E-3</v>
      </c>
      <c r="J20" s="30">
        <f t="shared" si="3"/>
        <v>4161072.9991885629</v>
      </c>
      <c r="M20" s="78"/>
      <c r="N20" s="78"/>
      <c r="O20" s="78"/>
      <c r="Q20" s="71"/>
      <c r="R20" s="70"/>
      <c r="S20" s="70"/>
      <c r="T20" s="70"/>
      <c r="U20" s="70"/>
      <c r="V20" s="70"/>
      <c r="W20" s="72"/>
    </row>
    <row r="21" spans="1:23" ht="16" x14ac:dyDescent="0.2">
      <c r="A21" s="36">
        <v>44013</v>
      </c>
      <c r="B21" s="26">
        <v>428280</v>
      </c>
      <c r="C21" s="26">
        <v>0</v>
      </c>
      <c r="D21" s="28">
        <f>MONTH(A21)</f>
        <v>7</v>
      </c>
      <c r="E21" s="28"/>
      <c r="F21" s="30">
        <f t="shared" si="4"/>
        <v>394946.11625385954</v>
      </c>
      <c r="G21" s="30">
        <f t="shared" si="0"/>
        <v>33333.883746140462</v>
      </c>
      <c r="H21" s="29">
        <f t="shared" si="1"/>
        <v>33333.883746140462</v>
      </c>
      <c r="I21" s="32">
        <f t="shared" si="2"/>
        <v>7.7831987826049456E-2</v>
      </c>
      <c r="J21" s="30">
        <f t="shared" si="3"/>
        <v>1111147805.6012073</v>
      </c>
      <c r="Q21" s="71"/>
      <c r="R21" s="70"/>
      <c r="S21" s="70"/>
      <c r="T21" s="70"/>
      <c r="U21" s="70"/>
      <c r="V21" s="70"/>
      <c r="W21" s="72"/>
    </row>
    <row r="22" spans="1:23" ht="16" x14ac:dyDescent="0.2">
      <c r="A22" s="36">
        <v>44044</v>
      </c>
      <c r="B22" s="26">
        <v>352746</v>
      </c>
      <c r="C22" s="26">
        <v>0</v>
      </c>
      <c r="D22" s="28">
        <f>MONTH(A22)</f>
        <v>8</v>
      </c>
      <c r="E22" s="28"/>
      <c r="F22" s="30">
        <f t="shared" si="4"/>
        <v>398279.5046284736</v>
      </c>
      <c r="G22" s="30">
        <f t="shared" si="0"/>
        <v>-45533.504628473602</v>
      </c>
      <c r="H22" s="29">
        <f t="shared" si="1"/>
        <v>45533.504628473602</v>
      </c>
      <c r="I22" s="32">
        <f t="shared" si="2"/>
        <v>0.12908297933491408</v>
      </c>
      <c r="J22" s="30">
        <f t="shared" si="3"/>
        <v>2073300043.7512269</v>
      </c>
      <c r="Q22" s="71"/>
      <c r="R22" s="70"/>
      <c r="S22" s="70"/>
      <c r="T22" s="70"/>
      <c r="U22" s="70"/>
      <c r="V22" s="70"/>
      <c r="W22" s="72"/>
    </row>
    <row r="23" spans="1:23" ht="16" x14ac:dyDescent="0.2">
      <c r="A23" s="36">
        <v>44075</v>
      </c>
      <c r="B23" s="26">
        <v>375432</v>
      </c>
      <c r="C23" s="26">
        <v>0</v>
      </c>
      <c r="D23" s="28">
        <f>MONTH(A23)</f>
        <v>9</v>
      </c>
      <c r="E23" s="28"/>
      <c r="F23" s="30">
        <f t="shared" si="4"/>
        <v>393726.15416562621</v>
      </c>
      <c r="G23" s="30">
        <f t="shared" si="0"/>
        <v>-18294.154165626212</v>
      </c>
      <c r="H23" s="29">
        <f t="shared" si="1"/>
        <v>18294.154165626212</v>
      </c>
      <c r="I23" s="32">
        <f t="shared" si="2"/>
        <v>4.8728276134229934E-2</v>
      </c>
      <c r="J23" s="30">
        <f t="shared" si="3"/>
        <v>334676076.63569891</v>
      </c>
      <c r="L23" t="s">
        <v>8</v>
      </c>
      <c r="Q23" s="71"/>
      <c r="R23" s="70"/>
      <c r="S23" s="70"/>
      <c r="T23" s="70"/>
      <c r="U23" s="70"/>
      <c r="V23" s="70"/>
      <c r="W23" s="72"/>
    </row>
    <row r="24" spans="1:23" ht="17" customHeight="1" x14ac:dyDescent="0.2">
      <c r="A24" s="36">
        <v>44105</v>
      </c>
      <c r="B24" s="26">
        <v>401962</v>
      </c>
      <c r="C24" s="26">
        <v>0</v>
      </c>
      <c r="D24" s="28">
        <f>MONTH(A24)</f>
        <v>10</v>
      </c>
      <c r="E24" s="28"/>
      <c r="F24" s="30">
        <f t="shared" si="4"/>
        <v>391896.73874906363</v>
      </c>
      <c r="G24" s="30">
        <f t="shared" si="0"/>
        <v>10065.261250936368</v>
      </c>
      <c r="H24" s="29">
        <f t="shared" si="1"/>
        <v>10065.261250936368</v>
      </c>
      <c r="I24" s="32">
        <f t="shared" si="2"/>
        <v>2.504033030718418E-2</v>
      </c>
      <c r="J24" s="30">
        <f t="shared" si="3"/>
        <v>101309484.04960114</v>
      </c>
      <c r="Q24" s="73">
        <f>SUM(F45:F50)</f>
        <v>2278231.7613435164</v>
      </c>
      <c r="R24" s="74"/>
      <c r="S24" s="75">
        <f>M6</f>
        <v>23237.839483553598</v>
      </c>
      <c r="T24" s="74"/>
      <c r="U24" s="74">
        <f>SQRT(7)</f>
        <v>2.6457513110645907</v>
      </c>
      <c r="V24" s="74"/>
      <c r="W24" s="74">
        <v>1.645</v>
      </c>
    </row>
    <row r="25" spans="1:23" ht="16" customHeight="1" x14ac:dyDescent="0.2">
      <c r="A25" s="36">
        <v>44136</v>
      </c>
      <c r="B25" s="26">
        <v>363985</v>
      </c>
      <c r="C25" s="26">
        <v>0</v>
      </c>
      <c r="D25" s="28">
        <f>MONTH(A25)</f>
        <v>11</v>
      </c>
      <c r="E25" s="28"/>
      <c r="F25" s="30">
        <f t="shared" si="4"/>
        <v>392903.26487415726</v>
      </c>
      <c r="G25" s="30">
        <f t="shared" si="0"/>
        <v>-28918.264874157263</v>
      </c>
      <c r="H25" s="29">
        <f t="shared" si="1"/>
        <v>28918.264874157263</v>
      </c>
      <c r="I25" s="32">
        <f t="shared" si="2"/>
        <v>7.9449056620897185E-2</v>
      </c>
      <c r="J25" s="30">
        <f t="shared" si="3"/>
        <v>836266043.33191776</v>
      </c>
      <c r="Q25" s="76" t="s">
        <v>150</v>
      </c>
      <c r="S25" s="76" t="s">
        <v>146</v>
      </c>
      <c r="U25" s="76" t="s">
        <v>148</v>
      </c>
      <c r="W25" s="76" t="s">
        <v>149</v>
      </c>
    </row>
    <row r="26" spans="1:23" ht="16" x14ac:dyDescent="0.2">
      <c r="A26" s="36">
        <v>44166</v>
      </c>
      <c r="B26" s="26">
        <v>378609</v>
      </c>
      <c r="C26" s="26">
        <v>0</v>
      </c>
      <c r="D26" s="28">
        <f>MONTH(A26)</f>
        <v>12</v>
      </c>
      <c r="E26" s="28"/>
      <c r="F26" s="30">
        <f t="shared" si="4"/>
        <v>390011.43838674156</v>
      </c>
      <c r="G26" s="30">
        <f t="shared" si="0"/>
        <v>-11402.43838674156</v>
      </c>
      <c r="H26" s="29">
        <f t="shared" si="1"/>
        <v>11402.43838674156</v>
      </c>
      <c r="I26" s="32">
        <f t="shared" si="2"/>
        <v>3.0116659632342495E-2</v>
      </c>
      <c r="J26" s="30">
        <f t="shared" si="3"/>
        <v>130015601.16343747</v>
      </c>
      <c r="Q26" s="77"/>
      <c r="S26" s="77"/>
      <c r="U26" s="77"/>
      <c r="W26" s="77"/>
    </row>
    <row r="27" spans="1:23" ht="16" x14ac:dyDescent="0.2">
      <c r="A27" s="36">
        <v>44197</v>
      </c>
      <c r="B27" s="26">
        <v>408981</v>
      </c>
      <c r="C27" s="26">
        <v>0</v>
      </c>
      <c r="D27" s="28">
        <f>MONTH(A27)</f>
        <v>1</v>
      </c>
      <c r="E27" s="28"/>
      <c r="F27" s="30">
        <f t="shared" si="4"/>
        <v>388871.19454806746</v>
      </c>
      <c r="G27" s="30">
        <f t="shared" si="0"/>
        <v>20109.805451932538</v>
      </c>
      <c r="H27" s="29">
        <f t="shared" si="1"/>
        <v>20109.805451932538</v>
      </c>
      <c r="I27" s="32">
        <f t="shared" si="2"/>
        <v>4.917051269357877E-2</v>
      </c>
      <c r="J27" s="30">
        <f t="shared" si="3"/>
        <v>404404275.31457561</v>
      </c>
      <c r="Q27" s="77"/>
      <c r="S27" s="77"/>
      <c r="U27" s="77"/>
      <c r="W27" s="77"/>
    </row>
    <row r="28" spans="1:23" ht="16" x14ac:dyDescent="0.2">
      <c r="A28" s="36">
        <v>44228</v>
      </c>
      <c r="B28" s="26">
        <v>386259</v>
      </c>
      <c r="C28" s="26">
        <v>0</v>
      </c>
      <c r="D28" s="28">
        <f>MONTH(A28)</f>
        <v>2</v>
      </c>
      <c r="E28" s="28"/>
      <c r="F28" s="30">
        <f t="shared" si="4"/>
        <v>390882.17509326071</v>
      </c>
      <c r="G28" s="30">
        <f t="shared" si="0"/>
        <v>-4623.1750932607101</v>
      </c>
      <c r="H28" s="29">
        <f t="shared" si="1"/>
        <v>4623.1750932607101</v>
      </c>
      <c r="I28" s="32">
        <f t="shared" si="2"/>
        <v>1.1969106462919207E-2</v>
      </c>
      <c r="J28" s="30">
        <f t="shared" si="3"/>
        <v>21373747.942946177</v>
      </c>
      <c r="Q28" s="77"/>
      <c r="S28" s="77"/>
      <c r="U28" s="77"/>
      <c r="W28" s="77"/>
    </row>
    <row r="29" spans="1:23" ht="16" x14ac:dyDescent="0.2">
      <c r="A29" s="36">
        <v>44256</v>
      </c>
      <c r="B29" s="26">
        <v>390309</v>
      </c>
      <c r="C29" s="26">
        <v>0</v>
      </c>
      <c r="D29" s="28">
        <f>MONTH(A29)</f>
        <v>3</v>
      </c>
      <c r="E29" s="28"/>
      <c r="F29" s="30">
        <f t="shared" si="4"/>
        <v>390419.85758393467</v>
      </c>
      <c r="G29" s="30">
        <f t="shared" si="0"/>
        <v>-110.85758393467404</v>
      </c>
      <c r="H29" s="29">
        <f t="shared" si="1"/>
        <v>110.85758393467404</v>
      </c>
      <c r="I29" s="32">
        <f t="shared" si="2"/>
        <v>2.8402517988228309E-4</v>
      </c>
      <c r="J29" s="30">
        <f t="shared" si="3"/>
        <v>12289.4039158333</v>
      </c>
      <c r="Q29" s="77"/>
      <c r="S29" s="77"/>
      <c r="W29" s="77"/>
    </row>
    <row r="30" spans="1:23" ht="16" x14ac:dyDescent="0.2">
      <c r="A30" s="36">
        <v>44287</v>
      </c>
      <c r="B30" s="26">
        <v>415962</v>
      </c>
      <c r="C30" s="26">
        <v>0</v>
      </c>
      <c r="D30" s="28">
        <f>MONTH(A30)</f>
        <v>4</v>
      </c>
      <c r="E30" s="28"/>
      <c r="F30" s="30">
        <f t="shared" si="4"/>
        <v>390408.77182554122</v>
      </c>
      <c r="G30" s="30">
        <f t="shared" si="0"/>
        <v>25553.228174458782</v>
      </c>
      <c r="H30" s="29">
        <f t="shared" si="1"/>
        <v>25553.228174458782</v>
      </c>
      <c r="I30" s="32">
        <f t="shared" si="2"/>
        <v>6.1431640809638338E-2</v>
      </c>
      <c r="J30" s="30">
        <f t="shared" si="3"/>
        <v>652967470.13595414</v>
      </c>
      <c r="Q30" s="77"/>
      <c r="S30" s="77"/>
      <c r="W30" s="77"/>
    </row>
    <row r="31" spans="1:23" ht="16" x14ac:dyDescent="0.2">
      <c r="A31" s="36">
        <v>44317</v>
      </c>
      <c r="B31" s="26">
        <v>379040</v>
      </c>
      <c r="C31" s="26">
        <v>0</v>
      </c>
      <c r="D31" s="28">
        <f>MONTH(A31)</f>
        <v>5</v>
      </c>
      <c r="E31" s="28"/>
      <c r="F31" s="30">
        <f t="shared" si="4"/>
        <v>392964.09464298713</v>
      </c>
      <c r="G31" s="30">
        <f t="shared" si="0"/>
        <v>-13924.094642987126</v>
      </c>
      <c r="H31" s="29">
        <f t="shared" si="1"/>
        <v>13924.094642987126</v>
      </c>
      <c r="I31" s="32">
        <f t="shared" si="2"/>
        <v>3.6735158935698412E-2</v>
      </c>
      <c r="J31" s="30">
        <f t="shared" si="3"/>
        <v>193880411.62686276</v>
      </c>
      <c r="Q31" s="77"/>
      <c r="W31" s="77"/>
    </row>
    <row r="32" spans="1:23" ht="16" x14ac:dyDescent="0.2">
      <c r="A32" s="36">
        <v>44348</v>
      </c>
      <c r="B32" s="26">
        <v>375104</v>
      </c>
      <c r="C32" s="26">
        <v>0</v>
      </c>
      <c r="D32" s="28">
        <f>MONTH(A32)</f>
        <v>6</v>
      </c>
      <c r="E32" s="28"/>
      <c r="F32" s="30">
        <f t="shared" si="4"/>
        <v>391571.68517868844</v>
      </c>
      <c r="G32" s="30">
        <f t="shared" si="0"/>
        <v>-16467.685178688436</v>
      </c>
      <c r="H32" s="29">
        <f t="shared" si="1"/>
        <v>16467.685178688436</v>
      </c>
      <c r="I32" s="32">
        <f t="shared" si="2"/>
        <v>4.3901651751750009E-2</v>
      </c>
      <c r="J32" s="30">
        <f t="shared" si="3"/>
        <v>271184655.14439481</v>
      </c>
      <c r="W32" s="77"/>
    </row>
    <row r="33" spans="1:10" ht="16" x14ac:dyDescent="0.2">
      <c r="A33" s="36">
        <v>44378</v>
      </c>
      <c r="B33" s="26">
        <v>388840</v>
      </c>
      <c r="C33" s="26">
        <v>0</v>
      </c>
      <c r="D33" s="28">
        <f>MONTH(A33)</f>
        <v>7</v>
      </c>
      <c r="E33" s="28"/>
      <c r="F33" s="30">
        <f t="shared" si="4"/>
        <v>389924.91666081961</v>
      </c>
      <c r="G33" s="30">
        <f t="shared" si="0"/>
        <v>-1084.9166608196101</v>
      </c>
      <c r="H33" s="29">
        <f t="shared" si="1"/>
        <v>1084.9166608196101</v>
      </c>
      <c r="I33" s="32">
        <f t="shared" si="2"/>
        <v>2.7901364592624474E-3</v>
      </c>
      <c r="J33" s="30">
        <f t="shared" si="3"/>
        <v>1177044.160923973</v>
      </c>
    </row>
    <row r="34" spans="1:10" ht="16" x14ac:dyDescent="0.2">
      <c r="A34" s="36">
        <v>44409</v>
      </c>
      <c r="B34" s="26">
        <v>356962</v>
      </c>
      <c r="C34" s="26">
        <v>0</v>
      </c>
      <c r="D34" s="28">
        <f>MONTH(A34)</f>
        <v>8</v>
      </c>
      <c r="E34" s="28"/>
      <c r="F34" s="30">
        <f t="shared" si="4"/>
        <v>389816.42499473767</v>
      </c>
      <c r="G34" s="30">
        <f t="shared" si="0"/>
        <v>-32854.424994737667</v>
      </c>
      <c r="H34" s="29">
        <f t="shared" si="1"/>
        <v>32854.424994737667</v>
      </c>
      <c r="I34" s="32">
        <f t="shared" si="2"/>
        <v>9.2038998534123145E-2</v>
      </c>
      <c r="J34" s="30">
        <f t="shared" si="3"/>
        <v>1079413241.734843</v>
      </c>
    </row>
    <row r="35" spans="1:10" ht="16" x14ac:dyDescent="0.2">
      <c r="A35" s="36">
        <v>44440</v>
      </c>
      <c r="B35" s="26">
        <v>363273</v>
      </c>
      <c r="C35" s="26">
        <v>0</v>
      </c>
      <c r="D35" s="28">
        <f>MONTH(A35)</f>
        <v>9</v>
      </c>
      <c r="E35" s="28"/>
      <c r="F35" s="30">
        <f t="shared" si="4"/>
        <v>386530.98249526392</v>
      </c>
      <c r="G35" s="30">
        <f t="shared" si="0"/>
        <v>-23257.982495263917</v>
      </c>
      <c r="H35" s="29">
        <f t="shared" si="1"/>
        <v>23257.982495263917</v>
      </c>
      <c r="I35" s="32">
        <f t="shared" si="2"/>
        <v>6.4023427271676994E-2</v>
      </c>
      <c r="J35" s="30">
        <f t="shared" si="3"/>
        <v>540933749.75000274</v>
      </c>
    </row>
    <row r="36" spans="1:10" ht="16" x14ac:dyDescent="0.2">
      <c r="A36" s="36">
        <v>44470</v>
      </c>
      <c r="B36" s="26">
        <v>357854</v>
      </c>
      <c r="C36" s="26">
        <v>0</v>
      </c>
      <c r="D36" s="28">
        <f>MONTH(A36)</f>
        <v>10</v>
      </c>
      <c r="E36" s="28"/>
      <c r="F36" s="30">
        <f t="shared" si="4"/>
        <v>384205.1842457375</v>
      </c>
      <c r="G36" s="30">
        <f t="shared" si="0"/>
        <v>-26351.184245737502</v>
      </c>
      <c r="H36" s="29">
        <f t="shared" si="1"/>
        <v>26351.184245737502</v>
      </c>
      <c r="I36" s="32">
        <f t="shared" si="2"/>
        <v>7.3636690509921651E-2</v>
      </c>
      <c r="J36" s="30">
        <f t="shared" si="3"/>
        <v>694384911.15280437</v>
      </c>
    </row>
    <row r="37" spans="1:10" ht="16" x14ac:dyDescent="0.2">
      <c r="A37" s="36">
        <v>44501</v>
      </c>
      <c r="B37" s="26">
        <v>367430</v>
      </c>
      <c r="C37" s="26">
        <v>0</v>
      </c>
      <c r="D37" s="28">
        <f>MONTH(A37)</f>
        <v>11</v>
      </c>
      <c r="E37" s="28"/>
      <c r="F37" s="30">
        <f t="shared" si="4"/>
        <v>381570.06582116376</v>
      </c>
      <c r="G37" s="30">
        <f t="shared" si="0"/>
        <v>-14140.065821163764</v>
      </c>
      <c r="H37" s="29">
        <f t="shared" si="1"/>
        <v>14140.065821163764</v>
      </c>
      <c r="I37" s="32">
        <f t="shared" si="2"/>
        <v>3.8483699809933221E-2</v>
      </c>
      <c r="J37" s="30">
        <f t="shared" si="3"/>
        <v>199941461.42684367</v>
      </c>
    </row>
    <row r="38" spans="1:10" ht="16" x14ac:dyDescent="0.2">
      <c r="A38" s="36">
        <v>44531</v>
      </c>
      <c r="B38" s="26">
        <v>379770</v>
      </c>
      <c r="C38" s="26">
        <v>0</v>
      </c>
      <c r="D38" s="28">
        <f>MONTH(A38)</f>
        <v>12</v>
      </c>
      <c r="E38" s="28"/>
      <c r="F38" s="30">
        <f t="shared" si="4"/>
        <v>380156.0592390474</v>
      </c>
      <c r="G38" s="30">
        <f t="shared" si="0"/>
        <v>-386.05923904740484</v>
      </c>
      <c r="H38" s="29">
        <f t="shared" si="1"/>
        <v>386.05923904740484</v>
      </c>
      <c r="I38" s="32">
        <f t="shared" si="2"/>
        <v>1.0165606526250227E-3</v>
      </c>
      <c r="J38" s="30">
        <f t="shared" si="3"/>
        <v>149041.73605386127</v>
      </c>
    </row>
    <row r="39" spans="1:10" ht="16" x14ac:dyDescent="0.2">
      <c r="A39" s="36">
        <v>44562</v>
      </c>
      <c r="B39" s="26">
        <v>369900</v>
      </c>
      <c r="C39" s="26">
        <v>0</v>
      </c>
      <c r="D39" s="28">
        <f>MONTH(A39)</f>
        <v>1</v>
      </c>
      <c r="E39" s="28"/>
      <c r="F39" s="30">
        <f t="shared" si="4"/>
        <v>380117.45331514266</v>
      </c>
      <c r="G39" s="30">
        <f t="shared" si="0"/>
        <v>-10217.453315142659</v>
      </c>
      <c r="H39" s="29">
        <f t="shared" si="1"/>
        <v>10217.453315142659</v>
      </c>
      <c r="I39" s="32">
        <f t="shared" si="2"/>
        <v>2.7622204150155875E-2</v>
      </c>
      <c r="J39" s="30">
        <f t="shared" si="3"/>
        <v>104396352.24711971</v>
      </c>
    </row>
    <row r="40" spans="1:10" ht="16" x14ac:dyDescent="0.2">
      <c r="A40" s="36">
        <v>44593</v>
      </c>
      <c r="B40" s="26">
        <v>371455</v>
      </c>
      <c r="C40" s="26">
        <v>0</v>
      </c>
      <c r="D40" s="28">
        <f>MONTH(A40)</f>
        <v>2</v>
      </c>
      <c r="E40" s="28"/>
      <c r="F40" s="30">
        <f t="shared" si="4"/>
        <v>379095.70798362838</v>
      </c>
      <c r="G40" s="30">
        <f t="shared" si="0"/>
        <v>-7640.707983628381</v>
      </c>
      <c r="H40" s="29">
        <f t="shared" si="1"/>
        <v>7640.707983628381</v>
      </c>
      <c r="I40" s="32">
        <f t="shared" si="2"/>
        <v>2.0569673267632368E-2</v>
      </c>
      <c r="J40" s="30">
        <f t="shared" si="3"/>
        <v>58380418.491082482</v>
      </c>
    </row>
    <row r="41" spans="1:10" ht="16" x14ac:dyDescent="0.2">
      <c r="A41" s="36">
        <v>44621</v>
      </c>
      <c r="B41" s="26">
        <v>388846</v>
      </c>
      <c r="C41" s="26">
        <v>0</v>
      </c>
      <c r="D41" s="28">
        <f>MONTH(A41)</f>
        <v>3</v>
      </c>
      <c r="E41" s="28"/>
      <c r="F41" s="30">
        <f t="shared" si="4"/>
        <v>378331.63718526554</v>
      </c>
      <c r="G41" s="30">
        <f t="shared" si="0"/>
        <v>10514.362814734457</v>
      </c>
      <c r="H41" s="29">
        <f t="shared" si="1"/>
        <v>10514.362814734457</v>
      </c>
      <c r="I41" s="32">
        <f t="shared" si="2"/>
        <v>2.7039915068521877E-2</v>
      </c>
      <c r="J41" s="30">
        <f t="shared" si="3"/>
        <v>110551825.39987069</v>
      </c>
    </row>
    <row r="42" spans="1:10" ht="16" x14ac:dyDescent="0.2">
      <c r="A42" s="36">
        <v>44652</v>
      </c>
      <c r="B42" s="26">
        <v>382643</v>
      </c>
      <c r="C42" s="26">
        <v>0</v>
      </c>
      <c r="D42" s="28">
        <f>MONTH(A42)</f>
        <v>4</v>
      </c>
      <c r="E42" s="28"/>
      <c r="F42" s="30">
        <f t="shared" si="4"/>
        <v>379383.07346673898</v>
      </c>
      <c r="G42" s="30">
        <f t="shared" si="0"/>
        <v>3259.926533261023</v>
      </c>
      <c r="H42" s="29">
        <f t="shared" si="1"/>
        <v>3259.926533261023</v>
      </c>
      <c r="I42" s="32">
        <f t="shared" si="2"/>
        <v>8.5194986796074228E-3</v>
      </c>
      <c r="J42" s="30">
        <f t="shared" si="3"/>
        <v>10627121.002259232</v>
      </c>
    </row>
    <row r="43" spans="1:10" ht="16" x14ac:dyDescent="0.2">
      <c r="A43" s="36">
        <v>44682</v>
      </c>
      <c r="B43" s="26">
        <v>389195</v>
      </c>
      <c r="C43" s="26">
        <v>0</v>
      </c>
      <c r="D43" s="28">
        <f>MONTH(A43)</f>
        <v>5</v>
      </c>
      <c r="E43" s="28"/>
      <c r="F43" s="30">
        <f t="shared" si="4"/>
        <v>379709.06612006505</v>
      </c>
      <c r="G43" s="30">
        <f t="shared" si="0"/>
        <v>9485.9338799349498</v>
      </c>
      <c r="H43" s="29">
        <f t="shared" si="1"/>
        <v>9485.9338799349498</v>
      </c>
      <c r="I43" s="32">
        <f t="shared" si="2"/>
        <v>2.4373216202507611E-2</v>
      </c>
      <c r="J43" s="30">
        <f t="shared" si="3"/>
        <v>89982941.57449773</v>
      </c>
    </row>
    <row r="44" spans="1:10" ht="16" x14ac:dyDescent="0.2">
      <c r="A44" s="36">
        <v>44713</v>
      </c>
      <c r="B44" s="26">
        <v>371134</v>
      </c>
      <c r="C44" s="26">
        <v>0</v>
      </c>
      <c r="D44" s="28">
        <f>MONTH(A44)</f>
        <v>6</v>
      </c>
      <c r="E44" s="28"/>
      <c r="F44" s="30">
        <f t="shared" si="4"/>
        <v>380657.65950805857</v>
      </c>
      <c r="G44" s="30">
        <f t="shared" si="0"/>
        <v>-9523.6595080585685</v>
      </c>
      <c r="H44" s="29">
        <f t="shared" si="1"/>
        <v>9523.6595080585685</v>
      </c>
      <c r="I44" s="32">
        <f t="shared" si="2"/>
        <v>2.5660972877878524E-2</v>
      </c>
      <c r="J44" s="30">
        <f t="shared" si="3"/>
        <v>90700090.425434381</v>
      </c>
    </row>
    <row r="45" spans="1:10" ht="16" x14ac:dyDescent="0.2">
      <c r="A45" s="36">
        <v>44743</v>
      </c>
      <c r="B45" s="61"/>
      <c r="C45" s="60">
        <v>366794</v>
      </c>
      <c r="D45" s="62">
        <f>MONTH(A45)</f>
        <v>7</v>
      </c>
      <c r="E45" s="62"/>
      <c r="F45" s="63">
        <f t="shared" si="4"/>
        <v>379705.29355725273</v>
      </c>
      <c r="G45" s="63">
        <f>C45-F45</f>
        <v>-12911.293557252735</v>
      </c>
      <c r="H45" s="66">
        <f t="shared" si="1"/>
        <v>12911.293557252735</v>
      </c>
      <c r="I45" s="64">
        <f>H45/C45</f>
        <v>3.5200394655454381E-2</v>
      </c>
      <c r="J45" s="63">
        <f t="shared" si="3"/>
        <v>166701501.32155597</v>
      </c>
    </row>
    <row r="46" spans="1:10" ht="16" x14ac:dyDescent="0.2">
      <c r="A46" s="36">
        <v>44774</v>
      </c>
      <c r="B46" s="61"/>
      <c r="C46" s="60">
        <v>368392</v>
      </c>
      <c r="D46" s="62">
        <f>MONTH(A46)</f>
        <v>8</v>
      </c>
      <c r="E46" s="62"/>
      <c r="F46" s="63">
        <f>F45</f>
        <v>379705.29355725273</v>
      </c>
      <c r="G46" s="63">
        <f>C46-F46</f>
        <v>-11313.293557252735</v>
      </c>
      <c r="H46" s="66">
        <f t="shared" si="1"/>
        <v>11313.293557252735</v>
      </c>
      <c r="I46" s="64">
        <f>H46/C46</f>
        <v>3.0709932781528195E-2</v>
      </c>
      <c r="J46" s="63">
        <f t="shared" si="3"/>
        <v>127990611.11257625</v>
      </c>
    </row>
    <row r="47" spans="1:10" ht="16" x14ac:dyDescent="0.2">
      <c r="A47" s="36">
        <v>44805</v>
      </c>
      <c r="B47" s="61"/>
      <c r="C47" s="60">
        <v>396193</v>
      </c>
      <c r="D47" s="62">
        <f>MONTH(A47)</f>
        <v>9</v>
      </c>
      <c r="E47" s="62"/>
      <c r="F47" s="63">
        <f>F45</f>
        <v>379705.29355725273</v>
      </c>
      <c r="G47" s="63">
        <f>C47-F47</f>
        <v>16487.706442747265</v>
      </c>
      <c r="H47" s="66">
        <f t="shared" si="1"/>
        <v>16487.706442747265</v>
      </c>
      <c r="I47" s="64">
        <f>H47/C47</f>
        <v>4.1615340106330161E-2</v>
      </c>
      <c r="J47" s="63">
        <f t="shared" si="3"/>
        <v>271844463.74220967</v>
      </c>
    </row>
    <row r="48" spans="1:10" ht="16" x14ac:dyDescent="0.2">
      <c r="A48" s="36">
        <v>44835</v>
      </c>
      <c r="B48" s="61"/>
      <c r="C48" s="60">
        <v>374006</v>
      </c>
      <c r="D48" s="62">
        <f>MONTH(A48)</f>
        <v>10</v>
      </c>
      <c r="E48" s="62"/>
      <c r="F48" s="63">
        <f>F45</f>
        <v>379705.29355725273</v>
      </c>
      <c r="G48" s="63">
        <f>C48-F48</f>
        <v>-5699.2935572527349</v>
      </c>
      <c r="H48" s="66">
        <f t="shared" si="1"/>
        <v>5699.2935572527349</v>
      </c>
      <c r="I48" s="64">
        <f>H48/C48</f>
        <v>1.5238508358830434E-2</v>
      </c>
      <c r="J48" s="63">
        <f t="shared" si="3"/>
        <v>32481947.051742531</v>
      </c>
    </row>
    <row r="49" spans="1:10" ht="16" x14ac:dyDescent="0.2">
      <c r="A49" s="36">
        <v>44866</v>
      </c>
      <c r="B49" s="61"/>
      <c r="C49" s="60">
        <v>419541</v>
      </c>
      <c r="D49" s="62">
        <f>MONTH(A49)</f>
        <v>11</v>
      </c>
      <c r="E49" s="62"/>
      <c r="F49" s="63">
        <f>F45</f>
        <v>379705.29355725273</v>
      </c>
      <c r="G49" s="63">
        <f>C49-F49</f>
        <v>39835.706442747265</v>
      </c>
      <c r="H49" s="66">
        <f t="shared" si="1"/>
        <v>39835.706442747265</v>
      </c>
      <c r="I49" s="64">
        <f>H49/C49</f>
        <v>9.4950687638984663E-2</v>
      </c>
      <c r="J49" s="63">
        <f t="shared" si="3"/>
        <v>1586883507.7927361</v>
      </c>
    </row>
    <row r="50" spans="1:10" ht="16" x14ac:dyDescent="0.2">
      <c r="A50" s="36">
        <v>44896</v>
      </c>
      <c r="B50" s="61"/>
      <c r="C50" s="60">
        <v>428280</v>
      </c>
      <c r="D50" s="62">
        <f>MONTH(A50)</f>
        <v>12</v>
      </c>
      <c r="E50" s="62"/>
      <c r="F50" s="63">
        <f>F45</f>
        <v>379705.29355725273</v>
      </c>
      <c r="G50" s="63">
        <f>C50-F50</f>
        <v>48574.706442747265</v>
      </c>
      <c r="H50" s="66">
        <f t="shared" si="1"/>
        <v>48574.706442747265</v>
      </c>
      <c r="I50" s="64">
        <f>H50/C50</f>
        <v>0.11341810601183167</v>
      </c>
      <c r="J50" s="63">
        <f t="shared" si="3"/>
        <v>2359502105.9990726</v>
      </c>
    </row>
  </sheetData>
  <mergeCells count="10">
    <mergeCell ref="M18:O18"/>
    <mergeCell ref="Q18:W19"/>
    <mergeCell ref="Q25:Q31"/>
    <mergeCell ref="S25:S30"/>
    <mergeCell ref="U25:U28"/>
    <mergeCell ref="W25:W32"/>
    <mergeCell ref="M19:O20"/>
    <mergeCell ref="A1:J1"/>
    <mergeCell ref="P1:T1"/>
    <mergeCell ref="P10:T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2253-0B0D-3349-9973-419EB85175D2}">
  <dimension ref="A1:G35"/>
  <sheetViews>
    <sheetView showGridLines="0" workbookViewId="0">
      <selection activeCell="B11" sqref="B11"/>
    </sheetView>
  </sheetViews>
  <sheetFormatPr baseColWidth="10" defaultRowHeight="15" x14ac:dyDescent="0.2"/>
  <cols>
    <col min="1" max="1" width="2.33203125" customWidth="1"/>
    <col min="2" max="2" width="5.33203125" bestFit="1" customWidth="1"/>
    <col min="3" max="3" width="17" bestFit="1" customWidth="1"/>
    <col min="4" max="4" width="12" bestFit="1" customWidth="1"/>
    <col min="5" max="5" width="14.1640625" customWidth="1"/>
    <col min="6" max="6" width="14.33203125" customWidth="1"/>
    <col min="7" max="7" width="5" bestFit="1" customWidth="1"/>
  </cols>
  <sheetData>
    <row r="1" spans="1:5" x14ac:dyDescent="0.2">
      <c r="A1" s="8" t="s">
        <v>57</v>
      </c>
    </row>
    <row r="2" spans="1:5" x14ac:dyDescent="0.2">
      <c r="A2" s="8" t="s">
        <v>58</v>
      </c>
    </row>
    <row r="3" spans="1:5" x14ac:dyDescent="0.2">
      <c r="A3" s="8" t="s">
        <v>59</v>
      </c>
    </row>
    <row r="4" spans="1:5" x14ac:dyDescent="0.2">
      <c r="A4" s="8" t="s">
        <v>60</v>
      </c>
    </row>
    <row r="5" spans="1:5" x14ac:dyDescent="0.2">
      <c r="A5" s="8" t="s">
        <v>61</v>
      </c>
    </row>
    <row r="6" spans="1:5" x14ac:dyDescent="0.2">
      <c r="A6" s="8"/>
      <c r="B6" t="s">
        <v>62</v>
      </c>
    </row>
    <row r="7" spans="1:5" x14ac:dyDescent="0.2">
      <c r="A7" s="8"/>
      <c r="B7" t="s">
        <v>63</v>
      </c>
    </row>
    <row r="8" spans="1:5" x14ac:dyDescent="0.2">
      <c r="A8" s="8"/>
      <c r="B8" t="s">
        <v>64</v>
      </c>
    </row>
    <row r="9" spans="1:5" x14ac:dyDescent="0.2">
      <c r="A9" s="8" t="s">
        <v>65</v>
      </c>
    </row>
    <row r="10" spans="1:5" x14ac:dyDescent="0.2">
      <c r="B10" t="s">
        <v>66</v>
      </c>
    </row>
    <row r="11" spans="1:5" x14ac:dyDescent="0.2">
      <c r="B11" t="s">
        <v>67</v>
      </c>
    </row>
    <row r="14" spans="1:5" ht="16" thickBot="1" x14ac:dyDescent="0.25">
      <c r="A14" t="s">
        <v>68</v>
      </c>
    </row>
    <row r="15" spans="1:5" ht="16" thickBot="1" x14ac:dyDescent="0.25">
      <c r="B15" s="41" t="s">
        <v>69</v>
      </c>
      <c r="C15" s="41" t="s">
        <v>70</v>
      </c>
      <c r="D15" s="41" t="s">
        <v>71</v>
      </c>
      <c r="E15" s="41" t="s">
        <v>72</v>
      </c>
    </row>
    <row r="16" spans="1:5" ht="16" thickBot="1" x14ac:dyDescent="0.25">
      <c r="B16" s="40" t="s">
        <v>80</v>
      </c>
      <c r="C16" s="40" t="s">
        <v>81</v>
      </c>
      <c r="D16" s="43">
        <v>99615</v>
      </c>
      <c r="E16" s="43">
        <v>99615</v>
      </c>
    </row>
    <row r="19" spans="1:7" ht="16" thickBot="1" x14ac:dyDescent="0.25">
      <c r="A19" t="s">
        <v>73</v>
      </c>
    </row>
    <row r="20" spans="1:7" ht="16" thickBot="1" x14ac:dyDescent="0.25">
      <c r="B20" s="41" t="s">
        <v>69</v>
      </c>
      <c r="C20" s="41" t="s">
        <v>70</v>
      </c>
      <c r="D20" s="41" t="s">
        <v>71</v>
      </c>
      <c r="E20" s="41" t="s">
        <v>72</v>
      </c>
      <c r="F20" s="41" t="s">
        <v>74</v>
      </c>
    </row>
    <row r="21" spans="1:7" x14ac:dyDescent="0.2">
      <c r="B21" s="42" t="s">
        <v>82</v>
      </c>
      <c r="C21" s="42" t="s">
        <v>83</v>
      </c>
      <c r="D21" s="44">
        <v>2000</v>
      </c>
      <c r="E21" s="44">
        <v>2000</v>
      </c>
      <c r="F21" s="42" t="s">
        <v>84</v>
      </c>
    </row>
    <row r="22" spans="1:7" x14ac:dyDescent="0.2">
      <c r="B22" s="42" t="s">
        <v>85</v>
      </c>
      <c r="C22" s="42" t="s">
        <v>86</v>
      </c>
      <c r="D22" s="44">
        <v>0</v>
      </c>
      <c r="E22" s="44">
        <v>0</v>
      </c>
      <c r="F22" s="42" t="s">
        <v>84</v>
      </c>
    </row>
    <row r="23" spans="1:7" x14ac:dyDescent="0.2">
      <c r="B23" s="42" t="s">
        <v>87</v>
      </c>
      <c r="C23" s="42" t="s">
        <v>88</v>
      </c>
      <c r="D23" s="44">
        <v>500</v>
      </c>
      <c r="E23" s="44">
        <v>500</v>
      </c>
      <c r="F23" s="42" t="s">
        <v>84</v>
      </c>
    </row>
    <row r="24" spans="1:7" x14ac:dyDescent="0.2">
      <c r="B24" s="42" t="s">
        <v>89</v>
      </c>
      <c r="C24" s="42" t="s">
        <v>90</v>
      </c>
      <c r="D24" s="44">
        <v>0</v>
      </c>
      <c r="E24" s="44">
        <v>0</v>
      </c>
      <c r="F24" s="42" t="s">
        <v>84</v>
      </c>
    </row>
    <row r="25" spans="1:7" x14ac:dyDescent="0.2">
      <c r="B25" s="42" t="s">
        <v>91</v>
      </c>
      <c r="C25" s="42" t="s">
        <v>92</v>
      </c>
      <c r="D25" s="44">
        <v>930</v>
      </c>
      <c r="E25" s="44">
        <v>930</v>
      </c>
      <c r="F25" s="42" t="s">
        <v>84</v>
      </c>
    </row>
    <row r="26" spans="1:7" ht="16" thickBot="1" x14ac:dyDescent="0.25">
      <c r="B26" s="40" t="s">
        <v>93</v>
      </c>
      <c r="C26" s="40" t="s">
        <v>94</v>
      </c>
      <c r="D26" s="43">
        <v>1700</v>
      </c>
      <c r="E26" s="43">
        <v>1700</v>
      </c>
      <c r="F26" s="40" t="s">
        <v>84</v>
      </c>
    </row>
    <row r="29" spans="1:7" ht="16" thickBot="1" x14ac:dyDescent="0.25">
      <c r="A29" t="s">
        <v>75</v>
      </c>
    </row>
    <row r="30" spans="1:7" ht="16" thickBot="1" x14ac:dyDescent="0.25">
      <c r="B30" s="41" t="s">
        <v>69</v>
      </c>
      <c r="C30" s="41" t="s">
        <v>70</v>
      </c>
      <c r="D30" s="41" t="s">
        <v>76</v>
      </c>
      <c r="E30" s="41" t="s">
        <v>77</v>
      </c>
      <c r="F30" s="41" t="s">
        <v>78</v>
      </c>
      <c r="G30" s="41" t="s">
        <v>79</v>
      </c>
    </row>
    <row r="31" spans="1:7" x14ac:dyDescent="0.2">
      <c r="B31" s="42" t="s">
        <v>95</v>
      </c>
      <c r="C31" s="42" t="s">
        <v>96</v>
      </c>
      <c r="D31" s="44">
        <v>2000</v>
      </c>
      <c r="E31" s="42" t="s">
        <v>97</v>
      </c>
      <c r="F31" s="42" t="s">
        <v>98</v>
      </c>
      <c r="G31" s="44">
        <v>0</v>
      </c>
    </row>
    <row r="32" spans="1:7" x14ac:dyDescent="0.2">
      <c r="B32" s="42" t="s">
        <v>99</v>
      </c>
      <c r="C32" s="42" t="s">
        <v>100</v>
      </c>
      <c r="D32" s="44">
        <v>930</v>
      </c>
      <c r="E32" s="42" t="s">
        <v>101</v>
      </c>
      <c r="F32" s="42" t="s">
        <v>98</v>
      </c>
      <c r="G32" s="44">
        <v>0</v>
      </c>
    </row>
    <row r="33" spans="2:7" x14ac:dyDescent="0.2">
      <c r="B33" s="42" t="s">
        <v>102</v>
      </c>
      <c r="C33" s="42" t="s">
        <v>103</v>
      </c>
      <c r="D33" s="44">
        <v>2200</v>
      </c>
      <c r="E33" s="42" t="s">
        <v>104</v>
      </c>
      <c r="F33" s="42" t="s">
        <v>98</v>
      </c>
      <c r="G33" s="44">
        <v>0</v>
      </c>
    </row>
    <row r="34" spans="2:7" x14ac:dyDescent="0.2">
      <c r="B34" s="42" t="s">
        <v>105</v>
      </c>
      <c r="C34" s="42" t="s">
        <v>81</v>
      </c>
      <c r="D34" s="44">
        <v>2500</v>
      </c>
      <c r="E34" s="42" t="s">
        <v>106</v>
      </c>
      <c r="F34" s="42" t="s">
        <v>98</v>
      </c>
      <c r="G34" s="42">
        <v>0</v>
      </c>
    </row>
    <row r="35" spans="2:7" ht="16" thickBot="1" x14ac:dyDescent="0.25">
      <c r="B35" s="40" t="s">
        <v>107</v>
      </c>
      <c r="C35" s="40" t="s">
        <v>108</v>
      </c>
      <c r="D35" s="43">
        <v>2630</v>
      </c>
      <c r="E35" s="40" t="s">
        <v>109</v>
      </c>
      <c r="F35" s="40" t="s">
        <v>110</v>
      </c>
      <c r="G35" s="40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4760-7884-5942-AA17-6697FA66FC00}">
  <dimension ref="A1:H23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5.33203125" bestFit="1" customWidth="1"/>
    <col min="3" max="3" width="17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8" t="s">
        <v>111</v>
      </c>
    </row>
    <row r="2" spans="1:8" x14ac:dyDescent="0.2">
      <c r="A2" s="8" t="s">
        <v>58</v>
      </c>
    </row>
    <row r="3" spans="1:8" x14ac:dyDescent="0.2">
      <c r="A3" s="8" t="s">
        <v>59</v>
      </c>
    </row>
    <row r="6" spans="1:8" ht="16" thickBot="1" x14ac:dyDescent="0.25">
      <c r="A6" t="s">
        <v>73</v>
      </c>
    </row>
    <row r="7" spans="1:8" x14ac:dyDescent="0.2">
      <c r="B7" s="45"/>
      <c r="C7" s="45"/>
      <c r="D7" s="45" t="s">
        <v>112</v>
      </c>
      <c r="E7" s="45" t="s">
        <v>114</v>
      </c>
      <c r="F7" s="45" t="s">
        <v>116</v>
      </c>
      <c r="G7" s="45" t="s">
        <v>118</v>
      </c>
      <c r="H7" s="45" t="s">
        <v>118</v>
      </c>
    </row>
    <row r="8" spans="1:8" ht="16" thickBot="1" x14ac:dyDescent="0.25">
      <c r="B8" s="46" t="s">
        <v>69</v>
      </c>
      <c r="C8" s="46" t="s">
        <v>70</v>
      </c>
      <c r="D8" s="46" t="s">
        <v>113</v>
      </c>
      <c r="E8" s="46" t="s">
        <v>115</v>
      </c>
      <c r="F8" s="46" t="s">
        <v>117</v>
      </c>
      <c r="G8" s="46" t="s">
        <v>119</v>
      </c>
      <c r="H8" s="46" t="s">
        <v>120</v>
      </c>
    </row>
    <row r="9" spans="1:8" x14ac:dyDescent="0.2">
      <c r="B9" s="42" t="s">
        <v>82</v>
      </c>
      <c r="C9" s="42" t="s">
        <v>83</v>
      </c>
      <c r="D9" s="42">
        <v>2000</v>
      </c>
      <c r="E9" s="42">
        <v>0</v>
      </c>
      <c r="F9" s="42">
        <v>15</v>
      </c>
      <c r="G9" s="42">
        <v>3.5</v>
      </c>
      <c r="H9" s="42">
        <v>20</v>
      </c>
    </row>
    <row r="10" spans="1:8" x14ac:dyDescent="0.2">
      <c r="B10" s="42" t="s">
        <v>85</v>
      </c>
      <c r="C10" s="42" t="s">
        <v>86</v>
      </c>
      <c r="D10" s="42">
        <v>0</v>
      </c>
      <c r="E10" s="42">
        <v>0.5</v>
      </c>
      <c r="F10" s="42">
        <v>21</v>
      </c>
      <c r="G10" s="42">
        <v>1E+30</v>
      </c>
      <c r="H10" s="42">
        <v>0.5</v>
      </c>
    </row>
    <row r="11" spans="1:8" x14ac:dyDescent="0.2">
      <c r="B11" s="42" t="s">
        <v>87</v>
      </c>
      <c r="C11" s="42" t="s">
        <v>88</v>
      </c>
      <c r="D11" s="42">
        <v>500</v>
      </c>
      <c r="E11" s="42">
        <v>0</v>
      </c>
      <c r="F11" s="42">
        <v>17</v>
      </c>
      <c r="G11" s="42">
        <v>0.5</v>
      </c>
      <c r="H11" s="42">
        <v>3.5</v>
      </c>
    </row>
    <row r="12" spans="1:8" x14ac:dyDescent="0.2">
      <c r="B12" s="42" t="s">
        <v>89</v>
      </c>
      <c r="C12" s="42" t="s">
        <v>90</v>
      </c>
      <c r="D12" s="42">
        <v>0</v>
      </c>
      <c r="E12" s="42">
        <v>3.5</v>
      </c>
      <c r="F12" s="42">
        <v>23.5</v>
      </c>
      <c r="G12" s="42">
        <v>1E+30</v>
      </c>
      <c r="H12" s="42">
        <v>3.5</v>
      </c>
    </row>
    <row r="13" spans="1:8" x14ac:dyDescent="0.2">
      <c r="B13" s="42" t="s">
        <v>91</v>
      </c>
      <c r="C13" s="42" t="s">
        <v>92</v>
      </c>
      <c r="D13" s="42">
        <v>930</v>
      </c>
      <c r="E13" s="42">
        <v>0</v>
      </c>
      <c r="F13" s="42">
        <v>25.5</v>
      </c>
      <c r="G13" s="42">
        <v>0.5</v>
      </c>
      <c r="H13" s="42">
        <v>25.5</v>
      </c>
    </row>
    <row r="14" spans="1:8" ht="16" thickBot="1" x14ac:dyDescent="0.25">
      <c r="B14" s="40" t="s">
        <v>93</v>
      </c>
      <c r="C14" s="40" t="s">
        <v>94</v>
      </c>
      <c r="D14" s="40">
        <v>1700</v>
      </c>
      <c r="E14" s="40">
        <v>0</v>
      </c>
      <c r="F14" s="40">
        <v>22</v>
      </c>
      <c r="G14" s="40">
        <v>3.5</v>
      </c>
      <c r="H14" s="40">
        <v>0.5</v>
      </c>
    </row>
    <row r="16" spans="1:8" ht="16" thickBot="1" x14ac:dyDescent="0.25">
      <c r="A16" t="s">
        <v>75</v>
      </c>
    </row>
    <row r="17" spans="2:8" x14ac:dyDescent="0.2">
      <c r="B17" s="45"/>
      <c r="C17" s="45"/>
      <c r="D17" s="45" t="s">
        <v>112</v>
      </c>
      <c r="E17" s="45" t="s">
        <v>121</v>
      </c>
      <c r="F17" s="45" t="s">
        <v>53</v>
      </c>
      <c r="G17" s="45" t="s">
        <v>118</v>
      </c>
      <c r="H17" s="45" t="s">
        <v>118</v>
      </c>
    </row>
    <row r="18" spans="2:8" ht="16" thickBot="1" x14ac:dyDescent="0.25">
      <c r="B18" s="46" t="s">
        <v>69</v>
      </c>
      <c r="C18" s="46" t="s">
        <v>70</v>
      </c>
      <c r="D18" s="46" t="s">
        <v>113</v>
      </c>
      <c r="E18" s="46" t="s">
        <v>122</v>
      </c>
      <c r="F18" s="46" t="s">
        <v>123</v>
      </c>
      <c r="G18" s="46" t="s">
        <v>119</v>
      </c>
      <c r="H18" s="46" t="s">
        <v>120</v>
      </c>
    </row>
    <row r="19" spans="2:8" x14ac:dyDescent="0.2">
      <c r="B19" s="42" t="s">
        <v>95</v>
      </c>
      <c r="C19" s="42" t="s">
        <v>96</v>
      </c>
      <c r="D19" s="42">
        <v>2000</v>
      </c>
      <c r="E19" s="42">
        <v>20</v>
      </c>
      <c r="F19" s="42">
        <v>2000</v>
      </c>
      <c r="G19" s="42">
        <v>370</v>
      </c>
      <c r="H19" s="42">
        <v>1700</v>
      </c>
    </row>
    <row r="20" spans="2:8" x14ac:dyDescent="0.2">
      <c r="B20" s="42" t="s">
        <v>99</v>
      </c>
      <c r="C20" s="42" t="s">
        <v>100</v>
      </c>
      <c r="D20" s="42">
        <v>930</v>
      </c>
      <c r="E20" s="42">
        <v>25.5</v>
      </c>
      <c r="F20" s="42">
        <v>930</v>
      </c>
      <c r="G20" s="42">
        <v>370</v>
      </c>
      <c r="H20" s="42">
        <v>930</v>
      </c>
    </row>
    <row r="21" spans="2:8" x14ac:dyDescent="0.2">
      <c r="B21" s="42" t="s">
        <v>102</v>
      </c>
      <c r="C21" s="42" t="s">
        <v>103</v>
      </c>
      <c r="D21" s="42">
        <v>2200</v>
      </c>
      <c r="E21" s="42">
        <v>22</v>
      </c>
      <c r="F21" s="42">
        <v>2200</v>
      </c>
      <c r="G21" s="42">
        <v>370</v>
      </c>
      <c r="H21" s="42">
        <v>1700</v>
      </c>
    </row>
    <row r="22" spans="2:8" x14ac:dyDescent="0.2">
      <c r="B22" s="42" t="s">
        <v>105</v>
      </c>
      <c r="C22" s="42" t="s">
        <v>81</v>
      </c>
      <c r="D22" s="42">
        <v>2500</v>
      </c>
      <c r="E22" s="42">
        <v>-5</v>
      </c>
      <c r="F22" s="42">
        <v>2500</v>
      </c>
      <c r="G22" s="42">
        <v>1700</v>
      </c>
      <c r="H22" s="42">
        <v>370</v>
      </c>
    </row>
    <row r="23" spans="2:8" ht="16" thickBot="1" x14ac:dyDescent="0.25">
      <c r="B23" s="40" t="s">
        <v>107</v>
      </c>
      <c r="C23" s="40" t="s">
        <v>108</v>
      </c>
      <c r="D23" s="40">
        <v>2630</v>
      </c>
      <c r="E23" s="40">
        <v>0</v>
      </c>
      <c r="F23" s="40">
        <v>3000</v>
      </c>
      <c r="G23" s="40">
        <v>1E+30</v>
      </c>
      <c r="H23" s="40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8F6C-65EF-B74A-B662-FDBAA5690327}">
  <dimension ref="A1:J18"/>
  <sheetViews>
    <sheetView showGridLines="0" workbookViewId="0">
      <selection activeCell="B9" sqref="B9"/>
    </sheetView>
  </sheetViews>
  <sheetFormatPr baseColWidth="10" defaultRowHeight="15" x14ac:dyDescent="0.2"/>
  <cols>
    <col min="1" max="1" width="2.33203125" customWidth="1"/>
    <col min="2" max="2" width="5.33203125" bestFit="1" customWidth="1"/>
    <col min="3" max="3" width="17" bestFit="1" customWidth="1"/>
    <col min="4" max="4" width="6.1640625" bestFit="1" customWidth="1"/>
    <col min="5" max="5" width="2.33203125" customWidth="1"/>
    <col min="6" max="6" width="6" bestFit="1" customWidth="1"/>
    <col min="7" max="7" width="8.6640625" bestFit="1" customWidth="1"/>
    <col min="8" max="8" width="2.33203125" customWidth="1"/>
    <col min="9" max="9" width="6.1640625" bestFit="1" customWidth="1"/>
    <col min="10" max="10" width="8.6640625" bestFit="1" customWidth="1"/>
  </cols>
  <sheetData>
    <row r="1" spans="1:10" x14ac:dyDescent="0.2">
      <c r="A1" s="8" t="s">
        <v>124</v>
      </c>
    </row>
    <row r="2" spans="1:10" x14ac:dyDescent="0.2">
      <c r="A2" s="8" t="s">
        <v>58</v>
      </c>
    </row>
    <row r="3" spans="1:10" x14ac:dyDescent="0.2">
      <c r="A3" s="8" t="s">
        <v>59</v>
      </c>
    </row>
    <row r="5" spans="1:10" ht="16" thickBot="1" x14ac:dyDescent="0.25"/>
    <row r="6" spans="1:10" x14ac:dyDescent="0.2">
      <c r="B6" s="45"/>
      <c r="C6" s="45" t="s">
        <v>116</v>
      </c>
      <c r="D6" s="45"/>
    </row>
    <row r="7" spans="1:10" ht="16" thickBot="1" x14ac:dyDescent="0.25">
      <c r="B7" s="46" t="s">
        <v>69</v>
      </c>
      <c r="C7" s="46" t="s">
        <v>70</v>
      </c>
      <c r="D7" s="46" t="s">
        <v>113</v>
      </c>
    </row>
    <row r="8" spans="1:10" ht="16" thickBot="1" x14ac:dyDescent="0.25">
      <c r="B8" s="40" t="s">
        <v>80</v>
      </c>
      <c r="C8" s="40" t="s">
        <v>81</v>
      </c>
      <c r="D8" s="43">
        <v>99615</v>
      </c>
    </row>
    <row r="10" spans="1:10" ht="16" thickBot="1" x14ac:dyDescent="0.25"/>
    <row r="11" spans="1:10" x14ac:dyDescent="0.2">
      <c r="B11" s="45"/>
      <c r="C11" s="45" t="s">
        <v>125</v>
      </c>
      <c r="D11" s="45"/>
      <c r="F11" s="47" t="s">
        <v>126</v>
      </c>
      <c r="G11" s="47" t="s">
        <v>116</v>
      </c>
      <c r="I11" s="47" t="s">
        <v>128</v>
      </c>
      <c r="J11" s="47" t="s">
        <v>116</v>
      </c>
    </row>
    <row r="12" spans="1:10" ht="16" thickBot="1" x14ac:dyDescent="0.25">
      <c r="B12" s="46" t="s">
        <v>69</v>
      </c>
      <c r="C12" s="46" t="s">
        <v>70</v>
      </c>
      <c r="D12" s="46" t="s">
        <v>113</v>
      </c>
      <c r="F12" s="48" t="s">
        <v>52</v>
      </c>
      <c r="G12" s="48" t="s">
        <v>127</v>
      </c>
      <c r="I12" s="48" t="s">
        <v>52</v>
      </c>
      <c r="J12" s="48" t="s">
        <v>127</v>
      </c>
    </row>
    <row r="13" spans="1:10" x14ac:dyDescent="0.2">
      <c r="B13" s="42" t="s">
        <v>82</v>
      </c>
      <c r="C13" s="42" t="s">
        <v>83</v>
      </c>
      <c r="D13" s="44">
        <v>2000</v>
      </c>
      <c r="F13" s="49">
        <v>2000</v>
      </c>
      <c r="G13" s="49">
        <v>99615</v>
      </c>
      <c r="I13" s="49">
        <v>2000</v>
      </c>
      <c r="J13" s="49">
        <v>99615</v>
      </c>
    </row>
    <row r="14" spans="1:10" x14ac:dyDescent="0.2">
      <c r="B14" s="42" t="s">
        <v>85</v>
      </c>
      <c r="C14" s="42" t="s">
        <v>86</v>
      </c>
      <c r="D14" s="44">
        <v>0</v>
      </c>
      <c r="F14" s="49">
        <v>0</v>
      </c>
      <c r="G14" s="49">
        <v>99615</v>
      </c>
      <c r="I14" s="49">
        <v>0</v>
      </c>
      <c r="J14" s="49">
        <v>99615</v>
      </c>
    </row>
    <row r="15" spans="1:10" x14ac:dyDescent="0.2">
      <c r="B15" s="42" t="s">
        <v>87</v>
      </c>
      <c r="C15" s="42" t="s">
        <v>88</v>
      </c>
      <c r="D15" s="44">
        <v>500</v>
      </c>
      <c r="F15" s="49">
        <v>500</v>
      </c>
      <c r="G15" s="49">
        <v>99615</v>
      </c>
      <c r="I15" s="49">
        <v>500</v>
      </c>
      <c r="J15" s="49">
        <v>99615</v>
      </c>
    </row>
    <row r="16" spans="1:10" x14ac:dyDescent="0.2">
      <c r="B16" s="42" t="s">
        <v>89</v>
      </c>
      <c r="C16" s="42" t="s">
        <v>90</v>
      </c>
      <c r="D16" s="44">
        <v>0</v>
      </c>
      <c r="F16" s="49">
        <v>0</v>
      </c>
      <c r="G16" s="49">
        <v>99615</v>
      </c>
      <c r="I16" s="49">
        <v>370</v>
      </c>
      <c r="J16" s="49">
        <v>108310</v>
      </c>
    </row>
    <row r="17" spans="2:10" x14ac:dyDescent="0.2">
      <c r="B17" s="42" t="s">
        <v>91</v>
      </c>
      <c r="C17" s="42" t="s">
        <v>92</v>
      </c>
      <c r="D17" s="44">
        <v>930</v>
      </c>
      <c r="F17" s="49">
        <v>930</v>
      </c>
      <c r="G17" s="49">
        <v>99615</v>
      </c>
      <c r="I17" s="49">
        <v>1300</v>
      </c>
      <c r="J17" s="49">
        <v>109050</v>
      </c>
    </row>
    <row r="18" spans="2:10" ht="16" thickBot="1" x14ac:dyDescent="0.25">
      <c r="B18" s="40" t="s">
        <v>93</v>
      </c>
      <c r="C18" s="40" t="s">
        <v>94</v>
      </c>
      <c r="D18" s="43">
        <v>1700</v>
      </c>
      <c r="F18" s="50">
        <v>1700</v>
      </c>
      <c r="G18" s="50">
        <v>99615</v>
      </c>
      <c r="I18" s="50">
        <v>2070</v>
      </c>
      <c r="J18" s="50">
        <v>107755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7B6F-C4A9-E945-922C-4F8ABE75798B}">
  <dimension ref="A1:H11"/>
  <sheetViews>
    <sheetView workbookViewId="0">
      <selection activeCell="H11" sqref="H11"/>
    </sheetView>
  </sheetViews>
  <sheetFormatPr baseColWidth="10" defaultRowHeight="15" x14ac:dyDescent="0.2"/>
  <sheetData>
    <row r="1" spans="1:8" ht="16" x14ac:dyDescent="0.2">
      <c r="A1" s="19"/>
      <c r="B1" s="20" t="s">
        <v>49</v>
      </c>
      <c r="C1" s="20" t="s">
        <v>50</v>
      </c>
      <c r="D1" s="20" t="s">
        <v>51</v>
      </c>
      <c r="E1" s="19"/>
      <c r="F1" s="19"/>
    </row>
    <row r="2" spans="1:8" ht="16" x14ac:dyDescent="0.2">
      <c r="A2" s="20" t="s">
        <v>52</v>
      </c>
      <c r="B2" s="19">
        <v>2000</v>
      </c>
      <c r="C2" s="19">
        <v>930</v>
      </c>
      <c r="D2" s="19">
        <v>2200</v>
      </c>
      <c r="E2" s="19"/>
      <c r="F2" s="19"/>
    </row>
    <row r="3" spans="1:8" ht="16" x14ac:dyDescent="0.2">
      <c r="A3" s="20" t="s">
        <v>53</v>
      </c>
      <c r="B3" s="19">
        <f>B8+B9</f>
        <v>2000</v>
      </c>
      <c r="C3" s="19">
        <f>C8+C9</f>
        <v>930</v>
      </c>
      <c r="D3" s="19">
        <f>D8+D9</f>
        <v>2200</v>
      </c>
      <c r="E3" s="19"/>
      <c r="F3" s="19"/>
    </row>
    <row r="4" spans="1:8" ht="16" x14ac:dyDescent="0.2">
      <c r="A4" s="19"/>
      <c r="B4" s="20" t="s">
        <v>49</v>
      </c>
      <c r="C4" s="20" t="s">
        <v>50</v>
      </c>
      <c r="D4" s="20" t="s">
        <v>51</v>
      </c>
      <c r="E4" s="20" t="s">
        <v>52</v>
      </c>
      <c r="F4" s="20" t="s">
        <v>56</v>
      </c>
    </row>
    <row r="5" spans="1:8" ht="16" x14ac:dyDescent="0.2">
      <c r="A5" s="20" t="s">
        <v>54</v>
      </c>
      <c r="B5" s="19">
        <v>15</v>
      </c>
      <c r="C5" s="19">
        <v>21</v>
      </c>
      <c r="D5" s="19">
        <v>17</v>
      </c>
      <c r="E5" s="19">
        <v>2500</v>
      </c>
      <c r="F5" s="19">
        <f>B8+C8+D8</f>
        <v>2500</v>
      </c>
    </row>
    <row r="6" spans="1:8" ht="16" x14ac:dyDescent="0.2">
      <c r="A6" s="20" t="s">
        <v>55</v>
      </c>
      <c r="B6" s="19">
        <v>23.5</v>
      </c>
      <c r="C6" s="19">
        <v>25.5</v>
      </c>
      <c r="D6" s="19">
        <v>22</v>
      </c>
      <c r="E6" s="19">
        <v>3000</v>
      </c>
      <c r="F6" s="19">
        <f>B9+C9+D9</f>
        <v>2630</v>
      </c>
    </row>
    <row r="7" spans="1:8" ht="16" x14ac:dyDescent="0.2">
      <c r="A7" s="19"/>
      <c r="B7" s="20" t="s">
        <v>49</v>
      </c>
      <c r="C7" s="20" t="s">
        <v>50</v>
      </c>
      <c r="D7" s="20" t="s">
        <v>51</v>
      </c>
      <c r="E7" s="80"/>
      <c r="F7" s="20" t="s">
        <v>151</v>
      </c>
    </row>
    <row r="8" spans="1:8" ht="16" x14ac:dyDescent="0.2">
      <c r="A8" s="20" t="s">
        <v>54</v>
      </c>
      <c r="B8" s="17">
        <v>2000</v>
      </c>
      <c r="C8" s="17">
        <v>0</v>
      </c>
      <c r="D8" s="17">
        <v>500</v>
      </c>
      <c r="E8" s="19"/>
      <c r="F8" s="19">
        <f>B5*B8+C5*C8+D5*D8+B6*B9+C6*C9+D6*D9</f>
        <v>99615</v>
      </c>
    </row>
    <row r="9" spans="1:8" ht="16" x14ac:dyDescent="0.2">
      <c r="A9" s="20" t="s">
        <v>55</v>
      </c>
      <c r="B9" s="17">
        <v>0</v>
      </c>
      <c r="C9" s="17">
        <v>930</v>
      </c>
      <c r="D9" s="17">
        <v>1700</v>
      </c>
      <c r="E9" s="19"/>
      <c r="F9" s="19"/>
    </row>
    <row r="11" spans="1:8" x14ac:dyDescent="0.2">
      <c r="H11" t="s">
        <v>8</v>
      </c>
    </row>
  </sheetData>
  <scenarios current="0">
    <scenario name="solver" count="6" user="Akansha Rajput" comment="Created by Akansha Rajput on 5/8/2024">
      <inputCells r="B8" val="2000"/>
      <inputCells r="C8" val="0"/>
      <inputCells r="D8" val="500"/>
      <inputCells r="B9" val="0"/>
      <inputCells r="C9" val="930"/>
      <inputCells r="D9" val="1700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AEE0-417B-E349-BF1C-48338F96591B}">
  <dimension ref="A3:F18"/>
  <sheetViews>
    <sheetView workbookViewId="0">
      <selection activeCell="B6" sqref="B6:E17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6" width="12.6640625" bestFit="1" customWidth="1"/>
    <col min="7" max="12" width="14.83203125" bestFit="1" customWidth="1"/>
    <col min="13" max="13" width="10" bestFit="1" customWidth="1"/>
    <col min="14" max="15" width="6.5" bestFit="1" customWidth="1"/>
    <col min="16" max="16" width="9" bestFit="1" customWidth="1"/>
    <col min="17" max="17" width="9.33203125" bestFit="1" customWidth="1"/>
    <col min="18" max="20" width="6.83203125" bestFit="1" customWidth="1"/>
    <col min="21" max="21" width="9" bestFit="1" customWidth="1"/>
    <col min="22" max="24" width="6.5" bestFit="1" customWidth="1"/>
    <col min="25" max="25" width="9" bestFit="1" customWidth="1"/>
    <col min="26" max="28" width="6.5" bestFit="1" customWidth="1"/>
    <col min="29" max="29" width="9" bestFit="1" customWidth="1"/>
    <col min="30" max="32" width="6.5" bestFit="1" customWidth="1"/>
    <col min="33" max="33" width="9" bestFit="1" customWidth="1"/>
    <col min="34" max="34" width="9.33203125" bestFit="1" customWidth="1"/>
    <col min="35" max="37" width="6.83203125" bestFit="1" customWidth="1"/>
    <col min="38" max="38" width="9" bestFit="1" customWidth="1"/>
    <col min="39" max="41" width="6.5" bestFit="1" customWidth="1"/>
    <col min="42" max="42" width="9" bestFit="1" customWidth="1"/>
    <col min="43" max="45" width="6.5" bestFit="1" customWidth="1"/>
    <col min="46" max="46" width="9" bestFit="1" customWidth="1"/>
    <col min="47" max="49" width="6.5" bestFit="1" customWidth="1"/>
    <col min="50" max="50" width="9" bestFit="1" customWidth="1"/>
    <col min="51" max="51" width="9.33203125" bestFit="1" customWidth="1"/>
    <col min="52" max="54" width="6.83203125" bestFit="1" customWidth="1"/>
    <col min="55" max="55" width="9" bestFit="1" customWidth="1"/>
    <col min="56" max="58" width="6.5" bestFit="1" customWidth="1"/>
    <col min="59" max="59" width="9" bestFit="1" customWidth="1"/>
    <col min="60" max="62" width="6.5" bestFit="1" customWidth="1"/>
    <col min="63" max="63" width="9" bestFit="1" customWidth="1"/>
    <col min="64" max="66" width="6.5" bestFit="1" customWidth="1"/>
    <col min="67" max="67" width="9" bestFit="1" customWidth="1"/>
    <col min="68" max="68" width="9.33203125" bestFit="1" customWidth="1"/>
    <col min="69" max="69" width="10" bestFit="1" customWidth="1"/>
  </cols>
  <sheetData>
    <row r="3" spans="1:6" x14ac:dyDescent="0.2">
      <c r="A3" s="12" t="s">
        <v>30</v>
      </c>
      <c r="B3" s="12" t="s">
        <v>11</v>
      </c>
    </row>
    <row r="4" spans="1:6" x14ac:dyDescent="0.2">
      <c r="B4" t="s">
        <v>13</v>
      </c>
      <c r="C4" t="s">
        <v>14</v>
      </c>
      <c r="D4" t="s">
        <v>15</v>
      </c>
      <c r="E4" t="s">
        <v>16</v>
      </c>
      <c r="F4" t="s">
        <v>12</v>
      </c>
    </row>
    <row r="5" spans="1:6" x14ac:dyDescent="0.2">
      <c r="A5" s="12" t="s">
        <v>29</v>
      </c>
    </row>
    <row r="6" spans="1:6" x14ac:dyDescent="0.2">
      <c r="A6" s="13" t="s">
        <v>17</v>
      </c>
      <c r="B6" s="11"/>
      <c r="C6" s="11">
        <v>205351.83333333326</v>
      </c>
      <c r="D6" s="11">
        <v>244503</v>
      </c>
      <c r="E6" s="11">
        <v>322512.54166666674</v>
      </c>
      <c r="F6" s="11">
        <v>772367.375</v>
      </c>
    </row>
    <row r="7" spans="1:6" x14ac:dyDescent="0.2">
      <c r="A7" s="13" t="s">
        <v>18</v>
      </c>
      <c r="B7" s="11"/>
      <c r="C7" s="11">
        <v>-119278.75</v>
      </c>
      <c r="D7" s="11">
        <v>-147861.875</v>
      </c>
      <c r="E7" s="11">
        <v>-149954.66666666663</v>
      </c>
      <c r="F7" s="11">
        <v>-417095.29166666663</v>
      </c>
    </row>
    <row r="8" spans="1:6" x14ac:dyDescent="0.2">
      <c r="A8" s="13" t="s">
        <v>19</v>
      </c>
      <c r="B8" s="11"/>
      <c r="C8" s="11">
        <v>-218492.75</v>
      </c>
      <c r="D8" s="11">
        <v>-237283.54166666674</v>
      </c>
      <c r="E8" s="11">
        <v>-260738.33333333326</v>
      </c>
      <c r="F8" s="11">
        <v>-716514.625</v>
      </c>
    </row>
    <row r="9" spans="1:6" x14ac:dyDescent="0.2">
      <c r="A9" s="13" t="s">
        <v>20</v>
      </c>
      <c r="B9" s="11"/>
      <c r="C9" s="11">
        <v>-206012.79166666674</v>
      </c>
      <c r="D9" s="11">
        <v>-220781.29166666674</v>
      </c>
      <c r="E9" s="11">
        <v>-246271.25</v>
      </c>
      <c r="F9" s="11">
        <v>-673065.33333333349</v>
      </c>
    </row>
    <row r="10" spans="1:6" x14ac:dyDescent="0.2">
      <c r="A10" s="13" t="s">
        <v>21</v>
      </c>
      <c r="B10" s="11"/>
      <c r="C10" s="11">
        <v>-184963.25</v>
      </c>
      <c r="D10" s="11">
        <v>-189798.875</v>
      </c>
      <c r="E10" s="11">
        <v>-216308.04166666651</v>
      </c>
      <c r="F10" s="11">
        <v>-591070.16666666651</v>
      </c>
    </row>
    <row r="11" spans="1:6" x14ac:dyDescent="0.2">
      <c r="A11" s="13" t="s">
        <v>22</v>
      </c>
      <c r="B11" s="11"/>
      <c r="C11" s="11">
        <v>-9696.375</v>
      </c>
      <c r="D11" s="11">
        <v>18344.25</v>
      </c>
      <c r="E11" s="11">
        <v>25907</v>
      </c>
      <c r="F11" s="11">
        <v>34554.875</v>
      </c>
    </row>
    <row r="12" spans="1:6" x14ac:dyDescent="0.2">
      <c r="A12" s="13" t="s">
        <v>23</v>
      </c>
      <c r="B12" s="11">
        <v>79068.458333333256</v>
      </c>
      <c r="C12" s="11">
        <v>52402.333333333256</v>
      </c>
      <c r="D12" s="11">
        <v>115638.25</v>
      </c>
      <c r="E12" s="11"/>
      <c r="F12" s="11">
        <v>247109.04166666651</v>
      </c>
    </row>
    <row r="13" spans="1:6" x14ac:dyDescent="0.2">
      <c r="A13" s="13" t="s">
        <v>24</v>
      </c>
      <c r="B13" s="11">
        <v>-39657.541666666744</v>
      </c>
      <c r="C13" s="11">
        <v>-70850.875</v>
      </c>
      <c r="D13" s="11">
        <v>-81880.041666666628</v>
      </c>
      <c r="E13" s="11"/>
      <c r="F13" s="11">
        <v>-192388.45833333337</v>
      </c>
    </row>
    <row r="14" spans="1:6" x14ac:dyDescent="0.2">
      <c r="A14" s="13" t="s">
        <v>25</v>
      </c>
      <c r="B14" s="11">
        <v>-1917.875</v>
      </c>
      <c r="C14" s="11">
        <v>-36267.208333333256</v>
      </c>
      <c r="D14" s="11">
        <v>-47934</v>
      </c>
      <c r="E14" s="11"/>
      <c r="F14" s="11">
        <v>-86119.083333333256</v>
      </c>
    </row>
    <row r="15" spans="1:6" x14ac:dyDescent="0.2">
      <c r="A15" s="13" t="s">
        <v>26</v>
      </c>
      <c r="B15" s="11">
        <v>167026.08333333337</v>
      </c>
      <c r="C15" s="11">
        <v>180538.33333333337</v>
      </c>
      <c r="D15" s="11">
        <v>166328.125</v>
      </c>
      <c r="E15" s="11"/>
      <c r="F15" s="11">
        <v>513892.54166666674</v>
      </c>
    </row>
    <row r="16" spans="1:6" x14ac:dyDescent="0.2">
      <c r="A16" s="13" t="s">
        <v>27</v>
      </c>
      <c r="B16" s="11">
        <v>196220.125</v>
      </c>
      <c r="C16" s="11">
        <v>204498.75</v>
      </c>
      <c r="D16" s="11">
        <v>189797.16666666674</v>
      </c>
      <c r="E16" s="11"/>
      <c r="F16" s="11">
        <v>590516.04166666674</v>
      </c>
    </row>
    <row r="17" spans="1:6" x14ac:dyDescent="0.2">
      <c r="A17" s="13" t="s">
        <v>28</v>
      </c>
      <c r="B17" s="11">
        <v>130596.29166666663</v>
      </c>
      <c r="C17" s="11">
        <v>150261.29166666663</v>
      </c>
      <c r="D17" s="11">
        <v>116979.875</v>
      </c>
      <c r="E17" s="11"/>
      <c r="F17" s="11">
        <v>397837.45833333326</v>
      </c>
    </row>
    <row r="18" spans="1:6" x14ac:dyDescent="0.2">
      <c r="A18" s="13" t="s">
        <v>12</v>
      </c>
      <c r="B18" s="11">
        <v>531335.54166666651</v>
      </c>
      <c r="C18" s="11">
        <v>-52509.458333333489</v>
      </c>
      <c r="D18" s="11">
        <v>-73948.958333333372</v>
      </c>
      <c r="E18" s="11">
        <v>-524852.74999999965</v>
      </c>
      <c r="F18" s="11">
        <v>-119975.625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A448-C37B-1847-8CEC-1159886DC7B4}">
  <dimension ref="A1:R69"/>
  <sheetViews>
    <sheetView topLeftCell="A41" workbookViewId="0">
      <selection activeCell="C14" sqref="C14"/>
    </sheetView>
  </sheetViews>
  <sheetFormatPr baseColWidth="10" defaultRowHeight="15" x14ac:dyDescent="0.2"/>
  <cols>
    <col min="4" max="4" width="13.83203125" customWidth="1"/>
    <col min="5" max="5" width="10.5" customWidth="1"/>
    <col min="6" max="6" width="11.1640625" style="9" bestFit="1" customWidth="1"/>
    <col min="7" max="7" width="16.83203125" customWidth="1"/>
    <col min="16" max="16" width="11.1640625" bestFit="1" customWidth="1"/>
    <col min="17" max="17" width="27.6640625" customWidth="1"/>
    <col min="18" max="18" width="26" customWidth="1"/>
  </cols>
  <sheetData>
    <row r="1" spans="1:18" ht="16" x14ac:dyDescent="0.2">
      <c r="A1" s="86" t="s">
        <v>2</v>
      </c>
      <c r="B1" s="86"/>
      <c r="C1" s="86"/>
      <c r="D1" s="86"/>
      <c r="E1" s="86"/>
      <c r="F1" s="86"/>
      <c r="G1" s="86"/>
    </row>
    <row r="2" spans="1:18" ht="16" x14ac:dyDescent="0.2">
      <c r="A2" s="24" t="s">
        <v>0</v>
      </c>
      <c r="B2" s="24" t="s">
        <v>1</v>
      </c>
      <c r="C2" s="35" t="s">
        <v>5</v>
      </c>
      <c r="D2" s="35" t="s">
        <v>6</v>
      </c>
      <c r="E2" s="35" t="s">
        <v>7</v>
      </c>
      <c r="F2" s="65" t="s">
        <v>9</v>
      </c>
      <c r="G2" s="35" t="s">
        <v>10</v>
      </c>
    </row>
    <row r="3" spans="1:18" ht="16" x14ac:dyDescent="0.2">
      <c r="A3" s="27">
        <v>43466</v>
      </c>
      <c r="B3" s="26">
        <v>927616</v>
      </c>
      <c r="C3" s="28">
        <f>MONTH(A3)</f>
        <v>1</v>
      </c>
      <c r="D3" s="28"/>
      <c r="E3" s="28"/>
      <c r="F3" s="29"/>
      <c r="G3" s="28"/>
      <c r="P3" s="21"/>
      <c r="Q3" s="10"/>
      <c r="R3" s="10"/>
    </row>
    <row r="4" spans="1:18" ht="16" x14ac:dyDescent="0.2">
      <c r="A4" s="27">
        <v>43497</v>
      </c>
      <c r="B4" s="26">
        <v>642223</v>
      </c>
      <c r="C4" s="28">
        <f>MONTH(A4)</f>
        <v>2</v>
      </c>
      <c r="D4" s="28"/>
      <c r="E4" s="28"/>
      <c r="F4" s="29"/>
      <c r="G4" s="28"/>
      <c r="P4" s="20" t="s">
        <v>4</v>
      </c>
      <c r="Q4" s="20" t="s">
        <v>34</v>
      </c>
      <c r="R4" s="20" t="s">
        <v>33</v>
      </c>
    </row>
    <row r="5" spans="1:18" ht="16" x14ac:dyDescent="0.2">
      <c r="A5" s="27">
        <v>43525</v>
      </c>
      <c r="B5" s="26">
        <v>569679</v>
      </c>
      <c r="C5" s="28">
        <f>MONTH(A5)</f>
        <v>3</v>
      </c>
      <c r="D5" s="28"/>
      <c r="E5" s="28"/>
      <c r="F5" s="29"/>
      <c r="G5" s="28"/>
      <c r="P5" s="20" t="s">
        <v>17</v>
      </c>
      <c r="Q5" s="18">
        <f>AVERAGE(B58:E58)</f>
        <v>257455.79166666666</v>
      </c>
      <c r="R5" s="18">
        <f>MEDIAN(B58:E58)</f>
        <v>244503</v>
      </c>
    </row>
    <row r="6" spans="1:18" ht="16" x14ac:dyDescent="0.2">
      <c r="A6" s="27">
        <v>43556</v>
      </c>
      <c r="B6" s="26">
        <v>594002</v>
      </c>
      <c r="C6" s="28">
        <f>MONTH(A6)</f>
        <v>4</v>
      </c>
      <c r="D6" s="28"/>
      <c r="E6" s="28"/>
      <c r="F6" s="29"/>
      <c r="G6" s="28"/>
      <c r="P6" s="20" t="s">
        <v>18</v>
      </c>
      <c r="Q6" s="18">
        <f t="shared" ref="Q6:Q16" si="0">AVERAGE(B59:E59)</f>
        <v>-139031.76388888888</v>
      </c>
      <c r="R6" s="18">
        <f t="shared" ref="R6:R16" si="1">MEDIAN(B59:E59)</f>
        <v>-147861.875</v>
      </c>
    </row>
    <row r="7" spans="1:18" ht="16" x14ac:dyDescent="0.2">
      <c r="A7" s="27">
        <v>43586</v>
      </c>
      <c r="B7" s="26">
        <v>605950</v>
      </c>
      <c r="C7" s="28">
        <f>MONTH(A7)</f>
        <v>5</v>
      </c>
      <c r="D7" s="28"/>
      <c r="E7" s="28"/>
      <c r="F7" s="29"/>
      <c r="G7" s="28"/>
      <c r="P7" s="20" t="s">
        <v>19</v>
      </c>
      <c r="Q7" s="18">
        <f t="shared" si="0"/>
        <v>-238838.20833333334</v>
      </c>
      <c r="R7" s="18">
        <f t="shared" si="1"/>
        <v>-237283.54166666674</v>
      </c>
    </row>
    <row r="8" spans="1:18" ht="16" x14ac:dyDescent="0.2">
      <c r="A8" s="27">
        <v>43617</v>
      </c>
      <c r="B8" s="26">
        <v>787416</v>
      </c>
      <c r="C8" s="28">
        <f>MONTH(A8)</f>
        <v>6</v>
      </c>
      <c r="D8" s="28"/>
      <c r="E8" s="28"/>
      <c r="F8" s="29"/>
      <c r="G8" s="28"/>
      <c r="P8" s="20" t="s">
        <v>20</v>
      </c>
      <c r="Q8" s="18">
        <f t="shared" si="0"/>
        <v>-224355.11111111115</v>
      </c>
      <c r="R8" s="18">
        <f t="shared" si="1"/>
        <v>-220781.29166666674</v>
      </c>
    </row>
    <row r="9" spans="1:18" ht="16" x14ac:dyDescent="0.2">
      <c r="A9" s="27">
        <v>43647</v>
      </c>
      <c r="B9" s="26">
        <v>867448</v>
      </c>
      <c r="C9" s="28">
        <f>MONTH(A9)</f>
        <v>7</v>
      </c>
      <c r="D9" s="30"/>
      <c r="E9" s="30">
        <f>AVERAGE(D14:D15)</f>
        <v>788379.54166666674</v>
      </c>
      <c r="F9" s="29">
        <f>B9-E9</f>
        <v>79068.458333333256</v>
      </c>
      <c r="G9" s="31">
        <f>B9/E9</f>
        <v>1.100292377154003</v>
      </c>
      <c r="P9" s="20" t="s">
        <v>21</v>
      </c>
      <c r="Q9" s="18">
        <f t="shared" si="0"/>
        <v>-197023.38888888885</v>
      </c>
      <c r="R9" s="18">
        <f t="shared" si="1"/>
        <v>-189798.875</v>
      </c>
    </row>
    <row r="10" spans="1:18" ht="16" x14ac:dyDescent="0.2">
      <c r="A10" s="27">
        <v>43678</v>
      </c>
      <c r="B10" s="26">
        <v>753375</v>
      </c>
      <c r="C10" s="28">
        <f>MONTH(A10)</f>
        <v>8</v>
      </c>
      <c r="D10" s="30"/>
      <c r="E10" s="30">
        <f t="shared" ref="E10:E37" si="2">AVERAGE(D15:D16)</f>
        <v>793032.54166666674</v>
      </c>
      <c r="F10" s="29">
        <f t="shared" ref="F10:F44" si="3">B10-E10</f>
        <v>-39657.541666666744</v>
      </c>
      <c r="G10" s="31">
        <f t="shared" ref="G10:G44" si="4">B10/E10</f>
        <v>0.94999254181509252</v>
      </c>
      <c r="P10" s="20" t="s">
        <v>22</v>
      </c>
      <c r="Q10" s="18">
        <f t="shared" si="0"/>
        <v>11518.291666666666</v>
      </c>
      <c r="R10" s="18">
        <f t="shared" si="1"/>
        <v>18344.25</v>
      </c>
    </row>
    <row r="11" spans="1:18" ht="16" x14ac:dyDescent="0.2">
      <c r="A11" s="27">
        <v>43709</v>
      </c>
      <c r="B11" s="26">
        <v>793026</v>
      </c>
      <c r="C11" s="28">
        <f>MONTH(A11)</f>
        <v>9</v>
      </c>
      <c r="D11" s="30"/>
      <c r="E11" s="30">
        <f t="shared" si="2"/>
        <v>794943.875</v>
      </c>
      <c r="F11" s="29">
        <f t="shared" si="3"/>
        <v>-1917.875</v>
      </c>
      <c r="G11" s="31">
        <f t="shared" si="4"/>
        <v>0.99758740829344716</v>
      </c>
      <c r="P11" s="20" t="s">
        <v>23</v>
      </c>
      <c r="Q11" s="18">
        <f t="shared" si="0"/>
        <v>82369.680555555504</v>
      </c>
      <c r="R11" s="18">
        <f t="shared" si="1"/>
        <v>79068.458333333256</v>
      </c>
    </row>
    <row r="12" spans="1:18" ht="16" x14ac:dyDescent="0.2">
      <c r="A12" s="27">
        <v>43739</v>
      </c>
      <c r="B12" s="26">
        <v>962370</v>
      </c>
      <c r="C12" s="28">
        <f>MONTH(A12)</f>
        <v>10</v>
      </c>
      <c r="D12" s="30"/>
      <c r="E12" s="30">
        <f t="shared" si="2"/>
        <v>795343.91666666663</v>
      </c>
      <c r="F12" s="29">
        <f t="shared" si="3"/>
        <v>167026.08333333337</v>
      </c>
      <c r="G12" s="31">
        <f t="shared" si="4"/>
        <v>1.2100048542941644</v>
      </c>
      <c r="P12" s="20" t="s">
        <v>24</v>
      </c>
      <c r="Q12" s="18">
        <f t="shared" si="0"/>
        <v>-64129.486111111124</v>
      </c>
      <c r="R12" s="18">
        <f t="shared" si="1"/>
        <v>-70850.875</v>
      </c>
    </row>
    <row r="13" spans="1:18" ht="16" x14ac:dyDescent="0.2">
      <c r="A13" s="27">
        <v>43770</v>
      </c>
      <c r="B13" s="26">
        <v>992133</v>
      </c>
      <c r="C13" s="28">
        <f>MONTH(A13)</f>
        <v>11</v>
      </c>
      <c r="D13" s="30"/>
      <c r="E13" s="30">
        <f t="shared" si="2"/>
        <v>795912.875</v>
      </c>
      <c r="F13" s="29">
        <f t="shared" si="3"/>
        <v>196220.125</v>
      </c>
      <c r="G13" s="31">
        <f t="shared" si="4"/>
        <v>1.2465346788114213</v>
      </c>
      <c r="P13" s="20" t="s">
        <v>25</v>
      </c>
      <c r="Q13" s="18">
        <f t="shared" si="0"/>
        <v>-28706.361111111084</v>
      </c>
      <c r="R13" s="18">
        <f t="shared" si="1"/>
        <v>-36267.208333333256</v>
      </c>
    </row>
    <row r="14" spans="1:18" ht="16" x14ac:dyDescent="0.2">
      <c r="A14" s="27">
        <v>43800</v>
      </c>
      <c r="B14" s="26">
        <v>927616</v>
      </c>
      <c r="C14" s="28">
        <f>MONTH(A14)</f>
        <v>12</v>
      </c>
      <c r="D14" s="30">
        <f>AVERAGE(B3:B14)</f>
        <v>785237.83333333337</v>
      </c>
      <c r="E14" s="30">
        <f t="shared" si="2"/>
        <v>797019.70833333337</v>
      </c>
      <c r="F14" s="29">
        <f t="shared" si="3"/>
        <v>130596.29166666663</v>
      </c>
      <c r="G14" s="31">
        <f t="shared" si="4"/>
        <v>1.1638557871294797</v>
      </c>
      <c r="P14" s="20" t="s">
        <v>26</v>
      </c>
      <c r="Q14" s="18">
        <f t="shared" si="0"/>
        <v>171297.51388888891</v>
      </c>
      <c r="R14" s="18">
        <f t="shared" si="1"/>
        <v>167026.08333333337</v>
      </c>
    </row>
    <row r="15" spans="1:18" ht="16" x14ac:dyDescent="0.2">
      <c r="A15" s="27">
        <v>43831</v>
      </c>
      <c r="B15" s="26">
        <v>1003017</v>
      </c>
      <c r="C15" s="28">
        <f>MONTH(A15)</f>
        <v>1</v>
      </c>
      <c r="D15" s="30">
        <f>AVERAGE(B4:B15)</f>
        <v>791521.25</v>
      </c>
      <c r="E15" s="30">
        <f t="shared" si="2"/>
        <v>797665.16666666674</v>
      </c>
      <c r="F15" s="29">
        <f t="shared" si="3"/>
        <v>205351.83333333326</v>
      </c>
      <c r="G15" s="31">
        <f t="shared" si="4"/>
        <v>1.2574411443732343</v>
      </c>
      <c r="P15" s="20" t="s">
        <v>27</v>
      </c>
      <c r="Q15" s="18">
        <f t="shared" si="0"/>
        <v>196838.68055555559</v>
      </c>
      <c r="R15" s="18">
        <f t="shared" si="1"/>
        <v>196220.125</v>
      </c>
    </row>
    <row r="16" spans="1:18" ht="16" x14ac:dyDescent="0.2">
      <c r="A16" s="27">
        <v>43862</v>
      </c>
      <c r="B16" s="26">
        <v>678494</v>
      </c>
      <c r="C16" s="28">
        <f>MONTH(A16)</f>
        <v>2</v>
      </c>
      <c r="D16" s="30">
        <f>AVERAGE(B5:B16)</f>
        <v>794543.83333333337</v>
      </c>
      <c r="E16" s="30">
        <f t="shared" si="2"/>
        <v>797772.75</v>
      </c>
      <c r="F16" s="29">
        <f t="shared" si="3"/>
        <v>-119278.75</v>
      </c>
      <c r="G16" s="31">
        <f t="shared" si="4"/>
        <v>0.85048530424234214</v>
      </c>
      <c r="P16" s="20" t="s">
        <v>28</v>
      </c>
      <c r="Q16" s="18">
        <f t="shared" si="0"/>
        <v>132612.48611111109</v>
      </c>
      <c r="R16" s="18">
        <f t="shared" si="1"/>
        <v>130596.29166666663</v>
      </c>
    </row>
    <row r="17" spans="1:7" ht="15" customHeight="1" x14ac:dyDescent="0.2">
      <c r="A17" s="27">
        <v>43891</v>
      </c>
      <c r="B17" s="26">
        <v>579280</v>
      </c>
      <c r="C17" s="28">
        <f>MONTH(A17)</f>
        <v>3</v>
      </c>
      <c r="D17" s="30">
        <f>AVERAGE(B6:B17)</f>
        <v>795343.91666666663</v>
      </c>
      <c r="E17" s="30">
        <f t="shared" si="2"/>
        <v>797772.75</v>
      </c>
      <c r="F17" s="29">
        <f t="shared" si="3"/>
        <v>-218492.75</v>
      </c>
      <c r="G17" s="31">
        <f t="shared" si="4"/>
        <v>0.72612156782742954</v>
      </c>
    </row>
    <row r="18" spans="1:7" ht="16" x14ac:dyDescent="0.2">
      <c r="A18" s="27">
        <v>43922</v>
      </c>
      <c r="B18" s="26">
        <v>594002</v>
      </c>
      <c r="C18" s="28">
        <f>MONTH(A18)</f>
        <v>4</v>
      </c>
      <c r="D18" s="30">
        <f>AVERAGE(B7:B18)</f>
        <v>795343.91666666663</v>
      </c>
      <c r="E18" s="30">
        <f t="shared" si="2"/>
        <v>800014.79166666674</v>
      </c>
      <c r="F18" s="29">
        <f t="shared" si="3"/>
        <v>-206012.79166666674</v>
      </c>
      <c r="G18" s="31">
        <f t="shared" si="4"/>
        <v>0.74248877169198169</v>
      </c>
    </row>
    <row r="19" spans="1:7" ht="16" x14ac:dyDescent="0.2">
      <c r="A19" s="27">
        <v>43952</v>
      </c>
      <c r="B19" s="26">
        <v>619605</v>
      </c>
      <c r="C19" s="28">
        <f>MONTH(A19)</f>
        <v>5</v>
      </c>
      <c r="D19" s="30">
        <f>AVERAGE(B8:B19)</f>
        <v>796481.83333333337</v>
      </c>
      <c r="E19" s="30">
        <f t="shared" si="2"/>
        <v>804568.25</v>
      </c>
      <c r="F19" s="29">
        <f t="shared" si="3"/>
        <v>-184963.25</v>
      </c>
      <c r="G19" s="31">
        <f t="shared" si="4"/>
        <v>0.77010868872839566</v>
      </c>
    </row>
    <row r="20" spans="1:7" ht="16" x14ac:dyDescent="0.2">
      <c r="A20" s="27">
        <v>43983</v>
      </c>
      <c r="B20" s="26">
        <v>800325</v>
      </c>
      <c r="C20" s="28">
        <f>MONTH(A20)</f>
        <v>6</v>
      </c>
      <c r="D20" s="30">
        <f>AVERAGE(B9:B20)</f>
        <v>797557.58333333337</v>
      </c>
      <c r="E20" s="30">
        <f t="shared" si="2"/>
        <v>810021.375</v>
      </c>
      <c r="F20" s="29">
        <f t="shared" si="3"/>
        <v>-9696.375</v>
      </c>
      <c r="G20" s="31">
        <f t="shared" si="4"/>
        <v>0.98802948255532141</v>
      </c>
    </row>
    <row r="21" spans="1:7" ht="16" x14ac:dyDescent="0.2">
      <c r="A21" s="27">
        <v>44013</v>
      </c>
      <c r="B21" s="26">
        <v>870030</v>
      </c>
      <c r="C21" s="28">
        <f>MONTH(A21)</f>
        <v>7</v>
      </c>
      <c r="D21" s="30">
        <f>AVERAGE(B10:B21)</f>
        <v>797772.75</v>
      </c>
      <c r="E21" s="30">
        <f t="shared" si="2"/>
        <v>817627.66666666674</v>
      </c>
      <c r="F21" s="29">
        <f t="shared" si="3"/>
        <v>52402.333333333256</v>
      </c>
      <c r="G21" s="31">
        <f t="shared" si="4"/>
        <v>1.064090704693212</v>
      </c>
    </row>
    <row r="22" spans="1:7" ht="16" x14ac:dyDescent="0.2">
      <c r="A22" s="27">
        <v>44044</v>
      </c>
      <c r="B22" s="26">
        <v>753375</v>
      </c>
      <c r="C22" s="28">
        <f>MONTH(A22)</f>
        <v>8</v>
      </c>
      <c r="D22" s="30">
        <f>AVERAGE(B11:B22)</f>
        <v>797772.75</v>
      </c>
      <c r="E22" s="30">
        <f t="shared" si="2"/>
        <v>824225.875</v>
      </c>
      <c r="F22" s="29">
        <f t="shared" si="3"/>
        <v>-70850.875</v>
      </c>
      <c r="G22" s="31">
        <f t="shared" si="4"/>
        <v>0.91403949190505573</v>
      </c>
    </row>
    <row r="23" spans="1:7" ht="16" x14ac:dyDescent="0.2">
      <c r="A23" s="27">
        <v>44075</v>
      </c>
      <c r="B23" s="26">
        <v>793026</v>
      </c>
      <c r="C23" s="28">
        <f>MONTH(A23)</f>
        <v>9</v>
      </c>
      <c r="D23" s="30">
        <f>AVERAGE(B12:B23)</f>
        <v>797772.75</v>
      </c>
      <c r="E23" s="30">
        <f t="shared" si="2"/>
        <v>829293.20833333326</v>
      </c>
      <c r="F23" s="29">
        <f t="shared" si="3"/>
        <v>-36267.208333333256</v>
      </c>
      <c r="G23" s="31">
        <f t="shared" si="4"/>
        <v>0.95626732744354548</v>
      </c>
    </row>
    <row r="24" spans="1:7" ht="16" x14ac:dyDescent="0.2">
      <c r="A24" s="27">
        <v>44105</v>
      </c>
      <c r="B24" s="26">
        <v>1016179</v>
      </c>
      <c r="C24" s="28">
        <f>MONTH(A24)</f>
        <v>10</v>
      </c>
      <c r="D24" s="30">
        <f>AVERAGE(B13:B24)</f>
        <v>802256.83333333337</v>
      </c>
      <c r="E24" s="30">
        <f t="shared" si="2"/>
        <v>835640.66666666663</v>
      </c>
      <c r="F24" s="29">
        <f t="shared" si="3"/>
        <v>180538.33333333337</v>
      </c>
      <c r="G24" s="31">
        <f t="shared" si="4"/>
        <v>1.2160478068324423</v>
      </c>
    </row>
    <row r="25" spans="1:7" ht="16" x14ac:dyDescent="0.2">
      <c r="A25" s="27">
        <v>44136</v>
      </c>
      <c r="B25" s="26">
        <v>1047607</v>
      </c>
      <c r="C25" s="28">
        <f>MONTH(A25)</f>
        <v>11</v>
      </c>
      <c r="D25" s="30">
        <f>AVERAGE(B14:B25)</f>
        <v>806879.66666666663</v>
      </c>
      <c r="E25" s="30">
        <f t="shared" si="2"/>
        <v>843108.25</v>
      </c>
      <c r="F25" s="29">
        <f t="shared" si="3"/>
        <v>204498.75</v>
      </c>
      <c r="G25" s="31">
        <f t="shared" si="4"/>
        <v>1.242553373187844</v>
      </c>
    </row>
    <row r="26" spans="1:7" ht="16" x14ac:dyDescent="0.2">
      <c r="A26" s="27">
        <v>44166</v>
      </c>
      <c r="B26" s="26">
        <v>1003017</v>
      </c>
      <c r="C26" s="28">
        <f>MONTH(A26)</f>
        <v>12</v>
      </c>
      <c r="D26" s="30">
        <f>AVERAGE(B15:B26)</f>
        <v>813163.08333333337</v>
      </c>
      <c r="E26" s="30">
        <f t="shared" si="2"/>
        <v>852755.70833333337</v>
      </c>
      <c r="F26" s="29">
        <f t="shared" si="3"/>
        <v>150261.29166666663</v>
      </c>
      <c r="G26" s="31">
        <f t="shared" si="4"/>
        <v>1.1762067262620199</v>
      </c>
    </row>
    <row r="27" spans="1:7" ht="16" x14ac:dyDescent="0.2">
      <c r="A27" s="27">
        <v>44197</v>
      </c>
      <c r="B27" s="26">
        <v>1110167</v>
      </c>
      <c r="C27" s="28">
        <f>MONTH(A27)</f>
        <v>1</v>
      </c>
      <c r="D27" s="30">
        <f>AVERAGE(B16:B27)</f>
        <v>822092.25</v>
      </c>
      <c r="E27" s="30">
        <f t="shared" si="2"/>
        <v>865664</v>
      </c>
      <c r="F27" s="29">
        <f t="shared" si="3"/>
        <v>244503</v>
      </c>
      <c r="G27" s="31">
        <f t="shared" si="4"/>
        <v>1.2824456140026614</v>
      </c>
    </row>
    <row r="28" spans="1:7" ht="16" x14ac:dyDescent="0.2">
      <c r="A28" s="27">
        <v>44228</v>
      </c>
      <c r="B28" s="26">
        <v>729701</v>
      </c>
      <c r="C28" s="28">
        <f>MONTH(A28)</f>
        <v>2</v>
      </c>
      <c r="D28" s="30">
        <f>AVERAGE(B17:B28)</f>
        <v>826359.5</v>
      </c>
      <c r="E28" s="30">
        <f t="shared" si="2"/>
        <v>877562.875</v>
      </c>
      <c r="F28" s="29">
        <f t="shared" si="3"/>
        <v>-147861.875</v>
      </c>
      <c r="G28" s="31">
        <f t="shared" si="4"/>
        <v>0.83150851156961259</v>
      </c>
    </row>
    <row r="29" spans="1:7" ht="16" x14ac:dyDescent="0.2">
      <c r="A29" s="27">
        <v>44256</v>
      </c>
      <c r="B29" s="26">
        <v>649689</v>
      </c>
      <c r="C29" s="28">
        <f>MONTH(A29)</f>
        <v>3</v>
      </c>
      <c r="D29" s="30">
        <f>AVERAGE(B18:B29)</f>
        <v>832226.91666666663</v>
      </c>
      <c r="E29" s="30">
        <f t="shared" si="2"/>
        <v>886972.54166666674</v>
      </c>
      <c r="F29" s="29">
        <f t="shared" si="3"/>
        <v>-237283.54166666674</v>
      </c>
      <c r="G29" s="31">
        <f t="shared" si="4"/>
        <v>0.73247927019161285</v>
      </c>
    </row>
    <row r="30" spans="1:7" ht="16" x14ac:dyDescent="0.2">
      <c r="A30" s="27">
        <v>44287</v>
      </c>
      <c r="B30" s="26">
        <v>675932</v>
      </c>
      <c r="C30" s="28">
        <f>MONTH(A30)</f>
        <v>4</v>
      </c>
      <c r="D30" s="30">
        <f>AVERAGE(B19:B30)</f>
        <v>839054.41666666663</v>
      </c>
      <c r="E30" s="30">
        <f t="shared" si="2"/>
        <v>896713.29166666674</v>
      </c>
      <c r="F30" s="29">
        <f t="shared" si="3"/>
        <v>-220781.29166666674</v>
      </c>
      <c r="G30" s="31">
        <f t="shared" si="4"/>
        <v>0.75378831370246124</v>
      </c>
    </row>
    <row r="31" spans="1:7" ht="16" x14ac:dyDescent="0.2">
      <c r="A31" s="27">
        <v>44317</v>
      </c>
      <c r="B31" s="26">
        <v>716897</v>
      </c>
      <c r="C31" s="28">
        <f>MONTH(A31)</f>
        <v>5</v>
      </c>
      <c r="D31" s="30">
        <f>AVERAGE(B20:B31)</f>
        <v>847162.08333333337</v>
      </c>
      <c r="E31" s="30">
        <f t="shared" si="2"/>
        <v>906695.875</v>
      </c>
      <c r="F31" s="29">
        <f t="shared" si="3"/>
        <v>-189798.875</v>
      </c>
      <c r="G31" s="31">
        <f t="shared" si="4"/>
        <v>0.79066974910413046</v>
      </c>
    </row>
    <row r="32" spans="1:7" ht="16" x14ac:dyDescent="0.2">
      <c r="A32" s="27">
        <v>44348</v>
      </c>
      <c r="B32" s="26">
        <v>934572</v>
      </c>
      <c r="C32" s="28">
        <f>MONTH(A32)</f>
        <v>6</v>
      </c>
      <c r="D32" s="30">
        <f>AVERAGE(B21:B32)</f>
        <v>858349.33333333337</v>
      </c>
      <c r="E32" s="30">
        <f t="shared" si="2"/>
        <v>916227.75</v>
      </c>
      <c r="F32" s="29">
        <f t="shared" si="3"/>
        <v>18344.25</v>
      </c>
      <c r="G32" s="31">
        <f t="shared" si="4"/>
        <v>1.0200214957471001</v>
      </c>
    </row>
    <row r="33" spans="1:7" ht="16" x14ac:dyDescent="0.2">
      <c r="A33" s="27">
        <v>44378</v>
      </c>
      <c r="B33" s="26">
        <v>1045582</v>
      </c>
      <c r="C33" s="28">
        <f>MONTH(A33)</f>
        <v>7</v>
      </c>
      <c r="D33" s="30">
        <f>AVERAGE(B22:B33)</f>
        <v>872978.66666666663</v>
      </c>
      <c r="E33" s="30">
        <f t="shared" si="2"/>
        <v>929943.75</v>
      </c>
      <c r="F33" s="29">
        <f t="shared" si="3"/>
        <v>115638.25</v>
      </c>
      <c r="G33" s="31">
        <f t="shared" si="4"/>
        <v>1.1243497254538244</v>
      </c>
    </row>
    <row r="34" spans="1:7" ht="16" x14ac:dyDescent="0.2">
      <c r="A34" s="27">
        <v>44409</v>
      </c>
      <c r="B34" s="26">
        <v>863396</v>
      </c>
      <c r="C34" s="28">
        <f>MONTH(A34)</f>
        <v>8</v>
      </c>
      <c r="D34" s="30">
        <f>AVERAGE(B23:B34)</f>
        <v>882147.08333333337</v>
      </c>
      <c r="E34" s="30">
        <f t="shared" si="2"/>
        <v>945276.04166666663</v>
      </c>
      <c r="F34" s="29">
        <f t="shared" si="3"/>
        <v>-81880.041666666628</v>
      </c>
      <c r="G34" s="31">
        <f t="shared" si="4"/>
        <v>0.91337975569305707</v>
      </c>
    </row>
    <row r="35" spans="1:7" ht="16" x14ac:dyDescent="0.2">
      <c r="A35" s="27">
        <v>44440</v>
      </c>
      <c r="B35" s="26">
        <v>908837</v>
      </c>
      <c r="C35" s="28">
        <f>MONTH(A35)</f>
        <v>9</v>
      </c>
      <c r="D35" s="30">
        <f>AVERAGE(B24:B35)</f>
        <v>891798</v>
      </c>
      <c r="E35" s="30">
        <f t="shared" si="2"/>
        <v>956771</v>
      </c>
      <c r="F35" s="29">
        <f t="shared" si="3"/>
        <v>-47934</v>
      </c>
      <c r="G35" s="31">
        <f t="shared" si="4"/>
        <v>0.94990023736087315</v>
      </c>
    </row>
    <row r="36" spans="1:7" ht="16" x14ac:dyDescent="0.2">
      <c r="A36" s="27">
        <v>44470</v>
      </c>
      <c r="B36" s="26">
        <v>1134146</v>
      </c>
      <c r="C36" s="28">
        <f>MONTH(A36)</f>
        <v>10</v>
      </c>
      <c r="D36" s="30">
        <f>AVERAGE(B25:B36)</f>
        <v>901628.58333333337</v>
      </c>
      <c r="E36" s="30">
        <f t="shared" si="2"/>
        <v>967817.875</v>
      </c>
      <c r="F36" s="29">
        <f t="shared" si="3"/>
        <v>166328.125</v>
      </c>
      <c r="G36" s="31">
        <f t="shared" si="4"/>
        <v>1.171858909921456</v>
      </c>
    </row>
    <row r="37" spans="1:7" ht="16" x14ac:dyDescent="0.2">
      <c r="A37" s="27">
        <v>44501</v>
      </c>
      <c r="B37" s="26">
        <v>1169222</v>
      </c>
      <c r="C37" s="28">
        <f>MONTH(A37)</f>
        <v>11</v>
      </c>
      <c r="D37" s="30">
        <f>AVERAGE(B26:B37)</f>
        <v>911763.16666666663</v>
      </c>
      <c r="E37" s="30">
        <f t="shared" si="2"/>
        <v>979424.83333333326</v>
      </c>
      <c r="F37" s="29">
        <f t="shared" si="3"/>
        <v>189797.16666666674</v>
      </c>
      <c r="G37" s="31">
        <f t="shared" si="4"/>
        <v>1.1937843111662985</v>
      </c>
    </row>
    <row r="38" spans="1:7" ht="16" x14ac:dyDescent="0.2">
      <c r="A38" s="27">
        <v>44531</v>
      </c>
      <c r="B38" s="26">
        <v>1110167</v>
      </c>
      <c r="C38" s="28">
        <f>MONTH(A38)</f>
        <v>12</v>
      </c>
      <c r="D38" s="30">
        <f>AVERAGE(B27:B38)</f>
        <v>920692.33333333337</v>
      </c>
      <c r="E38" s="30">
        <f>AVERAGE(D43:D44)</f>
        <v>993187.125</v>
      </c>
      <c r="F38" s="29">
        <f t="shared" si="3"/>
        <v>116979.875</v>
      </c>
      <c r="G38" s="31">
        <f t="shared" si="4"/>
        <v>1.1177823111631657</v>
      </c>
    </row>
    <row r="39" spans="1:7" ht="16" x14ac:dyDescent="0.2">
      <c r="A39" s="27">
        <v>44562</v>
      </c>
      <c r="B39" s="26">
        <v>1332201</v>
      </c>
      <c r="C39" s="28">
        <f>MONTH(A39)</f>
        <v>1</v>
      </c>
      <c r="D39" s="30">
        <f>AVERAGE(B28:B39)</f>
        <v>939195.16666666663</v>
      </c>
      <c r="E39" s="30">
        <f>AVERAGE(D44:D45)</f>
        <v>1009688.4583333333</v>
      </c>
      <c r="F39" s="29">
        <f t="shared" si="3"/>
        <v>322512.54166666674</v>
      </c>
      <c r="G39" s="31">
        <f t="shared" si="4"/>
        <v>1.3194178748948264</v>
      </c>
    </row>
    <row r="40" spans="1:7" ht="16" x14ac:dyDescent="0.2">
      <c r="A40" s="27">
        <v>44593</v>
      </c>
      <c r="B40" s="26">
        <v>875642</v>
      </c>
      <c r="C40" s="28">
        <f>MONTH(A40)</f>
        <v>2</v>
      </c>
      <c r="D40" s="30">
        <f>AVERAGE(B29:B40)</f>
        <v>951356.91666666663</v>
      </c>
      <c r="E40" s="30">
        <f>AVERAGE(D45:D46)</f>
        <v>1025596.6666666666</v>
      </c>
      <c r="F40" s="29">
        <f t="shared" si="3"/>
        <v>-149954.66666666663</v>
      </c>
      <c r="G40" s="31">
        <f t="shared" si="4"/>
        <v>0.85378787632565112</v>
      </c>
    </row>
    <row r="41" spans="1:7" ht="16" x14ac:dyDescent="0.2">
      <c r="A41" s="27">
        <v>44621</v>
      </c>
      <c r="B41" s="26">
        <v>779627</v>
      </c>
      <c r="C41" s="28">
        <f>MONTH(A41)</f>
        <v>3</v>
      </c>
      <c r="D41" s="30">
        <f>AVERAGE(B30:B41)</f>
        <v>962185.08333333337</v>
      </c>
      <c r="E41" s="30">
        <f>AVERAGE(D46:D47)</f>
        <v>1040365.3333333333</v>
      </c>
      <c r="F41" s="29">
        <f t="shared" si="3"/>
        <v>-260738.33333333326</v>
      </c>
      <c r="G41" s="31">
        <f t="shared" si="4"/>
        <v>0.74937810307661157</v>
      </c>
    </row>
    <row r="42" spans="1:7" ht="16" x14ac:dyDescent="0.2">
      <c r="A42" s="27">
        <v>44652</v>
      </c>
      <c r="B42" s="26">
        <v>811119</v>
      </c>
      <c r="C42" s="28">
        <f>MONTH(A42)</f>
        <v>4</v>
      </c>
      <c r="D42" s="30">
        <f>AVERAGE(B31:B42)</f>
        <v>973450.66666666663</v>
      </c>
      <c r="E42" s="30">
        <f>AVERAGE(D47:D48)</f>
        <v>1057390.25</v>
      </c>
      <c r="F42" s="29">
        <f t="shared" si="3"/>
        <v>-246271.25</v>
      </c>
      <c r="G42" s="31">
        <f t="shared" si="4"/>
        <v>0.76709521390044977</v>
      </c>
    </row>
    <row r="43" spans="1:7" ht="16" x14ac:dyDescent="0.2">
      <c r="A43" s="27">
        <v>44682</v>
      </c>
      <c r="B43" s="26">
        <v>860277</v>
      </c>
      <c r="C43" s="28">
        <f>MONTH(A43)</f>
        <v>5</v>
      </c>
      <c r="D43" s="30">
        <f>AVERAGE(B32:B43)</f>
        <v>985399</v>
      </c>
      <c r="E43" s="30">
        <f>AVERAGE(D48:D49)</f>
        <v>1076585.0416666665</v>
      </c>
      <c r="F43" s="29">
        <f t="shared" si="3"/>
        <v>-216308.04166666651</v>
      </c>
      <c r="G43" s="31">
        <f t="shared" si="4"/>
        <v>0.79907946581553935</v>
      </c>
    </row>
    <row r="44" spans="1:7" ht="16" x14ac:dyDescent="0.2">
      <c r="A44" s="27">
        <v>44713</v>
      </c>
      <c r="B44" s="26">
        <v>1121487</v>
      </c>
      <c r="C44" s="28">
        <f>MONTH(A44)</f>
        <v>6</v>
      </c>
      <c r="D44" s="30">
        <f>AVERAGE(B33:B44)</f>
        <v>1000975.25</v>
      </c>
      <c r="E44" s="30">
        <f>AVERAGE(D49:D50)</f>
        <v>1095580</v>
      </c>
      <c r="F44" s="29">
        <f t="shared" si="3"/>
        <v>25907</v>
      </c>
      <c r="G44" s="31">
        <f t="shared" si="4"/>
        <v>1.0236468354661459</v>
      </c>
    </row>
    <row r="45" spans="1:7" ht="16" x14ac:dyDescent="0.2">
      <c r="A45" s="36">
        <v>44743</v>
      </c>
      <c r="B45" s="60">
        <v>1254699</v>
      </c>
      <c r="C45" s="62">
        <f>MONTH(A45)</f>
        <v>7</v>
      </c>
      <c r="D45" s="63">
        <f>AVERAGE(B34:B45)</f>
        <v>1018401.6666666666</v>
      </c>
      <c r="E45" s="63"/>
      <c r="F45" s="66"/>
      <c r="G45" s="62"/>
    </row>
    <row r="46" spans="1:7" ht="16" x14ac:dyDescent="0.2">
      <c r="A46" s="36">
        <v>44774</v>
      </c>
      <c r="B46" s="60">
        <v>1036076</v>
      </c>
      <c r="C46" s="62">
        <f>MONTH(A46)</f>
        <v>8</v>
      </c>
      <c r="D46" s="63">
        <f>AVERAGE(B35:B46)</f>
        <v>1032791.6666666666</v>
      </c>
      <c r="E46" s="63"/>
      <c r="F46" s="66"/>
      <c r="G46" s="62"/>
    </row>
    <row r="47" spans="1:7" ht="16" x14ac:dyDescent="0.2">
      <c r="A47" s="36">
        <v>44805</v>
      </c>
      <c r="B47" s="60">
        <v>1090605</v>
      </c>
      <c r="C47" s="62">
        <f>MONTH(A47)</f>
        <v>9</v>
      </c>
      <c r="D47" s="63">
        <f>AVERAGE(B36:B47)</f>
        <v>1047939</v>
      </c>
      <c r="E47" s="63"/>
      <c r="F47" s="66"/>
      <c r="G47" s="62"/>
    </row>
    <row r="48" spans="1:7" ht="16" x14ac:dyDescent="0.2">
      <c r="A48" s="36">
        <v>44835</v>
      </c>
      <c r="B48" s="60">
        <v>1360976</v>
      </c>
      <c r="C48" s="62">
        <f>MONTH(A48)</f>
        <v>10</v>
      </c>
      <c r="D48" s="63">
        <f>AVERAGE(B37:B48)</f>
        <v>1066841.5</v>
      </c>
      <c r="E48" s="63"/>
      <c r="F48" s="66"/>
      <c r="G48" s="62"/>
    </row>
    <row r="49" spans="1:7" ht="16" x14ac:dyDescent="0.2">
      <c r="A49" s="36">
        <v>44866</v>
      </c>
      <c r="B49" s="60">
        <v>1403067</v>
      </c>
      <c r="C49" s="62">
        <f>MONTH(A49)</f>
        <v>11</v>
      </c>
      <c r="D49" s="63">
        <f>AVERAGE(B38:B49)</f>
        <v>1086328.5833333333</v>
      </c>
      <c r="E49" s="63"/>
      <c r="F49" s="66"/>
      <c r="G49" s="62"/>
    </row>
    <row r="50" spans="1:7" ht="16" x14ac:dyDescent="0.2">
      <c r="A50" s="36">
        <v>44896</v>
      </c>
      <c r="B50" s="60">
        <v>1332201</v>
      </c>
      <c r="C50" s="62">
        <f>MONTH(A50)</f>
        <v>12</v>
      </c>
      <c r="D50" s="63">
        <f>AVERAGE(B39:B50)</f>
        <v>1104831.4166666667</v>
      </c>
      <c r="E50" s="63"/>
      <c r="F50" s="66"/>
      <c r="G50" s="62"/>
    </row>
    <row r="55" spans="1:7" ht="32" customHeight="1" x14ac:dyDescent="0.2"/>
    <row r="56" spans="1:7" ht="16" x14ac:dyDescent="0.2">
      <c r="A56" s="22" t="s">
        <v>31</v>
      </c>
      <c r="B56" s="22"/>
      <c r="C56" s="22"/>
      <c r="D56" s="22"/>
      <c r="E56" s="22"/>
    </row>
    <row r="57" spans="1:7" ht="16" x14ac:dyDescent="0.2">
      <c r="A57" s="24" t="s">
        <v>4</v>
      </c>
      <c r="B57" s="24" t="s">
        <v>13</v>
      </c>
      <c r="C57" s="24" t="s">
        <v>14</v>
      </c>
      <c r="D57" s="24" t="s">
        <v>15</v>
      </c>
      <c r="E57" s="24" t="s">
        <v>16</v>
      </c>
    </row>
    <row r="58" spans="1:7" ht="16" x14ac:dyDescent="0.2">
      <c r="A58" s="24" t="s">
        <v>17</v>
      </c>
      <c r="B58" s="25"/>
      <c r="C58" s="15">
        <v>205351.83333333326</v>
      </c>
      <c r="D58" s="15">
        <v>244503</v>
      </c>
      <c r="E58" s="15">
        <v>322512.54166666674</v>
      </c>
    </row>
    <row r="59" spans="1:7" ht="16" x14ac:dyDescent="0.2">
      <c r="A59" s="24" t="s">
        <v>18</v>
      </c>
      <c r="B59" s="25"/>
      <c r="C59" s="15">
        <v>-119278.75</v>
      </c>
      <c r="D59" s="15">
        <v>-147861.875</v>
      </c>
      <c r="E59" s="15">
        <v>-149954.66666666663</v>
      </c>
    </row>
    <row r="60" spans="1:7" ht="16" x14ac:dyDescent="0.2">
      <c r="A60" s="24" t="s">
        <v>19</v>
      </c>
      <c r="B60" s="25"/>
      <c r="C60" s="15">
        <v>-218492.75</v>
      </c>
      <c r="D60" s="15">
        <v>-237283.54166666674</v>
      </c>
      <c r="E60" s="15">
        <v>-260738.33333333326</v>
      </c>
    </row>
    <row r="61" spans="1:7" ht="16" x14ac:dyDescent="0.2">
      <c r="A61" s="24" t="s">
        <v>20</v>
      </c>
      <c r="B61" s="25"/>
      <c r="C61" s="15">
        <v>-206012.79166666674</v>
      </c>
      <c r="D61" s="15">
        <v>-220781.29166666674</v>
      </c>
      <c r="E61" s="15">
        <v>-246271.25</v>
      </c>
    </row>
    <row r="62" spans="1:7" ht="16" x14ac:dyDescent="0.2">
      <c r="A62" s="24" t="s">
        <v>21</v>
      </c>
      <c r="B62" s="25"/>
      <c r="C62" s="15">
        <v>-184963.25</v>
      </c>
      <c r="D62" s="15">
        <v>-189798.875</v>
      </c>
      <c r="E62" s="15">
        <v>-216308.04166666651</v>
      </c>
    </row>
    <row r="63" spans="1:7" ht="16" x14ac:dyDescent="0.2">
      <c r="A63" s="24" t="s">
        <v>22</v>
      </c>
      <c r="B63" s="25"/>
      <c r="C63" s="15">
        <v>-9696.375</v>
      </c>
      <c r="D63" s="15">
        <v>18344.25</v>
      </c>
      <c r="E63" s="15">
        <v>25907</v>
      </c>
    </row>
    <row r="64" spans="1:7" ht="16" x14ac:dyDescent="0.2">
      <c r="A64" s="24" t="s">
        <v>23</v>
      </c>
      <c r="B64" s="15">
        <v>79068.458333333256</v>
      </c>
      <c r="C64" s="15">
        <v>52402.333333333256</v>
      </c>
      <c r="D64" s="15">
        <v>115638.25</v>
      </c>
      <c r="E64" s="25"/>
    </row>
    <row r="65" spans="1:5" ht="16" x14ac:dyDescent="0.2">
      <c r="A65" s="24" t="s">
        <v>24</v>
      </c>
      <c r="B65" s="15">
        <v>-39657.541666666744</v>
      </c>
      <c r="C65" s="15">
        <v>-70850.875</v>
      </c>
      <c r="D65" s="15">
        <v>-81880.041666666628</v>
      </c>
      <c r="E65" s="25"/>
    </row>
    <row r="66" spans="1:5" ht="16" x14ac:dyDescent="0.2">
      <c r="A66" s="24" t="s">
        <v>25</v>
      </c>
      <c r="B66" s="15">
        <v>-1917.875</v>
      </c>
      <c r="C66" s="15">
        <v>-36267.208333333256</v>
      </c>
      <c r="D66" s="15">
        <v>-47934</v>
      </c>
      <c r="E66" s="25"/>
    </row>
    <row r="67" spans="1:5" ht="16" x14ac:dyDescent="0.2">
      <c r="A67" s="24" t="s">
        <v>26</v>
      </c>
      <c r="B67" s="15">
        <v>167026.08333333337</v>
      </c>
      <c r="C67" s="15">
        <v>180538.33333333337</v>
      </c>
      <c r="D67" s="15">
        <v>166328.125</v>
      </c>
      <c r="E67" s="25"/>
    </row>
    <row r="68" spans="1:5" ht="16" x14ac:dyDescent="0.2">
      <c r="A68" s="24" t="s">
        <v>27</v>
      </c>
      <c r="B68" s="15">
        <v>196220.125</v>
      </c>
      <c r="C68" s="15">
        <v>204498.75</v>
      </c>
      <c r="D68" s="15">
        <v>189797.16666666674</v>
      </c>
      <c r="E68" s="25"/>
    </row>
    <row r="69" spans="1:5" ht="16" x14ac:dyDescent="0.2">
      <c r="A69" s="24" t="s">
        <v>28</v>
      </c>
      <c r="B69" s="15">
        <v>130596.29166666663</v>
      </c>
      <c r="C69" s="15">
        <v>150261.29166666663</v>
      </c>
      <c r="D69" s="15">
        <v>116979.875</v>
      </c>
      <c r="E69" s="25"/>
    </row>
  </sheetData>
  <mergeCells count="2">
    <mergeCell ref="A1:G1"/>
    <mergeCell ref="A56:E56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C790-D634-E345-B983-345A18342825}">
  <dimension ref="A1:L35"/>
  <sheetViews>
    <sheetView zoomScale="118" workbookViewId="0">
      <selection activeCell="K5" sqref="K5:L7"/>
    </sheetView>
  </sheetViews>
  <sheetFormatPr baseColWidth="10" defaultRowHeight="15" x14ac:dyDescent="0.2"/>
  <cols>
    <col min="1" max="1" width="19.6640625" customWidth="1"/>
    <col min="5" max="5" width="13.83203125" customWidth="1"/>
    <col min="11" max="11" width="22.33203125" customWidth="1"/>
    <col min="12" max="12" width="19.5" customWidth="1"/>
  </cols>
  <sheetData>
    <row r="1" spans="1:12" ht="16" customHeight="1" x14ac:dyDescent="0.2">
      <c r="A1" s="24" t="s">
        <v>152</v>
      </c>
      <c r="B1" s="24" t="s">
        <v>137</v>
      </c>
      <c r="C1" s="24" t="s">
        <v>138</v>
      </c>
      <c r="E1" s="82"/>
      <c r="F1" s="82" t="s">
        <v>139</v>
      </c>
      <c r="G1" s="82" t="s">
        <v>137</v>
      </c>
      <c r="H1" s="82" t="s">
        <v>138</v>
      </c>
      <c r="K1" s="22" t="s">
        <v>153</v>
      </c>
      <c r="L1" s="22"/>
    </row>
    <row r="2" spans="1:12" ht="16" x14ac:dyDescent="0.2">
      <c r="A2" s="81" t="s">
        <v>129</v>
      </c>
      <c r="B2" s="16">
        <v>500</v>
      </c>
      <c r="C2" s="16">
        <v>1000</v>
      </c>
      <c r="E2" s="83" t="s">
        <v>130</v>
      </c>
      <c r="F2" s="16">
        <v>500</v>
      </c>
      <c r="G2" s="16">
        <f>F2*B9</f>
        <v>15000</v>
      </c>
      <c r="H2" s="16">
        <f>C8*F2-C7*F3-C3</f>
        <v>-30000</v>
      </c>
      <c r="K2" s="24" t="s">
        <v>137</v>
      </c>
      <c r="L2" s="16">
        <f>G2</f>
        <v>15000</v>
      </c>
    </row>
    <row r="3" spans="1:12" ht="16" x14ac:dyDescent="0.2">
      <c r="A3" s="81" t="s">
        <v>131</v>
      </c>
      <c r="B3" s="16">
        <v>0</v>
      </c>
      <c r="C3" s="16">
        <v>5000</v>
      </c>
      <c r="E3" s="83" t="s">
        <v>132</v>
      </c>
      <c r="F3" s="16">
        <v>1000</v>
      </c>
      <c r="G3" s="16">
        <f>F2*B9</f>
        <v>15000</v>
      </c>
      <c r="H3" s="16">
        <f>F3*C9-C3</f>
        <v>45000</v>
      </c>
      <c r="K3" s="24" t="s">
        <v>138</v>
      </c>
      <c r="L3" s="16">
        <f>H2</f>
        <v>-30000</v>
      </c>
    </row>
    <row r="4" spans="1:12" ht="16" x14ac:dyDescent="0.2">
      <c r="A4" s="81" t="s">
        <v>133</v>
      </c>
      <c r="B4" s="16">
        <v>60</v>
      </c>
      <c r="C4" s="16">
        <v>30</v>
      </c>
      <c r="E4" s="83" t="s">
        <v>134</v>
      </c>
      <c r="F4" s="16">
        <v>0.5</v>
      </c>
      <c r="G4" s="16">
        <f>$G$2*$F4+$G$3*(1-$F4)</f>
        <v>15000</v>
      </c>
      <c r="H4" s="16">
        <f>$H$2*$F4+$H$3*(1-$F4)</f>
        <v>7500</v>
      </c>
    </row>
    <row r="5" spans="1:12" ht="16" x14ac:dyDescent="0.2">
      <c r="A5" s="81" t="s">
        <v>135</v>
      </c>
      <c r="B5" s="16">
        <v>40</v>
      </c>
      <c r="C5" s="16">
        <v>40</v>
      </c>
      <c r="E5" s="83" t="s">
        <v>134</v>
      </c>
      <c r="F5" s="16">
        <v>0.6</v>
      </c>
      <c r="G5" s="16">
        <f t="shared" ref="G5:G9" si="0">$G$2*$F5+$G$3*(1-$F5)</f>
        <v>15000</v>
      </c>
      <c r="H5" s="16">
        <f>$H$2*$F5+$H$3*(1-$F5)</f>
        <v>0</v>
      </c>
      <c r="K5" s="22" t="s">
        <v>154</v>
      </c>
      <c r="L5" s="22"/>
    </row>
    <row r="6" spans="1:12" ht="16" x14ac:dyDescent="0.2">
      <c r="A6" s="81" t="s">
        <v>136</v>
      </c>
      <c r="B6" s="16">
        <v>20</v>
      </c>
      <c r="C6" s="16">
        <v>30</v>
      </c>
      <c r="E6" s="83" t="s">
        <v>134</v>
      </c>
      <c r="F6" s="16">
        <v>0.7</v>
      </c>
      <c r="G6" s="16">
        <f t="shared" si="0"/>
        <v>15000</v>
      </c>
      <c r="H6" s="16">
        <f>$H$2*$F6+$H$3*(1-$F6)</f>
        <v>-7499.9999999999982</v>
      </c>
      <c r="K6" s="24" t="s">
        <v>137</v>
      </c>
      <c r="L6" s="16">
        <f>G3</f>
        <v>15000</v>
      </c>
    </row>
    <row r="7" spans="1:12" ht="16" x14ac:dyDescent="0.2">
      <c r="A7" s="82" t="s">
        <v>140</v>
      </c>
      <c r="B7" s="82">
        <f>SUM(B4:B6)</f>
        <v>120</v>
      </c>
      <c r="C7" s="82">
        <f>SUM(C4:C6)</f>
        <v>100</v>
      </c>
      <c r="E7" s="83" t="s">
        <v>134</v>
      </c>
      <c r="F7" s="16">
        <v>0.4</v>
      </c>
      <c r="G7" s="16">
        <f t="shared" si="0"/>
        <v>15000</v>
      </c>
      <c r="H7" s="16">
        <f>$H$2*$F7+$H$3*(1-$F7)</f>
        <v>15000</v>
      </c>
      <c r="K7" s="24" t="s">
        <v>138</v>
      </c>
      <c r="L7" s="16">
        <f>H3</f>
        <v>45000</v>
      </c>
    </row>
    <row r="8" spans="1:12" ht="16" x14ac:dyDescent="0.2">
      <c r="A8" s="81" t="s">
        <v>141</v>
      </c>
      <c r="B8" s="16">
        <v>150</v>
      </c>
      <c r="C8" s="16">
        <v>150</v>
      </c>
      <c r="E8" s="83" t="s">
        <v>134</v>
      </c>
      <c r="F8" s="16">
        <v>0.3</v>
      </c>
      <c r="G8" s="16">
        <f t="shared" si="0"/>
        <v>15000</v>
      </c>
      <c r="H8" s="16">
        <f>$H$2*$F8+$H$3*(1-$F8)</f>
        <v>22499.999999999996</v>
      </c>
    </row>
    <row r="9" spans="1:12" ht="16" x14ac:dyDescent="0.2">
      <c r="A9" s="82" t="s">
        <v>142</v>
      </c>
      <c r="B9" s="82">
        <f>B8-B7</f>
        <v>30</v>
      </c>
      <c r="C9" s="82">
        <f>C8-C7</f>
        <v>50</v>
      </c>
      <c r="E9" s="83" t="s">
        <v>134</v>
      </c>
      <c r="F9" s="16">
        <v>0.55000000000000004</v>
      </c>
      <c r="G9" s="16">
        <f t="shared" si="0"/>
        <v>15000</v>
      </c>
      <c r="H9" s="16">
        <f>$H$2*$F9+$H$3*(1-$F9)</f>
        <v>3749.9999999999964</v>
      </c>
    </row>
    <row r="12" spans="1:12" x14ac:dyDescent="0.2">
      <c r="A12" s="70"/>
      <c r="B12" s="70"/>
      <c r="C12" s="70"/>
      <c r="D12" s="70"/>
      <c r="E12" s="70"/>
      <c r="F12" s="70"/>
      <c r="G12" s="70"/>
      <c r="H12" s="70"/>
      <c r="I12" s="70"/>
      <c r="J12" s="70"/>
    </row>
    <row r="13" spans="1:12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</row>
    <row r="14" spans="1:12" x14ac:dyDescent="0.2">
      <c r="A14" s="70"/>
      <c r="B14" s="70"/>
      <c r="C14" s="70"/>
      <c r="D14" s="70"/>
      <c r="E14" s="70"/>
      <c r="F14" s="70"/>
      <c r="G14" s="70"/>
      <c r="H14" s="70"/>
      <c r="I14" s="70"/>
      <c r="J14" s="70"/>
    </row>
    <row r="15" spans="1:12" x14ac:dyDescent="0.2">
      <c r="A15" s="70"/>
      <c r="B15" s="70"/>
      <c r="C15" s="70"/>
      <c r="D15" s="70"/>
      <c r="E15" s="70"/>
      <c r="F15" s="70"/>
      <c r="G15" s="70"/>
      <c r="H15" s="70"/>
      <c r="I15" s="70"/>
      <c r="J15" s="70"/>
    </row>
    <row r="16" spans="1:12" x14ac:dyDescent="0.2">
      <c r="A16" s="70"/>
      <c r="B16" s="70"/>
      <c r="C16" s="70"/>
      <c r="D16" s="70"/>
      <c r="E16" s="70"/>
      <c r="F16" s="70"/>
      <c r="G16" s="70"/>
      <c r="H16" s="70"/>
      <c r="I16" s="70"/>
      <c r="J16" s="70"/>
    </row>
    <row r="17" spans="1:10" x14ac:dyDescent="0.2">
      <c r="A17" s="70"/>
      <c r="B17" s="70"/>
      <c r="C17" s="70"/>
      <c r="D17" s="70"/>
      <c r="E17" s="70"/>
      <c r="F17" s="70"/>
      <c r="G17" s="70"/>
      <c r="H17" s="70"/>
      <c r="I17" s="70"/>
      <c r="J17" s="70"/>
    </row>
    <row r="18" spans="1:10" x14ac:dyDescent="0.2">
      <c r="A18" s="70"/>
      <c r="B18" s="70"/>
      <c r="C18" s="70"/>
      <c r="D18" s="70"/>
      <c r="E18" s="70"/>
      <c r="F18" s="70"/>
      <c r="G18" s="70"/>
      <c r="H18" s="70"/>
      <c r="I18" s="70"/>
      <c r="J18" s="70"/>
    </row>
    <row r="19" spans="1:10" x14ac:dyDescent="0.2">
      <c r="A19" s="70"/>
      <c r="B19" s="70"/>
      <c r="C19" s="70"/>
      <c r="D19" s="70"/>
      <c r="E19" s="70"/>
      <c r="F19" s="70"/>
      <c r="G19" s="70"/>
      <c r="H19" s="70"/>
      <c r="I19" s="70"/>
      <c r="J19" s="70"/>
    </row>
    <row r="20" spans="1:10" x14ac:dyDescent="0.2">
      <c r="A20" s="70"/>
      <c r="B20" s="70"/>
      <c r="C20" s="70"/>
      <c r="D20" s="70"/>
      <c r="E20" s="70"/>
      <c r="F20" s="70"/>
      <c r="G20" s="70"/>
      <c r="H20" s="70"/>
      <c r="I20" s="70"/>
      <c r="J20" s="70"/>
    </row>
    <row r="21" spans="1:10" x14ac:dyDescent="0.2">
      <c r="A21" s="70"/>
      <c r="B21" s="70"/>
      <c r="C21" s="70"/>
      <c r="D21" s="70"/>
      <c r="E21" s="70"/>
      <c r="F21" s="70"/>
      <c r="G21" s="70"/>
      <c r="H21" s="70"/>
      <c r="I21" s="70"/>
      <c r="J21" s="70"/>
    </row>
    <row r="22" spans="1:10" x14ac:dyDescent="0.2">
      <c r="A22" s="70"/>
      <c r="B22" s="70"/>
      <c r="C22" s="70"/>
      <c r="D22" s="70"/>
      <c r="E22" s="70"/>
      <c r="F22" s="70"/>
      <c r="G22" s="70"/>
      <c r="H22" s="70"/>
      <c r="I22" s="70"/>
      <c r="J22" s="70"/>
    </row>
    <row r="23" spans="1:10" x14ac:dyDescent="0.2">
      <c r="A23" s="70"/>
      <c r="B23" s="70"/>
      <c r="C23" s="70"/>
      <c r="D23" s="70"/>
      <c r="E23" s="70"/>
      <c r="F23" s="70"/>
      <c r="G23" s="70"/>
      <c r="H23" s="70"/>
      <c r="I23" s="70"/>
      <c r="J23" s="70"/>
    </row>
    <row r="24" spans="1:10" x14ac:dyDescent="0.2">
      <c r="A24" s="70"/>
      <c r="B24" s="70"/>
      <c r="C24" s="70"/>
      <c r="D24" s="70"/>
      <c r="E24" s="70"/>
      <c r="F24" s="70"/>
      <c r="G24" s="70"/>
      <c r="H24" s="70"/>
      <c r="I24" s="70"/>
      <c r="J24" s="70"/>
    </row>
    <row r="25" spans="1:10" ht="16" customHeight="1" x14ac:dyDescent="0.2">
      <c r="A25" s="70"/>
      <c r="B25" s="70"/>
      <c r="C25" s="70"/>
      <c r="D25" s="70"/>
      <c r="E25" s="70"/>
      <c r="F25" s="70"/>
      <c r="G25" s="70"/>
      <c r="H25" s="70"/>
      <c r="I25" s="70"/>
      <c r="J25" s="70"/>
    </row>
    <row r="26" spans="1:10" x14ac:dyDescent="0.2">
      <c r="A26" s="70"/>
      <c r="B26" s="70"/>
      <c r="C26" s="70"/>
      <c r="D26" s="70"/>
      <c r="E26" s="70"/>
      <c r="F26" s="70"/>
      <c r="G26" s="70"/>
      <c r="H26" s="70"/>
      <c r="I26" s="70"/>
      <c r="J26" s="70"/>
    </row>
    <row r="27" spans="1:10" x14ac:dyDescent="0.2">
      <c r="A27" s="70"/>
      <c r="B27" s="70"/>
      <c r="C27" s="70"/>
      <c r="D27" s="70"/>
      <c r="E27" s="70"/>
      <c r="F27" s="70"/>
      <c r="G27" s="70"/>
      <c r="H27" s="70"/>
      <c r="I27" s="70"/>
      <c r="J27" s="70"/>
    </row>
    <row r="28" spans="1:10" x14ac:dyDescent="0.2">
      <c r="A28" s="70"/>
      <c r="B28" s="70"/>
      <c r="C28" s="70"/>
      <c r="D28" s="70"/>
      <c r="E28" s="70"/>
      <c r="F28" s="70"/>
      <c r="G28" s="70"/>
      <c r="H28" s="70"/>
      <c r="I28" s="70"/>
      <c r="J28" s="70"/>
    </row>
    <row r="29" spans="1:10" x14ac:dyDescent="0.2">
      <c r="A29" s="70"/>
      <c r="B29" s="70"/>
      <c r="C29" s="70"/>
      <c r="D29" s="70"/>
      <c r="E29" s="70"/>
      <c r="F29" s="70"/>
      <c r="G29" s="70"/>
      <c r="H29" s="70"/>
      <c r="I29" s="70"/>
      <c r="J29" s="70"/>
    </row>
    <row r="30" spans="1:10" x14ac:dyDescent="0.2">
      <c r="A30" s="70"/>
      <c r="B30" s="70"/>
      <c r="C30" s="70"/>
      <c r="D30" s="70"/>
      <c r="E30" s="70"/>
      <c r="F30" s="70"/>
      <c r="G30" s="70"/>
      <c r="H30" s="70"/>
      <c r="I30" s="70"/>
      <c r="J30" s="70"/>
    </row>
    <row r="31" spans="1:10" x14ac:dyDescent="0.2">
      <c r="A31" s="70"/>
      <c r="B31" s="70"/>
      <c r="C31" s="70"/>
      <c r="D31" s="70"/>
      <c r="E31" s="70"/>
      <c r="F31" s="70"/>
      <c r="G31" s="70"/>
      <c r="H31" s="70"/>
      <c r="I31" s="70"/>
      <c r="J31" s="70"/>
    </row>
    <row r="32" spans="1:10" x14ac:dyDescent="0.2">
      <c r="A32" s="70"/>
      <c r="B32" s="70"/>
      <c r="C32" s="70"/>
      <c r="D32" s="70"/>
      <c r="E32" s="70"/>
      <c r="F32" s="70"/>
      <c r="G32" s="70"/>
      <c r="H32" s="70"/>
      <c r="I32" s="70"/>
      <c r="J32" s="70"/>
    </row>
    <row r="33" spans="1:10" x14ac:dyDescent="0.2">
      <c r="A33" s="70"/>
      <c r="B33" s="70"/>
      <c r="C33" s="70"/>
      <c r="D33" s="70"/>
      <c r="E33" s="70"/>
      <c r="F33" s="70"/>
      <c r="G33" s="70"/>
      <c r="H33" s="70"/>
      <c r="I33" s="70"/>
      <c r="J33" s="70"/>
    </row>
    <row r="34" spans="1:10" x14ac:dyDescent="0.2">
      <c r="A34" s="70"/>
      <c r="B34" s="70"/>
      <c r="C34" s="70"/>
      <c r="D34" s="70"/>
      <c r="E34" s="70"/>
      <c r="F34" s="70"/>
      <c r="G34" s="70"/>
      <c r="H34" s="70"/>
      <c r="I34" s="70"/>
      <c r="J34" s="70"/>
    </row>
    <row r="35" spans="1:10" x14ac:dyDescent="0.2">
      <c r="A35" s="70"/>
      <c r="B35" s="70"/>
      <c r="C35" s="70"/>
      <c r="D35" s="70"/>
      <c r="E35" s="70"/>
      <c r="F35" s="70"/>
      <c r="G35" s="70"/>
      <c r="H35" s="70"/>
      <c r="I35" s="70"/>
      <c r="J35" s="70"/>
    </row>
  </sheetData>
  <mergeCells count="2">
    <mergeCell ref="K1:L1"/>
    <mergeCell ref="K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(Section 2)</vt:lpstr>
      <vt:lpstr>Section 3</vt:lpstr>
      <vt:lpstr>section 4 (Answer Report 1)</vt:lpstr>
      <vt:lpstr>Section 4(Sensitivity Report 1)</vt:lpstr>
      <vt:lpstr>Section 4 (Limits Report 1)</vt:lpstr>
      <vt:lpstr>Section 4</vt:lpstr>
      <vt:lpstr>Section 2 Pivot</vt:lpstr>
      <vt:lpstr>Section 2</vt:lpstr>
      <vt:lpstr>Section 5</vt:lpstr>
      <vt:lpstr>Section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Barrow (Management)</dc:creator>
  <cp:lastModifiedBy>Akansha Rajput</cp:lastModifiedBy>
  <dcterms:created xsi:type="dcterms:W3CDTF">2023-12-15T13:05:33Z</dcterms:created>
  <dcterms:modified xsi:type="dcterms:W3CDTF">2024-05-09T03:50:03Z</dcterms:modified>
</cp:coreProperties>
</file>