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qak\_usr\yoshida-miyo\SGSコンサル関係\WS\WS33\事前\"/>
    </mc:Choice>
  </mc:AlternateContent>
  <xr:revisionPtr revIDLastSave="0" documentId="8_{29209458-74BC-4731-84F3-09CEB15D6192}" xr6:coauthVersionLast="31" xr6:coauthVersionMax="31" xr10:uidLastSave="{00000000-0000-0000-0000-000000000000}"/>
  <bookViews>
    <workbookView xWindow="0" yWindow="0" windowWidth="19200" windowHeight="6980" activeTab="1" xr2:uid="{00000000-000D-0000-FFFF-FFFF00000000}"/>
  </bookViews>
  <sheets>
    <sheet name="故障率計算Temp" sheetId="1" r:id="rId1"/>
    <sheet name="故障率計算例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2"/>
  <c r="D31" i="2" s="1"/>
  <c r="D22" i="2"/>
  <c r="D27" i="2" s="1"/>
  <c r="D21" i="2"/>
  <c r="D20" i="2"/>
  <c r="D25" i="2" s="1"/>
  <c r="D24" i="1"/>
  <c r="D23" i="1"/>
  <c r="D28" i="1" s="1"/>
  <c r="D21" i="1"/>
  <c r="D26" i="1" s="1"/>
  <c r="D22" i="1"/>
  <c r="D27" i="1" s="1"/>
  <c r="D20" i="1"/>
  <c r="D25" i="1" s="1"/>
  <c r="D30" i="2" l="1"/>
  <c r="D29" i="1"/>
  <c r="D32" i="1" s="1"/>
  <c r="D35" i="1" s="1"/>
  <c r="D38" i="1" s="1"/>
  <c r="D40" i="1" s="1"/>
  <c r="D29" i="2"/>
  <c r="D31" i="1"/>
  <c r="D34" i="1" s="1"/>
  <c r="D37" i="1" s="1"/>
  <c r="D30" i="1"/>
  <c r="D33" i="1" s="1"/>
  <c r="D36" i="1" s="1"/>
  <c r="D34" i="2"/>
  <c r="D37" i="2" s="1"/>
  <c r="D28" i="2"/>
  <c r="D33" i="2" s="1"/>
  <c r="D36" i="2" s="1"/>
  <c r="D26" i="2"/>
  <c r="D32" i="2" l="1"/>
  <c r="D35" i="2" s="1"/>
  <c r="D38" i="2" s="1"/>
  <c r="D40" i="2" s="1"/>
</calcChain>
</file>

<file path=xl/sharedStrings.xml><?xml version="1.0" encoding="utf-8"?>
<sst xmlns="http://schemas.openxmlformats.org/spreadsheetml/2006/main" count="221" uniqueCount="86">
  <si>
    <t>SN29500 基礎故障率計算テンプレート</t>
    <rPh sb="8" eb="10">
      <t>キソ</t>
    </rPh>
    <rPh sb="10" eb="12">
      <t>コショウ</t>
    </rPh>
    <rPh sb="12" eb="13">
      <t>リツ</t>
    </rPh>
    <rPh sb="13" eb="15">
      <t>ケイサン</t>
    </rPh>
    <phoneticPr fontId="1"/>
  </si>
  <si>
    <t>基礎故障率算出する上で、記入必要な項目</t>
    <rPh sb="0" eb="2">
      <t>キソ</t>
    </rPh>
    <rPh sb="2" eb="5">
      <t>コショウリツ</t>
    </rPh>
    <rPh sb="5" eb="7">
      <t>サンシュツ</t>
    </rPh>
    <rPh sb="9" eb="10">
      <t>ウエ</t>
    </rPh>
    <rPh sb="12" eb="14">
      <t>キニュウ</t>
    </rPh>
    <rPh sb="14" eb="16">
      <t>ヒツヨウ</t>
    </rPh>
    <rPh sb="17" eb="19">
      <t>コウモク</t>
    </rPh>
    <phoneticPr fontId="1"/>
  </si>
  <si>
    <t>λref</t>
    <phoneticPr fontId="1"/>
  </si>
  <si>
    <t>Reference virtual (equivalent) junction temperature</t>
    <phoneticPr fontId="1"/>
  </si>
  <si>
    <t>Failure rate under reference conditions</t>
    <phoneticPr fontId="1"/>
  </si>
  <si>
    <t>Reference ambient temperature</t>
    <phoneticPr fontId="1"/>
  </si>
  <si>
    <t>A</t>
    <phoneticPr fontId="1"/>
  </si>
  <si>
    <t>Constant value</t>
    <phoneticPr fontId="1"/>
  </si>
  <si>
    <t>Ea1</t>
    <phoneticPr fontId="1"/>
  </si>
  <si>
    <t>Ea2</t>
    <phoneticPr fontId="1"/>
  </si>
  <si>
    <t xml:space="preserve">Temperature dependent reference </t>
    <phoneticPr fontId="1"/>
  </si>
  <si>
    <t>Comp.</t>
    <phoneticPr fontId="1"/>
  </si>
  <si>
    <t>Integrated circuit</t>
    <phoneticPr fontId="1"/>
  </si>
  <si>
    <t>Dependence factor 1</t>
    <phoneticPr fontId="1"/>
  </si>
  <si>
    <t>Dependence factor 2</t>
  </si>
  <si>
    <t>Dependence factor 3</t>
  </si>
  <si>
    <t xml:space="preserve">θU,ref </t>
    <phoneticPr fontId="1"/>
  </si>
  <si>
    <t>θvj,1</t>
    <phoneticPr fontId="1"/>
  </si>
  <si>
    <t xml:space="preserve">TU,ref </t>
    <phoneticPr fontId="1"/>
  </si>
  <si>
    <t>θU,ref + 273 in Kelvin</t>
    <phoneticPr fontId="1"/>
  </si>
  <si>
    <t>T1</t>
    <phoneticPr fontId="1"/>
  </si>
  <si>
    <t>θvj,1 + 273 in Kelvin</t>
    <phoneticPr fontId="1"/>
  </si>
  <si>
    <t xml:space="preserve">Zref </t>
    <phoneticPr fontId="1"/>
  </si>
  <si>
    <t>Z_case1</t>
    <phoneticPr fontId="1"/>
  </si>
  <si>
    <r>
      <t>Z_case2</t>
    </r>
    <r>
      <rPr>
        <sz val="11"/>
        <color theme="1"/>
        <rFont val="游ゴシック"/>
        <family val="2"/>
        <charset val="128"/>
        <scheme val="minor"/>
      </rPr>
      <t/>
    </r>
  </si>
  <si>
    <r>
      <t>Z_case3</t>
    </r>
    <r>
      <rPr>
        <sz val="11"/>
        <color theme="1"/>
        <rFont val="游ゴシック"/>
        <family val="2"/>
        <charset val="128"/>
        <scheme val="minor"/>
      </rPr>
      <t/>
    </r>
  </si>
  <si>
    <t>Temperature dependence factor  1</t>
    <phoneticPr fontId="1"/>
  </si>
  <si>
    <t>Temperature dependence factor  2</t>
  </si>
  <si>
    <t>Temperature dependence factor  3</t>
  </si>
  <si>
    <t xml:space="preserve">Overall Temperature Dependent Factor </t>
    <phoneticPr fontId="1"/>
  </si>
  <si>
    <t>ΠT</t>
    <phoneticPr fontId="1"/>
  </si>
  <si>
    <t>λ</t>
    <phoneticPr fontId="1"/>
  </si>
  <si>
    <t>Base failure rate result</t>
    <phoneticPr fontId="1"/>
  </si>
  <si>
    <t>Value</t>
    <phoneticPr fontId="1"/>
  </si>
  <si>
    <t>Unit</t>
    <phoneticPr fontId="1"/>
  </si>
  <si>
    <t>Fit</t>
    <phoneticPr fontId="1"/>
  </si>
  <si>
    <t>℃</t>
    <phoneticPr fontId="1"/>
  </si>
  <si>
    <t>K</t>
    <phoneticPr fontId="1"/>
  </si>
  <si>
    <t>1/eV</t>
    <phoneticPr fontId="1"/>
  </si>
  <si>
    <t>ΔTj</t>
    <phoneticPr fontId="1"/>
  </si>
  <si>
    <t>Junction temperature</t>
    <phoneticPr fontId="1"/>
  </si>
  <si>
    <t>Activation energies 1</t>
    <phoneticPr fontId="1"/>
  </si>
  <si>
    <t>Activation energies 2</t>
  </si>
  <si>
    <t>ー</t>
    <phoneticPr fontId="1"/>
  </si>
  <si>
    <t>eV</t>
    <phoneticPr fontId="1"/>
  </si>
  <si>
    <t>θU</t>
    <phoneticPr fontId="1"/>
  </si>
  <si>
    <t>ΠT_case1</t>
    <phoneticPr fontId="1"/>
  </si>
  <si>
    <t>ΠT_case2</t>
  </si>
  <si>
    <t>ΠT_case3</t>
  </si>
  <si>
    <t>h</t>
    <phoneticPr fontId="1"/>
  </si>
  <si>
    <t>ΠT_case2 (consider working time)</t>
  </si>
  <si>
    <t>ΠT_case3 (consider working time)</t>
  </si>
  <si>
    <t xml:space="preserve">ΠT_case1 (consider working time) </t>
    <phoneticPr fontId="1"/>
  </si>
  <si>
    <t>Temperature dependence factor  1 consider working time</t>
    <phoneticPr fontId="1"/>
  </si>
  <si>
    <t>Temperature dependence factor  2 consider working time</t>
  </si>
  <si>
    <t>Temperature dependence factor  3 consider working time</t>
  </si>
  <si>
    <t>Total working time</t>
    <phoneticPr fontId="1"/>
  </si>
  <si>
    <t>Working time 1 in mission profile</t>
    <phoneticPr fontId="1"/>
  </si>
  <si>
    <t>Working time 2 in mission profile</t>
  </si>
  <si>
    <t>Working time 3 in mission profile</t>
  </si>
  <si>
    <t>θvj,2_case 1</t>
    <phoneticPr fontId="1"/>
  </si>
  <si>
    <t>θvj,2_case 2</t>
  </si>
  <si>
    <t>θvj,2_case 3</t>
  </si>
  <si>
    <t>Actual virtual (equivalent) junction temperature 1</t>
    <phoneticPr fontId="1"/>
  </si>
  <si>
    <t>Actual virtual (equivalent) junction temperature 2</t>
  </si>
  <si>
    <t>Actual virtual (equivalent) junction temperature 3</t>
  </si>
  <si>
    <t>Working time_case 1</t>
    <phoneticPr fontId="1"/>
  </si>
  <si>
    <t>Working time_case 2</t>
    <phoneticPr fontId="1"/>
  </si>
  <si>
    <t>Working time_case 3</t>
    <phoneticPr fontId="1"/>
  </si>
  <si>
    <t>Ambient temperature 1</t>
    <phoneticPr fontId="1"/>
  </si>
  <si>
    <t>Ambient temperature 2</t>
  </si>
  <si>
    <t>Ambient temperature 3</t>
  </si>
  <si>
    <t>Tac_case1</t>
    <phoneticPr fontId="1"/>
  </si>
  <si>
    <t>Tac_case2</t>
  </si>
  <si>
    <t>Tac_case3</t>
  </si>
  <si>
    <t>T2_case 1</t>
    <phoneticPr fontId="1"/>
  </si>
  <si>
    <t>T2_case 2</t>
  </si>
  <si>
    <t>T2_case 3</t>
  </si>
  <si>
    <t>θvj,2_case 1 + 273 in Kelvin</t>
    <phoneticPr fontId="1"/>
  </si>
  <si>
    <t>θvj,2_case 2 + 273 in Kelvin</t>
    <phoneticPr fontId="1"/>
  </si>
  <si>
    <t>θvj,2_case 3 + 273 in Kelvin</t>
    <phoneticPr fontId="1"/>
  </si>
  <si>
    <t>λdie</t>
    <phoneticPr fontId="1"/>
  </si>
  <si>
    <t>λpkg</t>
    <phoneticPr fontId="1"/>
  </si>
  <si>
    <t>IEC62380_Die ÷ (IEC62380_Die + IEC62380_PKG*0.8)</t>
    <phoneticPr fontId="1"/>
  </si>
  <si>
    <t>IEC62380_PKG*0.8 ÷ (IEC62380_Die + IEC62380_PKG*0.8)</t>
    <phoneticPr fontId="1"/>
  </si>
  <si>
    <t>→このときτoff=0のときの結果を使用</t>
    <rPh sb="15" eb="17">
      <t>ケッカ</t>
    </rPh>
    <rPh sb="18" eb="20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</si>
</sst>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4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E40"/>
  <sheetViews>
    <sheetView zoomScale="85" zoomScaleNormal="85" workbookViewId="0">
      <selection activeCell="G30" sqref="G30"/>
    </sheetView>
  </sheetViews>
  <sheetFormatPr defaultColWidth="9" defaultRowHeight="13.5" x14ac:dyDescent="0.55000000000000004"/>
  <cols>
    <col min="1" max="1" width="9" style="2"/>
    <col min="2" max="2" width="28.25" style="2" customWidth="1"/>
    <col min="3" max="3" width="53.08203125" style="2" bestFit="1" customWidth="1"/>
    <col min="4" max="16384" width="9" style="2"/>
  </cols>
  <sheetData>
    <row r="1" spans="1:5" x14ac:dyDescent="0.55000000000000004">
      <c r="A1" s="1" t="s">
        <v>0</v>
      </c>
      <c r="B1" s="1"/>
    </row>
    <row r="3" spans="1:5" x14ac:dyDescent="0.55000000000000004">
      <c r="A3" s="3"/>
      <c r="B3" s="2" t="s">
        <v>1</v>
      </c>
    </row>
    <row r="5" spans="1:5" x14ac:dyDescent="0.55000000000000004">
      <c r="B5" s="8" t="s">
        <v>11</v>
      </c>
      <c r="C5" s="8" t="s">
        <v>12</v>
      </c>
      <c r="D5" s="8" t="s">
        <v>33</v>
      </c>
      <c r="E5" s="8" t="s">
        <v>34</v>
      </c>
    </row>
    <row r="6" spans="1:5" x14ac:dyDescent="0.55000000000000004">
      <c r="B6" s="5" t="s">
        <v>2</v>
      </c>
      <c r="C6" s="5" t="s">
        <v>4</v>
      </c>
      <c r="D6" s="7"/>
      <c r="E6" s="5" t="s">
        <v>35</v>
      </c>
    </row>
    <row r="7" spans="1:5" x14ac:dyDescent="0.55000000000000004">
      <c r="B7" s="5" t="s">
        <v>39</v>
      </c>
      <c r="C7" s="5" t="s">
        <v>40</v>
      </c>
      <c r="D7" s="7"/>
      <c r="E7" s="5" t="s">
        <v>36</v>
      </c>
    </row>
    <row r="8" spans="1:5" x14ac:dyDescent="0.55000000000000004">
      <c r="B8" s="5" t="s">
        <v>56</v>
      </c>
      <c r="C8" s="5" t="s">
        <v>56</v>
      </c>
      <c r="D8" s="7"/>
      <c r="E8" s="5" t="s">
        <v>49</v>
      </c>
    </row>
    <row r="9" spans="1:5" x14ac:dyDescent="0.55000000000000004">
      <c r="B9" s="5" t="s">
        <v>66</v>
      </c>
      <c r="C9" s="5" t="s">
        <v>57</v>
      </c>
      <c r="D9" s="7"/>
      <c r="E9" s="5" t="s">
        <v>49</v>
      </c>
    </row>
    <row r="10" spans="1:5" x14ac:dyDescent="0.55000000000000004">
      <c r="B10" s="5" t="s">
        <v>67</v>
      </c>
      <c r="C10" s="5" t="s">
        <v>58</v>
      </c>
      <c r="D10" s="7"/>
      <c r="E10" s="5" t="s">
        <v>49</v>
      </c>
    </row>
    <row r="11" spans="1:5" x14ac:dyDescent="0.55000000000000004">
      <c r="B11" s="5" t="s">
        <v>68</v>
      </c>
      <c r="C11" s="5" t="s">
        <v>59</v>
      </c>
      <c r="D11" s="7"/>
      <c r="E11" s="5" t="s">
        <v>49</v>
      </c>
    </row>
    <row r="12" spans="1:5" x14ac:dyDescent="0.55000000000000004">
      <c r="B12" s="5" t="s">
        <v>16</v>
      </c>
      <c r="C12" s="6" t="s">
        <v>5</v>
      </c>
      <c r="D12" s="7"/>
      <c r="E12" s="5" t="s">
        <v>36</v>
      </c>
    </row>
    <row r="13" spans="1:5" x14ac:dyDescent="0.55000000000000004">
      <c r="B13" s="5" t="s">
        <v>17</v>
      </c>
      <c r="C13" s="5" t="s">
        <v>3</v>
      </c>
      <c r="D13" s="7"/>
      <c r="E13" s="5" t="s">
        <v>36</v>
      </c>
    </row>
    <row r="14" spans="1:5" x14ac:dyDescent="0.55000000000000004">
      <c r="B14" s="5" t="s">
        <v>72</v>
      </c>
      <c r="C14" s="5" t="s">
        <v>69</v>
      </c>
      <c r="D14" s="7"/>
      <c r="E14" s="5" t="s">
        <v>36</v>
      </c>
    </row>
    <row r="15" spans="1:5" x14ac:dyDescent="0.55000000000000004">
      <c r="B15" s="5" t="s">
        <v>73</v>
      </c>
      <c r="C15" s="5" t="s">
        <v>70</v>
      </c>
      <c r="D15" s="7"/>
      <c r="E15" s="5" t="s">
        <v>36</v>
      </c>
    </row>
    <row r="16" spans="1:5" x14ac:dyDescent="0.55000000000000004">
      <c r="B16" s="5" t="s">
        <v>74</v>
      </c>
      <c r="C16" s="5" t="s">
        <v>71</v>
      </c>
      <c r="D16" s="7"/>
      <c r="E16" s="5" t="s">
        <v>36</v>
      </c>
    </row>
    <row r="17" spans="2:5" x14ac:dyDescent="0.55000000000000004">
      <c r="B17" s="5" t="s">
        <v>6</v>
      </c>
      <c r="C17" s="5" t="s">
        <v>7</v>
      </c>
      <c r="D17" s="7"/>
      <c r="E17" s="5" t="s">
        <v>43</v>
      </c>
    </row>
    <row r="18" spans="2:5" x14ac:dyDescent="0.55000000000000004">
      <c r="B18" s="5" t="s">
        <v>8</v>
      </c>
      <c r="C18" s="5" t="s">
        <v>41</v>
      </c>
      <c r="D18" s="7"/>
      <c r="E18" s="5" t="s">
        <v>44</v>
      </c>
    </row>
    <row r="19" spans="2:5" x14ac:dyDescent="0.55000000000000004">
      <c r="B19" s="5" t="s">
        <v>9</v>
      </c>
      <c r="C19" s="5" t="s">
        <v>42</v>
      </c>
      <c r="D19" s="7"/>
      <c r="E19" s="5" t="s">
        <v>44</v>
      </c>
    </row>
    <row r="20" spans="2:5" x14ac:dyDescent="0.55000000000000004">
      <c r="B20" s="5" t="s">
        <v>60</v>
      </c>
      <c r="C20" s="5" t="s">
        <v>63</v>
      </c>
      <c r="D20" s="5">
        <f>$D$7+D14</f>
        <v>0</v>
      </c>
      <c r="E20" s="5" t="s">
        <v>36</v>
      </c>
    </row>
    <row r="21" spans="2:5" x14ac:dyDescent="0.55000000000000004">
      <c r="B21" s="5" t="s">
        <v>61</v>
      </c>
      <c r="C21" s="5" t="s">
        <v>64</v>
      </c>
      <c r="D21" s="5">
        <f>$D$7+D15</f>
        <v>0</v>
      </c>
      <c r="E21" s="5" t="s">
        <v>36</v>
      </c>
    </row>
    <row r="22" spans="2:5" x14ac:dyDescent="0.55000000000000004">
      <c r="B22" s="5" t="s">
        <v>62</v>
      </c>
      <c r="C22" s="5" t="s">
        <v>65</v>
      </c>
      <c r="D22" s="5">
        <f>$D$7+D16</f>
        <v>0</v>
      </c>
      <c r="E22" s="5" t="s">
        <v>36</v>
      </c>
    </row>
    <row r="23" spans="2:5" x14ac:dyDescent="0.55000000000000004">
      <c r="B23" s="5" t="s">
        <v>18</v>
      </c>
      <c r="C23" s="5" t="s">
        <v>19</v>
      </c>
      <c r="D23" s="5">
        <f>273+D12</f>
        <v>273</v>
      </c>
      <c r="E23" s="5" t="s">
        <v>37</v>
      </c>
    </row>
    <row r="24" spans="2:5" x14ac:dyDescent="0.55000000000000004">
      <c r="B24" s="5" t="s">
        <v>20</v>
      </c>
      <c r="C24" s="5" t="s">
        <v>21</v>
      </c>
      <c r="D24" s="5">
        <f>273+D13</f>
        <v>273</v>
      </c>
      <c r="E24" s="5" t="s">
        <v>37</v>
      </c>
    </row>
    <row r="25" spans="2:5" x14ac:dyDescent="0.55000000000000004">
      <c r="B25" s="5" t="s">
        <v>75</v>
      </c>
      <c r="C25" s="5" t="s">
        <v>78</v>
      </c>
      <c r="D25" s="5">
        <f>273+D20</f>
        <v>273</v>
      </c>
      <c r="E25" s="5" t="s">
        <v>37</v>
      </c>
    </row>
    <row r="26" spans="2:5" x14ac:dyDescent="0.55000000000000004">
      <c r="B26" s="5" t="s">
        <v>76</v>
      </c>
      <c r="C26" s="5" t="s">
        <v>79</v>
      </c>
      <c r="D26" s="5">
        <f t="shared" ref="D26:D27" si="0">273+D21</f>
        <v>273</v>
      </c>
      <c r="E26" s="5" t="s">
        <v>37</v>
      </c>
    </row>
    <row r="27" spans="2:5" x14ac:dyDescent="0.55000000000000004">
      <c r="B27" s="5" t="s">
        <v>77</v>
      </c>
      <c r="C27" s="5" t="s">
        <v>80</v>
      </c>
      <c r="D27" s="5">
        <f t="shared" si="0"/>
        <v>273</v>
      </c>
      <c r="E27" s="5" t="s">
        <v>37</v>
      </c>
    </row>
    <row r="28" spans="2:5" x14ac:dyDescent="0.55000000000000004">
      <c r="B28" s="5" t="s">
        <v>22</v>
      </c>
      <c r="C28" s="5" t="s">
        <v>10</v>
      </c>
      <c r="D28" s="5">
        <f>11605*(1/D23-1/D24)</f>
        <v>0</v>
      </c>
      <c r="E28" s="5" t="s">
        <v>38</v>
      </c>
    </row>
    <row r="29" spans="2:5" x14ac:dyDescent="0.55000000000000004">
      <c r="B29" s="5" t="s">
        <v>23</v>
      </c>
      <c r="C29" s="5" t="s">
        <v>13</v>
      </c>
      <c r="D29" s="5">
        <f>11605*(1/$D$23-1/(273+D20))</f>
        <v>0</v>
      </c>
      <c r="E29" s="5" t="s">
        <v>38</v>
      </c>
    </row>
    <row r="30" spans="2:5" ht="18" x14ac:dyDescent="0.55000000000000004">
      <c r="B30" s="5" t="s">
        <v>24</v>
      </c>
      <c r="C30" s="5" t="s">
        <v>14</v>
      </c>
      <c r="D30" s="5">
        <f t="shared" ref="D30:D31" si="1">11605*(1/$D$23-1/(273+D21))</f>
        <v>0</v>
      </c>
      <c r="E30" s="5" t="s">
        <v>38</v>
      </c>
    </row>
    <row r="31" spans="2:5" ht="18" x14ac:dyDescent="0.55000000000000004">
      <c r="B31" s="5" t="s">
        <v>25</v>
      </c>
      <c r="C31" s="5" t="s">
        <v>15</v>
      </c>
      <c r="D31" s="5">
        <f t="shared" si="1"/>
        <v>0</v>
      </c>
      <c r="E31" s="5" t="s">
        <v>38</v>
      </c>
    </row>
    <row r="32" spans="2:5" x14ac:dyDescent="0.55000000000000004">
      <c r="B32" s="5" t="s">
        <v>46</v>
      </c>
      <c r="C32" s="5" t="s">
        <v>26</v>
      </c>
      <c r="D32" s="5">
        <f>($D$17*EXP($D$18*D29)+(1-$D$17)*EXP($D$19*D29))/($D$17*EXP($D$18*$D$28)+(1-$D$17)*EXP($D$19*$D$28))</f>
        <v>1</v>
      </c>
      <c r="E32" s="5" t="s">
        <v>45</v>
      </c>
    </row>
    <row r="33" spans="2:5" x14ac:dyDescent="0.55000000000000004">
      <c r="B33" s="5" t="s">
        <v>47</v>
      </c>
      <c r="C33" s="5" t="s">
        <v>27</v>
      </c>
      <c r="D33" s="5">
        <f t="shared" ref="D33:D34" si="2">($D$17*EXP($D$18*D30)+(1-$D$17)*EXP($D$19*D30))/($D$17*EXP($D$18*$D$28)+(1-$D$17)*EXP($D$19*$D$28))</f>
        <v>1</v>
      </c>
      <c r="E33" s="5" t="s">
        <v>45</v>
      </c>
    </row>
    <row r="34" spans="2:5" x14ac:dyDescent="0.55000000000000004">
      <c r="B34" s="5" t="s">
        <v>48</v>
      </c>
      <c r="C34" s="5" t="s">
        <v>28</v>
      </c>
      <c r="D34" s="5">
        <f t="shared" si="2"/>
        <v>1</v>
      </c>
      <c r="E34" s="5" t="s">
        <v>45</v>
      </c>
    </row>
    <row r="35" spans="2:5" x14ac:dyDescent="0.55000000000000004">
      <c r="B35" s="5" t="s">
        <v>52</v>
      </c>
      <c r="C35" s="5" t="s">
        <v>53</v>
      </c>
      <c r="D35" s="5" t="e">
        <f>D32*(D9/$D$8)</f>
        <v>#DIV/0!</v>
      </c>
      <c r="E35" s="5" t="s">
        <v>45</v>
      </c>
    </row>
    <row r="36" spans="2:5" x14ac:dyDescent="0.55000000000000004">
      <c r="B36" s="5" t="s">
        <v>50</v>
      </c>
      <c r="C36" s="5" t="s">
        <v>54</v>
      </c>
      <c r="D36" s="5" t="e">
        <f t="shared" ref="D36:D37" si="3">D33*(D10/$D$8)</f>
        <v>#DIV/0!</v>
      </c>
      <c r="E36" s="5" t="s">
        <v>45</v>
      </c>
    </row>
    <row r="37" spans="2:5" x14ac:dyDescent="0.55000000000000004">
      <c r="B37" s="5" t="s">
        <v>51</v>
      </c>
      <c r="C37" s="5" t="s">
        <v>55</v>
      </c>
      <c r="D37" s="5" t="e">
        <f t="shared" si="3"/>
        <v>#DIV/0!</v>
      </c>
      <c r="E37" s="5" t="s">
        <v>45</v>
      </c>
    </row>
    <row r="38" spans="2:5" x14ac:dyDescent="0.55000000000000004">
      <c r="B38" s="5" t="s">
        <v>30</v>
      </c>
      <c r="C38" s="5" t="s">
        <v>29</v>
      </c>
      <c r="D38" s="5" t="e">
        <f>SUM(D35:D37)</f>
        <v>#DIV/0!</v>
      </c>
      <c r="E38" s="5" t="s">
        <v>45</v>
      </c>
    </row>
    <row r="40" spans="2:5" x14ac:dyDescent="0.55000000000000004">
      <c r="B40" s="9" t="s">
        <v>31</v>
      </c>
      <c r="C40" s="9" t="s">
        <v>32</v>
      </c>
      <c r="D40" s="9" t="e">
        <f>D38*D6</f>
        <v>#DIV/0!</v>
      </c>
      <c r="E40" s="9" t="s">
        <v>35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F42"/>
  <sheetViews>
    <sheetView tabSelected="1" zoomScale="109" zoomScaleNormal="175" workbookViewId="0">
      <selection activeCell="B41" sqref="B41"/>
    </sheetView>
  </sheetViews>
  <sheetFormatPr defaultColWidth="9" defaultRowHeight="13.5" x14ac:dyDescent="0.55000000000000004"/>
  <cols>
    <col min="1" max="1" width="9" style="2"/>
    <col min="2" max="2" width="28.25" style="2" customWidth="1"/>
    <col min="3" max="3" width="53.08203125" style="2" customWidth="1"/>
    <col min="4" max="4" width="9" style="4"/>
    <col min="5" max="16384" width="9" style="2"/>
  </cols>
  <sheetData>
    <row r="1" spans="1:5" x14ac:dyDescent="0.55000000000000004">
      <c r="A1" s="1" t="s">
        <v>0</v>
      </c>
      <c r="B1" s="1"/>
    </row>
    <row r="3" spans="1:5" x14ac:dyDescent="0.55000000000000004">
      <c r="A3" s="3"/>
      <c r="B3" s="2" t="s">
        <v>1</v>
      </c>
    </row>
    <row r="5" spans="1:5" x14ac:dyDescent="0.55000000000000004">
      <c r="B5" s="8" t="s">
        <v>11</v>
      </c>
      <c r="C5" s="8" t="s">
        <v>12</v>
      </c>
      <c r="D5" s="10" t="s">
        <v>33</v>
      </c>
      <c r="E5" s="8" t="s">
        <v>34</v>
      </c>
    </row>
    <row r="6" spans="1:5" x14ac:dyDescent="0.55000000000000004">
      <c r="B6" s="15" t="s">
        <v>2</v>
      </c>
      <c r="C6" s="5" t="s">
        <v>4</v>
      </c>
      <c r="D6" s="11">
        <v>80</v>
      </c>
      <c r="E6" s="5" t="s">
        <v>35</v>
      </c>
    </row>
    <row r="7" spans="1:5" x14ac:dyDescent="0.55000000000000004">
      <c r="B7" s="15" t="s">
        <v>39</v>
      </c>
      <c r="C7" s="5" t="s">
        <v>40</v>
      </c>
      <c r="D7" s="11">
        <v>26.27</v>
      </c>
      <c r="E7" s="5" t="s">
        <v>36</v>
      </c>
    </row>
    <row r="8" spans="1:5" x14ac:dyDescent="0.55000000000000004">
      <c r="B8" s="15" t="s">
        <v>56</v>
      </c>
      <c r="C8" s="5" t="s">
        <v>56</v>
      </c>
      <c r="D8" s="14">
        <v>500</v>
      </c>
      <c r="E8" s="5" t="s">
        <v>49</v>
      </c>
    </row>
    <row r="9" spans="1:5" x14ac:dyDescent="0.55000000000000004">
      <c r="B9" s="15" t="s">
        <v>66</v>
      </c>
      <c r="C9" s="5" t="s">
        <v>57</v>
      </c>
      <c r="D9" s="14">
        <v>172.4</v>
      </c>
      <c r="E9" s="5" t="s">
        <v>49</v>
      </c>
    </row>
    <row r="10" spans="1:5" x14ac:dyDescent="0.55000000000000004">
      <c r="B10" s="15" t="s">
        <v>67</v>
      </c>
      <c r="C10" s="5" t="s">
        <v>58</v>
      </c>
      <c r="D10" s="14">
        <v>129.30000000000001</v>
      </c>
      <c r="E10" s="5" t="s">
        <v>49</v>
      </c>
    </row>
    <row r="11" spans="1:5" x14ac:dyDescent="0.55000000000000004">
      <c r="B11" s="15" t="s">
        <v>68</v>
      </c>
      <c r="C11" s="5" t="s">
        <v>59</v>
      </c>
      <c r="D11" s="14">
        <v>198.3</v>
      </c>
      <c r="E11" s="5" t="s">
        <v>49</v>
      </c>
    </row>
    <row r="12" spans="1:5" x14ac:dyDescent="0.55000000000000004">
      <c r="B12" s="15" t="s">
        <v>16</v>
      </c>
      <c r="C12" s="6" t="s">
        <v>5</v>
      </c>
      <c r="D12" s="14">
        <v>40</v>
      </c>
      <c r="E12" s="5" t="s">
        <v>36</v>
      </c>
    </row>
    <row r="13" spans="1:5" x14ac:dyDescent="0.55000000000000004">
      <c r="B13" s="15" t="s">
        <v>17</v>
      </c>
      <c r="C13" s="5" t="s">
        <v>3</v>
      </c>
      <c r="D13" s="11">
        <v>90</v>
      </c>
      <c r="E13" s="5" t="s">
        <v>36</v>
      </c>
    </row>
    <row r="14" spans="1:5" x14ac:dyDescent="0.55000000000000004">
      <c r="B14" s="15" t="s">
        <v>72</v>
      </c>
      <c r="C14" s="5" t="s">
        <v>69</v>
      </c>
      <c r="D14" s="14">
        <v>32</v>
      </c>
      <c r="E14" s="5" t="s">
        <v>36</v>
      </c>
    </row>
    <row r="15" spans="1:5" x14ac:dyDescent="0.55000000000000004">
      <c r="B15" s="15" t="s">
        <v>73</v>
      </c>
      <c r="C15" s="5" t="s">
        <v>70</v>
      </c>
      <c r="D15" s="14">
        <v>60</v>
      </c>
      <c r="E15" s="5" t="s">
        <v>36</v>
      </c>
    </row>
    <row r="16" spans="1:5" x14ac:dyDescent="0.55000000000000004">
      <c r="B16" s="15" t="s">
        <v>74</v>
      </c>
      <c r="C16" s="5" t="s">
        <v>71</v>
      </c>
      <c r="D16" s="14">
        <v>85</v>
      </c>
      <c r="E16" s="5" t="s">
        <v>36</v>
      </c>
    </row>
    <row r="17" spans="2:5" x14ac:dyDescent="0.55000000000000004">
      <c r="B17" s="15" t="s">
        <v>6</v>
      </c>
      <c r="C17" s="5" t="s">
        <v>7</v>
      </c>
      <c r="D17" s="14">
        <v>0.9</v>
      </c>
      <c r="E17" s="5" t="s">
        <v>43</v>
      </c>
    </row>
    <row r="18" spans="2:5" x14ac:dyDescent="0.55000000000000004">
      <c r="B18" s="15" t="s">
        <v>8</v>
      </c>
      <c r="C18" s="5" t="s">
        <v>41</v>
      </c>
      <c r="D18" s="14">
        <v>0.3</v>
      </c>
      <c r="E18" s="5" t="s">
        <v>44</v>
      </c>
    </row>
    <row r="19" spans="2:5" x14ac:dyDescent="0.55000000000000004">
      <c r="B19" s="15" t="s">
        <v>9</v>
      </c>
      <c r="C19" s="5" t="s">
        <v>42</v>
      </c>
      <c r="D19" s="14">
        <v>0.7</v>
      </c>
      <c r="E19" s="5" t="s">
        <v>44</v>
      </c>
    </row>
    <row r="20" spans="2:5" x14ac:dyDescent="0.55000000000000004">
      <c r="B20" s="5" t="s">
        <v>60</v>
      </c>
      <c r="C20" s="5" t="s">
        <v>63</v>
      </c>
      <c r="D20" s="12">
        <f>$D$7+D14</f>
        <v>58.269999999999996</v>
      </c>
      <c r="E20" s="5" t="s">
        <v>36</v>
      </c>
    </row>
    <row r="21" spans="2:5" x14ac:dyDescent="0.55000000000000004">
      <c r="B21" s="5" t="s">
        <v>61</v>
      </c>
      <c r="C21" s="5" t="s">
        <v>64</v>
      </c>
      <c r="D21" s="12">
        <f>$D$7+D15</f>
        <v>86.27</v>
      </c>
      <c r="E21" s="5" t="s">
        <v>36</v>
      </c>
    </row>
    <row r="22" spans="2:5" x14ac:dyDescent="0.55000000000000004">
      <c r="B22" s="5" t="s">
        <v>62</v>
      </c>
      <c r="C22" s="5" t="s">
        <v>65</v>
      </c>
      <c r="D22" s="12">
        <f>$D$7+D16</f>
        <v>111.27</v>
      </c>
      <c r="E22" s="5" t="s">
        <v>36</v>
      </c>
    </row>
    <row r="23" spans="2:5" x14ac:dyDescent="0.55000000000000004">
      <c r="B23" s="5" t="s">
        <v>18</v>
      </c>
      <c r="C23" s="5" t="s">
        <v>19</v>
      </c>
      <c r="D23" s="12">
        <f>273+D12</f>
        <v>313</v>
      </c>
      <c r="E23" s="5" t="s">
        <v>37</v>
      </c>
    </row>
    <row r="24" spans="2:5" x14ac:dyDescent="0.55000000000000004">
      <c r="B24" s="5" t="s">
        <v>20</v>
      </c>
      <c r="C24" s="5" t="s">
        <v>21</v>
      </c>
      <c r="D24" s="12">
        <f>273+D13</f>
        <v>363</v>
      </c>
      <c r="E24" s="5" t="s">
        <v>37</v>
      </c>
    </row>
    <row r="25" spans="2:5" x14ac:dyDescent="0.55000000000000004">
      <c r="B25" s="5" t="s">
        <v>75</v>
      </c>
      <c r="C25" s="5" t="s">
        <v>78</v>
      </c>
      <c r="D25" s="12">
        <f>273+D20</f>
        <v>331.27</v>
      </c>
      <c r="E25" s="5" t="s">
        <v>37</v>
      </c>
    </row>
    <row r="26" spans="2:5" x14ac:dyDescent="0.55000000000000004">
      <c r="B26" s="5" t="s">
        <v>76</v>
      </c>
      <c r="C26" s="5" t="s">
        <v>79</v>
      </c>
      <c r="D26" s="12">
        <f t="shared" ref="D26:D27" si="0">273+D21</f>
        <v>359.27</v>
      </c>
      <c r="E26" s="5" t="s">
        <v>37</v>
      </c>
    </row>
    <row r="27" spans="2:5" x14ac:dyDescent="0.55000000000000004">
      <c r="B27" s="5" t="s">
        <v>77</v>
      </c>
      <c r="C27" s="5" t="s">
        <v>80</v>
      </c>
      <c r="D27" s="12">
        <f t="shared" si="0"/>
        <v>384.27</v>
      </c>
      <c r="E27" s="5" t="s">
        <v>37</v>
      </c>
    </row>
    <row r="28" spans="2:5" x14ac:dyDescent="0.55000000000000004">
      <c r="B28" s="5" t="s">
        <v>22</v>
      </c>
      <c r="C28" s="5" t="s">
        <v>10</v>
      </c>
      <c r="D28" s="12">
        <f>11605*(1/D23-1/D24)</f>
        <v>5.1069803465969574</v>
      </c>
      <c r="E28" s="5" t="s">
        <v>38</v>
      </c>
    </row>
    <row r="29" spans="2:5" x14ac:dyDescent="0.55000000000000004">
      <c r="B29" s="5" t="s">
        <v>23</v>
      </c>
      <c r="C29" s="5" t="s">
        <v>13</v>
      </c>
      <c r="D29" s="12">
        <f>11605*(1/$D$23-1/(273+D20))</f>
        <v>2.0448301825359634</v>
      </c>
      <c r="E29" s="5" t="s">
        <v>38</v>
      </c>
    </row>
    <row r="30" spans="2:5" ht="18" x14ac:dyDescent="0.55000000000000004">
      <c r="B30" s="5" t="s">
        <v>24</v>
      </c>
      <c r="C30" s="5" t="s">
        <v>14</v>
      </c>
      <c r="D30" s="12">
        <f t="shared" ref="D30:D31" si="1">11605*(1/$D$23-1/(273+D21))</f>
        <v>4.7750657149912872</v>
      </c>
      <c r="E30" s="5" t="s">
        <v>38</v>
      </c>
    </row>
    <row r="31" spans="2:5" ht="18" x14ac:dyDescent="0.55000000000000004">
      <c r="B31" s="5" t="s">
        <v>25</v>
      </c>
      <c r="C31" s="5" t="s">
        <v>15</v>
      </c>
      <c r="D31" s="12">
        <f t="shared" si="1"/>
        <v>6.8765576087965954</v>
      </c>
      <c r="E31" s="5" t="s">
        <v>38</v>
      </c>
    </row>
    <row r="32" spans="2:5" x14ac:dyDescent="0.55000000000000004">
      <c r="B32" s="5" t="s">
        <v>46</v>
      </c>
      <c r="C32" s="5" t="s">
        <v>26</v>
      </c>
      <c r="D32" s="12">
        <f>($D$17*EXP($D$18*D29)+(1-$D$17)*EXP($D$19*D29))/($D$17*EXP($D$18*$D$28)+(1-$D$17)*EXP($D$19*$D$28))</f>
        <v>0.26901009433187195</v>
      </c>
      <c r="E32" s="5" t="s">
        <v>45</v>
      </c>
    </row>
    <row r="33" spans="2:6" x14ac:dyDescent="0.55000000000000004">
      <c r="B33" s="5" t="s">
        <v>47</v>
      </c>
      <c r="C33" s="5" t="s">
        <v>27</v>
      </c>
      <c r="D33" s="12">
        <f t="shared" ref="D33:D34" si="2">($D$17*EXP($D$18*D30)+(1-$D$17)*EXP($D$19*D30))/($D$17*EXP($D$18*$D$28)+(1-$D$17)*EXP($D$19*$D$28))</f>
        <v>0.85328607391571665</v>
      </c>
      <c r="E33" s="5" t="s">
        <v>45</v>
      </c>
    </row>
    <row r="34" spans="2:6" x14ac:dyDescent="0.55000000000000004">
      <c r="B34" s="5" t="s">
        <v>48</v>
      </c>
      <c r="C34" s="5" t="s">
        <v>28</v>
      </c>
      <c r="D34" s="12">
        <f t="shared" si="2"/>
        <v>2.5083192620966397</v>
      </c>
      <c r="E34" s="5" t="s">
        <v>45</v>
      </c>
    </row>
    <row r="35" spans="2:6" x14ac:dyDescent="0.55000000000000004">
      <c r="B35" s="5" t="s">
        <v>52</v>
      </c>
      <c r="C35" s="5" t="s">
        <v>53</v>
      </c>
      <c r="D35" s="12">
        <f>D32*(D9/$D$8)</f>
        <v>9.2754680525629449E-2</v>
      </c>
      <c r="E35" s="5" t="s">
        <v>45</v>
      </c>
    </row>
    <row r="36" spans="2:6" x14ac:dyDescent="0.55000000000000004">
      <c r="B36" s="5" t="s">
        <v>50</v>
      </c>
      <c r="C36" s="5" t="s">
        <v>54</v>
      </c>
      <c r="D36" s="12">
        <f>D33*(D10/$D$8)</f>
        <v>0.22065977871460432</v>
      </c>
      <c r="E36" s="5" t="s">
        <v>45</v>
      </c>
    </row>
    <row r="37" spans="2:6" x14ac:dyDescent="0.55000000000000004">
      <c r="B37" s="5" t="s">
        <v>51</v>
      </c>
      <c r="C37" s="5" t="s">
        <v>55</v>
      </c>
      <c r="D37" s="12">
        <f t="shared" ref="D37" si="3">D34*(D11/$D$8)</f>
        <v>0.99479941934752736</v>
      </c>
      <c r="E37" s="5" t="s">
        <v>45</v>
      </c>
    </row>
    <row r="38" spans="2:6" x14ac:dyDescent="0.55000000000000004">
      <c r="B38" s="5" t="s">
        <v>30</v>
      </c>
      <c r="C38" s="5" t="s">
        <v>29</v>
      </c>
      <c r="D38" s="12">
        <f>SUM(D35:D37)</f>
        <v>1.3082138785877611</v>
      </c>
      <c r="E38" s="5" t="s">
        <v>45</v>
      </c>
    </row>
    <row r="40" spans="2:6" x14ac:dyDescent="0.55000000000000004">
      <c r="B40" s="9" t="s">
        <v>31</v>
      </c>
      <c r="C40" s="9" t="s">
        <v>32</v>
      </c>
      <c r="D40" s="13">
        <f>D38*D6</f>
        <v>104.65711028702088</v>
      </c>
      <c r="E40" s="9" t="s">
        <v>35</v>
      </c>
    </row>
    <row r="41" spans="2:6" x14ac:dyDescent="0.55000000000000004">
      <c r="B41" s="2" t="s">
        <v>81</v>
      </c>
      <c r="C41" s="2" t="s">
        <v>83</v>
      </c>
      <c r="F41" s="2" t="s">
        <v>85</v>
      </c>
    </row>
    <row r="42" spans="2:6" x14ac:dyDescent="0.55000000000000004">
      <c r="B42" s="2" t="s">
        <v>82</v>
      </c>
      <c r="C42" s="2" t="s">
        <v>84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14EBD83EA658A45BDA40EC6CC00B6F1" ma:contentTypeVersion="0" ma:contentTypeDescription="新しいドキュメントを作成します。" ma:contentTypeScope="" ma:versionID="62955d108bfd89c70b3dc2f402304c1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14ef8e8e6bf8eab6ea269c74aac24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F3AA16-8D03-479B-8F4F-D248313EFA5F}"/>
</file>

<file path=customXml/itemProps2.xml><?xml version="1.0" encoding="utf-8"?>
<ds:datastoreItem xmlns:ds="http://schemas.openxmlformats.org/officeDocument/2006/customXml" ds:itemID="{91659277-8947-4393-B261-E44E12E9FE32}"/>
</file>

<file path=customXml/itemProps3.xml><?xml version="1.0" encoding="utf-8"?>
<ds:datastoreItem xmlns:ds="http://schemas.openxmlformats.org/officeDocument/2006/customXml" ds:itemID="{0A33405A-39F1-470F-B7F4-841FD511FA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故障率計算Temp</vt:lpstr>
      <vt:lpstr>故障率計算例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SGS</dc:creator>
  <cp:lastModifiedBy>吉田 美代</cp:lastModifiedBy>
  <dcterms:created xsi:type="dcterms:W3CDTF">2017-09-09T11:15:02Z</dcterms:created>
  <dcterms:modified xsi:type="dcterms:W3CDTF">2019-04-15T23:36:29Z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0x010100014EBD83EA658A45BDA40EC6CC00B6F1</vt:lpwstr>
  </property>
</Properties>
</file>