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Windows\ServiceProfiles\NetworkService\AppData\Local\Packages\oice_16_974fa576_32c1d314_2018\AC\Temp\"/>
    </mc:Choice>
  </mc:AlternateContent>
  <bookViews>
    <workbookView xWindow="120" yWindow="45" windowWidth="15180" windowHeight="8580"/>
  </bookViews>
  <sheets>
    <sheet name="Internal Satisfaction" sheetId="1" r:id="rId1"/>
    <sheet name="Internal Importance" sheetId="2" r:id="rId2"/>
    <sheet name="Benchmark Satisfaction" sheetId="3" r:id="rId3"/>
    <sheet name="Leverage_Table" sheetId="6" r:id="rId4"/>
  </sheets>
  <calcPr calcId="162912"/>
</workbook>
</file>

<file path=xl/calcChain.xml><?xml version="1.0" encoding="utf-8"?>
<calcChain xmlns="http://schemas.openxmlformats.org/spreadsheetml/2006/main">
  <c r="E27" i="6" l="1"/>
  <c r="F27" i="6"/>
  <c r="G27" i="6"/>
  <c r="E26" i="6"/>
  <c r="F26" i="6"/>
  <c r="G26" i="6"/>
  <c r="E25" i="6"/>
  <c r="F25" i="6"/>
  <c r="G25" i="6"/>
  <c r="E24" i="6"/>
  <c r="F24" i="6"/>
  <c r="G24" i="6"/>
  <c r="E23" i="6"/>
  <c r="F23" i="6"/>
  <c r="G23" i="6"/>
  <c r="I23" i="6"/>
  <c r="E22" i="6"/>
  <c r="F22" i="6"/>
  <c r="G22" i="6"/>
  <c r="E21" i="6"/>
  <c r="F21" i="6"/>
  <c r="G21" i="6"/>
  <c r="E20" i="6"/>
  <c r="F20" i="6"/>
  <c r="G20" i="6"/>
  <c r="I20" i="6"/>
  <c r="E19" i="6"/>
  <c r="F19" i="6"/>
  <c r="G19" i="6"/>
  <c r="E18" i="6"/>
  <c r="F18" i="6"/>
  <c r="G18" i="6"/>
  <c r="E17" i="6"/>
  <c r="F17" i="6"/>
  <c r="G17" i="6"/>
  <c r="E16" i="6"/>
  <c r="F16" i="6"/>
  <c r="G16" i="6"/>
  <c r="I16" i="6"/>
  <c r="E15" i="6"/>
  <c r="F15" i="6"/>
  <c r="G15" i="6"/>
  <c r="I15" i="6"/>
  <c r="E14" i="6"/>
  <c r="F14" i="6"/>
  <c r="G14" i="6"/>
  <c r="E13" i="6"/>
  <c r="F13" i="6"/>
  <c r="G13" i="6"/>
  <c r="E12" i="6"/>
  <c r="F12" i="6"/>
  <c r="G12" i="6"/>
  <c r="I12" i="6"/>
  <c r="E11" i="6"/>
  <c r="F11" i="6"/>
  <c r="G11" i="6"/>
  <c r="I11" i="6"/>
  <c r="E10" i="6"/>
  <c r="F10" i="6"/>
  <c r="G10" i="6"/>
  <c r="E9" i="6"/>
  <c r="F9" i="6"/>
  <c r="G9" i="6"/>
  <c r="E8" i="6"/>
  <c r="F8" i="6"/>
  <c r="G8" i="6"/>
  <c r="E7" i="6"/>
  <c r="F7" i="6"/>
  <c r="G7" i="6"/>
  <c r="E6" i="6"/>
  <c r="F6" i="6"/>
  <c r="G6" i="6"/>
  <c r="E5" i="6"/>
  <c r="F5" i="6"/>
  <c r="G5" i="6"/>
  <c r="I5" i="6"/>
  <c r="E4" i="6"/>
  <c r="F4" i="6"/>
  <c r="G4" i="6"/>
  <c r="I4" i="6"/>
  <c r="E3" i="6"/>
  <c r="F3" i="6"/>
  <c r="G3" i="6"/>
  <c r="I6" i="6"/>
  <c r="I9" i="6"/>
  <c r="I18" i="6"/>
  <c r="I21" i="6"/>
  <c r="I22" i="6"/>
  <c r="I25" i="6"/>
  <c r="I26" i="6"/>
  <c r="I13" i="6"/>
  <c r="I14" i="6"/>
  <c r="F2" i="6"/>
  <c r="E2" i="6"/>
  <c r="G2" i="6"/>
  <c r="I2" i="6"/>
  <c r="I17" i="6"/>
  <c r="I24" i="6"/>
  <c r="I19" i="6"/>
  <c r="I8" i="6"/>
  <c r="I10" i="6"/>
  <c r="I27" i="6"/>
  <c r="I3" i="6"/>
  <c r="I7" i="6"/>
</calcChain>
</file>

<file path=xl/sharedStrings.xml><?xml version="1.0" encoding="utf-8"?>
<sst xmlns="http://schemas.openxmlformats.org/spreadsheetml/2006/main" count="141" uniqueCount="39">
  <si>
    <t>Internal Satisfaction</t>
  </si>
  <si>
    <t>Internal Importance</t>
  </si>
  <si>
    <t>Benchmark Satisfaction</t>
  </si>
  <si>
    <t>Competitive Satisfaction</t>
  </si>
  <si>
    <t>Internal Leverage</t>
  </si>
  <si>
    <t>Competitive Leverage</t>
  </si>
  <si>
    <t>External Equity</t>
  </si>
  <si>
    <t>Health Benefits</t>
  </si>
  <si>
    <t>Internal Equity</t>
  </si>
  <si>
    <t>Stock Options</t>
  </si>
  <si>
    <t>Retirement Benefits</t>
  </si>
  <si>
    <t>Base Pay</t>
  </si>
  <si>
    <t>Bonus</t>
  </si>
  <si>
    <t>Manager Quality</t>
  </si>
  <si>
    <t>Work Challenge</t>
  </si>
  <si>
    <t>Empowerment</t>
  </si>
  <si>
    <t>Internal Mobility</t>
  </si>
  <si>
    <t>Project Responsibility</t>
  </si>
  <si>
    <t>Coworker Quality</t>
  </si>
  <si>
    <t>Recognition</t>
  </si>
  <si>
    <t>Promotion Opportunity</t>
  </si>
  <si>
    <t>Job Fit</t>
  </si>
  <si>
    <t>Location</t>
  </si>
  <si>
    <t>Flexible Work Environment</t>
  </si>
  <si>
    <t>Hours</t>
  </si>
  <si>
    <t>Travel</t>
  </si>
  <si>
    <t>Vacation</t>
  </si>
  <si>
    <t>Work-Life Programs</t>
  </si>
  <si>
    <t>Diversity</t>
  </si>
  <si>
    <t>Company/Product Brand</t>
  </si>
  <si>
    <t>Senior Team Quality</t>
  </si>
  <si>
    <t>Risk Taking</t>
  </si>
  <si>
    <t>Importance</t>
  </si>
  <si>
    <t>Overall Leverage</t>
  </si>
  <si>
    <t>Cost</t>
  </si>
  <si>
    <t>Cost-Adjusted Leverage</t>
  </si>
  <si>
    <t>$$</t>
  </si>
  <si>
    <t>$</t>
  </si>
  <si>
    <t>$$$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</si>
</sst>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;\(0.00\)"/>
    <numFmt numFmtId="165" formatCode="0.0;\(0.0\)"/>
  </numFmts>
  <fonts count="7" x14ac:knownFonts="1">
    <font>
      <sz val="10"/>
      <name val="Arial"/>
    </font>
    <font>
      <b/>
      <sz val="9"/>
      <name val="Arial Narrow"/>
      <family val="2"/>
    </font>
    <font>
      <sz val="9"/>
      <name val="Arial Narrow"/>
      <family val="2"/>
    </font>
    <font>
      <sz val="9"/>
      <name val="Arial"/>
      <family val="2"/>
    </font>
    <font>
      <sz val="9"/>
      <name val="Arial"/>
      <family val="2"/>
    </font>
    <font>
      <sz val="8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12">
    <xf numFmtId="0" fontId="0" fillId="0" borderId="0" xfId="0"/>
    <xf numFmtId="2" fontId="0" fillId="0" borderId="0" xfId="0" applyNumberFormat="1"/>
    <xf numFmtId="0" fontId="0" fillId="2" borderId="1" xfId="0" applyFill="1" applyBorder="1"/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Fill="1" applyBorder="1"/>
    <xf numFmtId="165" fontId="3" fillId="0" borderId="1" xfId="0" applyNumberFormat="1" applyFont="1" applyFill="1" applyBorder="1" applyAlignment="1">
      <alignment horizontal="center" vertical="center"/>
    </xf>
    <xf numFmtId="0" fontId="4" fillId="0" borderId="0" xfId="0" applyFont="1"/>
    <xf numFmtId="165" fontId="4" fillId="0" borderId="0" xfId="0" applyNumberFormat="1" applyFont="1"/>
    <xf numFmtId="164" fontId="3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64" fontId="0" fillId="0" borderId="0" xfId="0" applyNumberFormat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B27"/>
  <sheetViews>
    <sheetView tabSelected="1" workbookViewId="0"/>
  </sheetViews>
  <sheetFormatPr defaultRowHeight="12.75" x14ac:dyDescent="0.15"/>
  <cols>
    <col min="1" max="1" width="23.140625" bestFit="1" customWidth="1"/>
    <col min="2" max="2" width="17.28515625" bestFit="1" customWidth="1"/>
  </cols>
  <sheetData>
    <row r="1" spans="1:2" x14ac:dyDescent="0.15">
      <c r="B1" t="s">
        <v>0</v>
      </c>
    </row>
    <row r="2" spans="1:2" x14ac:dyDescent="0.15">
      <c r="A2" t="s">
        <v>6</v>
      </c>
      <c r="B2" s="10">
        <v>8.9599999999999999E-2</v>
      </c>
    </row>
    <row r="3" spans="1:2" x14ac:dyDescent="0.15">
      <c r="A3" t="s">
        <v>7</v>
      </c>
      <c r="B3" s="10">
        <v>0.48010000000000003</v>
      </c>
    </row>
    <row r="4" spans="1:2" x14ac:dyDescent="0.15">
      <c r="A4" t="s">
        <v>8</v>
      </c>
      <c r="B4" s="10">
        <v>-8.0999999999999996E-3</v>
      </c>
    </row>
    <row r="5" spans="1:2" x14ac:dyDescent="0.15">
      <c r="A5" t="s">
        <v>9</v>
      </c>
      <c r="B5" s="10">
        <v>4.5100000000000001E-2</v>
      </c>
    </row>
    <row r="6" spans="1:2" x14ac:dyDescent="0.15">
      <c r="A6" t="s">
        <v>10</v>
      </c>
      <c r="B6" s="10">
        <v>0.18509999999999999</v>
      </c>
    </row>
    <row r="7" spans="1:2" x14ac:dyDescent="0.15">
      <c r="A7" t="s">
        <v>11</v>
      </c>
      <c r="B7" s="10">
        <v>0.12609999999999999</v>
      </c>
    </row>
    <row r="8" spans="1:2" x14ac:dyDescent="0.15">
      <c r="A8" t="s">
        <v>12</v>
      </c>
      <c r="B8" s="10">
        <v>0.1142</v>
      </c>
    </row>
    <row r="9" spans="1:2" x14ac:dyDescent="0.15">
      <c r="A9" t="s">
        <v>13</v>
      </c>
      <c r="B9" s="10">
        <v>0.34549999999999997</v>
      </c>
    </row>
    <row r="10" spans="1:2" x14ac:dyDescent="0.15">
      <c r="A10" t="s">
        <v>14</v>
      </c>
      <c r="B10" s="10">
        <v>0.3538</v>
      </c>
    </row>
    <row r="11" spans="1:2" x14ac:dyDescent="0.15">
      <c r="A11" t="s">
        <v>15</v>
      </c>
      <c r="B11" s="10">
        <v>0.39839999999999998</v>
      </c>
    </row>
    <row r="12" spans="1:2" x14ac:dyDescent="0.15">
      <c r="A12" t="s">
        <v>16</v>
      </c>
      <c r="B12" s="10">
        <v>0.314</v>
      </c>
    </row>
    <row r="13" spans="1:2" x14ac:dyDescent="0.15">
      <c r="A13" t="s">
        <v>17</v>
      </c>
      <c r="B13" s="10">
        <v>0.40039999999999998</v>
      </c>
    </row>
    <row r="14" spans="1:2" x14ac:dyDescent="0.15">
      <c r="A14" t="s">
        <v>18</v>
      </c>
      <c r="B14" s="10">
        <v>0.41410000000000002</v>
      </c>
    </row>
    <row r="15" spans="1:2" x14ac:dyDescent="0.15">
      <c r="A15" t="s">
        <v>19</v>
      </c>
      <c r="B15" s="10">
        <v>0.13730000000000001</v>
      </c>
    </row>
    <row r="16" spans="1:2" x14ac:dyDescent="0.15">
      <c r="A16" t="s">
        <v>20</v>
      </c>
      <c r="B16" s="10">
        <v>5.1999999999999998E-2</v>
      </c>
    </row>
    <row r="17" spans="1:2" x14ac:dyDescent="0.15">
      <c r="A17" t="s">
        <v>21</v>
      </c>
      <c r="B17" s="10">
        <v>0.36070000000000002</v>
      </c>
    </row>
    <row r="18" spans="1:2" x14ac:dyDescent="0.15">
      <c r="A18" t="s">
        <v>22</v>
      </c>
      <c r="B18" s="10">
        <v>0.47539999999999999</v>
      </c>
    </row>
    <row r="19" spans="1:2" x14ac:dyDescent="0.15">
      <c r="A19" t="s">
        <v>23</v>
      </c>
      <c r="B19" s="10">
        <v>0.4446</v>
      </c>
    </row>
    <row r="20" spans="1:2" x14ac:dyDescent="0.15">
      <c r="A20" t="s">
        <v>24</v>
      </c>
      <c r="B20" s="10">
        <v>0.3664</v>
      </c>
    </row>
    <row r="21" spans="1:2" x14ac:dyDescent="0.15">
      <c r="A21" t="s">
        <v>25</v>
      </c>
      <c r="B21" s="10">
        <v>0.37180000000000002</v>
      </c>
    </row>
    <row r="22" spans="1:2" x14ac:dyDescent="0.15">
      <c r="A22" t="s">
        <v>26</v>
      </c>
      <c r="B22" s="10">
        <v>0.34770000000000001</v>
      </c>
    </row>
    <row r="23" spans="1:2" x14ac:dyDescent="0.15">
      <c r="A23" t="s">
        <v>27</v>
      </c>
      <c r="B23" s="10">
        <v>0.37409999999999999</v>
      </c>
    </row>
    <row r="24" spans="1:2" x14ac:dyDescent="0.15">
      <c r="A24" t="s">
        <v>28</v>
      </c>
      <c r="B24" s="10">
        <v>0.37519999999999998</v>
      </c>
    </row>
    <row r="25" spans="1:2" x14ac:dyDescent="0.15">
      <c r="A25" t="s">
        <v>29</v>
      </c>
      <c r="B25" s="10">
        <v>0.57889999999999997</v>
      </c>
    </row>
    <row r="26" spans="1:2" x14ac:dyDescent="0.15">
      <c r="A26" t="s">
        <v>30</v>
      </c>
      <c r="B26" s="10">
        <v>0.2384</v>
      </c>
    </row>
    <row r="27" spans="1:2" x14ac:dyDescent="0.15">
      <c r="A27" t="s">
        <v>31</v>
      </c>
      <c r="B27" s="10">
        <v>0.21390000000000001</v>
      </c>
    </row>
  </sheetData>
  <phoneticPr fontId="5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"/>
  <dimension ref="A1:J27"/>
  <sheetViews>
    <sheetView workbookViewId="0"/>
  </sheetViews>
  <sheetFormatPr defaultRowHeight="12.75" x14ac:dyDescent="0.15"/>
  <cols>
    <col min="1" max="1" width="23.140625" bestFit="1" customWidth="1"/>
    <col min="2" max="2" width="16.7109375" bestFit="1" customWidth="1"/>
  </cols>
  <sheetData>
    <row r="1" spans="1:10" x14ac:dyDescent="0.2">
      <c r="B1" t="s">
        <v>1</v>
      </c>
    </row>
    <row r="2" spans="1:10" x14ac:dyDescent="0.2">
      <c r="A2" t="s">
        <v>11</v>
      </c>
      <c r="B2" s="10">
        <v>7.22</v>
      </c>
      <c r="H2" s="10"/>
      <c r="I2" s="10"/>
      <c r="J2" s="10"/>
    </row>
    <row r="3" spans="1:10" x14ac:dyDescent="0.2">
      <c r="A3" t="s">
        <v>12</v>
      </c>
      <c r="B3" s="10">
        <v>3.8</v>
      </c>
      <c r="J3" s="10"/>
    </row>
    <row r="4" spans="1:10" x14ac:dyDescent="0.2">
      <c r="A4" t="s">
        <v>29</v>
      </c>
      <c r="B4" s="10">
        <v>3.43</v>
      </c>
      <c r="J4" s="10"/>
    </row>
    <row r="5" spans="1:10" x14ac:dyDescent="0.2">
      <c r="A5" t="s">
        <v>18</v>
      </c>
      <c r="B5" s="10">
        <v>3.62</v>
      </c>
      <c r="J5" s="10"/>
    </row>
    <row r="6" spans="1:10" x14ac:dyDescent="0.2">
      <c r="A6" t="s">
        <v>28</v>
      </c>
      <c r="B6" s="10">
        <v>2.73</v>
      </c>
      <c r="J6" s="10"/>
    </row>
    <row r="7" spans="1:10" x14ac:dyDescent="0.2">
      <c r="A7" t="s">
        <v>15</v>
      </c>
      <c r="B7" s="10">
        <v>3.73</v>
      </c>
      <c r="J7" s="10"/>
    </row>
    <row r="8" spans="1:10" x14ac:dyDescent="0.2">
      <c r="A8" t="s">
        <v>6</v>
      </c>
      <c r="B8" s="10">
        <v>4.5199999999999996</v>
      </c>
      <c r="J8" s="10"/>
    </row>
    <row r="9" spans="1:10" x14ac:dyDescent="0.2">
      <c r="A9" t="s">
        <v>23</v>
      </c>
      <c r="B9" s="10">
        <v>3.6</v>
      </c>
      <c r="J9" s="10"/>
    </row>
    <row r="10" spans="1:10" x14ac:dyDescent="0.2">
      <c r="A10" t="s">
        <v>7</v>
      </c>
      <c r="B10" s="10">
        <v>4.3499999999999996</v>
      </c>
      <c r="J10" s="10"/>
    </row>
    <row r="11" spans="1:10" x14ac:dyDescent="0.2">
      <c r="A11" t="s">
        <v>24</v>
      </c>
      <c r="B11" s="10">
        <v>4.53</v>
      </c>
      <c r="J11" s="10"/>
    </row>
    <row r="12" spans="1:10" x14ac:dyDescent="0.2">
      <c r="A12" t="s">
        <v>8</v>
      </c>
      <c r="B12" s="10">
        <v>3.75</v>
      </c>
      <c r="J12" s="10"/>
    </row>
    <row r="13" spans="1:10" x14ac:dyDescent="0.2">
      <c r="A13" t="s">
        <v>16</v>
      </c>
      <c r="B13" s="10">
        <v>3.22</v>
      </c>
      <c r="J13" s="10"/>
    </row>
    <row r="14" spans="1:10" x14ac:dyDescent="0.2">
      <c r="A14" t="s">
        <v>21</v>
      </c>
      <c r="B14" s="10">
        <v>3.83</v>
      </c>
      <c r="J14" s="10"/>
    </row>
    <row r="15" spans="1:10" x14ac:dyDescent="0.2">
      <c r="A15" t="s">
        <v>22</v>
      </c>
      <c r="B15" s="10">
        <v>4.21</v>
      </c>
      <c r="J15" s="10"/>
    </row>
    <row r="16" spans="1:10" x14ac:dyDescent="0.2">
      <c r="A16" t="s">
        <v>13</v>
      </c>
      <c r="B16" s="10">
        <v>5</v>
      </c>
      <c r="J16" s="10"/>
    </row>
    <row r="17" spans="1:10" x14ac:dyDescent="0.2">
      <c r="A17" t="s">
        <v>17</v>
      </c>
      <c r="B17" s="10">
        <v>3.18</v>
      </c>
      <c r="J17" s="10"/>
    </row>
    <row r="18" spans="1:10" x14ac:dyDescent="0.2">
      <c r="A18" t="s">
        <v>20</v>
      </c>
      <c r="B18" s="10">
        <v>3.65</v>
      </c>
      <c r="J18" s="10"/>
    </row>
    <row r="19" spans="1:10" x14ac:dyDescent="0.2">
      <c r="A19" t="s">
        <v>19</v>
      </c>
      <c r="B19" s="10">
        <v>3.46</v>
      </c>
      <c r="J19" s="10"/>
    </row>
    <row r="20" spans="1:10" x14ac:dyDescent="0.2">
      <c r="A20" t="s">
        <v>10</v>
      </c>
      <c r="B20" s="10">
        <v>4.1399999999999997</v>
      </c>
      <c r="J20" s="10"/>
    </row>
    <row r="21" spans="1:10" x14ac:dyDescent="0.2">
      <c r="A21" t="s">
        <v>31</v>
      </c>
      <c r="B21" s="10">
        <v>3.15</v>
      </c>
      <c r="J21" s="10"/>
    </row>
    <row r="22" spans="1:10" x14ac:dyDescent="0.2">
      <c r="A22" t="s">
        <v>30</v>
      </c>
      <c r="B22" s="10">
        <v>3.23</v>
      </c>
      <c r="J22" s="10"/>
    </row>
    <row r="23" spans="1:10" x14ac:dyDescent="0.2">
      <c r="A23" t="s">
        <v>9</v>
      </c>
      <c r="B23" s="10">
        <v>3.36</v>
      </c>
      <c r="J23" s="10"/>
    </row>
    <row r="24" spans="1:10" x14ac:dyDescent="0.2">
      <c r="A24" t="s">
        <v>25</v>
      </c>
      <c r="B24" s="10">
        <v>4.28</v>
      </c>
      <c r="J24" s="10"/>
    </row>
    <row r="25" spans="1:10" x14ac:dyDescent="0.2">
      <c r="A25" t="s">
        <v>26</v>
      </c>
      <c r="B25" s="10">
        <v>3.81</v>
      </c>
      <c r="J25" s="10"/>
    </row>
    <row r="26" spans="1:10" x14ac:dyDescent="0.2">
      <c r="A26" t="s">
        <v>14</v>
      </c>
      <c r="B26" s="10">
        <v>3.46</v>
      </c>
      <c r="J26" s="10"/>
    </row>
    <row r="27" spans="1:10" x14ac:dyDescent="0.2">
      <c r="A27" t="s">
        <v>27</v>
      </c>
      <c r="B27" s="10">
        <v>2.74</v>
      </c>
      <c r="J27" s="10"/>
    </row>
  </sheetData>
  <phoneticPr fontId="5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1"/>
  <dimension ref="A1:B27"/>
  <sheetViews>
    <sheetView workbookViewId="0"/>
  </sheetViews>
  <sheetFormatPr defaultRowHeight="12.75" x14ac:dyDescent="0.15"/>
  <cols>
    <col min="1" max="1" width="23.140625" bestFit="1" customWidth="1"/>
    <col min="2" max="2" width="20.7109375" bestFit="1" customWidth="1"/>
  </cols>
  <sheetData>
    <row r="1" spans="1:2" x14ac:dyDescent="0.2">
      <c r="B1" t="s">
        <v>2</v>
      </c>
    </row>
    <row r="2" spans="1:2" x14ac:dyDescent="0.2">
      <c r="A2" t="s">
        <v>27</v>
      </c>
      <c r="B2" s="1">
        <v>6.160995714285715E-2</v>
      </c>
    </row>
    <row r="3" spans="1:2" x14ac:dyDescent="0.2">
      <c r="A3" t="s">
        <v>14</v>
      </c>
      <c r="B3" s="1">
        <v>0.29312857142857141</v>
      </c>
    </row>
    <row r="4" spans="1:2" x14ac:dyDescent="0.2">
      <c r="A4" t="s">
        <v>26</v>
      </c>
      <c r="B4" s="1">
        <v>0.28095714285714285</v>
      </c>
    </row>
    <row r="5" spans="1:2" x14ac:dyDescent="0.2">
      <c r="A5" t="s">
        <v>25</v>
      </c>
      <c r="B5" s="1">
        <v>0.32457142857142857</v>
      </c>
    </row>
    <row r="6" spans="1:2" x14ac:dyDescent="0.2">
      <c r="A6" t="s">
        <v>9</v>
      </c>
      <c r="B6" s="1">
        <v>7.703714285714286E-3</v>
      </c>
    </row>
    <row r="7" spans="1:2" x14ac:dyDescent="0.2">
      <c r="A7" t="s">
        <v>30</v>
      </c>
      <c r="B7" s="1">
        <v>0.20594685714285713</v>
      </c>
    </row>
    <row r="8" spans="1:2" x14ac:dyDescent="0.2">
      <c r="A8" t="s">
        <v>31</v>
      </c>
      <c r="B8" s="1">
        <v>0.16299142857142859</v>
      </c>
    </row>
    <row r="9" spans="1:2" x14ac:dyDescent="0.2">
      <c r="A9" t="s">
        <v>10</v>
      </c>
      <c r="B9" s="1">
        <v>0.13501999999999997</v>
      </c>
    </row>
    <row r="10" spans="1:2" x14ac:dyDescent="0.2">
      <c r="A10" t="s">
        <v>19</v>
      </c>
      <c r="B10" s="1">
        <v>3.5831485714285724E-2</v>
      </c>
    </row>
    <row r="11" spans="1:2" x14ac:dyDescent="0.2">
      <c r="A11" t="s">
        <v>20</v>
      </c>
      <c r="B11" s="1">
        <v>-6.9375714285714275E-3</v>
      </c>
    </row>
    <row r="12" spans="1:2" x14ac:dyDescent="0.2">
      <c r="A12" t="s">
        <v>17</v>
      </c>
      <c r="B12" s="1">
        <v>0.38215714285714286</v>
      </c>
    </row>
    <row r="13" spans="1:2" x14ac:dyDescent="0.2">
      <c r="A13" t="s">
        <v>13</v>
      </c>
      <c r="B13" s="1">
        <v>0.38545714285714283</v>
      </c>
    </row>
    <row r="14" spans="1:2" x14ac:dyDescent="0.2">
      <c r="A14" t="s">
        <v>22</v>
      </c>
      <c r="B14" s="1">
        <v>0.51885714285714291</v>
      </c>
    </row>
    <row r="15" spans="1:2" x14ac:dyDescent="0.2">
      <c r="A15" t="s">
        <v>21</v>
      </c>
      <c r="B15" s="1">
        <v>0.35235714285714287</v>
      </c>
    </row>
    <row r="16" spans="1:2" x14ac:dyDescent="0.2">
      <c r="A16" t="s">
        <v>16</v>
      </c>
      <c r="B16" s="1">
        <v>0.26275714285714286</v>
      </c>
    </row>
    <row r="17" spans="1:2" x14ac:dyDescent="0.2">
      <c r="A17" t="s">
        <v>8</v>
      </c>
      <c r="B17" s="1">
        <v>-3.5450971428571433E-2</v>
      </c>
    </row>
    <row r="18" spans="1:2" x14ac:dyDescent="0.2">
      <c r="A18" t="s">
        <v>24</v>
      </c>
      <c r="B18" s="1">
        <v>0.28078728571428574</v>
      </c>
    </row>
    <row r="19" spans="1:2" x14ac:dyDescent="0.2">
      <c r="A19" t="s">
        <v>7</v>
      </c>
      <c r="B19" s="1">
        <v>0.34141428571428573</v>
      </c>
    </row>
    <row r="20" spans="1:2" x14ac:dyDescent="0.2">
      <c r="A20" t="s">
        <v>23</v>
      </c>
      <c r="B20" s="1">
        <v>0.21535714285714283</v>
      </c>
    </row>
    <row r="21" spans="1:2" x14ac:dyDescent="0.2">
      <c r="A21" t="s">
        <v>6</v>
      </c>
      <c r="B21" s="1">
        <v>0.11096857142857142</v>
      </c>
    </row>
    <row r="22" spans="1:2" x14ac:dyDescent="0.2">
      <c r="A22" t="s">
        <v>15</v>
      </c>
      <c r="B22" s="1">
        <v>0.37087142857142857</v>
      </c>
    </row>
    <row r="23" spans="1:2" x14ac:dyDescent="0.2">
      <c r="A23" t="s">
        <v>28</v>
      </c>
      <c r="B23" s="1">
        <v>0.26367142857142856</v>
      </c>
    </row>
    <row r="24" spans="1:2" x14ac:dyDescent="0.2">
      <c r="A24" t="s">
        <v>18</v>
      </c>
      <c r="B24" s="1">
        <v>0.41524285714285714</v>
      </c>
    </row>
    <row r="25" spans="1:2" x14ac:dyDescent="0.2">
      <c r="A25" t="s">
        <v>29</v>
      </c>
      <c r="B25" s="1">
        <v>0.53804285714285716</v>
      </c>
    </row>
    <row r="26" spans="1:2" x14ac:dyDescent="0.2">
      <c r="A26" t="s">
        <v>12</v>
      </c>
      <c r="B26" s="1">
        <v>9.4470285714285729E-2</v>
      </c>
    </row>
    <row r="27" spans="1:2" x14ac:dyDescent="0.2">
      <c r="A27" t="s">
        <v>11</v>
      </c>
      <c r="B27" s="1">
        <v>0.1470342857142857</v>
      </c>
    </row>
  </sheetData>
  <phoneticPr fontId="5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O28"/>
  <sheetViews>
    <sheetView workbookViewId="0"/>
  </sheetViews>
  <sheetFormatPr defaultRowHeight="12.75" x14ac:dyDescent="0.15"/>
  <cols>
    <col min="1" max="1" width="17.5703125" customWidth="1"/>
    <col min="2" max="4" width="9" hidden="1" customWidth="1"/>
    <col min="5" max="9" width="9.28515625" customWidth="1"/>
  </cols>
  <sheetData>
    <row r="1" spans="1:15" ht="48.75" customHeight="1" x14ac:dyDescent="0.2">
      <c r="A1" s="2"/>
      <c r="B1" s="3" t="s">
        <v>32</v>
      </c>
      <c r="C1" s="3" t="s">
        <v>0</v>
      </c>
      <c r="D1" s="3" t="s">
        <v>3</v>
      </c>
      <c r="E1" s="3" t="s">
        <v>4</v>
      </c>
      <c r="F1" s="3" t="s">
        <v>5</v>
      </c>
      <c r="G1" s="3" t="s">
        <v>33</v>
      </c>
      <c r="H1" s="3" t="s">
        <v>34</v>
      </c>
      <c r="I1" s="3" t="s">
        <v>35</v>
      </c>
    </row>
    <row r="2" spans="1:15" ht="12.75" customHeight="1" x14ac:dyDescent="0.25">
      <c r="A2" s="4" t="s">
        <v>11</v>
      </c>
      <c r="B2" s="5"/>
      <c r="C2" s="8"/>
      <c r="D2" s="8"/>
      <c r="E2" s="8">
        <f>VLOOKUP($A2,'Internal Importance'!$A$2:$B$27,2,0)*POWER(1-VLOOKUP($A2,'Internal Satisfaction'!$A$2:$B$27,2,0),2)</f>
        <v>5.5139227361999996</v>
      </c>
      <c r="F2" s="8">
        <f>VLOOKUP($A2,'Internal Importance'!$A$2:$B$27,2,0)*POWER(1-(VLOOKUP($A2,'Internal Satisfaction'!$A$2:$B$27,2,0)-VLOOKUP($A2,'Benchmark Satisfaction'!$A$2:$B$27,2,0)),2)</f>
        <v>7.5254552096928986</v>
      </c>
      <c r="G2" s="8">
        <f t="shared" ref="G2:G27" si="0">($E2+$F2)/2</f>
        <v>6.5196889729464491</v>
      </c>
      <c r="H2" s="9" t="s">
        <v>38</v>
      </c>
      <c r="I2" s="8">
        <f t="shared" ref="I2:I27" si="1">IF($H2="$$",$G2,IF($H2="$",$G2*1.25,$G2*0.75))</f>
        <v>4.8897667297098373</v>
      </c>
      <c r="O2" s="11"/>
    </row>
    <row r="3" spans="1:15" ht="12.75" customHeight="1" x14ac:dyDescent="0.25">
      <c r="A3" s="4" t="s">
        <v>8</v>
      </c>
      <c r="B3" s="5"/>
      <c r="C3" s="8"/>
      <c r="D3" s="8"/>
      <c r="E3" s="8">
        <f>VLOOKUP($A3,'Internal Importance'!$A$2:$B$27,2,0)*POWER(1-VLOOKUP($A3,'Internal Satisfaction'!$A$2:$B$27,2,0),2)</f>
        <v>3.8109960375000003</v>
      </c>
      <c r="F3" s="8">
        <f>VLOOKUP($A3,'Internal Importance'!$A$2:$B$27,2,0)*POWER(1-(VLOOKUP($A3,'Internal Satisfaction'!$A$2:$B$27,2,0)-VLOOKUP($A3,'Benchmark Satisfaction'!$A$2:$B$27,2,0)),2)</f>
        <v>3.5476729979285384</v>
      </c>
      <c r="G3" s="8">
        <f t="shared" si="0"/>
        <v>3.6793345177142696</v>
      </c>
      <c r="H3" s="9" t="s">
        <v>37</v>
      </c>
      <c r="I3" s="8">
        <f t="shared" si="1"/>
        <v>4.5991681471428372</v>
      </c>
    </row>
    <row r="4" spans="1:15" ht="12.75" customHeight="1" x14ac:dyDescent="0.25">
      <c r="A4" s="4" t="s">
        <v>13</v>
      </c>
      <c r="B4" s="5"/>
      <c r="C4" s="8"/>
      <c r="D4" s="8"/>
      <c r="E4" s="8">
        <f>VLOOKUP($A4,'Internal Importance'!$A$2:$B$27,2,0)*POWER(1-VLOOKUP($A4,'Internal Satisfaction'!$A$2:$B$27,2,0),2)</f>
        <v>2.1418512500000007</v>
      </c>
      <c r="F4" s="8">
        <f>VLOOKUP($A4,'Internal Importance'!$A$2:$B$27,2,0)*POWER(1-(VLOOKUP($A4,'Internal Satisfaction'!$A$2:$B$27,2,0)-VLOOKUP($A4,'Benchmark Satisfaction'!$A$2:$B$27,2,0)),2)</f>
        <v>5.4075542948979578</v>
      </c>
      <c r="G4" s="8">
        <f t="shared" si="0"/>
        <v>3.774702772448979</v>
      </c>
      <c r="H4" s="9" t="s">
        <v>36</v>
      </c>
      <c r="I4" s="8">
        <f t="shared" si="1"/>
        <v>3.774702772448979</v>
      </c>
    </row>
    <row r="5" spans="1:15" ht="12.75" customHeight="1" x14ac:dyDescent="0.25">
      <c r="A5" s="4" t="s">
        <v>19</v>
      </c>
      <c r="B5" s="5"/>
      <c r="C5" s="8"/>
      <c r="D5" s="8"/>
      <c r="E5" s="8">
        <f>VLOOKUP($A5,'Internal Importance'!$A$2:$B$27,2,0)*POWER(1-VLOOKUP($A5,'Internal Satisfaction'!$A$2:$B$27,2,0),2)</f>
        <v>2.5751094634</v>
      </c>
      <c r="F5" s="8">
        <f>VLOOKUP($A5,'Internal Importance'!$A$2:$B$27,2,0)*POWER(1-(VLOOKUP($A5,'Internal Satisfaction'!$A$2:$B$27,2,0)-VLOOKUP($A5,'Benchmark Satisfaction'!$A$2:$B$27,2,0)),2)</f>
        <v>2.7934615546369295</v>
      </c>
      <c r="G5" s="8">
        <f t="shared" si="0"/>
        <v>2.6842855090184647</v>
      </c>
      <c r="H5" s="9" t="s">
        <v>37</v>
      </c>
      <c r="I5" s="8">
        <f t="shared" si="1"/>
        <v>3.3553568862730812</v>
      </c>
    </row>
    <row r="6" spans="1:15" ht="12.75" customHeight="1" x14ac:dyDescent="0.25">
      <c r="A6" s="4" t="s">
        <v>12</v>
      </c>
      <c r="B6" s="5"/>
      <c r="C6" s="8"/>
      <c r="D6" s="8"/>
      <c r="E6" s="8">
        <f>VLOOKUP($A6,'Internal Importance'!$A$2:$B$27,2,0)*POWER(1-VLOOKUP($A6,'Internal Satisfaction'!$A$2:$B$27,2,0),2)</f>
        <v>2.9816382319999999</v>
      </c>
      <c r="F6" s="8">
        <f>VLOOKUP($A6,'Internal Importance'!$A$2:$B$27,2,0)*POWER(1-(VLOOKUP($A6,'Internal Satisfaction'!$A$2:$B$27,2,0)-VLOOKUP($A6,'Benchmark Satisfaction'!$A$2:$B$27,2,0)),2)</f>
        <v>3.6515333656065958</v>
      </c>
      <c r="G6" s="8">
        <f t="shared" si="0"/>
        <v>3.3165857988032981</v>
      </c>
      <c r="H6" s="9" t="s">
        <v>36</v>
      </c>
      <c r="I6" s="8">
        <f t="shared" si="1"/>
        <v>3.3165857988032981</v>
      </c>
    </row>
    <row r="7" spans="1:15" ht="12.75" customHeight="1" x14ac:dyDescent="0.25">
      <c r="A7" s="4" t="s">
        <v>20</v>
      </c>
      <c r="B7" s="5"/>
      <c r="C7" s="8"/>
      <c r="D7" s="8"/>
      <c r="E7" s="8">
        <f>VLOOKUP($A7,'Internal Importance'!$A$2:$B$27,2,0)*POWER(1-VLOOKUP($A7,'Internal Satisfaction'!$A$2:$B$27,2,0),2)</f>
        <v>3.2802695999999996</v>
      </c>
      <c r="F7" s="8">
        <f>VLOOKUP($A7,'Internal Importance'!$A$2:$B$27,2,0)*POWER(1-(VLOOKUP($A7,'Internal Satisfaction'!$A$2:$B$27,2,0)-VLOOKUP($A7,'Benchmark Satisfaction'!$A$2:$B$27,2,0)),2)</f>
        <v>3.2324345048109566</v>
      </c>
      <c r="G7" s="8">
        <f t="shared" si="0"/>
        <v>3.2563520524054779</v>
      </c>
      <c r="H7" s="9" t="s">
        <v>36</v>
      </c>
      <c r="I7" s="8">
        <f t="shared" si="1"/>
        <v>3.2563520524054779</v>
      </c>
    </row>
    <row r="8" spans="1:15" ht="12.75" customHeight="1" x14ac:dyDescent="0.25">
      <c r="A8" s="4" t="s">
        <v>9</v>
      </c>
      <c r="B8" s="5"/>
      <c r="C8" s="8"/>
      <c r="D8" s="8"/>
      <c r="E8" s="8">
        <f>VLOOKUP($A8,'Internal Importance'!$A$2:$B$27,2,0)*POWER(1-VLOOKUP($A8,'Internal Satisfaction'!$A$2:$B$27,2,0),2)</f>
        <v>3.0637622735999996</v>
      </c>
      <c r="F8" s="8">
        <f>VLOOKUP($A8,'Internal Importance'!$A$2:$B$27,2,0)*POWER(1-(VLOOKUP($A8,'Internal Satisfaction'!$A$2:$B$27,2,0)-VLOOKUP($A8,'Benchmark Satisfaction'!$A$2:$B$27,2,0)),2)</f>
        <v>3.1133958601423539</v>
      </c>
      <c r="G8" s="8">
        <f t="shared" si="0"/>
        <v>3.0885790668711768</v>
      </c>
      <c r="H8" s="9" t="s">
        <v>36</v>
      </c>
      <c r="I8" s="8">
        <f t="shared" si="1"/>
        <v>3.0885790668711768</v>
      </c>
    </row>
    <row r="9" spans="1:15" ht="12.75" customHeight="1" x14ac:dyDescent="0.25">
      <c r="A9" s="4" t="s">
        <v>6</v>
      </c>
      <c r="B9" s="5"/>
      <c r="C9" s="8"/>
      <c r="D9" s="8"/>
      <c r="E9" s="8">
        <f>VLOOKUP($A9,'Internal Importance'!$A$2:$B$27,2,0)*POWER(1-VLOOKUP($A9,'Internal Satisfaction'!$A$2:$B$27,2,0),2)</f>
        <v>3.7463032831999992</v>
      </c>
      <c r="F9" s="8">
        <f>VLOOKUP($A9,'Internal Importance'!$A$2:$B$27,2,0)*POWER(1-(VLOOKUP($A9,'Internal Satisfaction'!$A$2:$B$27,2,0)-VLOOKUP($A9,'Benchmark Satisfaction'!$A$2:$B$27,2,0)),2)</f>
        <v>4.7152357893332235</v>
      </c>
      <c r="G9" s="8">
        <f t="shared" si="0"/>
        <v>4.2307695362666111</v>
      </c>
      <c r="H9" s="9" t="s">
        <v>38</v>
      </c>
      <c r="I9" s="8">
        <f t="shared" si="1"/>
        <v>3.1730771521999586</v>
      </c>
    </row>
    <row r="10" spans="1:15" ht="12.75" customHeight="1" x14ac:dyDescent="0.25">
      <c r="A10" s="4" t="s">
        <v>31</v>
      </c>
      <c r="B10" s="5"/>
      <c r="C10" s="8"/>
      <c r="D10" s="8"/>
      <c r="E10" s="8">
        <f>VLOOKUP($A10,'Internal Importance'!$A$2:$B$27,2,0)*POWER(1-VLOOKUP($A10,'Internal Satisfaction'!$A$2:$B$27,2,0),2)</f>
        <v>1.9465526115</v>
      </c>
      <c r="F10" s="8">
        <f>VLOOKUP($A10,'Internal Importance'!$A$2:$B$27,2,0)*POWER(1-(VLOOKUP($A10,'Internal Satisfaction'!$A$2:$B$27,2,0)-VLOOKUP($A10,'Benchmark Satisfaction'!$A$2:$B$27,2,0)),2)</f>
        <v>2.8374398003314285</v>
      </c>
      <c r="G10" s="8">
        <f t="shared" si="0"/>
        <v>2.3919962059157145</v>
      </c>
      <c r="H10" s="9" t="s">
        <v>37</v>
      </c>
      <c r="I10" s="8">
        <f t="shared" si="1"/>
        <v>2.9899952573946429</v>
      </c>
    </row>
    <row r="11" spans="1:15" ht="12.75" customHeight="1" x14ac:dyDescent="0.25">
      <c r="A11" s="4" t="s">
        <v>14</v>
      </c>
      <c r="B11" s="5"/>
      <c r="C11" s="8"/>
      <c r="D11" s="8"/>
      <c r="E11" s="8">
        <f>VLOOKUP($A11,'Internal Importance'!$A$2:$B$27,2,0)*POWER(1-VLOOKUP($A11,'Internal Satisfaction'!$A$2:$B$27,2,0),2)</f>
        <v>1.4448075623999999</v>
      </c>
      <c r="F11" s="8">
        <f>VLOOKUP($A11,'Internal Importance'!$A$2:$B$27,2,0)*POWER(1-(VLOOKUP($A11,'Internal Satisfaction'!$A$2:$B$27,2,0)-VLOOKUP($A11,'Benchmark Satisfaction'!$A$2:$B$27,2,0)),2)</f>
        <v>3.052890051253061</v>
      </c>
      <c r="G11" s="8">
        <f t="shared" si="0"/>
        <v>2.2488488068265307</v>
      </c>
      <c r="H11" s="9" t="s">
        <v>37</v>
      </c>
      <c r="I11" s="8">
        <f t="shared" si="1"/>
        <v>2.8110610085331631</v>
      </c>
    </row>
    <row r="12" spans="1:15" ht="12.75" customHeight="1" x14ac:dyDescent="0.25">
      <c r="A12" s="4" t="s">
        <v>24</v>
      </c>
      <c r="B12" s="5"/>
      <c r="C12" s="8"/>
      <c r="D12" s="8"/>
      <c r="E12" s="8">
        <f>VLOOKUP($A12,'Internal Importance'!$A$2:$B$27,2,0)*POWER(1-VLOOKUP($A12,'Internal Satisfaction'!$A$2:$B$27,2,0),2)</f>
        <v>1.8185637887999997</v>
      </c>
      <c r="F12" s="8">
        <f>VLOOKUP($A12,'Internal Importance'!$A$2:$B$27,2,0)*POWER(1-(VLOOKUP($A12,'Internal Satisfaction'!$A$2:$B$27,2,0)-VLOOKUP($A12,'Benchmark Satisfaction'!$A$2:$B$27,2,0)),2)</f>
        <v>3.7875516104900031</v>
      </c>
      <c r="G12" s="8">
        <f t="shared" si="0"/>
        <v>2.8030576996450014</v>
      </c>
      <c r="H12" s="9" t="s">
        <v>36</v>
      </c>
      <c r="I12" s="8">
        <f t="shared" si="1"/>
        <v>2.8030576996450014</v>
      </c>
    </row>
    <row r="13" spans="1:15" ht="12.75" customHeight="1" x14ac:dyDescent="0.25">
      <c r="A13" s="4" t="s">
        <v>25</v>
      </c>
      <c r="B13" s="5"/>
      <c r="C13" s="8"/>
      <c r="D13" s="8"/>
      <c r="E13" s="8">
        <f>VLOOKUP($A13,'Internal Importance'!$A$2:$B$27,2,0)*POWER(1-VLOOKUP($A13,'Internal Satisfaction'!$A$2:$B$27,2,0),2)</f>
        <v>1.6890388272000001</v>
      </c>
      <c r="F13" s="8">
        <f>VLOOKUP($A13,'Internal Importance'!$A$2:$B$27,2,0)*POWER(1-(VLOOKUP($A13,'Internal Satisfaction'!$A$2:$B$27,2,0)-VLOOKUP($A13,'Benchmark Satisfaction'!$A$2:$B$27,2,0)),2)</f>
        <v>3.8852701310367355</v>
      </c>
      <c r="G13" s="8">
        <f t="shared" si="0"/>
        <v>2.7871544791183678</v>
      </c>
      <c r="H13" s="9" t="s">
        <v>36</v>
      </c>
      <c r="I13" s="8">
        <f t="shared" si="1"/>
        <v>2.7871544791183678</v>
      </c>
    </row>
    <row r="14" spans="1:15" ht="12.75" customHeight="1" x14ac:dyDescent="0.25">
      <c r="A14" s="4" t="s">
        <v>16</v>
      </c>
      <c r="B14" s="5"/>
      <c r="C14" s="8"/>
      <c r="D14" s="8"/>
      <c r="E14" s="8">
        <f>VLOOKUP($A14,'Internal Importance'!$A$2:$B$27,2,0)*POWER(1-VLOOKUP($A14,'Internal Satisfaction'!$A$2:$B$27,2,0),2)</f>
        <v>1.5153191199999998</v>
      </c>
      <c r="F14" s="8">
        <f>VLOOKUP($A14,'Internal Importance'!$A$2:$B$27,2,0)*POWER(1-(VLOOKUP($A14,'Internal Satisfaction'!$A$2:$B$27,2,0)-VLOOKUP($A14,'Benchmark Satisfaction'!$A$2:$B$27,2,0)),2)</f>
        <v>2.8984511739142858</v>
      </c>
      <c r="G14" s="8">
        <f t="shared" si="0"/>
        <v>2.2068851469571427</v>
      </c>
      <c r="H14" s="9" t="s">
        <v>37</v>
      </c>
      <c r="I14" s="8">
        <f t="shared" si="1"/>
        <v>2.7586064336964284</v>
      </c>
    </row>
    <row r="15" spans="1:15" ht="12.75" customHeight="1" x14ac:dyDescent="0.25">
      <c r="A15" s="4" t="s">
        <v>21</v>
      </c>
      <c r="B15" s="5"/>
      <c r="C15" s="8"/>
      <c r="D15" s="8"/>
      <c r="E15" s="8">
        <f>VLOOKUP($A15,'Internal Importance'!$A$2:$B$27,2,0)*POWER(1-VLOOKUP($A15,'Internal Satisfaction'!$A$2:$B$27,2,0),2)</f>
        <v>1.5653381967</v>
      </c>
      <c r="F15" s="8">
        <f>VLOOKUP($A15,'Internal Importance'!$A$2:$B$27,2,0)*POWER(1-(VLOOKUP($A15,'Internal Satisfaction'!$A$2:$B$27,2,0)-VLOOKUP($A15,'Benchmark Satisfaction'!$A$2:$B$27,2,0)),2)</f>
        <v>3.7663602947918364</v>
      </c>
      <c r="G15" s="8">
        <f t="shared" si="0"/>
        <v>2.6658492457459184</v>
      </c>
      <c r="H15" s="9" t="s">
        <v>36</v>
      </c>
      <c r="I15" s="8">
        <f t="shared" si="1"/>
        <v>2.6658492457459184</v>
      </c>
    </row>
    <row r="16" spans="1:15" ht="12.75" customHeight="1" x14ac:dyDescent="0.25">
      <c r="A16" s="4" t="s">
        <v>17</v>
      </c>
      <c r="B16" s="5"/>
      <c r="C16" s="8"/>
      <c r="D16" s="8"/>
      <c r="E16" s="8">
        <f>VLOOKUP($A16,'Internal Importance'!$A$2:$B$27,2,0)*POWER(1-VLOOKUP($A16,'Internal Satisfaction'!$A$2:$B$27,2,0),2)</f>
        <v>1.1432741088000002</v>
      </c>
      <c r="F16" s="8">
        <f>VLOOKUP($A16,'Internal Importance'!$A$2:$B$27,2,0)*POWER(1-(VLOOKUP($A16,'Internal Satisfaction'!$A$2:$B$27,2,0)-VLOOKUP($A16,'Benchmark Satisfaction'!$A$2:$B$27,2,0)),2)</f>
        <v>3.0650337384122452</v>
      </c>
      <c r="G16" s="8">
        <f t="shared" si="0"/>
        <v>2.1041539236061229</v>
      </c>
      <c r="H16" s="9" t="s">
        <v>37</v>
      </c>
      <c r="I16" s="8">
        <f t="shared" si="1"/>
        <v>2.6301924045076537</v>
      </c>
    </row>
    <row r="17" spans="1:9" ht="12.75" customHeight="1" x14ac:dyDescent="0.25">
      <c r="A17" s="4" t="s">
        <v>22</v>
      </c>
      <c r="B17" s="5"/>
      <c r="C17" s="8"/>
      <c r="D17" s="8"/>
      <c r="E17" s="8">
        <f>VLOOKUP($A17,'Internal Importance'!$A$2:$B$27,2,0)*POWER(1-VLOOKUP($A17,'Internal Satisfaction'!$A$2:$B$27,2,0),2)</f>
        <v>1.1586137235999998</v>
      </c>
      <c r="F17" s="8">
        <f>VLOOKUP($A17,'Internal Importance'!$A$2:$B$27,2,0)*POWER(1-(VLOOKUP($A17,'Internal Satisfaction'!$A$2:$B$27,2,0)-VLOOKUP($A17,'Benchmark Satisfaction'!$A$2:$B$27,2,0)),2)</f>
        <v>4.5838598258040815</v>
      </c>
      <c r="G17" s="8">
        <f t="shared" si="0"/>
        <v>2.8712367747020409</v>
      </c>
      <c r="H17" s="9" t="s">
        <v>36</v>
      </c>
      <c r="I17" s="8">
        <f t="shared" si="1"/>
        <v>2.8712367747020409</v>
      </c>
    </row>
    <row r="18" spans="1:9" ht="12.75" customHeight="1" x14ac:dyDescent="0.25">
      <c r="A18" s="4" t="s">
        <v>26</v>
      </c>
      <c r="B18" s="5"/>
      <c r="C18" s="8"/>
      <c r="D18" s="8"/>
      <c r="E18" s="8">
        <f>VLOOKUP($A18,'Internal Importance'!$A$2:$B$27,2,0)*POWER(1-VLOOKUP($A18,'Internal Satisfaction'!$A$2:$B$27,2,0),2)</f>
        <v>1.6211370548999999</v>
      </c>
      <c r="F18" s="8">
        <f>VLOOKUP($A18,'Internal Importance'!$A$2:$B$27,2,0)*POWER(1-(VLOOKUP($A18,'Internal Satisfaction'!$A$2:$B$27,2,0)-VLOOKUP($A18,'Benchmark Satisfaction'!$A$2:$B$27,2,0)),2)</f>
        <v>3.3183914887836727</v>
      </c>
      <c r="G18" s="8">
        <f t="shared" si="0"/>
        <v>2.4697642718418362</v>
      </c>
      <c r="H18" s="9" t="s">
        <v>36</v>
      </c>
      <c r="I18" s="8">
        <f t="shared" si="1"/>
        <v>2.4697642718418362</v>
      </c>
    </row>
    <row r="19" spans="1:9" ht="12.75" customHeight="1" x14ac:dyDescent="0.25">
      <c r="A19" s="4" t="s">
        <v>15</v>
      </c>
      <c r="B19" s="5"/>
      <c r="C19" s="8"/>
      <c r="D19" s="8"/>
      <c r="E19" s="8">
        <f>VLOOKUP($A19,'Internal Importance'!$A$2:$B$27,2,0)*POWER(1-VLOOKUP($A19,'Internal Satisfaction'!$A$2:$B$27,2,0),2)</f>
        <v>1.3499711487999999</v>
      </c>
      <c r="F19" s="8">
        <f>VLOOKUP($A19,'Internal Importance'!$A$2:$B$27,2,0)*POWER(1-(VLOOKUP($A19,'Internal Satisfaction'!$A$2:$B$27,2,0)-VLOOKUP($A19,'Benchmark Satisfaction'!$A$2:$B$27,2,0)),2)</f>
        <v>3.5274635341163272</v>
      </c>
      <c r="G19" s="8">
        <f t="shared" si="0"/>
        <v>2.4387173414581635</v>
      </c>
      <c r="H19" s="9" t="s">
        <v>36</v>
      </c>
      <c r="I19" s="8">
        <f t="shared" si="1"/>
        <v>2.4387173414581635</v>
      </c>
    </row>
    <row r="20" spans="1:9" ht="12.75" customHeight="1" x14ac:dyDescent="0.25">
      <c r="A20" s="4" t="s">
        <v>10</v>
      </c>
      <c r="B20" s="5"/>
      <c r="C20" s="8"/>
      <c r="D20" s="8"/>
      <c r="E20" s="8">
        <f>VLOOKUP($A20,'Internal Importance'!$A$2:$B$27,2,0)*POWER(1-VLOOKUP($A20,'Internal Satisfaction'!$A$2:$B$27,2,0),2)</f>
        <v>2.7492167213999998</v>
      </c>
      <c r="F20" s="8">
        <f>VLOOKUP($A20,'Internal Importance'!$A$2:$B$27,2,0)*POWER(1-(VLOOKUP($A20,'Internal Satisfaction'!$A$2:$B$27,2,0)-VLOOKUP($A20,'Benchmark Satisfaction'!$A$2:$B$27,2,0)),2)</f>
        <v>3.7357207464959998</v>
      </c>
      <c r="G20" s="8">
        <f t="shared" si="0"/>
        <v>3.2424687339479998</v>
      </c>
      <c r="H20" s="9" t="s">
        <v>38</v>
      </c>
      <c r="I20" s="8">
        <f t="shared" si="1"/>
        <v>2.4318515504609999</v>
      </c>
    </row>
    <row r="21" spans="1:9" ht="12.75" customHeight="1" x14ac:dyDescent="0.25">
      <c r="A21" s="4" t="s">
        <v>18</v>
      </c>
      <c r="B21" s="5"/>
      <c r="C21" s="8"/>
      <c r="D21" s="8"/>
      <c r="E21" s="8">
        <f>VLOOKUP($A21,'Internal Importance'!$A$2:$B$27,2,0)*POWER(1-VLOOKUP($A21,'Internal Satisfaction'!$A$2:$B$27,2,0),2)</f>
        <v>1.2426692922</v>
      </c>
      <c r="F21" s="8">
        <f>VLOOKUP($A21,'Internal Importance'!$A$2:$B$27,2,0)*POWER(1-(VLOOKUP($A21,'Internal Satisfaction'!$A$2:$B$27,2,0)-VLOOKUP($A21,'Benchmark Satisfaction'!$A$2:$B$27,2,0)),2)</f>
        <v>3.6282790138775511</v>
      </c>
      <c r="G21" s="8">
        <f t="shared" si="0"/>
        <v>2.4354741530387756</v>
      </c>
      <c r="H21" s="9" t="s">
        <v>36</v>
      </c>
      <c r="I21" s="8">
        <f t="shared" si="1"/>
        <v>2.4354741530387756</v>
      </c>
    </row>
    <row r="22" spans="1:9" ht="12.75" customHeight="1" x14ac:dyDescent="0.25">
      <c r="A22" s="4" t="s">
        <v>23</v>
      </c>
      <c r="B22" s="5"/>
      <c r="C22" s="8"/>
      <c r="D22" s="8"/>
      <c r="E22" s="8">
        <f>VLOOKUP($A22,'Internal Importance'!$A$2:$B$27,2,0)*POWER(1-VLOOKUP($A22,'Internal Satisfaction'!$A$2:$B$27,2,0),2)</f>
        <v>1.1104889760000001</v>
      </c>
      <c r="F22" s="8">
        <f>VLOOKUP($A22,'Internal Importance'!$A$2:$B$27,2,0)*POWER(1-(VLOOKUP($A22,'Internal Satisfaction'!$A$2:$B$27,2,0)-VLOOKUP($A22,'Benchmark Satisfaction'!$A$2:$B$27,2,0)),2)</f>
        <v>2.1386396637551019</v>
      </c>
      <c r="G22" s="8">
        <f t="shared" si="0"/>
        <v>1.624564319877551</v>
      </c>
      <c r="H22" s="9" t="s">
        <v>37</v>
      </c>
      <c r="I22" s="8">
        <f t="shared" si="1"/>
        <v>2.0307053998469389</v>
      </c>
    </row>
    <row r="23" spans="1:9" ht="12.75" customHeight="1" x14ac:dyDescent="0.25">
      <c r="A23" s="4" t="s">
        <v>28</v>
      </c>
      <c r="B23" s="5"/>
      <c r="C23" s="8"/>
      <c r="D23" s="8"/>
      <c r="E23" s="8">
        <f>VLOOKUP($A23,'Internal Importance'!$A$2:$B$27,2,0)*POWER(1-VLOOKUP($A23,'Internal Satisfaction'!$A$2:$B$27,2,0),2)</f>
        <v>1.0657238592</v>
      </c>
      <c r="F23" s="8">
        <f>VLOOKUP($A23,'Internal Importance'!$A$2:$B$27,2,0)*POWER(1-(VLOOKUP($A23,'Internal Satisfaction'!$A$2:$B$27,2,0)-VLOOKUP($A23,'Benchmark Satisfaction'!$A$2:$B$27,2,0)),2)</f>
        <v>2.1550114387285717</v>
      </c>
      <c r="G23" s="8">
        <f t="shared" si="0"/>
        <v>1.610367648964286</v>
      </c>
      <c r="H23" s="9" t="s">
        <v>37</v>
      </c>
      <c r="I23" s="8">
        <f t="shared" si="1"/>
        <v>2.0129595612053572</v>
      </c>
    </row>
    <row r="24" spans="1:9" ht="12.75" customHeight="1" x14ac:dyDescent="0.25">
      <c r="A24" s="4" t="s">
        <v>30</v>
      </c>
      <c r="B24" s="5"/>
      <c r="C24" s="8"/>
      <c r="D24" s="8"/>
      <c r="E24" s="8">
        <f>VLOOKUP($A24,'Internal Importance'!$A$2:$B$27,2,0)*POWER(1-VLOOKUP($A24,'Internal Satisfaction'!$A$2:$B$27,2,0),2)</f>
        <v>1.8735116288000002</v>
      </c>
      <c r="F24" s="8">
        <f>VLOOKUP($A24,'Internal Importance'!$A$2:$B$27,2,0)*POWER(1-(VLOOKUP($A24,'Internal Satisfaction'!$A$2:$B$27,2,0)-VLOOKUP($A24,'Benchmark Satisfaction'!$A$2:$B$27,2,0)),2)</f>
        <v>3.0237545540774762</v>
      </c>
      <c r="G24" s="8">
        <f t="shared" si="0"/>
        <v>2.4486330914387384</v>
      </c>
      <c r="H24" s="9" t="s">
        <v>38</v>
      </c>
      <c r="I24" s="8">
        <f t="shared" si="1"/>
        <v>1.8364748185790538</v>
      </c>
    </row>
    <row r="25" spans="1:9" ht="12.75" customHeight="1" x14ac:dyDescent="0.25">
      <c r="A25" s="4" t="s">
        <v>7</v>
      </c>
      <c r="B25" s="5"/>
      <c r="C25" s="8"/>
      <c r="D25" s="8"/>
      <c r="E25" s="8">
        <f>VLOOKUP($A25,'Internal Importance'!$A$2:$B$27,2,0)*POWER(1-VLOOKUP($A25,'Internal Satisfaction'!$A$2:$B$27,2,0),2)</f>
        <v>1.1757876435000001</v>
      </c>
      <c r="F25" s="8">
        <f>VLOOKUP($A25,'Internal Importance'!$A$2:$B$27,2,0)*POWER(1-(VLOOKUP($A25,'Internal Satisfaction'!$A$2:$B$27,2,0)-VLOOKUP($A25,'Benchmark Satisfaction'!$A$2:$B$27,2,0)),2)</f>
        <v>3.227100999673469</v>
      </c>
      <c r="G25" s="8">
        <f t="shared" si="0"/>
        <v>2.2014443215867345</v>
      </c>
      <c r="H25" s="9" t="s">
        <v>38</v>
      </c>
      <c r="I25" s="8">
        <f t="shared" si="1"/>
        <v>1.6510832411900509</v>
      </c>
    </row>
    <row r="26" spans="1:9" ht="12.75" customHeight="1" x14ac:dyDescent="0.25">
      <c r="A26" s="4" t="s">
        <v>29</v>
      </c>
      <c r="B26" s="5"/>
      <c r="C26" s="8"/>
      <c r="D26" s="8"/>
      <c r="E26" s="8">
        <f>VLOOKUP($A26,'Internal Importance'!$A$2:$B$27,2,0)*POWER(1-VLOOKUP($A26,'Internal Satisfaction'!$A$2:$B$27,2,0),2)</f>
        <v>0.60822547030000018</v>
      </c>
      <c r="F26" s="8">
        <f>VLOOKUP($A26,'Internal Importance'!$A$2:$B$27,2,0)*POWER(1-(VLOOKUP($A26,'Internal Satisfaction'!$A$2:$B$27,2,0)-VLOOKUP($A26,'Benchmark Satisfaction'!$A$2:$B$27,2,0)),2)</f>
        <v>3.1554457200000003</v>
      </c>
      <c r="G26" s="8">
        <f t="shared" si="0"/>
        <v>1.8818355951500003</v>
      </c>
      <c r="H26" s="9" t="s">
        <v>38</v>
      </c>
      <c r="I26" s="8">
        <f t="shared" si="1"/>
        <v>1.4113766963625003</v>
      </c>
    </row>
    <row r="27" spans="1:9" ht="12.75" customHeight="1" x14ac:dyDescent="0.25">
      <c r="A27" s="4" t="s">
        <v>27</v>
      </c>
      <c r="B27" s="5"/>
      <c r="C27" s="8"/>
      <c r="D27" s="8"/>
      <c r="E27" s="8">
        <f>VLOOKUP($A27,'Internal Importance'!$A$2:$B$27,2,0)*POWER(1-VLOOKUP($A27,'Internal Satisfaction'!$A$2:$B$27,2,0),2)</f>
        <v>1.0733972194000001</v>
      </c>
      <c r="F27" s="8">
        <f>VLOOKUP($A27,'Internal Importance'!$A$2:$B$27,2,0)*POWER(1-(VLOOKUP($A27,'Internal Satisfaction'!$A$2:$B$27,2,0)-VLOOKUP($A27,'Benchmark Satisfaction'!$A$2:$B$27,2,0)),2)</f>
        <v>1.2951156388073708</v>
      </c>
      <c r="G27" s="8">
        <f t="shared" si="0"/>
        <v>1.1842564291036854</v>
      </c>
      <c r="H27" s="9" t="s">
        <v>36</v>
      </c>
      <c r="I27" s="8">
        <f t="shared" si="1"/>
        <v>1.1842564291036854</v>
      </c>
    </row>
    <row r="28" spans="1:9" x14ac:dyDescent="0.2">
      <c r="A28" s="6"/>
      <c r="B28" s="7"/>
      <c r="C28" s="6"/>
      <c r="D28" s="7"/>
      <c r="E28" s="6"/>
      <c r="F28" s="6"/>
      <c r="G28" s="6"/>
    </row>
  </sheetData>
  <phoneticPr fontId="5" type="noConversion"/>
  <pageMargins left="0.75" right="0.75" top="1" bottom="1" header="0.5" footer="0.5"/>
  <pageSetup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Internal Satisfaction</vt:lpstr>
      <vt:lpstr>Internal Importance</vt:lpstr>
      <vt:lpstr>Benchmark Satisfaction</vt:lpstr>
      <vt:lpstr>Leverage_Table</vt:lpstr>
    </vt:vector>
  </TitlesOfParts>
  <Company>CEB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Brendan Farley</dc:creator>
  <cp:lastModifiedBy>X</cp:lastModifiedBy>
  <dcterms:created xsi:type="dcterms:W3CDTF">2001-07-12T20:40:46Z</dcterms:created>
  <dcterms:modified xsi:type="dcterms:W3CDTF">2015-12-03T14:21:24Z</dcterms:modified>
</cp:coreProperties>
</file>