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4D3FFB28-50BE-4EDC-A039-6AE161129DD8}" xr6:coauthVersionLast="45" xr6:coauthVersionMax="45" xr10:uidLastSave="{00000000-0000-0000-0000-000000000000}"/>
  <bookViews>
    <workbookView xWindow="-5388" yWindow="3948" windowWidth="11460" windowHeight="9312" xr2:uid="{00000000-000D-0000-FFFF-FFFF00000000}"/>
  </bookViews>
  <sheets>
    <sheet name="Sheet1" sheetId="4" r:id="rId1"/>
  </sheets>
  <calcPr calcId="191029"/>
  <fileRecoveryPr repairLoad="1"/>
</workbook>
</file>

<file path=xl/calcChain.xml><?xml version="1.0" encoding="utf-8"?>
<calcChain xmlns="http://schemas.openxmlformats.org/spreadsheetml/2006/main">
  <c r="G22" i="4" l="1"/>
  <c r="G26" i="4"/>
  <c r="G14" i="4"/>
  <c r="G13" i="4"/>
  <c r="G11" i="4"/>
  <c r="G8" i="4"/>
  <c r="G9" i="4"/>
  <c r="H25" i="4"/>
  <c r="H13" i="4"/>
  <c r="H11" i="4"/>
  <c r="H10" i="4"/>
  <c r="H12" i="4" s="1"/>
  <c r="H9" i="4"/>
  <c r="H8" i="4"/>
  <c r="H7" i="4"/>
  <c r="G25" i="4"/>
  <c r="G7" i="4"/>
  <c r="G10" i="4" s="1"/>
  <c r="H22" i="4" l="1"/>
  <c r="H14" i="4"/>
  <c r="H26" i="4"/>
  <c r="H24" i="4"/>
  <c r="H16" i="4"/>
  <c r="H17" i="4" s="1"/>
  <c r="H20" i="4"/>
  <c r="H27" i="4" s="1"/>
  <c r="G20" i="4"/>
  <c r="G27" i="4" s="1"/>
  <c r="G16" i="4"/>
  <c r="G17" i="4" s="1"/>
  <c r="G12" i="4"/>
  <c r="H19" i="4" l="1"/>
  <c r="H18" i="4"/>
  <c r="H23" i="4" s="1"/>
  <c r="G18" i="4"/>
  <c r="G23" i="4" s="1"/>
  <c r="G19" i="4"/>
  <c r="G24" i="4"/>
</calcChain>
</file>

<file path=xl/sharedStrings.xml><?xml version="1.0" encoding="utf-8"?>
<sst xmlns="http://schemas.openxmlformats.org/spreadsheetml/2006/main" count="52" uniqueCount="52">
  <si>
    <t>Employee Benefit Expenses</t>
  </si>
  <si>
    <t>Depreciation And Amortization Expenses</t>
  </si>
  <si>
    <t>Other Expenses</t>
  </si>
  <si>
    <t>PBT</t>
  </si>
  <si>
    <t>PAT</t>
  </si>
  <si>
    <t>Income</t>
  </si>
  <si>
    <t>Expenses</t>
  </si>
  <si>
    <t>Depreciation</t>
  </si>
  <si>
    <t>Tax</t>
  </si>
  <si>
    <t xml:space="preserve">Compute </t>
  </si>
  <si>
    <t>PBDT</t>
  </si>
  <si>
    <t>EBIDTA</t>
  </si>
  <si>
    <t>Operating profit</t>
  </si>
  <si>
    <t>Cash Operating profit</t>
  </si>
  <si>
    <t>Purchase Of Stock-In Trade (MV)</t>
  </si>
  <si>
    <t>Purchase Of Stock-In Trade (Cost)</t>
  </si>
  <si>
    <t>Expenditure on Purchase of Machinery</t>
  </si>
  <si>
    <t xml:space="preserve">Dividend Tax </t>
  </si>
  <si>
    <t>GST collected and paid</t>
  </si>
  <si>
    <t>Dividend paid</t>
  </si>
  <si>
    <t>Expenditure on installation of New Machinery</t>
  </si>
  <si>
    <t>Vikram Ltd</t>
  </si>
  <si>
    <t xml:space="preserve">Increase in FG Inventories </t>
  </si>
  <si>
    <t xml:space="preserve">Increase in RM Inventories </t>
  </si>
  <si>
    <t>General Reserve Transferred to Dividend Equalisation Reserve</t>
  </si>
  <si>
    <t>Less: Dividend</t>
  </si>
  <si>
    <t>Gross Amt billed for sale of goods</t>
  </si>
  <si>
    <t>Cost of Materials Consumed</t>
  </si>
  <si>
    <t>Amt collected from customers (for sales)</t>
  </si>
  <si>
    <t>Revenue From supply of services (Gross)</t>
  </si>
  <si>
    <t>Profit Transferred to Reserves</t>
  </si>
  <si>
    <t>Interest received</t>
  </si>
  <si>
    <t>Income Tax due (Current+Deferred)</t>
  </si>
  <si>
    <t>Income Tax due (Current)</t>
  </si>
  <si>
    <t>NP Ratio</t>
  </si>
  <si>
    <t>OP Ratio</t>
  </si>
  <si>
    <t>EPS</t>
  </si>
  <si>
    <t>DPS</t>
  </si>
  <si>
    <t>ROE</t>
  </si>
  <si>
    <t>ROI</t>
  </si>
  <si>
    <t>No. of Shares</t>
  </si>
  <si>
    <t>Networth</t>
  </si>
  <si>
    <t>LongTerm Debt</t>
  </si>
  <si>
    <t xml:space="preserve">Income Tax paid </t>
  </si>
  <si>
    <t>Current investment</t>
  </si>
  <si>
    <t>Long-Term Investment</t>
  </si>
  <si>
    <t>Short-Term Debt</t>
  </si>
  <si>
    <t>Interest accrued on loans</t>
  </si>
  <si>
    <t>EBIT</t>
  </si>
  <si>
    <t>interest paid on loans</t>
  </si>
  <si>
    <t>Particulars</t>
  </si>
  <si>
    <t>Amount in Rs. crore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</si>
</sst>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/>
    <xf numFmtId="4" fontId="0" fillId="0" borderId="1" xfId="0" applyNumberFormat="1" applyBorder="1"/>
    <xf numFmtId="2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B3" workbookViewId="0">
      <selection activeCell="G22" sqref="G22"/>
    </sheetView>
  </sheetViews>
  <sheetFormatPr defaultRowHeight="14.4" x14ac:dyDescent="0.3"/>
  <cols>
    <col min="1" max="1" width="38.109375" bestFit="1" customWidth="1"/>
    <col min="6" max="6" width="28" bestFit="1" customWidth="1"/>
  </cols>
  <sheetData>
    <row r="1" spans="1:8" x14ac:dyDescent="0.3">
      <c r="A1" t="s">
        <v>21</v>
      </c>
    </row>
    <row r="2" spans="1:8" ht="15.75" customHeight="1" x14ac:dyDescent="0.3">
      <c r="B2" s="7" t="s">
        <v>51</v>
      </c>
      <c r="C2" s="7"/>
    </row>
    <row r="3" spans="1:8" x14ac:dyDescent="0.3">
      <c r="A3" s="2" t="s">
        <v>50</v>
      </c>
      <c r="B3" s="2">
        <v>2020</v>
      </c>
      <c r="C3" s="2">
        <v>2019</v>
      </c>
    </row>
    <row r="4" spans="1:8" x14ac:dyDescent="0.3">
      <c r="A4" t="s">
        <v>26</v>
      </c>
      <c r="B4" s="4">
        <v>1245.5999999999999</v>
      </c>
      <c r="C4" s="4">
        <v>1254.5999999999999</v>
      </c>
    </row>
    <row r="5" spans="1:8" x14ac:dyDescent="0.3">
      <c r="A5" t="s">
        <v>28</v>
      </c>
      <c r="B5" s="4">
        <v>1134.5</v>
      </c>
      <c r="C5" s="4">
        <v>1143.5</v>
      </c>
    </row>
    <row r="6" spans="1:8" x14ac:dyDescent="0.3">
      <c r="A6" t="s">
        <v>14</v>
      </c>
      <c r="B6" s="4">
        <v>1156.7</v>
      </c>
      <c r="C6" s="4">
        <v>1165.7</v>
      </c>
      <c r="F6" s="2" t="s">
        <v>9</v>
      </c>
    </row>
    <row r="7" spans="1:8" x14ac:dyDescent="0.3">
      <c r="A7" t="s">
        <v>15</v>
      </c>
      <c r="B7" s="4">
        <v>1073.5</v>
      </c>
      <c r="C7" s="4">
        <v>1037.5</v>
      </c>
      <c r="F7" t="s">
        <v>5</v>
      </c>
      <c r="G7" s="1">
        <f>B13+B11+B4-B24</f>
        <v>3474.5299999999997</v>
      </c>
      <c r="H7" s="1">
        <f>C13+C11+C4-C24</f>
        <v>3449.25</v>
      </c>
    </row>
    <row r="8" spans="1:8" x14ac:dyDescent="0.3">
      <c r="A8" t="s">
        <v>16</v>
      </c>
      <c r="B8" s="4">
        <v>63.56</v>
      </c>
      <c r="C8" s="4">
        <v>60.56</v>
      </c>
      <c r="F8" t="s">
        <v>6</v>
      </c>
      <c r="G8" s="1">
        <f>B7+B9+B10-B12+B18+B20</f>
        <v>2813.94</v>
      </c>
      <c r="H8" s="1">
        <f>C7+C9+C10-C12+C18+C20</f>
        <v>2781.76</v>
      </c>
    </row>
    <row r="9" spans="1:8" x14ac:dyDescent="0.3">
      <c r="A9" t="s">
        <v>47</v>
      </c>
      <c r="B9" s="4">
        <v>34.67</v>
      </c>
      <c r="C9" s="4">
        <v>30.67</v>
      </c>
      <c r="F9" t="s">
        <v>7</v>
      </c>
      <c r="G9" s="1">
        <f>B19</f>
        <v>64.02</v>
      </c>
      <c r="H9" s="1">
        <f>C19</f>
        <v>46.02</v>
      </c>
    </row>
    <row r="10" spans="1:8" x14ac:dyDescent="0.3">
      <c r="A10" t="s">
        <v>27</v>
      </c>
      <c r="B10" s="4">
        <v>280.72000000000003</v>
      </c>
      <c r="C10" s="4">
        <v>270.72000000000003</v>
      </c>
      <c r="F10" s="2" t="s">
        <v>3</v>
      </c>
      <c r="G10" s="1">
        <f>G7-G8-G9</f>
        <v>596.56999999999971</v>
      </c>
      <c r="H10" s="1">
        <f>H7-H8-H9</f>
        <v>621.4699999999998</v>
      </c>
    </row>
    <row r="11" spans="1:8" x14ac:dyDescent="0.3">
      <c r="A11" t="s">
        <v>31</v>
      </c>
      <c r="B11" s="4">
        <v>88.73</v>
      </c>
      <c r="C11" s="4">
        <v>80.73</v>
      </c>
      <c r="F11" t="s">
        <v>8</v>
      </c>
      <c r="G11" s="1">
        <f>B21</f>
        <v>148.61000000000001</v>
      </c>
      <c r="H11" s="1">
        <f>C21</f>
        <v>184.61</v>
      </c>
    </row>
    <row r="12" spans="1:8" x14ac:dyDescent="0.3">
      <c r="A12" t="s">
        <v>22</v>
      </c>
      <c r="B12" s="4">
        <v>45.6</v>
      </c>
      <c r="C12" s="4">
        <v>54.6</v>
      </c>
      <c r="F12" t="s">
        <v>4</v>
      </c>
      <c r="G12" s="1">
        <f>G10-G11</f>
        <v>447.9599999999997</v>
      </c>
      <c r="H12" s="1">
        <f>H10-H11</f>
        <v>436.85999999999979</v>
      </c>
    </row>
    <row r="13" spans="1:8" x14ac:dyDescent="0.3">
      <c r="A13" t="s">
        <v>29</v>
      </c>
      <c r="B13" s="4">
        <v>2467</v>
      </c>
      <c r="C13" s="4">
        <v>2476</v>
      </c>
      <c r="F13" t="s">
        <v>25</v>
      </c>
      <c r="G13" s="1">
        <f>B26+B25</f>
        <v>124</v>
      </c>
      <c r="H13" s="1">
        <f>C26+C25</f>
        <v>122.51</v>
      </c>
    </row>
    <row r="14" spans="1:8" x14ac:dyDescent="0.3">
      <c r="A14" t="s">
        <v>23</v>
      </c>
      <c r="B14" s="4">
        <v>65.67</v>
      </c>
      <c r="C14" s="4">
        <v>56.76</v>
      </c>
      <c r="F14" t="s">
        <v>30</v>
      </c>
      <c r="G14" s="1">
        <f>G12-G13</f>
        <v>323.9599999999997</v>
      </c>
      <c r="H14" s="1">
        <f>H12-H13</f>
        <v>314.3499999999998</v>
      </c>
    </row>
    <row r="15" spans="1:8" x14ac:dyDescent="0.3">
      <c r="A15" t="s">
        <v>45</v>
      </c>
      <c r="B15" s="4">
        <v>324</v>
      </c>
      <c r="C15" s="4">
        <v>342</v>
      </c>
      <c r="G15" s="1"/>
      <c r="H15" s="1"/>
    </row>
    <row r="16" spans="1:8" x14ac:dyDescent="0.3">
      <c r="A16" t="s">
        <v>46</v>
      </c>
      <c r="B16" s="4">
        <v>32.450000000000003</v>
      </c>
      <c r="C16" s="4">
        <v>23.54</v>
      </c>
      <c r="F16" t="s">
        <v>10</v>
      </c>
      <c r="G16" s="3">
        <f>G10+G9</f>
        <v>660.58999999999969</v>
      </c>
      <c r="H16" s="3">
        <f>H10+H9</f>
        <v>667.48999999999978</v>
      </c>
    </row>
    <row r="17" spans="1:10" x14ac:dyDescent="0.3">
      <c r="A17" t="s">
        <v>24</v>
      </c>
      <c r="B17" s="4">
        <v>78.98</v>
      </c>
      <c r="C17" s="4">
        <v>87.89</v>
      </c>
      <c r="F17" t="s">
        <v>11</v>
      </c>
      <c r="G17" s="3">
        <f>G16+B9</f>
        <v>695.25999999999965</v>
      </c>
      <c r="H17" s="3">
        <f>H16+C9</f>
        <v>698.15999999999974</v>
      </c>
      <c r="J17" s="1"/>
    </row>
    <row r="18" spans="1:10" x14ac:dyDescent="0.3">
      <c r="A18" t="s">
        <v>0</v>
      </c>
      <c r="B18" s="4">
        <v>634.9</v>
      </c>
      <c r="C18" s="4">
        <v>643.9</v>
      </c>
      <c r="F18" t="s">
        <v>12</v>
      </c>
      <c r="G18" s="3">
        <f>G17-B11-B19</f>
        <v>542.50999999999965</v>
      </c>
      <c r="H18" s="3">
        <f>H17-C11-C19</f>
        <v>571.40999999999974</v>
      </c>
      <c r="J18" s="1"/>
    </row>
    <row r="19" spans="1:10" x14ac:dyDescent="0.3">
      <c r="A19" t="s">
        <v>1</v>
      </c>
      <c r="B19" s="4">
        <v>64.02</v>
      </c>
      <c r="C19" s="4">
        <v>46.02</v>
      </c>
      <c r="F19" t="s">
        <v>13</v>
      </c>
      <c r="G19" s="3">
        <f>G17-B11</f>
        <v>606.52999999999963</v>
      </c>
      <c r="H19" s="3">
        <f>H17-C11</f>
        <v>617.42999999999972</v>
      </c>
    </row>
    <row r="20" spans="1:10" x14ac:dyDescent="0.3">
      <c r="A20" t="s">
        <v>2</v>
      </c>
      <c r="B20" s="4">
        <v>835.75</v>
      </c>
      <c r="C20" s="4">
        <v>853.57</v>
      </c>
      <c r="F20" t="s">
        <v>48</v>
      </c>
      <c r="G20" s="3">
        <f>G10+B9</f>
        <v>631.23999999999967</v>
      </c>
      <c r="H20" s="3">
        <f>H10+C9</f>
        <v>652.13999999999976</v>
      </c>
    </row>
    <row r="21" spans="1:10" x14ac:dyDescent="0.3">
      <c r="A21" t="s">
        <v>32</v>
      </c>
      <c r="B21" s="4">
        <v>148.61000000000001</v>
      </c>
      <c r="C21" s="4">
        <v>184.61</v>
      </c>
      <c r="G21" s="3"/>
      <c r="H21" s="1"/>
    </row>
    <row r="22" spans="1:10" x14ac:dyDescent="0.3">
      <c r="A22" t="s">
        <v>43</v>
      </c>
      <c r="B22" s="4">
        <v>56.79</v>
      </c>
      <c r="C22" s="4">
        <v>65.97</v>
      </c>
      <c r="F22" t="s">
        <v>34</v>
      </c>
      <c r="G22" s="5">
        <f>G12/G7</f>
        <v>0.12892679009822902</v>
      </c>
      <c r="H22" s="5">
        <f>H12/H7</f>
        <v>0.12665362035225042</v>
      </c>
    </row>
    <row r="23" spans="1:10" x14ac:dyDescent="0.3">
      <c r="A23" t="s">
        <v>33</v>
      </c>
      <c r="B23" s="4">
        <v>65.67</v>
      </c>
      <c r="C23" s="4">
        <v>56.76</v>
      </c>
      <c r="F23" t="s">
        <v>35</v>
      </c>
      <c r="G23" s="6">
        <f>G18/(G7-B11)</f>
        <v>0.16023096461692943</v>
      </c>
      <c r="H23" s="6">
        <f>H18/(H7-C11)</f>
        <v>0.16963236079940144</v>
      </c>
    </row>
    <row r="24" spans="1:10" x14ac:dyDescent="0.3">
      <c r="A24" t="s">
        <v>18</v>
      </c>
      <c r="B24" s="4">
        <v>326.8</v>
      </c>
      <c r="C24" s="4">
        <v>362.08</v>
      </c>
      <c r="F24" t="s">
        <v>36</v>
      </c>
      <c r="G24" s="1">
        <f>G12/B29</f>
        <v>9.8236842105263094</v>
      </c>
      <c r="H24" s="1">
        <f>H12/C29</f>
        <v>7.9864716636197395</v>
      </c>
    </row>
    <row r="25" spans="1:10" x14ac:dyDescent="0.3">
      <c r="A25" t="s">
        <v>17</v>
      </c>
      <c r="B25" s="4">
        <v>23.7</v>
      </c>
      <c r="C25" s="4">
        <v>32.08</v>
      </c>
      <c r="F25" t="s">
        <v>37</v>
      </c>
      <c r="G25" s="1">
        <f>B26/B29</f>
        <v>2.1995614035087718</v>
      </c>
      <c r="H25" s="1">
        <f>C26/C29</f>
        <v>1.6531992687385741</v>
      </c>
    </row>
    <row r="26" spans="1:10" x14ac:dyDescent="0.3">
      <c r="A26" t="s">
        <v>19</v>
      </c>
      <c r="B26" s="4">
        <v>100.3</v>
      </c>
      <c r="C26" s="4">
        <v>90.43</v>
      </c>
      <c r="F26" t="s">
        <v>38</v>
      </c>
      <c r="G26" s="6">
        <f>G12/B30</f>
        <v>0.30535787321063373</v>
      </c>
      <c r="H26" s="6">
        <f>H12/C30</f>
        <v>0.2787874920229737</v>
      </c>
    </row>
    <row r="27" spans="1:10" x14ac:dyDescent="0.3">
      <c r="A27" t="s">
        <v>49</v>
      </c>
      <c r="B27" s="4">
        <v>30.5</v>
      </c>
      <c r="C27" s="4">
        <v>25.5</v>
      </c>
      <c r="F27" t="s">
        <v>39</v>
      </c>
      <c r="G27" s="6">
        <f>G20/(B30+B31)</f>
        <v>0.32989626068096872</v>
      </c>
      <c r="H27" s="6">
        <f>H20/(C30+C31)</f>
        <v>0.32790957270286297</v>
      </c>
    </row>
    <row r="28" spans="1:10" x14ac:dyDescent="0.3">
      <c r="A28" t="s">
        <v>20</v>
      </c>
      <c r="B28" s="4">
        <v>6.76</v>
      </c>
      <c r="C28" s="4">
        <v>3.89</v>
      </c>
    </row>
    <row r="29" spans="1:10" x14ac:dyDescent="0.3">
      <c r="A29" t="s">
        <v>40</v>
      </c>
      <c r="B29" s="4">
        <v>45.6</v>
      </c>
      <c r="C29" s="4">
        <v>54.7</v>
      </c>
    </row>
    <row r="30" spans="1:10" x14ac:dyDescent="0.3">
      <c r="A30" t="s">
        <v>41</v>
      </c>
      <c r="B30" s="4">
        <v>1467</v>
      </c>
      <c r="C30" s="4">
        <v>1567</v>
      </c>
    </row>
    <row r="31" spans="1:10" x14ac:dyDescent="0.3">
      <c r="A31" t="s">
        <v>42</v>
      </c>
      <c r="B31" s="4">
        <v>446.45</v>
      </c>
      <c r="C31" s="4">
        <v>421.78</v>
      </c>
    </row>
    <row r="32" spans="1:10" x14ac:dyDescent="0.3">
      <c r="A32" t="s">
        <v>44</v>
      </c>
      <c r="B32" s="4">
        <v>459.67</v>
      </c>
      <c r="C32" s="4">
        <v>438.41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2020-09-26T06:03:35Z</dcterms:modified>
</cp:coreProperties>
</file>